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heckCompatibility="1"/>
  <xr:revisionPtr revIDLastSave="0" documentId="13_ncr:1_{4DC44663-05DE-43BD-BF23-6843D1B6174C}"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<sst xmlns="http://schemas.openxmlformats.org/spreadsheetml/2006/main" count="770" uniqueCount="131">
  <si>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</si>
  <si>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</si>
  <si>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</si>
  <si>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</si>
  <si>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</si>
  <si>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</si>
  <si>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</si>
  <si>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</si>
  <si>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</si>
  <si>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</si>
  <si>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</si>
  <si>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</si>
  <si>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</si>
  <si>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</si>
  <si>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</si>
  <si>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</si>
  <si>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</si>
  <si>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</si>
  <si>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</si>
  <si>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</si>
  <si>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</si>
  <si>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</si>
  <si>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</si>
  <si>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</si>
  <si>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</si>
  <si>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</si>
  <si>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</si>
  <si>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</si>
  <si>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</si>
  <si>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</si>
  <si>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</si>
  <si>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</si>
  <si>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</si>
  <si>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</si>
  <si>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</si>
  <si>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</si>
  <si>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</si>
  <si>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</si>
  <si>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</si>
  <si>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</si>
  <si>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</si>
  <si>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</si>
  <si>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</si>
  <si>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</si>
  <si>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</si>
  <si>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</si>
  <si>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</si>
  <si>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</si>
  <si>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</si>
  <si>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</si>
  <si>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</si>
  <si>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</si>
  <si>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</si>
  <si>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</si>
  <si>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</si>
  <si>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</si>
  <si>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</si>
  <si>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</si>
  <si>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</si>
  <si>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</si>
  <si>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</si>
  <si>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</si>
  <si>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</si>
  <si>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</si>
  <si>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</si>
  <si>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</si>
  <si>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</si>
  <si>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</si>
  <si>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</si>
  <si>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</si>
  <si>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</si>
  <si>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</si>
  <si>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</si>
  <si>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</si>
  <si>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</si>
  <si>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</si>
  <si>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</si>
  <si>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</si>
  <si>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</si>
  <si>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</si>
  <si>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</si>
  <si>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</si>
  <si>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</si>
  <si>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</si>
  <si>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</si>
  <si>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</si>
  <si>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</si>
  <si>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</si>
  <si>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</si>
  <si>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</si>
  <si>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</si>
  <si>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</si>
  <si>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</si>
  <si>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</si>
  <si>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</si>
  <si>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</si>
  <si>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</si>
  <si>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</si>
  <si>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</si>
  <si>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</si>
  <si>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</si>
  <si>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</si>
  <si>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</si>
  <si>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</si>
  <si>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</si>
  <si>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</si>
  <si>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</si>
  <si>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</si>
  <si>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</si>
  <si>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</si>
  <si>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Mar</t>
  </si>
  <si>
    <t>Thursday, Mar 17th</t>
  </si>
  <si>
    <t xml:space="preserve"> - St. Patrick's Day</t>
  </si>
  <si>
    <t>Wednesday, Mar 17th</t>
  </si>
  <si>
    <t>Mar / Apr</t>
  </si>
  <si>
    <t>Sunday, Mar 28th</t>
  </si>
  <si>
    <t xml:space="preserve"> - First Day of Passover</t>
  </si>
  <si>
    <t>Friday, Apr 2th</t>
  </si>
  <si>
    <t xml:space="preserve"> - Good Friday</t>
  </si>
  <si>
    <t>Apr</t>
  </si>
  <si>
    <t>Sunday, Apr 3rd</t>
  </si>
  <si>
    <t xml:space="preserve"> - First Day of Ramadan</t>
  </si>
  <si>
    <t>Sunday, Apr 4th</t>
  </si>
  <si>
    <t xml:space="preserve"> - Easter Sunday</t>
  </si>
  <si>
    <t>Week of March 27, 2022 - April 02, 2022</t>
  </si>
  <si>
    <t>For the Week of March 27, 2022 to April 02, 2022</t>
  </si>
  <si>
    <t>Friday, Apr 15th</t>
  </si>
  <si>
    <t>Saturday, Apr 16th</t>
  </si>
  <si>
    <t>Tuesday, Apr 13th</t>
  </si>
  <si>
    <r>
      <t>Note:</t>
    </r>
    <r>
      <rPr>
        <sz val="10"/>
        <rFont val="Arial"/>
      </rPr>
      <t xml:space="preserve"> Weekdays - Sunday through Thursday,  Weekends - Friday and Saturday</t>
    </r>
  </si>
  <si>
    <t>March 06, 2022 - April 02,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</si>
</sst>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6">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165" fontId="27" fillId="0" borderId="1" xfId="0" applyNumberFormat="1" applyFont="1" applyBorder="1" applyAlignment="1">
      <alignment horizontal="center"/>
    </xf>
    <xf numFmtId="165" fontId="27" fillId="0" borderId="2" xfId="0" applyNumberFormat="1" applyFont="1" applyBorder="1" applyAlignment="1">
      <alignment horizontal="center"/>
    </xf>
    <xf numFmtId="165" fontId="27" fillId="0" borderId="3" xfId="0" applyNumberFormat="1" applyFont="1" applyBorder="1" applyAlignment="1">
      <alignment horizontal="center"/>
    </xf>
    <xf numFmtId="165" fontId="27" fillId="0" borderId="0" xfId="0" applyNumberFormat="1" applyFont="1" applyAlignment="1">
      <alignment horizontal="center"/>
    </xf>
    <xf numFmtId="165" fontId="27" fillId="4" borderId="1" xfId="0" applyNumberFormat="1" applyFont="1" applyFill="1" applyBorder="1" applyAlignment="1">
      <alignment horizontal="center"/>
    </xf>
    <xf numFmtId="165" fontId="27" fillId="4" borderId="2" xfId="0" applyNumberFormat="1" applyFont="1" applyFill="1" applyBorder="1" applyAlignment="1">
      <alignment horizontal="center"/>
    </xf>
    <xf numFmtId="165" fontId="27" fillId="4" borderId="3" xfId="0" applyNumberFormat="1" applyFont="1" applyFill="1" applyBorder="1" applyAlignment="1">
      <alignment horizontal="center"/>
    </xf>
    <xf numFmtId="165" fontId="27" fillId="0" borderId="10" xfId="0" applyNumberFormat="1" applyFont="1" applyBorder="1" applyAlignment="1">
      <alignment horizontal="center"/>
    </xf>
    <xf numFmtId="0" fontId="27" fillId="0" borderId="0" xfId="0" applyFont="1" applyAlignment="1">
      <alignment horizontal="center"/>
    </xf>
    <xf numFmtId="165" fontId="27" fillId="0" borderId="4" xfId="0" applyNumberFormat="1" applyFont="1" applyBorder="1" applyAlignment="1">
      <alignment horizontal="center"/>
    </xf>
    <xf numFmtId="165" fontId="27" fillId="0" borderId="5" xfId="0" applyNumberFormat="1" applyFont="1" applyBorder="1" applyAlignment="1">
      <alignment horizontal="center"/>
    </xf>
    <xf numFmtId="165" fontId="27" fillId="4" borderId="4" xfId="0" applyNumberFormat="1" applyFont="1" applyFill="1" applyBorder="1" applyAlignment="1">
      <alignment horizontal="center"/>
    </xf>
    <xf numFmtId="165" fontId="27" fillId="4" borderId="0" xfId="0" applyNumberFormat="1" applyFont="1" applyFill="1" applyAlignment="1">
      <alignment horizontal="center"/>
    </xf>
    <xf numFmtId="165" fontId="27" fillId="4" borderId="5" xfId="0" applyNumberFormat="1" applyFont="1" applyFill="1" applyBorder="1" applyAlignment="1">
      <alignment horizontal="center"/>
    </xf>
    <xf numFmtId="165" fontId="27" fillId="0" borderId="14" xfId="0" applyNumberFormat="1" applyFont="1" applyBorder="1" applyAlignment="1">
      <alignment horizontal="center"/>
    </xf>
    <xf numFmtId="165" fontId="27" fillId="0" borderId="15" xfId="0" applyNumberFormat="1" applyFont="1" applyBorder="1" applyAlignment="1">
      <alignment horizontal="center"/>
    </xf>
    <xf numFmtId="165" fontId="27" fillId="0" borderId="16" xfId="0" applyNumberFormat="1" applyFont="1" applyBorder="1" applyAlignment="1">
      <alignment horizontal="center"/>
    </xf>
    <xf numFmtId="165" fontId="27" fillId="0" borderId="17" xfId="0" applyNumberFormat="1" applyFont="1" applyBorder="1" applyAlignment="1">
      <alignment horizontal="center"/>
    </xf>
    <xf numFmtId="165" fontId="27" fillId="4" borderId="15" xfId="0" applyNumberFormat="1" applyFont="1" applyFill="1" applyBorder="1" applyAlignment="1">
      <alignment horizontal="center"/>
    </xf>
    <xf numFmtId="165" fontId="27" fillId="4" borderId="16" xfId="0" applyNumberFormat="1" applyFont="1" applyFill="1" applyBorder="1" applyAlignment="1">
      <alignment horizontal="center"/>
    </xf>
    <xf numFmtId="165" fontId="27" fillId="4" borderId="17" xfId="0" applyNumberFormat="1" applyFont="1" applyFill="1" applyBorder="1" applyAlignment="1">
      <alignment horizontal="center"/>
    </xf>
    <xf numFmtId="165" fontId="27" fillId="0" borderId="11" xfId="0" applyNumberFormat="1" applyFont="1" applyBorder="1" applyAlignment="1">
      <alignment horizontal="center"/>
    </xf>
    <xf numFmtId="2" fontId="27" fillId="0" borderId="1" xfId="0" applyNumberFormat="1" applyFont="1" applyBorder="1" applyAlignment="1">
      <alignment horizontal="center"/>
    </xf>
    <xf numFmtId="2" fontId="27" fillId="0" borderId="2" xfId="0" applyNumberFormat="1" applyFont="1" applyBorder="1" applyAlignment="1">
      <alignment horizontal="center"/>
    </xf>
    <xf numFmtId="2" fontId="27" fillId="0" borderId="3" xfId="0" applyNumberFormat="1" applyFont="1" applyBorder="1" applyAlignment="1">
      <alignment horizontal="center"/>
    </xf>
    <xf numFmtId="2" fontId="27" fillId="0" borderId="0" xfId="0" applyNumberFormat="1" applyFont="1" applyAlignment="1">
      <alignment horizontal="center"/>
    </xf>
    <xf numFmtId="2" fontId="27" fillId="4" borderId="1" xfId="0" applyNumberFormat="1" applyFont="1" applyFill="1" applyBorder="1" applyAlignment="1">
      <alignment horizontal="center"/>
    </xf>
    <xf numFmtId="2" fontId="27" fillId="4" borderId="2" xfId="0" applyNumberFormat="1" applyFont="1" applyFill="1" applyBorder="1" applyAlignment="1">
      <alignment horizontal="center"/>
    </xf>
    <xf numFmtId="2" fontId="27" fillId="4" borderId="3" xfId="0" applyNumberFormat="1" applyFont="1" applyFill="1" applyBorder="1" applyAlignment="1">
      <alignment horizontal="center"/>
    </xf>
    <xf numFmtId="2" fontId="27" fillId="0" borderId="10" xfId="0" applyNumberFormat="1" applyFont="1" applyBorder="1" applyAlignment="1">
      <alignment horizontal="center"/>
    </xf>
    <xf numFmtId="2" fontId="27" fillId="0" borderId="4" xfId="0" applyNumberFormat="1" applyFont="1" applyBorder="1" applyAlignment="1">
      <alignment horizontal="center"/>
    </xf>
    <xf numFmtId="2" fontId="27" fillId="0" borderId="5" xfId="0" applyNumberFormat="1" applyFont="1" applyBorder="1" applyAlignment="1">
      <alignment horizontal="center"/>
    </xf>
    <xf numFmtId="2" fontId="27" fillId="4" borderId="4" xfId="0" applyNumberFormat="1" applyFont="1" applyFill="1" applyBorder="1" applyAlignment="1">
      <alignment horizontal="center"/>
    </xf>
    <xf numFmtId="2" fontId="27" fillId="4" borderId="0" xfId="0" applyNumberFormat="1" applyFont="1" applyFill="1" applyAlignment="1">
      <alignment horizontal="center"/>
    </xf>
    <xf numFmtId="2" fontId="27" fillId="4" borderId="5" xfId="0" applyNumberFormat="1" applyFont="1" applyFill="1" applyBorder="1" applyAlignment="1">
      <alignment horizontal="center"/>
    </xf>
    <xf numFmtId="2" fontId="27" fillId="0" borderId="14" xfId="0" applyNumberFormat="1" applyFont="1" applyBorder="1" applyAlignment="1">
      <alignment horizontal="center"/>
    </xf>
    <xf numFmtId="2" fontId="27" fillId="0" borderId="15" xfId="0" applyNumberFormat="1" applyFont="1" applyBorder="1" applyAlignment="1">
      <alignment horizontal="center"/>
    </xf>
    <xf numFmtId="2" fontId="27" fillId="0" borderId="16" xfId="0" applyNumberFormat="1" applyFont="1" applyBorder="1" applyAlignment="1">
      <alignment horizontal="center"/>
    </xf>
    <xf numFmtId="2" fontId="27" fillId="0" borderId="17" xfId="0" applyNumberFormat="1" applyFont="1" applyBorder="1" applyAlignment="1">
      <alignment horizontal="center"/>
    </xf>
    <xf numFmtId="2" fontId="27" fillId="4" borderId="15" xfId="0" applyNumberFormat="1" applyFont="1" applyFill="1" applyBorder="1" applyAlignment="1">
      <alignment horizontal="center"/>
    </xf>
    <xf numFmtId="2" fontId="27" fillId="4" borderId="16"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0" borderId="11" xfId="0" applyNumberFormat="1" applyFont="1" applyBorder="1" applyAlignment="1">
      <alignment horizontal="center"/>
    </xf>
    <xf numFmtId="0" fontId="27" fillId="3" borderId="0" xfId="0" applyFont="1" applyFill="1"/>
    <xf numFmtId="0" fontId="27" fillId="7" borderId="0" xfId="0" applyFont="1" applyFill="1"/>
    <xf numFmtId="0" fontId="27" fillId="3" borderId="0" xfId="0" applyFont="1" applyFill="1" applyAlignment="1">
      <alignment horizontal="center"/>
    </xf>
    <xf numFmtId="0" fontId="27" fillId="3" borderId="0" xfId="0" applyFont="1" applyFill="1" applyAlignment="1">
      <alignment horizontal="left"/>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28"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BB48" activeCellId="1" sqref="AY4:AY48 BB4:BC48"/>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
        <v>124</v>
      </c>
      <c r="B1" s="184" t="s">
        <v>67</v>
      </c>
      <c r="C1" s="185"/>
      <c r="D1" s="185"/>
      <c r="E1" s="185"/>
      <c r="F1" s="185"/>
      <c r="G1" s="185"/>
      <c r="H1" s="185"/>
      <c r="I1" s="185"/>
      <c r="J1" s="185"/>
      <c r="K1" s="186"/>
      <c r="L1" s="49"/>
      <c r="M1" s="184" t="s">
        <v>74</v>
      </c>
      <c r="N1" s="185"/>
      <c r="O1" s="185"/>
      <c r="P1" s="185"/>
      <c r="Q1" s="185"/>
      <c r="R1" s="185"/>
      <c r="S1" s="185"/>
      <c r="T1" s="185"/>
      <c r="U1" s="185"/>
      <c r="V1" s="186"/>
      <c r="W1" s="49"/>
      <c r="X1" s="184" t="s">
        <v>68</v>
      </c>
      <c r="Y1" s="185"/>
      <c r="Z1" s="185"/>
      <c r="AA1" s="185"/>
      <c r="AB1" s="185"/>
      <c r="AC1" s="185"/>
      <c r="AD1" s="185"/>
      <c r="AE1" s="185"/>
      <c r="AF1" s="185"/>
      <c r="AG1" s="186"/>
      <c r="AH1" s="49"/>
      <c r="AI1" s="184" t="s">
        <v>75</v>
      </c>
      <c r="AJ1" s="185"/>
      <c r="AK1" s="185"/>
      <c r="AL1" s="185"/>
      <c r="AM1" s="185"/>
      <c r="AN1" s="185"/>
      <c r="AO1" s="185"/>
      <c r="AP1" s="185"/>
      <c r="AQ1" s="185"/>
      <c r="AR1" s="186"/>
      <c r="AS1" s="50"/>
      <c r="AT1" s="184" t="s">
        <v>69</v>
      </c>
      <c r="AU1" s="185"/>
      <c r="AV1" s="185"/>
      <c r="AW1" s="185"/>
      <c r="AX1" s="185"/>
      <c r="AY1" s="185"/>
      <c r="AZ1" s="185"/>
      <c r="BA1" s="185"/>
      <c r="BB1" s="185"/>
      <c r="BC1" s="186"/>
      <c r="BD1" s="50"/>
      <c r="BE1" s="184" t="s">
        <v>76</v>
      </c>
      <c r="BF1" s="185"/>
      <c r="BG1" s="185"/>
      <c r="BH1" s="185"/>
      <c r="BI1" s="185"/>
      <c r="BJ1" s="185"/>
      <c r="BK1" s="185"/>
      <c r="BL1" s="185"/>
      <c r="BM1" s="185"/>
      <c r="BN1" s="186"/>
    </row>
    <row r="2" spans="1:66" x14ac:dyDescent="0.35">
      <c r="A2" s="189"/>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35">
      <c r="A3" s="189"/>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Data'!G$1,FALSE)</f>
        <v>51.584040815800101</v>
      </c>
      <c r="C4" s="60">
        <f>VLOOKUP($A4,'Occupancy Raw Data'!$B$6:$BE$43,'Occupancy Raw Data'!H$1,FALSE)</f>
        <v>58.886179564736899</v>
      </c>
      <c r="D4" s="60">
        <f>VLOOKUP($A4,'Occupancy Raw Data'!$B$6:$BE$43,'Occupancy Raw Data'!I$1,FALSE)</f>
        <v>62.440167576193303</v>
      </c>
      <c r="E4" s="60">
        <f>VLOOKUP($A4,'Occupancy Raw Data'!$B$6:$BE$43,'Occupancy Raw Data'!J$1,FALSE)</f>
        <v>63.089910974755497</v>
      </c>
      <c r="F4" s="60">
        <f>VLOOKUP($A4,'Occupancy Raw Data'!$B$6:$BE$43,'Occupancy Raw Data'!K$1,FALSE)</f>
        <v>63.734313179907502</v>
      </c>
      <c r="G4" s="61">
        <f>VLOOKUP($A4,'Occupancy Raw Data'!$B$6:$BE$43,'Occupancy Raw Data'!L$1,FALSE)</f>
        <v>59.947083787252502</v>
      </c>
      <c r="H4" s="60">
        <f>VLOOKUP($A4,'Occupancy Raw Data'!$B$6:$BE$43,'Occupancy Raw Data'!N$1,FALSE)</f>
        <v>73.125724485582396</v>
      </c>
      <c r="I4" s="60">
        <f>VLOOKUP($A4,'Occupancy Raw Data'!$B$6:$BE$43,'Occupancy Raw Data'!O$1,FALSE)</f>
        <v>76.065121543562796</v>
      </c>
      <c r="J4" s="61">
        <f>VLOOKUP($A4,'Occupancy Raw Data'!$B$6:$BE$43,'Occupancy Raw Data'!P$1,FALSE)</f>
        <v>74.595423014572603</v>
      </c>
      <c r="K4" s="62">
        <f>VLOOKUP($A4,'Occupancy Raw Data'!$B$6:$BE$43,'Occupancy Raw Data'!R$1,FALSE)</f>
        <v>64.145054119915201</v>
      </c>
      <c r="L4" s="63"/>
      <c r="M4" s="59">
        <f>VLOOKUP($A4,'Occupancy Raw Data'!$B$6:$BE$43,'Occupancy Raw Data'!T$1,FALSE)</f>
        <v>2.6062948111091102</v>
      </c>
      <c r="N4" s="60">
        <f>VLOOKUP($A4,'Occupancy Raw Data'!$B$6:$BE$43,'Occupancy Raw Data'!U$1,FALSE)</f>
        <v>10.0023824525062</v>
      </c>
      <c r="O4" s="60">
        <f>VLOOKUP($A4,'Occupancy Raw Data'!$B$6:$BE$43,'Occupancy Raw Data'!V$1,FALSE)</f>
        <v>13.518159149358</v>
      </c>
      <c r="P4" s="60">
        <f>VLOOKUP($A4,'Occupancy Raw Data'!$B$6:$BE$43,'Occupancy Raw Data'!W$1,FALSE)</f>
        <v>12.9789066111615</v>
      </c>
      <c r="Q4" s="60">
        <f>VLOOKUP($A4,'Occupancy Raw Data'!$B$6:$BE$43,'Occupancy Raw Data'!X$1,FALSE)</f>
        <v>9.7854666899654692</v>
      </c>
      <c r="R4" s="61">
        <f>VLOOKUP($A4,'Occupancy Raw Data'!$B$6:$BE$43,'Occupancy Raw Data'!Y$1,FALSE)</f>
        <v>9.8970935930785195</v>
      </c>
      <c r="S4" s="60">
        <f>VLOOKUP($A4,'Occupancy Raw Data'!$B$6:$BE$43,'Occupancy Raw Data'!AA$1,FALSE)</f>
        <v>9.3204144703443408</v>
      </c>
      <c r="T4" s="60">
        <f>VLOOKUP($A4,'Occupancy Raw Data'!$B$6:$BE$43,'Occupancy Raw Data'!AB$1,FALSE)</f>
        <v>17.5934833680972</v>
      </c>
      <c r="U4" s="61">
        <f>VLOOKUP($A4,'Occupancy Raw Data'!$B$6:$BE$43,'Occupancy Raw Data'!AC$1,FALSE)</f>
        <v>13.387593555694201</v>
      </c>
      <c r="V4" s="62">
        <f>VLOOKUP($A4,'Occupancy Raw Data'!$B$6:$BE$43,'Occupancy Raw Data'!AE$1,FALSE)</f>
        <v>11.018845020931201</v>
      </c>
      <c r="W4" s="63"/>
      <c r="X4" s="64">
        <f>VLOOKUP($A4,'ADR Raw Data'!$B$6:$BE$43,'ADR Raw Data'!G$1,FALSE)</f>
        <v>138.621516798503</v>
      </c>
      <c r="Y4" s="65">
        <f>VLOOKUP($A4,'ADR Raw Data'!$B$6:$BE$43,'ADR Raw Data'!H$1,FALSE)</f>
        <v>138.43398450090999</v>
      </c>
      <c r="Z4" s="65">
        <f>VLOOKUP($A4,'ADR Raw Data'!$B$6:$BE$43,'ADR Raw Data'!I$1,FALSE)</f>
        <v>140.339035670177</v>
      </c>
      <c r="AA4" s="65">
        <f>VLOOKUP($A4,'ADR Raw Data'!$B$6:$BE$43,'ADR Raw Data'!J$1,FALSE)</f>
        <v>139.25728805996499</v>
      </c>
      <c r="AB4" s="65">
        <f>VLOOKUP($A4,'ADR Raw Data'!$B$6:$BE$43,'ADR Raw Data'!K$1,FALSE)</f>
        <v>139.98958450827701</v>
      </c>
      <c r="AC4" s="66">
        <f>VLOOKUP($A4,'ADR Raw Data'!$B$6:$BE$43,'ADR Raw Data'!L$1,FALSE)</f>
        <v>139.36721715642099</v>
      </c>
      <c r="AD4" s="65">
        <f>VLOOKUP($A4,'ADR Raw Data'!$B$6:$BE$43,'ADR Raw Data'!N$1,FALSE)</f>
        <v>156.26595613107801</v>
      </c>
      <c r="AE4" s="65">
        <f>VLOOKUP($A4,'ADR Raw Data'!$B$6:$BE$43,'ADR Raw Data'!O$1,FALSE)</f>
        <v>160.612713626865</v>
      </c>
      <c r="AF4" s="66">
        <f>VLOOKUP($A4,'ADR Raw Data'!$B$6:$BE$43,'ADR Raw Data'!P$1,FALSE)</f>
        <v>158.48215535534399</v>
      </c>
      <c r="AG4" s="67">
        <f>VLOOKUP($A4,'ADR Raw Data'!$B$6:$BE$43,'ADR Raw Data'!R$1,FALSE)</f>
        <v>145.73770776280301</v>
      </c>
      <c r="AH4" s="63"/>
      <c r="AI4" s="59">
        <f>VLOOKUP($A4,'ADR Raw Data'!$B$6:$BE$43,'ADR Raw Data'!T$1,FALSE)</f>
        <v>27.427585935055902</v>
      </c>
      <c r="AJ4" s="60">
        <f>VLOOKUP($A4,'ADR Raw Data'!$B$6:$BE$43,'ADR Raw Data'!U$1,FALSE)</f>
        <v>29.249855191866001</v>
      </c>
      <c r="AK4" s="60">
        <f>VLOOKUP($A4,'ADR Raw Data'!$B$6:$BE$43,'ADR Raw Data'!V$1,FALSE)</f>
        <v>30.5427295986178</v>
      </c>
      <c r="AL4" s="60">
        <f>VLOOKUP($A4,'ADR Raw Data'!$B$6:$BE$43,'ADR Raw Data'!W$1,FALSE)</f>
        <v>29.134752039612</v>
      </c>
      <c r="AM4" s="60">
        <f>VLOOKUP($A4,'ADR Raw Data'!$B$6:$BE$43,'ADR Raw Data'!X$1,FALSE)</f>
        <v>25.9060933555714</v>
      </c>
      <c r="AN4" s="61">
        <f>VLOOKUP($A4,'ADR Raw Data'!$B$6:$BE$43,'ADR Raw Data'!Y$1,FALSE)</f>
        <v>28.425257028620798</v>
      </c>
      <c r="AO4" s="60">
        <f>VLOOKUP($A4,'ADR Raw Data'!$B$6:$BE$43,'ADR Raw Data'!AA$1,FALSE)</f>
        <v>27.3984064760084</v>
      </c>
      <c r="AP4" s="60">
        <f>VLOOKUP($A4,'ADR Raw Data'!$B$6:$BE$43,'ADR Raw Data'!AB$1,FALSE)</f>
        <v>29.719815501058399</v>
      </c>
      <c r="AQ4" s="61">
        <f>VLOOKUP($A4,'ADR Raw Data'!$B$6:$BE$43,'ADR Raw Data'!AC$1,FALSE)</f>
        <v>28.609410776461701</v>
      </c>
      <c r="AR4" s="62">
        <f>VLOOKUP($A4,'ADR Raw Data'!$B$6:$BE$43,'ADR Raw Data'!AE$1,FALSE)</f>
        <v>28.592723350015302</v>
      </c>
      <c r="AS4" s="50"/>
      <c r="AT4" s="64">
        <f>VLOOKUP($A4,'RevPAR Raw Data'!$B$6:$BE$43,'RevPAR Raw Data'!G$1,FALSE)</f>
        <v>71.506579804821399</v>
      </c>
      <c r="AU4" s="65">
        <f>VLOOKUP($A4,'RevPAR Raw Data'!$B$6:$BE$43,'RevPAR Raw Data'!H$1,FALSE)</f>
        <v>81.518484691826004</v>
      </c>
      <c r="AV4" s="65">
        <f>VLOOKUP($A4,'RevPAR Raw Data'!$B$6:$BE$43,'RevPAR Raw Data'!I$1,FALSE)</f>
        <v>87.627929047272701</v>
      </c>
      <c r="AW4" s="65">
        <f>VLOOKUP($A4,'RevPAR Raw Data'!$B$6:$BE$43,'RevPAR Raw Data'!J$1,FALSE)</f>
        <v>87.857299062891201</v>
      </c>
      <c r="AX4" s="65">
        <f>VLOOKUP($A4,'RevPAR Raw Data'!$B$6:$BE$43,'RevPAR Raw Data'!K$1,FALSE)</f>
        <v>89.221400209756894</v>
      </c>
      <c r="AY4" s="66">
        <f>VLOOKUP($A4,'RevPAR Raw Data'!$B$6:$BE$43,'RevPAR Raw Data'!L$1,FALSE)</f>
        <v>83.546582440722403</v>
      </c>
      <c r="AZ4" s="65">
        <f>VLOOKUP($A4,'RevPAR Raw Data'!$B$6:$BE$43,'RevPAR Raw Data'!N$1,FALSE)</f>
        <v>114.27061254517299</v>
      </c>
      <c r="BA4" s="65">
        <f>VLOOKUP($A4,'RevPAR Raw Data'!$B$6:$BE$43,'RevPAR Raw Data'!O$1,FALSE)</f>
        <v>122.170255834689</v>
      </c>
      <c r="BB4" s="66">
        <f>VLOOKUP($A4,'RevPAR Raw Data'!$B$6:$BE$43,'RevPAR Raw Data'!P$1,FALSE)</f>
        <v>118.220434189931</v>
      </c>
      <c r="BC4" s="67">
        <f>VLOOKUP($A4,'RevPAR Raw Data'!$B$6:$BE$43,'RevPAR Raw Data'!R$1,FALSE)</f>
        <v>93.483531517573894</v>
      </c>
      <c r="BD4" s="63"/>
      <c r="BE4" s="59">
        <f>VLOOKUP($A4,'RevPAR Raw Data'!$B$6:$BE$43,'RevPAR Raw Data'!T$1,FALSE)</f>
        <v>30.7487244952029</v>
      </c>
      <c r="BF4" s="60">
        <f>VLOOKUP($A4,'RevPAR Raw Data'!$B$6:$BE$43,'RevPAR Raw Data'!U$1,FALSE)</f>
        <v>42.177920027467003</v>
      </c>
      <c r="BG4" s="60">
        <f>VLOOKUP($A4,'RevPAR Raw Data'!$B$6:$BE$43,'RevPAR Raw Data'!V$1,FALSE)</f>
        <v>48.189703543675201</v>
      </c>
      <c r="BH4" s="60">
        <f>VLOOKUP($A4,'RevPAR Raw Data'!$B$6:$BE$43,'RevPAR Raw Data'!W$1,FALSE)</f>
        <v>45.895030909388304</v>
      </c>
      <c r="BI4" s="60">
        <f>VLOOKUP($A4,'RevPAR Raw Data'!$B$6:$BE$43,'RevPAR Raw Data'!X$1,FALSE)</f>
        <v>38.226592181517702</v>
      </c>
      <c r="BJ4" s="61">
        <f>VLOOKUP($A4,'RevPAR Raw Data'!$B$6:$BE$43,'RevPAR Raw Data'!Y$1,FALSE)</f>
        <v>41.135624913895001</v>
      </c>
      <c r="BK4" s="60">
        <f>VLOOKUP($A4,'RevPAR Raw Data'!$B$6:$BE$43,'RevPAR Raw Data'!AA$1,FALSE)</f>
        <v>39.272465988186397</v>
      </c>
      <c r="BL4" s="60">
        <f>VLOOKUP($A4,'RevPAR Raw Data'!$B$6:$BE$43,'RevPAR Raw Data'!AB$1,FALSE)</f>
        <v>52.542049666363603</v>
      </c>
      <c r="BM4" s="61">
        <f>VLOOKUP($A4,'RevPAR Raw Data'!$B$6:$BE$43,'RevPAR Raw Data'!AC$1,FALSE)</f>
        <v>45.827115965587602</v>
      </c>
      <c r="BN4" s="62">
        <f>VLOOKUP($A4,'RevPAR Raw Data'!$B$6:$BE$43,'RevPAR Raw Data'!AE$1,FALSE)</f>
        <v>42.7621562441485</v>
      </c>
    </row>
    <row r="5" spans="1:66" x14ac:dyDescent="0.35">
      <c r="A5" s="58" t="s">
        <v>70</v>
      </c>
      <c r="B5" s="59">
        <f>VLOOKUP($A5,'Occupancy Raw Data'!$B$6:$BE$43,'Occupancy Raw Data'!G$1,FALSE)</f>
        <v>49.440562575653701</v>
      </c>
      <c r="C5" s="60">
        <f>VLOOKUP($A5,'Occupancy Raw Data'!$B$6:$BE$43,'Occupancy Raw Data'!H$1,FALSE)</f>
        <v>57.297664260690702</v>
      </c>
      <c r="D5" s="60">
        <f>VLOOKUP($A5,'Occupancy Raw Data'!$B$6:$BE$43,'Occupancy Raw Data'!I$1,FALSE)</f>
        <v>61.540038043025703</v>
      </c>
      <c r="E5" s="60">
        <f>VLOOKUP($A5,'Occupancy Raw Data'!$B$6:$BE$43,'Occupancy Raw Data'!J$1,FALSE)</f>
        <v>61.869231902343401</v>
      </c>
      <c r="F5" s="60">
        <f>VLOOKUP($A5,'Occupancy Raw Data'!$B$6:$BE$43,'Occupancy Raw Data'!K$1,FALSE)</f>
        <v>65.121462286808494</v>
      </c>
      <c r="G5" s="61">
        <f>VLOOKUP($A5,'Occupancy Raw Data'!$B$6:$BE$43,'Occupancy Raw Data'!L$1,FALSE)</f>
        <v>59.0537918137044</v>
      </c>
      <c r="H5" s="60">
        <f>VLOOKUP($A5,'Occupancy Raw Data'!$B$6:$BE$43,'Occupancy Raw Data'!N$1,FALSE)</f>
        <v>77.242515371501895</v>
      </c>
      <c r="I5" s="60">
        <f>VLOOKUP($A5,'Occupancy Raw Data'!$B$6:$BE$43,'Occupancy Raw Data'!O$1,FALSE)</f>
        <v>80.496868236060195</v>
      </c>
      <c r="J5" s="61">
        <f>VLOOKUP($A5,'Occupancy Raw Data'!$B$6:$BE$43,'Occupancy Raw Data'!P$1,FALSE)</f>
        <v>78.869691803781095</v>
      </c>
      <c r="K5" s="62">
        <f>VLOOKUP($A5,'Occupancy Raw Data'!$B$6:$BE$43,'Occupancy Raw Data'!R$1,FALSE)</f>
        <v>64.727950512689404</v>
      </c>
      <c r="L5" s="63"/>
      <c r="M5" s="59">
        <f>VLOOKUP($A5,'Occupancy Raw Data'!$B$6:$BE$43,'Occupancy Raw Data'!T$1,FALSE)</f>
        <v>3.4174421495153999</v>
      </c>
      <c r="N5" s="60">
        <f>VLOOKUP($A5,'Occupancy Raw Data'!$B$6:$BE$43,'Occupancy Raw Data'!U$1,FALSE)</f>
        <v>11.183398469805301</v>
      </c>
      <c r="O5" s="60">
        <f>VLOOKUP($A5,'Occupancy Raw Data'!$B$6:$BE$43,'Occupancy Raw Data'!V$1,FALSE)</f>
        <v>16.905472598828201</v>
      </c>
      <c r="P5" s="60">
        <f>VLOOKUP($A5,'Occupancy Raw Data'!$B$6:$BE$43,'Occupancy Raw Data'!W$1,FALSE)</f>
        <v>14.6070519271512</v>
      </c>
      <c r="Q5" s="60">
        <f>VLOOKUP($A5,'Occupancy Raw Data'!$B$6:$BE$43,'Occupancy Raw Data'!X$1,FALSE)</f>
        <v>15.1783873979403</v>
      </c>
      <c r="R5" s="61">
        <f>VLOOKUP($A5,'Occupancy Raw Data'!$B$6:$BE$43,'Occupancy Raw Data'!Y$1,FALSE)</f>
        <v>12.473076035278</v>
      </c>
      <c r="S5" s="60">
        <f>VLOOKUP($A5,'Occupancy Raw Data'!$B$6:$BE$43,'Occupancy Raw Data'!AA$1,FALSE)</f>
        <v>15.1915370645305</v>
      </c>
      <c r="T5" s="60">
        <f>VLOOKUP($A5,'Occupancy Raw Data'!$B$6:$BE$43,'Occupancy Raw Data'!AB$1,FALSE)</f>
        <v>23.703948345524001</v>
      </c>
      <c r="U5" s="61">
        <f>VLOOKUP($A5,'Occupancy Raw Data'!$B$6:$BE$43,'Occupancy Raw Data'!AC$1,FALSE)</f>
        <v>19.383847690141099</v>
      </c>
      <c r="V5" s="62">
        <f>VLOOKUP($A5,'Occupancy Raw Data'!$B$6:$BE$43,'Occupancy Raw Data'!AE$1,FALSE)</f>
        <v>14.7880914390804</v>
      </c>
      <c r="W5" s="63"/>
      <c r="X5" s="64">
        <f>VLOOKUP($A5,'ADR Raw Data'!$B$6:$BE$43,'ADR Raw Data'!G$1,FALSE)</f>
        <v>103.065416298771</v>
      </c>
      <c r="Y5" s="65">
        <f>VLOOKUP($A5,'ADR Raw Data'!$B$6:$BE$43,'ADR Raw Data'!H$1,FALSE)</f>
        <v>108.01155587275299</v>
      </c>
      <c r="Z5" s="65">
        <f>VLOOKUP($A5,'ADR Raw Data'!$B$6:$BE$43,'ADR Raw Data'!I$1,FALSE)</f>
        <v>111.254660144867</v>
      </c>
      <c r="AA5" s="65">
        <f>VLOOKUP($A5,'ADR Raw Data'!$B$6:$BE$43,'ADR Raw Data'!J$1,FALSE)</f>
        <v>110.533148799196</v>
      </c>
      <c r="AB5" s="65">
        <f>VLOOKUP($A5,'ADR Raw Data'!$B$6:$BE$43,'ADR Raw Data'!K$1,FALSE)</f>
        <v>111.782895660896</v>
      </c>
      <c r="AC5" s="66">
        <f>VLOOKUP($A5,'ADR Raw Data'!$B$6:$BE$43,'ADR Raw Data'!L$1,FALSE)</f>
        <v>109.219420788885</v>
      </c>
      <c r="AD5" s="65">
        <f>VLOOKUP($A5,'ADR Raw Data'!$B$6:$BE$43,'ADR Raw Data'!N$1,FALSE)</f>
        <v>129.276211254938</v>
      </c>
      <c r="AE5" s="65">
        <f>VLOOKUP($A5,'ADR Raw Data'!$B$6:$BE$43,'ADR Raw Data'!O$1,FALSE)</f>
        <v>132.539946665873</v>
      </c>
      <c r="AF5" s="66">
        <f>VLOOKUP($A5,'ADR Raw Data'!$B$6:$BE$43,'ADR Raw Data'!P$1,FALSE)</f>
        <v>130.941746350378</v>
      </c>
      <c r="AG5" s="67">
        <f>VLOOKUP($A5,'ADR Raw Data'!$B$6:$BE$43,'ADR Raw Data'!R$1,FALSE)</f>
        <v>116.798427341709</v>
      </c>
      <c r="AH5" s="63"/>
      <c r="AI5" s="59">
        <f>VLOOKUP($A5,'ADR Raw Data'!$B$6:$BE$43,'ADR Raw Data'!T$1,FALSE)</f>
        <v>18.277803305717899</v>
      </c>
      <c r="AJ5" s="60">
        <f>VLOOKUP($A5,'ADR Raw Data'!$B$6:$BE$43,'ADR Raw Data'!U$1,FALSE)</f>
        <v>24.288044550244699</v>
      </c>
      <c r="AK5" s="60">
        <f>VLOOKUP($A5,'ADR Raw Data'!$B$6:$BE$43,'ADR Raw Data'!V$1,FALSE)</f>
        <v>27.998892421580699</v>
      </c>
      <c r="AL5" s="60">
        <f>VLOOKUP($A5,'ADR Raw Data'!$B$6:$BE$43,'ADR Raw Data'!W$1,FALSE)</f>
        <v>28.065551245116598</v>
      </c>
      <c r="AM5" s="60">
        <f>VLOOKUP($A5,'ADR Raw Data'!$B$6:$BE$43,'ADR Raw Data'!X$1,FALSE)</f>
        <v>26.636685754719199</v>
      </c>
      <c r="AN5" s="61">
        <f>VLOOKUP($A5,'ADR Raw Data'!$B$6:$BE$43,'ADR Raw Data'!Y$1,FALSE)</f>
        <v>25.362442865835899</v>
      </c>
      <c r="AO5" s="60">
        <f>VLOOKUP($A5,'ADR Raw Data'!$B$6:$BE$43,'ADR Raw Data'!AA$1,FALSE)</f>
        <v>29.106363382674001</v>
      </c>
      <c r="AP5" s="60">
        <f>VLOOKUP($A5,'ADR Raw Data'!$B$6:$BE$43,'ADR Raw Data'!AB$1,FALSE)</f>
        <v>30.9454405203257</v>
      </c>
      <c r="AQ5" s="61">
        <f>VLOOKUP($A5,'ADR Raw Data'!$B$6:$BE$43,'ADR Raw Data'!AC$1,FALSE)</f>
        <v>30.074837399213202</v>
      </c>
      <c r="AR5" s="62">
        <f>VLOOKUP($A5,'ADR Raw Data'!$B$6:$BE$43,'ADR Raw Data'!AE$1,FALSE)</f>
        <v>27.414080726022</v>
      </c>
      <c r="AS5" s="50"/>
      <c r="AT5" s="64">
        <f>VLOOKUP($A5,'RevPAR Raw Data'!$B$6:$BE$43,'RevPAR Raw Data'!G$1,FALSE)</f>
        <v>50.956121639052299</v>
      </c>
      <c r="AU5" s="65">
        <f>VLOOKUP($A5,'RevPAR Raw Data'!$B$6:$BE$43,'RevPAR Raw Data'!H$1,FALSE)</f>
        <v>61.888098646718603</v>
      </c>
      <c r="AV5" s="65">
        <f>VLOOKUP($A5,'RevPAR Raw Data'!$B$6:$BE$43,'RevPAR Raw Data'!I$1,FALSE)</f>
        <v>68.4661601777903</v>
      </c>
      <c r="AW5" s="65">
        <f>VLOOKUP($A5,'RevPAR Raw Data'!$B$6:$BE$43,'RevPAR Raw Data'!J$1,FALSE)</f>
        <v>68.386010159537307</v>
      </c>
      <c r="AX5" s="65">
        <f>VLOOKUP($A5,'RevPAR Raw Data'!$B$6:$BE$43,'RevPAR Raw Data'!K$1,FALSE)</f>
        <v>72.794656240913497</v>
      </c>
      <c r="AY5" s="66">
        <f>VLOOKUP($A5,'RevPAR Raw Data'!$B$6:$BE$43,'RevPAR Raw Data'!L$1,FALSE)</f>
        <v>64.498209372802407</v>
      </c>
      <c r="AZ5" s="65">
        <f>VLOOKUP($A5,'RevPAR Raw Data'!$B$6:$BE$43,'RevPAR Raw Data'!N$1,FALSE)</f>
        <v>99.856197350291396</v>
      </c>
      <c r="BA5" s="65">
        <f>VLOOKUP($A5,'RevPAR Raw Data'!$B$6:$BE$43,'RevPAR Raw Data'!O$1,FALSE)</f>
        <v>106.690506227772</v>
      </c>
      <c r="BB5" s="66">
        <f>VLOOKUP($A5,'RevPAR Raw Data'!$B$6:$BE$43,'RevPAR Raw Data'!P$1,FALSE)</f>
        <v>103.27335178903201</v>
      </c>
      <c r="BC5" s="67">
        <f>VLOOKUP($A5,'RevPAR Raw Data'!$B$6:$BE$43,'RevPAR Raw Data'!R$1,FALSE)</f>
        <v>75.601228249341503</v>
      </c>
      <c r="BD5" s="63"/>
      <c r="BE5" s="59">
        <f>VLOOKUP($A5,'RevPAR Raw Data'!$B$6:$BE$43,'RevPAR Raw Data'!T$1,FALSE)</f>
        <v>22.319878809408401</v>
      </c>
      <c r="BF5" s="60">
        <f>VLOOKUP($A5,'RevPAR Raw Data'!$B$6:$BE$43,'RevPAR Raw Data'!U$1,FALSE)</f>
        <v>38.187671822627699</v>
      </c>
      <c r="BG5" s="60">
        <f>VLOOKUP($A5,'RevPAR Raw Data'!$B$6:$BE$43,'RevPAR Raw Data'!V$1,FALSE)</f>
        <v>49.6377101067147</v>
      </c>
      <c r="BH5" s="60">
        <f>VLOOKUP($A5,'RevPAR Raw Data'!$B$6:$BE$43,'RevPAR Raw Data'!W$1,FALSE)</f>
        <v>46.772152816283302</v>
      </c>
      <c r="BI5" s="60">
        <f>VLOOKUP($A5,'RevPAR Raw Data'!$B$6:$BE$43,'RevPAR Raw Data'!X$1,FALSE)</f>
        <v>45.858092506482897</v>
      </c>
      <c r="BJ5" s="61">
        <f>VLOOKUP($A5,'RevPAR Raw Data'!$B$6:$BE$43,'RevPAR Raw Data'!Y$1,FALSE)</f>
        <v>40.998995684173501</v>
      </c>
      <c r="BK5" s="60">
        <f>VLOOKUP($A5,'RevPAR Raw Data'!$B$6:$BE$43,'RevPAR Raw Data'!AA$1,FALSE)</f>
        <v>48.719604428620499</v>
      </c>
      <c r="BL5" s="60">
        <f>VLOOKUP($A5,'RevPAR Raw Data'!$B$6:$BE$43,'RevPAR Raw Data'!AB$1,FALSE)</f>
        <v>61.984680102082599</v>
      </c>
      <c r="BM5" s="61">
        <f>VLOOKUP($A5,'RevPAR Raw Data'!$B$6:$BE$43,'RevPAR Raw Data'!AC$1,FALSE)</f>
        <v>55.288345763875498</v>
      </c>
      <c r="BN5" s="62">
        <f>VLOOKUP($A5,'RevPAR Raw Data'!$B$6:$BE$43,'RevPAR Raw Data'!AE$1,FALSE)</f>
        <v>46.2561914900499</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54.063325971251601</v>
      </c>
      <c r="C7" s="60">
        <f>VLOOKUP($A7,'Occupancy Raw Data'!$B$6:$BE$43,'Occupancy Raw Data'!H$1,FALSE)</f>
        <v>58.887903255005597</v>
      </c>
      <c r="D7" s="60">
        <f>VLOOKUP($A7,'Occupancy Raw Data'!$B$6:$BE$43,'Occupancy Raw Data'!I$1,FALSE)</f>
        <v>63.241790072051799</v>
      </c>
      <c r="E7" s="60">
        <f>VLOOKUP($A7,'Occupancy Raw Data'!$B$6:$BE$43,'Occupancy Raw Data'!J$1,FALSE)</f>
        <v>62.356529925051497</v>
      </c>
      <c r="F7" s="60">
        <f>VLOOKUP($A7,'Occupancy Raw Data'!$B$6:$BE$43,'Occupancy Raw Data'!K$1,FALSE)</f>
        <v>63.832868677359698</v>
      </c>
      <c r="G7" s="61">
        <f>VLOOKUP($A7,'Occupancy Raw Data'!$B$6:$BE$43,'Occupancy Raw Data'!L$1,FALSE)</f>
        <v>60.476483580144098</v>
      </c>
      <c r="H7" s="60">
        <f>VLOOKUP($A7,'Occupancy Raw Data'!$B$6:$BE$43,'Occupancy Raw Data'!N$1,FALSE)</f>
        <v>77.871609403254894</v>
      </c>
      <c r="I7" s="60">
        <f>VLOOKUP($A7,'Occupancy Raw Data'!$B$6:$BE$43,'Occupancy Raw Data'!O$1,FALSE)</f>
        <v>85.745931283905904</v>
      </c>
      <c r="J7" s="61">
        <f>VLOOKUP($A7,'Occupancy Raw Data'!$B$6:$BE$43,'Occupancy Raw Data'!P$1,FALSE)</f>
        <v>81.808770343580406</v>
      </c>
      <c r="K7" s="62">
        <f>VLOOKUP($A7,'Occupancy Raw Data'!$B$6:$BE$43,'Occupancy Raw Data'!R$1,FALSE)</f>
        <v>66.576307557072298</v>
      </c>
      <c r="L7" s="63"/>
      <c r="M7" s="59">
        <f>VLOOKUP($A7,'Occupancy Raw Data'!$B$6:$BE$43,'Occupancy Raw Data'!T$1,FALSE)</f>
        <v>42.554990192217502</v>
      </c>
      <c r="N7" s="60">
        <f>VLOOKUP($A7,'Occupancy Raw Data'!$B$6:$BE$43,'Occupancy Raw Data'!U$1,FALSE)</f>
        <v>50.045938304917001</v>
      </c>
      <c r="O7" s="60">
        <f>VLOOKUP($A7,'Occupancy Raw Data'!$B$6:$BE$43,'Occupancy Raw Data'!V$1,FALSE)</f>
        <v>56.903507294783701</v>
      </c>
      <c r="P7" s="60">
        <f>VLOOKUP($A7,'Occupancy Raw Data'!$B$6:$BE$43,'Occupancy Raw Data'!W$1,FALSE)</f>
        <v>50.655504728874398</v>
      </c>
      <c r="Q7" s="60">
        <f>VLOOKUP($A7,'Occupancy Raw Data'!$B$6:$BE$43,'Occupancy Raw Data'!X$1,FALSE)</f>
        <v>40.805970860701898</v>
      </c>
      <c r="R7" s="61">
        <f>VLOOKUP($A7,'Occupancy Raw Data'!$B$6:$BE$43,'Occupancy Raw Data'!Y$1,FALSE)</f>
        <v>48.025463091968902</v>
      </c>
      <c r="S7" s="60">
        <f>VLOOKUP($A7,'Occupancy Raw Data'!$B$6:$BE$43,'Occupancy Raw Data'!AA$1,FALSE)</f>
        <v>32.850525725262997</v>
      </c>
      <c r="T7" s="60">
        <f>VLOOKUP($A7,'Occupancy Raw Data'!$B$6:$BE$43,'Occupancy Raw Data'!AB$1,FALSE)</f>
        <v>42.163363348860301</v>
      </c>
      <c r="U7" s="61">
        <f>VLOOKUP($A7,'Occupancy Raw Data'!$B$6:$BE$43,'Occupancy Raw Data'!AC$1,FALSE)</f>
        <v>37.573468562098903</v>
      </c>
      <c r="V7" s="62">
        <f>VLOOKUP($A7,'Occupancy Raw Data'!$B$6:$BE$43,'Occupancy Raw Data'!AE$1,FALSE)</f>
        <v>44.0304610506182</v>
      </c>
      <c r="W7" s="63"/>
      <c r="X7" s="64">
        <f>VLOOKUP($A7,'ADR Raw Data'!$B$6:$BE$43,'ADR Raw Data'!G$1,FALSE)</f>
        <v>151.80201952215899</v>
      </c>
      <c r="Y7" s="65">
        <f>VLOOKUP($A7,'ADR Raw Data'!$B$6:$BE$43,'ADR Raw Data'!H$1,FALSE)</f>
        <v>164.67459181948101</v>
      </c>
      <c r="Z7" s="65">
        <f>VLOOKUP($A7,'ADR Raw Data'!$B$6:$BE$43,'ADR Raw Data'!I$1,FALSE)</f>
        <v>168.808084217155</v>
      </c>
      <c r="AA7" s="65">
        <f>VLOOKUP($A7,'ADR Raw Data'!$B$6:$BE$43,'ADR Raw Data'!J$1,FALSE)</f>
        <v>167.99906385634799</v>
      </c>
      <c r="AB7" s="65">
        <f>VLOOKUP($A7,'ADR Raw Data'!$B$6:$BE$43,'ADR Raw Data'!K$1,FALSE)</f>
        <v>160.84370121951201</v>
      </c>
      <c r="AC7" s="66">
        <f>VLOOKUP($A7,'ADR Raw Data'!$B$6:$BE$43,'ADR Raw Data'!L$1,FALSE)</f>
        <v>163.114452134347</v>
      </c>
      <c r="AD7" s="65">
        <f>VLOOKUP($A7,'ADR Raw Data'!$B$6:$BE$43,'ADR Raw Data'!N$1,FALSE)</f>
        <v>184.875746116155</v>
      </c>
      <c r="AE7" s="65">
        <f>VLOOKUP($A7,'ADR Raw Data'!$B$6:$BE$43,'ADR Raw Data'!O$1,FALSE)</f>
        <v>190.939980386987</v>
      </c>
      <c r="AF7" s="66">
        <f>VLOOKUP($A7,'ADR Raw Data'!$B$6:$BE$43,'ADR Raw Data'!P$1,FALSE)</f>
        <v>188.05378810904</v>
      </c>
      <c r="AG7" s="67">
        <f>VLOOKUP($A7,'ADR Raw Data'!$B$6:$BE$43,'ADR Raw Data'!R$1,FALSE)</f>
        <v>171.87729321716901</v>
      </c>
      <c r="AH7" s="63"/>
      <c r="AI7" s="59">
        <f>VLOOKUP($A7,'ADR Raw Data'!$B$6:$BE$43,'ADR Raw Data'!T$1,FALSE)</f>
        <v>54.976032734156199</v>
      </c>
      <c r="AJ7" s="60">
        <f>VLOOKUP($A7,'ADR Raw Data'!$B$6:$BE$43,'ADR Raw Data'!U$1,FALSE)</f>
        <v>64.875690155668394</v>
      </c>
      <c r="AK7" s="60">
        <f>VLOOKUP($A7,'ADR Raw Data'!$B$6:$BE$43,'ADR Raw Data'!V$1,FALSE)</f>
        <v>70.694139383102197</v>
      </c>
      <c r="AL7" s="60">
        <f>VLOOKUP($A7,'ADR Raw Data'!$B$6:$BE$43,'ADR Raw Data'!W$1,FALSE)</f>
        <v>67.891493700150903</v>
      </c>
      <c r="AM7" s="60">
        <f>VLOOKUP($A7,'ADR Raw Data'!$B$6:$BE$43,'ADR Raw Data'!X$1,FALSE)</f>
        <v>55.335487793696501</v>
      </c>
      <c r="AN7" s="61">
        <f>VLOOKUP($A7,'ADR Raw Data'!$B$6:$BE$43,'ADR Raw Data'!Y$1,FALSE)</f>
        <v>62.803587255539703</v>
      </c>
      <c r="AO7" s="60">
        <f>VLOOKUP($A7,'ADR Raw Data'!$B$6:$BE$43,'ADR Raw Data'!AA$1,FALSE)</f>
        <v>65.972545428401006</v>
      </c>
      <c r="AP7" s="60">
        <f>VLOOKUP($A7,'ADR Raw Data'!$B$6:$BE$43,'ADR Raw Data'!AB$1,FALSE)</f>
        <v>70.611449143046201</v>
      </c>
      <c r="AQ7" s="61">
        <f>VLOOKUP($A7,'ADR Raw Data'!$B$6:$BE$43,'ADR Raw Data'!AC$1,FALSE)</f>
        <v>68.422488987458607</v>
      </c>
      <c r="AR7" s="62">
        <f>VLOOKUP($A7,'ADR Raw Data'!$B$6:$BE$43,'ADR Raw Data'!AE$1,FALSE)</f>
        <v>64.561531443555097</v>
      </c>
      <c r="AS7" s="50"/>
      <c r="AT7" s="64">
        <f>VLOOKUP($A7,'RevPAR Raw Data'!$B$6:$BE$43,'RevPAR Raw Data'!G$1,FALSE)</f>
        <v>82.069220645208006</v>
      </c>
      <c r="AU7" s="65">
        <f>VLOOKUP($A7,'RevPAR Raw Data'!$B$6:$BE$43,'RevPAR Raw Data'!H$1,FALSE)</f>
        <v>96.973414316231498</v>
      </c>
      <c r="AV7" s="65">
        <f>VLOOKUP($A7,'RevPAR Raw Data'!$B$6:$BE$43,'RevPAR Raw Data'!I$1,FALSE)</f>
        <v>106.757254245265</v>
      </c>
      <c r="AW7" s="65">
        <f>VLOOKUP($A7,'RevPAR Raw Data'!$B$6:$BE$43,'RevPAR Raw Data'!J$1,FALSE)</f>
        <v>104.75838652739</v>
      </c>
      <c r="AX7" s="65">
        <f>VLOOKUP($A7,'RevPAR Raw Data'!$B$6:$BE$43,'RevPAR Raw Data'!K$1,FALSE)</f>
        <v>102.671148575256</v>
      </c>
      <c r="AY7" s="66">
        <f>VLOOKUP($A7,'RevPAR Raw Data'!$B$6:$BE$43,'RevPAR Raw Data'!L$1,FALSE)</f>
        <v>98.6458848618704</v>
      </c>
      <c r="AZ7" s="65">
        <f>VLOOKUP($A7,'RevPAR Raw Data'!$B$6:$BE$43,'RevPAR Raw Data'!N$1,FALSE)</f>
        <v>143.96571889692501</v>
      </c>
      <c r="BA7" s="65">
        <f>VLOOKUP($A7,'RevPAR Raw Data'!$B$6:$BE$43,'RevPAR Raw Data'!O$1,FALSE)</f>
        <v>163.72326437613</v>
      </c>
      <c r="BB7" s="66">
        <f>VLOOKUP($A7,'RevPAR Raw Data'!$B$6:$BE$43,'RevPAR Raw Data'!P$1,FALSE)</f>
        <v>153.84449163652801</v>
      </c>
      <c r="BC7" s="67">
        <f>VLOOKUP($A7,'RevPAR Raw Data'!$B$6:$BE$43,'RevPAR Raw Data'!R$1,FALSE)</f>
        <v>114.429555353033</v>
      </c>
      <c r="BD7" s="63"/>
      <c r="BE7" s="59">
        <f>VLOOKUP($A7,'RevPAR Raw Data'!$B$6:$BE$43,'RevPAR Raw Data'!T$1,FALSE)</f>
        <v>120.92606826446401</v>
      </c>
      <c r="BF7" s="60">
        <f>VLOOKUP($A7,'RevPAR Raw Data'!$B$6:$BE$43,'RevPAR Raw Data'!U$1,FALSE)</f>
        <v>147.38927633078001</v>
      </c>
      <c r="BG7" s="60">
        <f>VLOOKUP($A7,'RevPAR Raw Data'!$B$6:$BE$43,'RevPAR Raw Data'!V$1,FALSE)</f>
        <v>167.82509143873401</v>
      </c>
      <c r="BH7" s="60">
        <f>VLOOKUP($A7,'RevPAR Raw Data'!$B$6:$BE$43,'RevPAR Raw Data'!W$1,FALSE)</f>
        <v>152.937777230808</v>
      </c>
      <c r="BI7" s="60">
        <f>VLOOKUP($A7,'RevPAR Raw Data'!$B$6:$BE$43,'RevPAR Raw Data'!X$1,FALSE)</f>
        <v>118.72164167912101</v>
      </c>
      <c r="BJ7" s="61">
        <f>VLOOKUP($A7,'RevPAR Raw Data'!$B$6:$BE$43,'RevPAR Raw Data'!Y$1,FALSE)</f>
        <v>140.99076396535</v>
      </c>
      <c r="BK7" s="60">
        <f>VLOOKUP($A7,'RevPAR Raw Data'!$B$6:$BE$43,'RevPAR Raw Data'!AA$1,FALSE)</f>
        <v>120.49539916123101</v>
      </c>
      <c r="BL7" s="60">
        <f>VLOOKUP($A7,'RevPAR Raw Data'!$B$6:$BE$43,'RevPAR Raw Data'!AB$1,FALSE)</f>
        <v>142.54697435998401</v>
      </c>
      <c r="BM7" s="61">
        <f>VLOOKUP($A7,'RevPAR Raw Data'!$B$6:$BE$43,'RevPAR Raw Data'!AC$1,FALSE)</f>
        <v>131.704659938665</v>
      </c>
      <c r="BN7" s="62">
        <f>VLOOKUP($A7,'RevPAR Raw Data'!$B$6:$BE$43,'RevPAR Raw Data'!AE$1,FALSE)</f>
        <v>137.01873245011001</v>
      </c>
    </row>
    <row r="8" spans="1:66" x14ac:dyDescent="0.35">
      <c r="A8" s="76" t="s">
        <v>89</v>
      </c>
      <c r="B8" s="59">
        <f>VLOOKUP($A8,'Occupancy Raw Data'!$B$6:$BE$43,'Occupancy Raw Data'!G$1,FALSE)</f>
        <v>60.728995057660597</v>
      </c>
      <c r="C8" s="60">
        <f>VLOOKUP($A8,'Occupancy Raw Data'!$B$6:$BE$43,'Occupancy Raw Data'!H$1,FALSE)</f>
        <v>65.41392092257</v>
      </c>
      <c r="D8" s="60">
        <f>VLOOKUP($A8,'Occupancy Raw Data'!$B$6:$BE$43,'Occupancy Raw Data'!I$1,FALSE)</f>
        <v>68.739703459637497</v>
      </c>
      <c r="E8" s="60">
        <f>VLOOKUP($A8,'Occupancy Raw Data'!$B$6:$BE$43,'Occupancy Raw Data'!J$1,FALSE)</f>
        <v>67.926276771004893</v>
      </c>
      <c r="F8" s="60">
        <f>VLOOKUP($A8,'Occupancy Raw Data'!$B$6:$BE$43,'Occupancy Raw Data'!K$1,FALSE)</f>
        <v>73.568780889620996</v>
      </c>
      <c r="G8" s="61">
        <f>VLOOKUP($A8,'Occupancy Raw Data'!$B$6:$BE$43,'Occupancy Raw Data'!L$1,FALSE)</f>
        <v>67.275535420098805</v>
      </c>
      <c r="H8" s="60">
        <f>VLOOKUP($A8,'Occupancy Raw Data'!$B$6:$BE$43,'Occupancy Raw Data'!N$1,FALSE)</f>
        <v>86.274711696869801</v>
      </c>
      <c r="I8" s="60">
        <f>VLOOKUP($A8,'Occupancy Raw Data'!$B$6:$BE$43,'Occupancy Raw Data'!O$1,FALSE)</f>
        <v>93.379324546952205</v>
      </c>
      <c r="J8" s="61">
        <f>VLOOKUP($A8,'Occupancy Raw Data'!$B$6:$BE$43,'Occupancy Raw Data'!P$1,FALSE)</f>
        <v>89.827018121910996</v>
      </c>
      <c r="K8" s="62">
        <f>VLOOKUP($A8,'Occupancy Raw Data'!$B$6:$BE$43,'Occupancy Raw Data'!R$1,FALSE)</f>
        <v>73.718816192045097</v>
      </c>
      <c r="L8" s="63"/>
      <c r="M8" s="59">
        <f>VLOOKUP($A8,'Occupancy Raw Data'!$B$6:$BE$43,'Occupancy Raw Data'!T$1,FALSE)</f>
        <v>139.25149817592899</v>
      </c>
      <c r="N8" s="60">
        <f>VLOOKUP($A8,'Occupancy Raw Data'!$B$6:$BE$43,'Occupancy Raw Data'!U$1,FALSE)</f>
        <v>161.378719436951</v>
      </c>
      <c r="O8" s="60">
        <f>VLOOKUP($A8,'Occupancy Raw Data'!$B$6:$BE$43,'Occupancy Raw Data'!V$1,FALSE)</f>
        <v>171.739094293411</v>
      </c>
      <c r="P8" s="60">
        <f>VLOOKUP($A8,'Occupancy Raw Data'!$B$6:$BE$43,'Occupancy Raw Data'!W$1,FALSE)</f>
        <v>158.48338678878301</v>
      </c>
      <c r="Q8" s="60">
        <f>VLOOKUP($A8,'Occupancy Raw Data'!$B$6:$BE$43,'Occupancy Raw Data'!X$1,FALSE)</f>
        <v>129.96612900185301</v>
      </c>
      <c r="R8" s="61">
        <f>VLOOKUP($A8,'Occupancy Raw Data'!$B$6:$BE$43,'Occupancy Raw Data'!Y$1,FALSE)</f>
        <v>151.07396217861799</v>
      </c>
      <c r="S8" s="60">
        <f>VLOOKUP($A8,'Occupancy Raw Data'!$B$6:$BE$43,'Occupancy Raw Data'!AA$1,FALSE)</f>
        <v>68.666248987797701</v>
      </c>
      <c r="T8" s="60">
        <f>VLOOKUP($A8,'Occupancy Raw Data'!$B$6:$BE$43,'Occupancy Raw Data'!AB$1,FALSE)</f>
        <v>68.089260988713505</v>
      </c>
      <c r="U8" s="61">
        <f>VLOOKUP($A8,'Occupancy Raw Data'!$B$6:$BE$43,'Occupancy Raw Data'!AC$1,FALSE)</f>
        <v>68.365852689998803</v>
      </c>
      <c r="V8" s="62">
        <f>VLOOKUP($A8,'Occupancy Raw Data'!$B$6:$BE$43,'Occupancy Raw Data'!AE$1,FALSE)</f>
        <v>114.405652040318</v>
      </c>
      <c r="W8" s="63"/>
      <c r="X8" s="64">
        <f>VLOOKUP($A8,'ADR Raw Data'!$B$6:$BE$43,'ADR Raw Data'!G$1,FALSE)</f>
        <v>164.63513055272901</v>
      </c>
      <c r="Y8" s="65">
        <f>VLOOKUP($A8,'ADR Raw Data'!$B$6:$BE$43,'ADR Raw Data'!H$1,FALSE)</f>
        <v>184.12057453171701</v>
      </c>
      <c r="Z8" s="65">
        <f>VLOOKUP($A8,'ADR Raw Data'!$B$6:$BE$43,'ADR Raw Data'!I$1,FALSE)</f>
        <v>188.26477831036499</v>
      </c>
      <c r="AA8" s="65">
        <f>VLOOKUP($A8,'ADR Raw Data'!$B$6:$BE$43,'ADR Raw Data'!J$1,FALSE)</f>
        <v>182.76636501440001</v>
      </c>
      <c r="AB8" s="65">
        <f>VLOOKUP($A8,'ADR Raw Data'!$B$6:$BE$43,'ADR Raw Data'!K$1,FALSE)</f>
        <v>169.74612036388999</v>
      </c>
      <c r="AC8" s="66">
        <f>VLOOKUP($A8,'ADR Raw Data'!$B$6:$BE$43,'ADR Raw Data'!L$1,FALSE)</f>
        <v>178.032306161804</v>
      </c>
      <c r="AD8" s="65">
        <f>VLOOKUP($A8,'ADR Raw Data'!$B$6:$BE$43,'ADR Raw Data'!N$1,FALSE)</f>
        <v>167.387466284759</v>
      </c>
      <c r="AE8" s="65">
        <f>VLOOKUP($A8,'ADR Raw Data'!$B$6:$BE$43,'ADR Raw Data'!O$1,FALSE)</f>
        <v>174.30744624545099</v>
      </c>
      <c r="AF8" s="66">
        <f>VLOOKUP($A8,'ADR Raw Data'!$B$6:$BE$43,'ADR Raw Data'!P$1,FALSE)</f>
        <v>170.984285304906</v>
      </c>
      <c r="AG8" s="67">
        <f>VLOOKUP($A8,'ADR Raw Data'!$B$6:$BE$43,'ADR Raw Data'!R$1,FALSE)</f>
        <v>175.57857054492399</v>
      </c>
      <c r="AH8" s="63"/>
      <c r="AI8" s="59">
        <f>VLOOKUP($A8,'ADR Raw Data'!$B$6:$BE$43,'ADR Raw Data'!T$1,FALSE)</f>
        <v>55.376351086004</v>
      </c>
      <c r="AJ8" s="60">
        <f>VLOOKUP($A8,'ADR Raw Data'!$B$6:$BE$43,'ADR Raw Data'!U$1,FALSE)</f>
        <v>53.112847780120603</v>
      </c>
      <c r="AK8" s="60">
        <f>VLOOKUP($A8,'ADR Raw Data'!$B$6:$BE$43,'ADR Raw Data'!V$1,FALSE)</f>
        <v>53.689140424055097</v>
      </c>
      <c r="AL8" s="60">
        <f>VLOOKUP($A8,'ADR Raw Data'!$B$6:$BE$43,'ADR Raw Data'!W$1,FALSE)</f>
        <v>51.5301609351419</v>
      </c>
      <c r="AM8" s="60">
        <f>VLOOKUP($A8,'ADR Raw Data'!$B$6:$BE$43,'ADR Raw Data'!X$1,FALSE)</f>
        <v>56.589269290313702</v>
      </c>
      <c r="AN8" s="61">
        <f>VLOOKUP($A8,'ADR Raw Data'!$B$6:$BE$43,'ADR Raw Data'!Y$1,FALSE)</f>
        <v>54.529463608563802</v>
      </c>
      <c r="AO8" s="60">
        <f>VLOOKUP($A8,'ADR Raw Data'!$B$6:$BE$43,'ADR Raw Data'!AA$1,FALSE)</f>
        <v>73.795567421500294</v>
      </c>
      <c r="AP8" s="60">
        <f>VLOOKUP($A8,'ADR Raw Data'!$B$6:$BE$43,'ADR Raw Data'!AB$1,FALSE)</f>
        <v>83.023160198840699</v>
      </c>
      <c r="AQ8" s="61">
        <f>VLOOKUP($A8,'ADR Raw Data'!$B$6:$BE$43,'ADR Raw Data'!AC$1,FALSE)</f>
        <v>78.567679191844903</v>
      </c>
      <c r="AR8" s="62">
        <f>VLOOKUP($A8,'ADR Raw Data'!$B$6:$BE$43,'ADR Raw Data'!AE$1,FALSE)</f>
        <v>64.733323046833206</v>
      </c>
      <c r="AS8" s="50"/>
      <c r="AT8" s="64">
        <f>VLOOKUP($A8,'RevPAR Raw Data'!$B$6:$BE$43,'RevPAR Raw Data'!G$1,FALSE)</f>
        <v>99.981260296540299</v>
      </c>
      <c r="AU8" s="65">
        <f>VLOOKUP($A8,'RevPAR Raw Data'!$B$6:$BE$43,'RevPAR Raw Data'!H$1,FALSE)</f>
        <v>120.44048702635899</v>
      </c>
      <c r="AV8" s="65">
        <f>VLOOKUP($A8,'RevPAR Raw Data'!$B$6:$BE$43,'RevPAR Raw Data'!I$1,FALSE)</f>
        <v>129.412650329489</v>
      </c>
      <c r="AW8" s="65">
        <f>VLOOKUP($A8,'RevPAR Raw Data'!$B$6:$BE$43,'RevPAR Raw Data'!J$1,FALSE)</f>
        <v>124.146386943986</v>
      </c>
      <c r="AX8" s="65">
        <f>VLOOKUP($A8,'RevPAR Raw Data'!$B$6:$BE$43,'RevPAR Raw Data'!K$1,FALSE)</f>
        <v>124.880151359143</v>
      </c>
      <c r="AY8" s="66">
        <f>VLOOKUP($A8,'RevPAR Raw Data'!$B$6:$BE$43,'RevPAR Raw Data'!L$1,FALSE)</f>
        <v>119.772187191103</v>
      </c>
      <c r="AZ8" s="65">
        <f>VLOOKUP($A8,'RevPAR Raw Data'!$B$6:$BE$43,'RevPAR Raw Data'!N$1,FALSE)</f>
        <v>144.41305395387101</v>
      </c>
      <c r="BA8" s="65">
        <f>VLOOKUP($A8,'RevPAR Raw Data'!$B$6:$BE$43,'RevPAR Raw Data'!O$1,FALSE)</f>
        <v>162.767115939044</v>
      </c>
      <c r="BB8" s="66">
        <f>VLOOKUP($A8,'RevPAR Raw Data'!$B$6:$BE$43,'RevPAR Raw Data'!P$1,FALSE)</f>
        <v>153.59008494645701</v>
      </c>
      <c r="BC8" s="67">
        <f>VLOOKUP($A8,'RevPAR Raw Data'!$B$6:$BE$43,'RevPAR Raw Data'!R$1,FALSE)</f>
        <v>129.43444369263301</v>
      </c>
      <c r="BD8" s="63"/>
      <c r="BE8" s="59">
        <f>VLOOKUP($A8,'RevPAR Raw Data'!$B$6:$BE$43,'RevPAR Raw Data'!T$1,FALSE)</f>
        <v>271.740247784357</v>
      </c>
      <c r="BF8" s="60">
        <f>VLOOKUP($A8,'RevPAR Raw Data'!$B$6:$BE$43,'RevPAR Raw Data'!U$1,FALSE)</f>
        <v>300.20440082112702</v>
      </c>
      <c r="BG8" s="60">
        <f>VLOOKUP($A8,'RevPAR Raw Data'!$B$6:$BE$43,'RevPAR Raw Data'!V$1,FALSE)</f>
        <v>317.633478215656</v>
      </c>
      <c r="BH8" s="60">
        <f>VLOOKUP($A8,'RevPAR Raw Data'!$B$6:$BE$43,'RevPAR Raw Data'!W$1,FALSE)</f>
        <v>291.68029199164903</v>
      </c>
      <c r="BI8" s="60">
        <f>VLOOKUP($A8,'RevPAR Raw Data'!$B$6:$BE$43,'RevPAR Raw Data'!X$1,FALSE)</f>
        <v>260.10228101922303</v>
      </c>
      <c r="BJ8" s="61">
        <f>VLOOKUP($A8,'RevPAR Raw Data'!$B$6:$BE$43,'RevPAR Raw Data'!Y$1,FALSE)</f>
        <v>287.98324701538797</v>
      </c>
      <c r="BK8" s="60">
        <f>VLOOKUP($A8,'RevPAR Raw Data'!$B$6:$BE$43,'RevPAR Raw Data'!AA$1,FALSE)</f>
        <v>193.13446447690299</v>
      </c>
      <c r="BL8" s="60">
        <f>VLOOKUP($A8,'RevPAR Raw Data'!$B$6:$BE$43,'RevPAR Raw Data'!AB$1,FALSE)</f>
        <v>207.64227741642</v>
      </c>
      <c r="BM8" s="61">
        <f>VLOOKUP($A8,'RevPAR Raw Data'!$B$6:$BE$43,'RevPAR Raw Data'!AC$1,FALSE)</f>
        <v>200.646995700091</v>
      </c>
      <c r="BN8" s="62">
        <f>VLOOKUP($A8,'RevPAR Raw Data'!$B$6:$BE$43,'RevPAR Raw Data'!AE$1,FALSE)</f>
        <v>253.19755540624601</v>
      </c>
    </row>
    <row r="9" spans="1:66" x14ac:dyDescent="0.35">
      <c r="A9" s="76" t="s">
        <v>90</v>
      </c>
      <c r="B9" s="59">
        <f>VLOOKUP($A9,'Occupancy Raw Data'!$B$6:$BE$43,'Occupancy Raw Data'!G$1,FALSE)</f>
        <v>55.991258953502403</v>
      </c>
      <c r="C9" s="60">
        <f>VLOOKUP($A9,'Occupancy Raw Data'!$B$6:$BE$43,'Occupancy Raw Data'!H$1,FALSE)</f>
        <v>62.401359718343997</v>
      </c>
      <c r="D9" s="60">
        <f>VLOOKUP($A9,'Occupancy Raw Data'!$B$6:$BE$43,'Occupancy Raw Data'!I$1,FALSE)</f>
        <v>69.940512322447404</v>
      </c>
      <c r="E9" s="60">
        <f>VLOOKUP($A9,'Occupancy Raw Data'!$B$6:$BE$43,'Occupancy Raw Data'!J$1,FALSE)</f>
        <v>68.265145077091105</v>
      </c>
      <c r="F9" s="60">
        <f>VLOOKUP($A9,'Occupancy Raw Data'!$B$6:$BE$43,'Occupancy Raw Data'!K$1,FALSE)</f>
        <v>66.456234065800601</v>
      </c>
      <c r="G9" s="61">
        <f>VLOOKUP($A9,'Occupancy Raw Data'!$B$6:$BE$43,'Occupancy Raw Data'!L$1,FALSE)</f>
        <v>64.610902027437106</v>
      </c>
      <c r="H9" s="60">
        <f>VLOOKUP($A9,'Occupancy Raw Data'!$B$6:$BE$43,'Occupancy Raw Data'!N$1,FALSE)</f>
        <v>77.261138764113099</v>
      </c>
      <c r="I9" s="60">
        <f>VLOOKUP($A9,'Occupancy Raw Data'!$B$6:$BE$43,'Occupancy Raw Data'!O$1,FALSE)</f>
        <v>88.320990651936299</v>
      </c>
      <c r="J9" s="61">
        <f>VLOOKUP($A9,'Occupancy Raw Data'!$B$6:$BE$43,'Occupancy Raw Data'!P$1,FALSE)</f>
        <v>82.791064708024706</v>
      </c>
      <c r="K9" s="62">
        <f>VLOOKUP($A9,'Occupancy Raw Data'!$B$6:$BE$43,'Occupancy Raw Data'!R$1,FALSE)</f>
        <v>69.8052342218907</v>
      </c>
      <c r="L9" s="63"/>
      <c r="M9" s="59">
        <f>VLOOKUP($A9,'Occupancy Raw Data'!$B$6:$BE$43,'Occupancy Raw Data'!T$1,FALSE)</f>
        <v>56.032164287118299</v>
      </c>
      <c r="N9" s="60">
        <f>VLOOKUP($A9,'Occupancy Raw Data'!$B$6:$BE$43,'Occupancy Raw Data'!U$1,FALSE)</f>
        <v>75.8018373460324</v>
      </c>
      <c r="O9" s="60">
        <f>VLOOKUP($A9,'Occupancy Raw Data'!$B$6:$BE$43,'Occupancy Raw Data'!V$1,FALSE)</f>
        <v>92.064619331073402</v>
      </c>
      <c r="P9" s="60">
        <f>VLOOKUP($A9,'Occupancy Raw Data'!$B$6:$BE$43,'Occupancy Raw Data'!W$1,FALSE)</f>
        <v>86.557663633172098</v>
      </c>
      <c r="Q9" s="60">
        <f>VLOOKUP($A9,'Occupancy Raw Data'!$B$6:$BE$43,'Occupancy Raw Data'!X$1,FALSE)</f>
        <v>59.645570786965799</v>
      </c>
      <c r="R9" s="61">
        <f>VLOOKUP($A9,'Occupancy Raw Data'!$B$6:$BE$43,'Occupancy Raw Data'!Y$1,FALSE)</f>
        <v>73.672007478340007</v>
      </c>
      <c r="S9" s="60">
        <f>VLOOKUP($A9,'Occupancy Raw Data'!$B$6:$BE$43,'Occupancy Raw Data'!AA$1,FALSE)</f>
        <v>37.037117071675198</v>
      </c>
      <c r="T9" s="60">
        <f>VLOOKUP($A9,'Occupancy Raw Data'!$B$6:$BE$43,'Occupancy Raw Data'!AB$1,FALSE)</f>
        <v>49.9723669860673</v>
      </c>
      <c r="U9" s="61">
        <f>VLOOKUP($A9,'Occupancy Raw Data'!$B$6:$BE$43,'Occupancy Raw Data'!AC$1,FALSE)</f>
        <v>43.645673396225</v>
      </c>
      <c r="V9" s="62">
        <f>VLOOKUP($A9,'Occupancy Raw Data'!$B$6:$BE$43,'Occupancy Raw Data'!AE$1,FALSE)</f>
        <v>62.183987765135001</v>
      </c>
      <c r="W9" s="63"/>
      <c r="X9" s="64">
        <f>VLOOKUP($A9,'ADR Raw Data'!$B$6:$BE$43,'ADR Raw Data'!G$1,FALSE)</f>
        <v>130.49920858629599</v>
      </c>
      <c r="Y9" s="65">
        <f>VLOOKUP($A9,'ADR Raw Data'!$B$6:$BE$43,'ADR Raw Data'!H$1,FALSE)</f>
        <v>143.508842412451</v>
      </c>
      <c r="Z9" s="65">
        <f>VLOOKUP($A9,'ADR Raw Data'!$B$6:$BE$43,'ADR Raw Data'!I$1,FALSE)</f>
        <v>149.65250824509599</v>
      </c>
      <c r="AA9" s="65">
        <f>VLOOKUP($A9,'ADR Raw Data'!$B$6:$BE$43,'ADR Raw Data'!J$1,FALSE)</f>
        <v>148.00184776809499</v>
      </c>
      <c r="AB9" s="65">
        <f>VLOOKUP($A9,'ADR Raw Data'!$B$6:$BE$43,'ADR Raw Data'!K$1,FALSE)</f>
        <v>141.41448118377701</v>
      </c>
      <c r="AC9" s="66">
        <f>VLOOKUP($A9,'ADR Raw Data'!$B$6:$BE$43,'ADR Raw Data'!L$1,FALSE)</f>
        <v>143.10271176249501</v>
      </c>
      <c r="AD9" s="65">
        <f>VLOOKUP($A9,'ADR Raw Data'!$B$6:$BE$43,'ADR Raw Data'!N$1,FALSE)</f>
        <v>143.09840823381501</v>
      </c>
      <c r="AE9" s="65">
        <f>VLOOKUP($A9,'ADR Raw Data'!$B$6:$BE$43,'ADR Raw Data'!O$1,FALSE)</f>
        <v>151.28700893470699</v>
      </c>
      <c r="AF9" s="66">
        <f>VLOOKUP($A9,'ADR Raw Data'!$B$6:$BE$43,'ADR Raw Data'!P$1,FALSE)</f>
        <v>147.46618227142699</v>
      </c>
      <c r="AG9" s="67">
        <f>VLOOKUP($A9,'ADR Raw Data'!$B$6:$BE$43,'ADR Raw Data'!R$1,FALSE)</f>
        <v>144.581341648239</v>
      </c>
      <c r="AH9" s="63"/>
      <c r="AI9" s="59">
        <f>VLOOKUP($A9,'ADR Raw Data'!$B$6:$BE$43,'ADR Raw Data'!T$1,FALSE)</f>
        <v>48.478806351988197</v>
      </c>
      <c r="AJ9" s="60">
        <f>VLOOKUP($A9,'ADR Raw Data'!$B$6:$BE$43,'ADR Raw Data'!U$1,FALSE)</f>
        <v>60.332005699076397</v>
      </c>
      <c r="AK9" s="60">
        <f>VLOOKUP($A9,'ADR Raw Data'!$B$6:$BE$43,'ADR Raw Data'!V$1,FALSE)</f>
        <v>66.288737947057001</v>
      </c>
      <c r="AL9" s="60">
        <f>VLOOKUP($A9,'ADR Raw Data'!$B$6:$BE$43,'ADR Raw Data'!W$1,FALSE)</f>
        <v>64.540937549037494</v>
      </c>
      <c r="AM9" s="60">
        <f>VLOOKUP($A9,'ADR Raw Data'!$B$6:$BE$43,'ADR Raw Data'!X$1,FALSE)</f>
        <v>56.931000517683202</v>
      </c>
      <c r="AN9" s="61">
        <f>VLOOKUP($A9,'ADR Raw Data'!$B$6:$BE$43,'ADR Raw Data'!Y$1,FALSE)</f>
        <v>59.867641317132801</v>
      </c>
      <c r="AO9" s="60">
        <f>VLOOKUP($A9,'ADR Raw Data'!$B$6:$BE$43,'ADR Raw Data'!AA$1,FALSE)</f>
        <v>54.224622844976402</v>
      </c>
      <c r="AP9" s="60">
        <f>VLOOKUP($A9,'ADR Raw Data'!$B$6:$BE$43,'ADR Raw Data'!AB$1,FALSE)</f>
        <v>63.505400140254899</v>
      </c>
      <c r="AQ9" s="61">
        <f>VLOOKUP($A9,'ADR Raw Data'!$B$6:$BE$43,'ADR Raw Data'!AC$1,FALSE)</f>
        <v>59.1585243192254</v>
      </c>
      <c r="AR9" s="62">
        <f>VLOOKUP($A9,'ADR Raw Data'!$B$6:$BE$43,'ADR Raw Data'!AE$1,FALSE)</f>
        <v>59.3801775954513</v>
      </c>
      <c r="AS9" s="50"/>
      <c r="AT9" s="64">
        <f>VLOOKUP($A9,'RevPAR Raw Data'!$B$6:$BE$43,'RevPAR Raw Data'!G$1,FALSE)</f>
        <v>73.068149811824597</v>
      </c>
      <c r="AU9" s="65">
        <f>VLOOKUP($A9,'RevPAR Raw Data'!$B$6:$BE$43,'RevPAR Raw Data'!H$1,FALSE)</f>
        <v>89.551468981425202</v>
      </c>
      <c r="AV9" s="65">
        <f>VLOOKUP($A9,'RevPAR Raw Data'!$B$6:$BE$43,'RevPAR Raw Data'!I$1,FALSE)</f>
        <v>104.667730970013</v>
      </c>
      <c r="AW9" s="65">
        <f>VLOOKUP($A9,'RevPAR Raw Data'!$B$6:$BE$43,'RevPAR Raw Data'!J$1,FALSE)</f>
        <v>101.033676095665</v>
      </c>
      <c r="AX9" s="65">
        <f>VLOOKUP($A9,'RevPAR Raw Data'!$B$6:$BE$43,'RevPAR Raw Data'!K$1,FALSE)</f>
        <v>93.978738618429006</v>
      </c>
      <c r="AY9" s="66">
        <f>VLOOKUP($A9,'RevPAR Raw Data'!$B$6:$BE$43,'RevPAR Raw Data'!L$1,FALSE)</f>
        <v>92.459952895471602</v>
      </c>
      <c r="AZ9" s="65">
        <f>VLOOKUP($A9,'RevPAR Raw Data'!$B$6:$BE$43,'RevPAR Raw Data'!N$1,FALSE)</f>
        <v>110.559459754765</v>
      </c>
      <c r="BA9" s="65">
        <f>VLOOKUP($A9,'RevPAR Raw Data'!$B$6:$BE$43,'RevPAR Raw Data'!O$1,FALSE)</f>
        <v>133.618185018817</v>
      </c>
      <c r="BB9" s="66">
        <f>VLOOKUP($A9,'RevPAR Raw Data'!$B$6:$BE$43,'RevPAR Raw Data'!P$1,FALSE)</f>
        <v>122.08882238679099</v>
      </c>
      <c r="BC9" s="67">
        <f>VLOOKUP($A9,'RevPAR Raw Data'!$B$6:$BE$43,'RevPAR Raw Data'!R$1,FALSE)</f>
        <v>100.925344178705</v>
      </c>
      <c r="BD9" s="63"/>
      <c r="BE9" s="59">
        <f>VLOOKUP($A9,'RevPAR Raw Data'!$B$6:$BE$43,'RevPAR Raw Data'!T$1,FALSE)</f>
        <v>131.67469505868601</v>
      </c>
      <c r="BF9" s="60">
        <f>VLOOKUP($A9,'RevPAR Raw Data'!$B$6:$BE$43,'RevPAR Raw Data'!U$1,FALSE)</f>
        <v>181.86661187272099</v>
      </c>
      <c r="BG9" s="60">
        <f>VLOOKUP($A9,'RevPAR Raw Data'!$B$6:$BE$43,'RevPAR Raw Data'!V$1,FALSE)</f>
        <v>219.38183152846099</v>
      </c>
      <c r="BH9" s="60">
        <f>VLOOKUP($A9,'RevPAR Raw Data'!$B$6:$BE$43,'RevPAR Raw Data'!W$1,FALSE)</f>
        <v>206.96372881160099</v>
      </c>
      <c r="BI9" s="60">
        <f>VLOOKUP($A9,'RevPAR Raw Data'!$B$6:$BE$43,'RevPAR Raw Data'!X$1,FALSE)</f>
        <v>150.53339151815101</v>
      </c>
      <c r="BJ9" s="61">
        <f>VLOOKUP($A9,'RevPAR Raw Data'!$B$6:$BE$43,'RevPAR Raw Data'!Y$1,FALSE)</f>
        <v>177.64534198373599</v>
      </c>
      <c r="BK9" s="60">
        <f>VLOOKUP($A9,'RevPAR Raw Data'!$B$6:$BE$43,'RevPAR Raw Data'!AA$1,FALSE)</f>
        <v>111.34497696142</v>
      </c>
      <c r="BL9" s="60">
        <f>VLOOKUP($A9,'RevPAR Raw Data'!$B$6:$BE$43,'RevPAR Raw Data'!AB$1,FALSE)</f>
        <v>145.21291874038101</v>
      </c>
      <c r="BM9" s="61">
        <f>VLOOKUP($A9,'RevPAR Raw Data'!$B$6:$BE$43,'RevPAR Raw Data'!AC$1,FALSE)</f>
        <v>128.624334025845</v>
      </c>
      <c r="BN9" s="62">
        <f>VLOOKUP($A9,'RevPAR Raw Data'!$B$6:$BE$43,'RevPAR Raw Data'!AE$1,FALSE)</f>
        <v>158.48912773145699</v>
      </c>
    </row>
    <row r="10" spans="1:66" x14ac:dyDescent="0.35">
      <c r="A10" s="76" t="s">
        <v>26</v>
      </c>
      <c r="B10" s="59">
        <f>VLOOKUP($A10,'Occupancy Raw Data'!$B$6:$BE$43,'Occupancy Raw Data'!G$1,FALSE)</f>
        <v>51.294498381876998</v>
      </c>
      <c r="C10" s="60">
        <f>VLOOKUP($A10,'Occupancy Raw Data'!$B$6:$BE$43,'Occupancy Raw Data'!H$1,FALSE)</f>
        <v>56.091077207582003</v>
      </c>
      <c r="D10" s="60">
        <f>VLOOKUP($A10,'Occupancy Raw Data'!$B$6:$BE$43,'Occupancy Raw Data'!I$1,FALSE)</f>
        <v>60.933888118354098</v>
      </c>
      <c r="E10" s="60">
        <f>VLOOKUP($A10,'Occupancy Raw Data'!$B$6:$BE$43,'Occupancy Raw Data'!J$1,FALSE)</f>
        <v>61.338418862690702</v>
      </c>
      <c r="F10" s="60">
        <f>VLOOKUP($A10,'Occupancy Raw Data'!$B$6:$BE$43,'Occupancy Raw Data'!K$1,FALSE)</f>
        <v>57.073509015256498</v>
      </c>
      <c r="G10" s="61">
        <f>VLOOKUP($A10,'Occupancy Raw Data'!$B$6:$BE$43,'Occupancy Raw Data'!L$1,FALSE)</f>
        <v>57.346278317152098</v>
      </c>
      <c r="H10" s="60">
        <f>VLOOKUP($A10,'Occupancy Raw Data'!$B$6:$BE$43,'Occupancy Raw Data'!N$1,FALSE)</f>
        <v>65.626444752658301</v>
      </c>
      <c r="I10" s="60">
        <f>VLOOKUP($A10,'Occupancy Raw Data'!$B$6:$BE$43,'Occupancy Raw Data'!O$1,FALSE)</f>
        <v>78.120665742024897</v>
      </c>
      <c r="J10" s="61">
        <f>VLOOKUP($A10,'Occupancy Raw Data'!$B$6:$BE$43,'Occupancy Raw Data'!P$1,FALSE)</f>
        <v>71.873555247341599</v>
      </c>
      <c r="K10" s="62">
        <f>VLOOKUP($A10,'Occupancy Raw Data'!$B$6:$BE$43,'Occupancy Raw Data'!R$1,FALSE)</f>
        <v>61.496928868634797</v>
      </c>
      <c r="L10" s="63"/>
      <c r="M10" s="59">
        <f>VLOOKUP($A10,'Occupancy Raw Data'!$B$6:$BE$43,'Occupancy Raw Data'!T$1,FALSE)</f>
        <v>40.535228631769002</v>
      </c>
      <c r="N10" s="60">
        <f>VLOOKUP($A10,'Occupancy Raw Data'!$B$6:$BE$43,'Occupancy Raw Data'!U$1,FALSE)</f>
        <v>47.351800895802299</v>
      </c>
      <c r="O10" s="60">
        <f>VLOOKUP($A10,'Occupancy Raw Data'!$B$6:$BE$43,'Occupancy Raw Data'!V$1,FALSE)</f>
        <v>55.329131334462801</v>
      </c>
      <c r="P10" s="60">
        <f>VLOOKUP($A10,'Occupancy Raw Data'!$B$6:$BE$43,'Occupancy Raw Data'!W$1,FALSE)</f>
        <v>53.065022024490801</v>
      </c>
      <c r="Q10" s="60">
        <f>VLOOKUP($A10,'Occupancy Raw Data'!$B$6:$BE$43,'Occupancy Raw Data'!X$1,FALSE)</f>
        <v>35.274316406917897</v>
      </c>
      <c r="R10" s="61">
        <f>VLOOKUP($A10,'Occupancy Raw Data'!$B$6:$BE$43,'Occupancy Raw Data'!Y$1,FALSE)</f>
        <v>46.247688179277198</v>
      </c>
      <c r="S10" s="60">
        <f>VLOOKUP($A10,'Occupancy Raw Data'!$B$6:$BE$43,'Occupancy Raw Data'!AA$1,FALSE)</f>
        <v>23.3137197859288</v>
      </c>
      <c r="T10" s="60">
        <f>VLOOKUP($A10,'Occupancy Raw Data'!$B$6:$BE$43,'Occupancy Raw Data'!AB$1,FALSE)</f>
        <v>38.358083484141297</v>
      </c>
      <c r="U10" s="61">
        <f>VLOOKUP($A10,'Occupancy Raw Data'!$B$6:$BE$43,'Occupancy Raw Data'!AC$1,FALSE)</f>
        <v>31.0583520524006</v>
      </c>
      <c r="V10" s="62">
        <f>VLOOKUP($A10,'Occupancy Raw Data'!$B$6:$BE$43,'Occupancy Raw Data'!AE$1,FALSE)</f>
        <v>40.798645341976297</v>
      </c>
      <c r="W10" s="63"/>
      <c r="X10" s="64">
        <f>VLOOKUP($A10,'ADR Raw Data'!$B$6:$BE$43,'ADR Raw Data'!G$1,FALSE)</f>
        <v>123.131852185669</v>
      </c>
      <c r="Y10" s="65">
        <f>VLOOKUP($A10,'ADR Raw Data'!$B$6:$BE$43,'ADR Raw Data'!H$1,FALSE)</f>
        <v>140.851539254069</v>
      </c>
      <c r="Z10" s="65">
        <f>VLOOKUP($A10,'ADR Raw Data'!$B$6:$BE$43,'ADR Raw Data'!I$1,FALSE)</f>
        <v>146.05094271623599</v>
      </c>
      <c r="AA10" s="65">
        <f>VLOOKUP($A10,'ADR Raw Data'!$B$6:$BE$43,'ADR Raw Data'!J$1,FALSE)</f>
        <v>149.52540606745799</v>
      </c>
      <c r="AB10" s="65">
        <f>VLOOKUP($A10,'ADR Raw Data'!$B$6:$BE$43,'ADR Raw Data'!K$1,FALSE)</f>
        <v>133.62812677197201</v>
      </c>
      <c r="AC10" s="66">
        <f>VLOOKUP($A10,'ADR Raw Data'!$B$6:$BE$43,'ADR Raw Data'!L$1,FALSE)</f>
        <v>139.20425951306001</v>
      </c>
      <c r="AD10" s="65">
        <f>VLOOKUP($A10,'ADR Raw Data'!$B$6:$BE$43,'ADR Raw Data'!N$1,FALSE)</f>
        <v>122.292640014089</v>
      </c>
      <c r="AE10" s="65">
        <f>VLOOKUP($A10,'ADR Raw Data'!$B$6:$BE$43,'ADR Raw Data'!O$1,FALSE)</f>
        <v>126.641772451546</v>
      </c>
      <c r="AF10" s="66">
        <f>VLOOKUP($A10,'ADR Raw Data'!$B$6:$BE$43,'ADR Raw Data'!P$1,FALSE)</f>
        <v>124.656215325239</v>
      </c>
      <c r="AG10" s="67">
        <f>VLOOKUP($A10,'ADR Raw Data'!$B$6:$BE$43,'ADR Raw Data'!R$1,FALSE)</f>
        <v>134.346318163511</v>
      </c>
      <c r="AH10" s="63"/>
      <c r="AI10" s="59">
        <f>VLOOKUP($A10,'ADR Raw Data'!$B$6:$BE$43,'ADR Raw Data'!T$1,FALSE)</f>
        <v>39.177511769700899</v>
      </c>
      <c r="AJ10" s="60">
        <f>VLOOKUP($A10,'ADR Raw Data'!$B$6:$BE$43,'ADR Raw Data'!U$1,FALSE)</f>
        <v>54.794611635270201</v>
      </c>
      <c r="AK10" s="60">
        <f>VLOOKUP($A10,'ADR Raw Data'!$B$6:$BE$43,'ADR Raw Data'!V$1,FALSE)</f>
        <v>58.740311362537298</v>
      </c>
      <c r="AL10" s="60">
        <f>VLOOKUP($A10,'ADR Raw Data'!$B$6:$BE$43,'ADR Raw Data'!W$1,FALSE)</f>
        <v>64.090657138638704</v>
      </c>
      <c r="AM10" s="60">
        <f>VLOOKUP($A10,'ADR Raw Data'!$B$6:$BE$43,'ADR Raw Data'!X$1,FALSE)</f>
        <v>45.143958783015599</v>
      </c>
      <c r="AN10" s="61">
        <f>VLOOKUP($A10,'ADR Raw Data'!$B$6:$BE$43,'ADR Raw Data'!Y$1,FALSE)</f>
        <v>52.999052591423897</v>
      </c>
      <c r="AO10" s="60">
        <f>VLOOKUP($A10,'ADR Raw Data'!$B$6:$BE$43,'ADR Raw Data'!AA$1,FALSE)</f>
        <v>33.576294752611297</v>
      </c>
      <c r="AP10" s="60">
        <f>VLOOKUP($A10,'ADR Raw Data'!$B$6:$BE$43,'ADR Raw Data'!AB$1,FALSE)</f>
        <v>36.804633703124097</v>
      </c>
      <c r="AQ10" s="61">
        <f>VLOOKUP($A10,'ADR Raw Data'!$B$6:$BE$43,'ADR Raw Data'!AC$1,FALSE)</f>
        <v>35.382551788220198</v>
      </c>
      <c r="AR10" s="62">
        <f>VLOOKUP($A10,'ADR Raw Data'!$B$6:$BE$43,'ADR Raw Data'!AE$1,FALSE)</f>
        <v>47.025916423657698</v>
      </c>
      <c r="AS10" s="50"/>
      <c r="AT10" s="64">
        <f>VLOOKUP($A10,'RevPAR Raw Data'!$B$6:$BE$43,'RevPAR Raw Data'!G$1,FALSE)</f>
        <v>63.159865926953302</v>
      </c>
      <c r="AU10" s="65">
        <f>VLOOKUP($A10,'RevPAR Raw Data'!$B$6:$BE$43,'RevPAR Raw Data'!H$1,FALSE)</f>
        <v>79.005145631067904</v>
      </c>
      <c r="AV10" s="65">
        <f>VLOOKUP($A10,'RevPAR Raw Data'!$B$6:$BE$43,'RevPAR Raw Data'!I$1,FALSE)</f>
        <v>88.994518030513106</v>
      </c>
      <c r="AW10" s="65">
        <f>VLOOKUP($A10,'RevPAR Raw Data'!$B$6:$BE$43,'RevPAR Raw Data'!J$1,FALSE)</f>
        <v>91.716519879796493</v>
      </c>
      <c r="AX10" s="65">
        <f>VLOOKUP($A10,'RevPAR Raw Data'!$B$6:$BE$43,'RevPAR Raw Data'!K$1,FALSE)</f>
        <v>76.266260980120194</v>
      </c>
      <c r="AY10" s="66">
        <f>VLOOKUP($A10,'RevPAR Raw Data'!$B$6:$BE$43,'RevPAR Raw Data'!L$1,FALSE)</f>
        <v>79.828462089690206</v>
      </c>
      <c r="AZ10" s="65">
        <f>VLOOKUP($A10,'RevPAR Raw Data'!$B$6:$BE$43,'RevPAR Raw Data'!N$1,FALSE)</f>
        <v>80.256311835413698</v>
      </c>
      <c r="BA10" s="65">
        <f>VLOOKUP($A10,'RevPAR Raw Data'!$B$6:$BE$43,'RevPAR Raw Data'!O$1,FALSE)</f>
        <v>98.933395746648102</v>
      </c>
      <c r="BB10" s="66">
        <f>VLOOKUP($A10,'RevPAR Raw Data'!$B$6:$BE$43,'RevPAR Raw Data'!P$1,FALSE)</f>
        <v>89.5948537910309</v>
      </c>
      <c r="BC10" s="67">
        <f>VLOOKUP($A10,'RevPAR Raw Data'!$B$6:$BE$43,'RevPAR Raw Data'!R$1,FALSE)</f>
        <v>82.6188597186447</v>
      </c>
      <c r="BD10" s="63"/>
      <c r="BE10" s="59">
        <f>VLOOKUP($A10,'RevPAR Raw Data'!$B$6:$BE$43,'RevPAR Raw Data'!T$1,FALSE)</f>
        <v>95.593434369556405</v>
      </c>
      <c r="BF10" s="60">
        <f>VLOOKUP($A10,'RevPAR Raw Data'!$B$6:$BE$43,'RevPAR Raw Data'!U$1,FALSE)</f>
        <v>128.09264793423301</v>
      </c>
      <c r="BG10" s="60">
        <f>VLOOKUP($A10,'RevPAR Raw Data'!$B$6:$BE$43,'RevPAR Raw Data'!V$1,FALSE)</f>
        <v>146.56994671704999</v>
      </c>
      <c r="BH10" s="60">
        <f>VLOOKUP($A10,'RevPAR Raw Data'!$B$6:$BE$43,'RevPAR Raw Data'!W$1,FALSE)</f>
        <v>151.16540048938899</v>
      </c>
      <c r="BI10" s="60">
        <f>VLOOKUP($A10,'RevPAR Raw Data'!$B$6:$BE$43,'RevPAR Raw Data'!X$1,FALSE)</f>
        <v>96.342498049663206</v>
      </c>
      <c r="BJ10" s="61">
        <f>VLOOKUP($A10,'RevPAR Raw Data'!$B$6:$BE$43,'RevPAR Raw Data'!Y$1,FALSE)</f>
        <v>123.757577351154</v>
      </c>
      <c r="BK10" s="60">
        <f>VLOOKUP($A10,'RevPAR Raw Data'!$B$6:$BE$43,'RevPAR Raw Data'!AA$1,FALSE)</f>
        <v>64.717897811661402</v>
      </c>
      <c r="BL10" s="60">
        <f>VLOOKUP($A10,'RevPAR Raw Data'!$B$6:$BE$43,'RevPAR Raw Data'!AB$1,FALSE)</f>
        <v>89.280269309142199</v>
      </c>
      <c r="BM10" s="61">
        <f>VLOOKUP($A10,'RevPAR Raw Data'!$B$6:$BE$43,'RevPAR Raw Data'!AC$1,FALSE)</f>
        <v>77.430141340129296</v>
      </c>
      <c r="BN10" s="62">
        <f>VLOOKUP($A10,'RevPAR Raw Data'!$B$6:$BE$43,'RevPAR Raw Data'!AE$1,FALSE)</f>
        <v>107.010498626136</v>
      </c>
    </row>
    <row r="11" spans="1:66" x14ac:dyDescent="0.35">
      <c r="A11" s="76" t="s">
        <v>24</v>
      </c>
      <c r="B11" s="59">
        <f>VLOOKUP($A11,'Occupancy Raw Data'!$B$6:$BE$43,'Occupancy Raw Data'!G$1,FALSE)</f>
        <v>52.284482758620598</v>
      </c>
      <c r="C11" s="60">
        <f>VLOOKUP($A11,'Occupancy Raw Data'!$B$6:$BE$43,'Occupancy Raw Data'!H$1,FALSE)</f>
        <v>63.103448275862</v>
      </c>
      <c r="D11" s="60">
        <f>VLOOKUP($A11,'Occupancy Raw Data'!$B$6:$BE$43,'Occupancy Raw Data'!I$1,FALSE)</f>
        <v>66.997126436781599</v>
      </c>
      <c r="E11" s="60">
        <f>VLOOKUP($A11,'Occupancy Raw Data'!$B$6:$BE$43,'Occupancy Raw Data'!J$1,FALSE)</f>
        <v>65.933908045977006</v>
      </c>
      <c r="F11" s="60">
        <f>VLOOKUP($A11,'Occupancy Raw Data'!$B$6:$BE$43,'Occupancy Raw Data'!K$1,FALSE)</f>
        <v>63.635057471264297</v>
      </c>
      <c r="G11" s="61">
        <f>VLOOKUP($A11,'Occupancy Raw Data'!$B$6:$BE$43,'Occupancy Raw Data'!L$1,FALSE)</f>
        <v>62.390804597701099</v>
      </c>
      <c r="H11" s="60">
        <f>VLOOKUP($A11,'Occupancy Raw Data'!$B$6:$BE$43,'Occupancy Raw Data'!N$1,FALSE)</f>
        <v>72.600225861095396</v>
      </c>
      <c r="I11" s="60">
        <f>VLOOKUP($A11,'Occupancy Raw Data'!$B$6:$BE$43,'Occupancy Raw Data'!O$1,FALSE)</f>
        <v>79.446640316205503</v>
      </c>
      <c r="J11" s="61">
        <f>VLOOKUP($A11,'Occupancy Raw Data'!$B$6:$BE$43,'Occupancy Raw Data'!P$1,FALSE)</f>
        <v>76.023433088650407</v>
      </c>
      <c r="K11" s="62">
        <f>VLOOKUP($A11,'Occupancy Raw Data'!$B$6:$BE$43,'Occupancy Raw Data'!R$1,FALSE)</f>
        <v>66.335157653978101</v>
      </c>
      <c r="L11" s="63"/>
      <c r="M11" s="59">
        <f>VLOOKUP($A11,'Occupancy Raw Data'!$B$6:$BE$43,'Occupancy Raw Data'!T$1,FALSE)</f>
        <v>10.1685690719455</v>
      </c>
      <c r="N11" s="60">
        <f>VLOOKUP($A11,'Occupancy Raw Data'!$B$6:$BE$43,'Occupancy Raw Data'!U$1,FALSE)</f>
        <v>18.321131936091799</v>
      </c>
      <c r="O11" s="60">
        <f>VLOOKUP($A11,'Occupancy Raw Data'!$B$6:$BE$43,'Occupancy Raw Data'!V$1,FALSE)</f>
        <v>20.874572458749402</v>
      </c>
      <c r="P11" s="60">
        <f>VLOOKUP($A11,'Occupancy Raw Data'!$B$6:$BE$43,'Occupancy Raw Data'!W$1,FALSE)</f>
        <v>18.8621046289635</v>
      </c>
      <c r="Q11" s="60">
        <f>VLOOKUP($A11,'Occupancy Raw Data'!$B$6:$BE$43,'Occupancy Raw Data'!X$1,FALSE)</f>
        <v>17.225185471214701</v>
      </c>
      <c r="R11" s="61">
        <f>VLOOKUP($A11,'Occupancy Raw Data'!$B$6:$BE$43,'Occupancy Raw Data'!Y$1,FALSE)</f>
        <v>17.287703213048101</v>
      </c>
      <c r="S11" s="60">
        <f>VLOOKUP($A11,'Occupancy Raw Data'!$B$6:$BE$43,'Occupancy Raw Data'!AA$1,FALSE)</f>
        <v>17.589974366239201</v>
      </c>
      <c r="T11" s="60">
        <f>VLOOKUP($A11,'Occupancy Raw Data'!$B$6:$BE$43,'Occupancy Raw Data'!AB$1,FALSE)</f>
        <v>32.611788126830099</v>
      </c>
      <c r="U11" s="61">
        <f>VLOOKUP($A11,'Occupancy Raw Data'!$B$6:$BE$43,'Occupancy Raw Data'!AC$1,FALSE)</f>
        <v>24.9878332802448</v>
      </c>
      <c r="V11" s="62">
        <f>VLOOKUP($A11,'Occupancy Raw Data'!$B$6:$BE$43,'Occupancy Raw Data'!AE$1,FALSE)</f>
        <v>19.793328387785198</v>
      </c>
      <c r="W11" s="63"/>
      <c r="X11" s="64">
        <f>VLOOKUP($A11,'ADR Raw Data'!$B$6:$BE$43,'ADR Raw Data'!G$1,FALSE)</f>
        <v>98.944874965649902</v>
      </c>
      <c r="Y11" s="65">
        <f>VLOOKUP($A11,'ADR Raw Data'!$B$6:$BE$43,'ADR Raw Data'!H$1,FALSE)</f>
        <v>110.74821265938</v>
      </c>
      <c r="Z11" s="65">
        <f>VLOOKUP($A11,'ADR Raw Data'!$B$6:$BE$43,'ADR Raw Data'!I$1,FALSE)</f>
        <v>115.575897490885</v>
      </c>
      <c r="AA11" s="65">
        <f>VLOOKUP($A11,'ADR Raw Data'!$B$6:$BE$43,'ADR Raw Data'!J$1,FALSE)</f>
        <v>113.52828938766601</v>
      </c>
      <c r="AB11" s="65">
        <f>VLOOKUP($A11,'ADR Raw Data'!$B$6:$BE$43,'ADR Raw Data'!K$1,FALSE)</f>
        <v>109.240975389478</v>
      </c>
      <c r="AC11" s="66">
        <f>VLOOKUP($A11,'ADR Raw Data'!$B$6:$BE$43,'ADR Raw Data'!L$1,FALSE)</f>
        <v>110.08689019896801</v>
      </c>
      <c r="AD11" s="65">
        <f>VLOOKUP($A11,'ADR Raw Data'!$B$6:$BE$43,'ADR Raw Data'!N$1,FALSE)</f>
        <v>138.60318296713899</v>
      </c>
      <c r="AE11" s="65">
        <f>VLOOKUP($A11,'ADR Raw Data'!$B$6:$BE$43,'ADR Raw Data'!O$1,FALSE)</f>
        <v>141.914454513148</v>
      </c>
      <c r="AF11" s="66">
        <f>VLOOKUP($A11,'ADR Raw Data'!$B$6:$BE$43,'ADR Raw Data'!P$1,FALSE)</f>
        <v>140.33336923219699</v>
      </c>
      <c r="AG11" s="67">
        <f>VLOOKUP($A11,'ADR Raw Data'!$B$6:$BE$43,'ADR Raw Data'!R$1,FALSE)</f>
        <v>120.116284825908</v>
      </c>
      <c r="AH11" s="63"/>
      <c r="AI11" s="59">
        <f>VLOOKUP($A11,'ADR Raw Data'!$B$6:$BE$43,'ADR Raw Data'!T$1,FALSE)</f>
        <v>-6.8608260806490602</v>
      </c>
      <c r="AJ11" s="60">
        <f>VLOOKUP($A11,'ADR Raw Data'!$B$6:$BE$43,'ADR Raw Data'!U$1,FALSE)</f>
        <v>2.6973418426013902</v>
      </c>
      <c r="AK11" s="60">
        <f>VLOOKUP($A11,'ADR Raw Data'!$B$6:$BE$43,'ADR Raw Data'!V$1,FALSE)</f>
        <v>12.4540263175693</v>
      </c>
      <c r="AL11" s="60">
        <f>VLOOKUP($A11,'ADR Raw Data'!$B$6:$BE$43,'ADR Raw Data'!W$1,FALSE)</f>
        <v>14.403002601376899</v>
      </c>
      <c r="AM11" s="60">
        <f>VLOOKUP($A11,'ADR Raw Data'!$B$6:$BE$43,'ADR Raw Data'!X$1,FALSE)</f>
        <v>3.1362868102306698</v>
      </c>
      <c r="AN11" s="61">
        <f>VLOOKUP($A11,'ADR Raw Data'!$B$6:$BE$43,'ADR Raw Data'!Y$1,FALSE)</f>
        <v>5.5368679026535697</v>
      </c>
      <c r="AO11" s="60">
        <f>VLOOKUP($A11,'ADR Raw Data'!$B$6:$BE$43,'ADR Raw Data'!AA$1,FALSE)</f>
        <v>12.3810629288441</v>
      </c>
      <c r="AP11" s="60">
        <f>VLOOKUP($A11,'ADR Raw Data'!$B$6:$BE$43,'ADR Raw Data'!AB$1,FALSE)</f>
        <v>15.1378086712</v>
      </c>
      <c r="AQ11" s="61">
        <f>VLOOKUP($A11,'ADR Raw Data'!$B$6:$BE$43,'ADR Raw Data'!AC$1,FALSE)</f>
        <v>13.818935136012101</v>
      </c>
      <c r="AR11" s="62">
        <f>VLOOKUP($A11,'ADR Raw Data'!$B$6:$BE$43,'ADR Raw Data'!AE$1,FALSE)</f>
        <v>8.9301082289138396</v>
      </c>
      <c r="AS11" s="50"/>
      <c r="AT11" s="64">
        <f>VLOOKUP($A11,'RevPAR Raw Data'!$B$6:$BE$43,'RevPAR Raw Data'!G$1,FALSE)</f>
        <v>51.732816091954</v>
      </c>
      <c r="AU11" s="65">
        <f>VLOOKUP($A11,'RevPAR Raw Data'!$B$6:$BE$43,'RevPAR Raw Data'!H$1,FALSE)</f>
        <v>69.885941091953995</v>
      </c>
      <c r="AV11" s="65">
        <f>VLOOKUP($A11,'RevPAR Raw Data'!$B$6:$BE$43,'RevPAR Raw Data'!I$1,FALSE)</f>
        <v>77.432530172413706</v>
      </c>
      <c r="AW11" s="65">
        <f>VLOOKUP($A11,'RevPAR Raw Data'!$B$6:$BE$43,'RevPAR Raw Data'!J$1,FALSE)</f>
        <v>74.853637931034399</v>
      </c>
      <c r="AX11" s="65">
        <f>VLOOKUP($A11,'RevPAR Raw Data'!$B$6:$BE$43,'RevPAR Raw Data'!K$1,FALSE)</f>
        <v>69.515557471264302</v>
      </c>
      <c r="AY11" s="66">
        <f>VLOOKUP($A11,'RevPAR Raw Data'!$B$6:$BE$43,'RevPAR Raw Data'!L$1,FALSE)</f>
        <v>68.684096551724096</v>
      </c>
      <c r="AZ11" s="65">
        <f>VLOOKUP($A11,'RevPAR Raw Data'!$B$6:$BE$43,'RevPAR Raw Data'!N$1,FALSE)</f>
        <v>100.62622388481</v>
      </c>
      <c r="BA11" s="65">
        <f>VLOOKUP($A11,'RevPAR Raw Data'!$B$6:$BE$43,'RevPAR Raw Data'!O$1,FALSE)</f>
        <v>112.74626623376599</v>
      </c>
      <c r="BB11" s="66">
        <f>VLOOKUP($A11,'RevPAR Raw Data'!$B$6:$BE$43,'RevPAR Raw Data'!P$1,FALSE)</f>
        <v>106.686245059288</v>
      </c>
      <c r="BC11" s="67">
        <f>VLOOKUP($A11,'RevPAR Raw Data'!$B$6:$BE$43,'RevPAR Raw Data'!R$1,FALSE)</f>
        <v>79.679326907367994</v>
      </c>
      <c r="BD11" s="63"/>
      <c r="BE11" s="59">
        <f>VLOOKUP($A11,'RevPAR Raw Data'!$B$6:$BE$43,'RevPAR Raw Data'!T$1,FALSE)</f>
        <v>2.6100951523795901</v>
      </c>
      <c r="BF11" s="60">
        <f>VLOOKUP($A11,'RevPAR Raw Data'!$B$6:$BE$43,'RevPAR Raw Data'!U$1,FALSE)</f>
        <v>21.512657336443599</v>
      </c>
      <c r="BG11" s="60">
        <f>VLOOKUP($A11,'RevPAR Raw Data'!$B$6:$BE$43,'RevPAR Raw Data'!V$1,FALSE)</f>
        <v>35.928323524011503</v>
      </c>
      <c r="BH11" s="60">
        <f>VLOOKUP($A11,'RevPAR Raw Data'!$B$6:$BE$43,'RevPAR Raw Data'!W$1,FALSE)</f>
        <v>35.981816650724603</v>
      </c>
      <c r="BI11" s="60">
        <f>VLOOKUP($A11,'RevPAR Raw Data'!$B$6:$BE$43,'RevPAR Raw Data'!X$1,FALSE)</f>
        <v>20.901703501416801</v>
      </c>
      <c r="BJ11" s="61">
        <f>VLOOKUP($A11,'RevPAR Raw Data'!$B$6:$BE$43,'RevPAR Raw Data'!Y$1,FALSE)</f>
        <v>23.781768406011</v>
      </c>
      <c r="BK11" s="60">
        <f>VLOOKUP($A11,'RevPAR Raw Data'!$B$6:$BE$43,'RevPAR Raw Data'!AA$1,FALSE)</f>
        <v>32.148863090535002</v>
      </c>
      <c r="BL11" s="60">
        <f>VLOOKUP($A11,'RevPAR Raw Data'!$B$6:$BE$43,'RevPAR Raw Data'!AB$1,FALSE)</f>
        <v>52.686306888926701</v>
      </c>
      <c r="BM11" s="61">
        <f>VLOOKUP($A11,'RevPAR Raw Data'!$B$6:$BE$43,'RevPAR Raw Data'!AC$1,FALSE)</f>
        <v>42.259820889148898</v>
      </c>
      <c r="BN11" s="62">
        <f>VLOOKUP($A11,'RevPAR Raw Data'!$B$6:$BE$43,'RevPAR Raw Data'!AE$1,FALSE)</f>
        <v>30.491002263832499</v>
      </c>
    </row>
    <row r="12" spans="1:66" x14ac:dyDescent="0.35">
      <c r="A12" s="76" t="s">
        <v>27</v>
      </c>
      <c r="B12" s="59">
        <f>VLOOKUP($A12,'Occupancy Raw Data'!$B$6:$BE$43,'Occupancy Raw Data'!G$1,FALSE)</f>
        <v>54.0439457690509</v>
      </c>
      <c r="C12" s="60">
        <f>VLOOKUP($A12,'Occupancy Raw Data'!$B$6:$BE$43,'Occupancy Raw Data'!H$1,FALSE)</f>
        <v>57.994389901823197</v>
      </c>
      <c r="D12" s="60">
        <f>VLOOKUP($A12,'Occupancy Raw Data'!$B$6:$BE$43,'Occupancy Raw Data'!I$1,FALSE)</f>
        <v>60.4838709677419</v>
      </c>
      <c r="E12" s="60">
        <f>VLOOKUP($A12,'Occupancy Raw Data'!$B$6:$BE$43,'Occupancy Raw Data'!J$1,FALSE)</f>
        <v>62.879850397381901</v>
      </c>
      <c r="F12" s="60">
        <f>VLOOKUP($A12,'Occupancy Raw Data'!$B$6:$BE$43,'Occupancy Raw Data'!K$1,FALSE)</f>
        <v>65.345956054230896</v>
      </c>
      <c r="G12" s="61">
        <f>VLOOKUP($A12,'Occupancy Raw Data'!$B$6:$BE$43,'Occupancy Raw Data'!L$1,FALSE)</f>
        <v>60.149602618045797</v>
      </c>
      <c r="H12" s="60">
        <f>VLOOKUP($A12,'Occupancy Raw Data'!$B$6:$BE$43,'Occupancy Raw Data'!N$1,FALSE)</f>
        <v>80.890603085553906</v>
      </c>
      <c r="I12" s="60">
        <f>VLOOKUP($A12,'Occupancy Raw Data'!$B$6:$BE$43,'Occupancy Raw Data'!O$1,FALSE)</f>
        <v>82.643758765778401</v>
      </c>
      <c r="J12" s="61">
        <f>VLOOKUP($A12,'Occupancy Raw Data'!$B$6:$BE$43,'Occupancy Raw Data'!P$1,FALSE)</f>
        <v>81.767180925666096</v>
      </c>
      <c r="K12" s="62">
        <f>VLOOKUP($A12,'Occupancy Raw Data'!$B$6:$BE$43,'Occupancy Raw Data'!R$1,FALSE)</f>
        <v>66.326053563080194</v>
      </c>
      <c r="L12" s="63"/>
      <c r="M12" s="59">
        <f>VLOOKUP($A12,'Occupancy Raw Data'!$B$6:$BE$43,'Occupancy Raw Data'!T$1,FALSE)</f>
        <v>-2.94755936665663</v>
      </c>
      <c r="N12" s="60">
        <f>VLOOKUP($A12,'Occupancy Raw Data'!$B$6:$BE$43,'Occupancy Raw Data'!U$1,FALSE)</f>
        <v>0.23984456425235101</v>
      </c>
      <c r="O12" s="60">
        <f>VLOOKUP($A12,'Occupancy Raw Data'!$B$6:$BE$43,'Occupancy Raw Data'!V$1,FALSE)</f>
        <v>1.64167652418555</v>
      </c>
      <c r="P12" s="60">
        <f>VLOOKUP($A12,'Occupancy Raw Data'!$B$6:$BE$43,'Occupancy Raw Data'!W$1,FALSE)</f>
        <v>-4.5487248578327204</v>
      </c>
      <c r="Q12" s="60">
        <f>VLOOKUP($A12,'Occupancy Raw Data'!$B$6:$BE$43,'Occupancy Raw Data'!X$1,FALSE)</f>
        <v>-3.0955019367203098</v>
      </c>
      <c r="R12" s="61">
        <f>VLOOKUP($A12,'Occupancy Raw Data'!$B$6:$BE$43,'Occupancy Raw Data'!Y$1,FALSE)</f>
        <v>-1.83106861052007</v>
      </c>
      <c r="S12" s="60">
        <f>VLOOKUP($A12,'Occupancy Raw Data'!$B$6:$BE$43,'Occupancy Raw Data'!AA$1,FALSE)</f>
        <v>10.557880535116301</v>
      </c>
      <c r="T12" s="60">
        <f>VLOOKUP($A12,'Occupancy Raw Data'!$B$6:$BE$43,'Occupancy Raw Data'!AB$1,FALSE)</f>
        <v>18.835445525147399</v>
      </c>
      <c r="U12" s="61">
        <f>VLOOKUP($A12,'Occupancy Raw Data'!$B$6:$BE$43,'Occupancy Raw Data'!AC$1,FALSE)</f>
        <v>14.591645571997301</v>
      </c>
      <c r="V12" s="62">
        <f>VLOOKUP($A12,'Occupancy Raw Data'!$B$6:$BE$43,'Occupancy Raw Data'!AE$1,FALSE)</f>
        <v>3.3879484858835398</v>
      </c>
      <c r="W12" s="63"/>
      <c r="X12" s="64">
        <f>VLOOKUP($A12,'ADR Raw Data'!$B$6:$BE$43,'ADR Raw Data'!G$1,FALSE)</f>
        <v>84.141012110726606</v>
      </c>
      <c r="Y12" s="65">
        <f>VLOOKUP($A12,'ADR Raw Data'!$B$6:$BE$43,'ADR Raw Data'!H$1,FALSE)</f>
        <v>85.953653768641601</v>
      </c>
      <c r="Z12" s="65">
        <f>VLOOKUP($A12,'ADR Raw Data'!$B$6:$BE$43,'ADR Raw Data'!I$1,FALSE)</f>
        <v>87.394600966183503</v>
      </c>
      <c r="AA12" s="65">
        <f>VLOOKUP($A12,'ADR Raw Data'!$B$6:$BE$43,'ADR Raw Data'!J$1,FALSE)</f>
        <v>87.618663568773201</v>
      </c>
      <c r="AB12" s="65">
        <f>VLOOKUP($A12,'ADR Raw Data'!$B$6:$BE$43,'ADR Raw Data'!K$1,FALSE)</f>
        <v>89.7000536576641</v>
      </c>
      <c r="AC12" s="66">
        <f>VLOOKUP($A12,'ADR Raw Data'!$B$6:$BE$43,'ADR Raw Data'!L$1,FALSE)</f>
        <v>87.079843774288804</v>
      </c>
      <c r="AD12" s="65">
        <f>VLOOKUP($A12,'ADR Raw Data'!$B$6:$BE$43,'ADR Raw Data'!N$1,FALSE)</f>
        <v>105.079698020517</v>
      </c>
      <c r="AE12" s="65">
        <f>VLOOKUP($A12,'ADR Raw Data'!$B$6:$BE$43,'ADR Raw Data'!O$1,FALSE)</f>
        <v>107.95755197284601</v>
      </c>
      <c r="AF12" s="66">
        <f>VLOOKUP($A12,'ADR Raw Data'!$B$6:$BE$43,'ADR Raw Data'!P$1,FALSE)</f>
        <v>106.53405088622</v>
      </c>
      <c r="AG12" s="67">
        <f>VLOOKUP($A12,'ADR Raw Data'!$B$6:$BE$43,'ADR Raw Data'!R$1,FALSE)</f>
        <v>93.932206726412204</v>
      </c>
      <c r="AH12" s="63"/>
      <c r="AI12" s="59">
        <f>VLOOKUP($A12,'ADR Raw Data'!$B$6:$BE$43,'ADR Raw Data'!T$1,FALSE)</f>
        <v>13.466665212183599</v>
      </c>
      <c r="AJ12" s="60">
        <f>VLOOKUP($A12,'ADR Raw Data'!$B$6:$BE$43,'ADR Raw Data'!U$1,FALSE)</f>
        <v>15.9182112391417</v>
      </c>
      <c r="AK12" s="60">
        <f>VLOOKUP($A12,'ADR Raw Data'!$B$6:$BE$43,'ADR Raw Data'!V$1,FALSE)</f>
        <v>17.806609570991501</v>
      </c>
      <c r="AL12" s="60">
        <f>VLOOKUP($A12,'ADR Raw Data'!$B$6:$BE$43,'ADR Raw Data'!W$1,FALSE)</f>
        <v>16.7158134649647</v>
      </c>
      <c r="AM12" s="60">
        <f>VLOOKUP($A12,'ADR Raw Data'!$B$6:$BE$43,'ADR Raw Data'!X$1,FALSE)</f>
        <v>17.527842767275398</v>
      </c>
      <c r="AN12" s="61">
        <f>VLOOKUP($A12,'ADR Raw Data'!$B$6:$BE$43,'ADR Raw Data'!Y$1,FALSE)</f>
        <v>16.364469422863301</v>
      </c>
      <c r="AO12" s="60">
        <f>VLOOKUP($A12,'ADR Raw Data'!$B$6:$BE$43,'ADR Raw Data'!AA$1,FALSE)</f>
        <v>31.067393414919</v>
      </c>
      <c r="AP12" s="60">
        <f>VLOOKUP($A12,'ADR Raw Data'!$B$6:$BE$43,'ADR Raw Data'!AB$1,FALSE)</f>
        <v>36.346112160201798</v>
      </c>
      <c r="AQ12" s="61">
        <f>VLOOKUP($A12,'ADR Raw Data'!$B$6:$BE$43,'ADR Raw Data'!AC$1,FALSE)</f>
        <v>33.6885195589931</v>
      </c>
      <c r="AR12" s="62">
        <f>VLOOKUP($A12,'ADR Raw Data'!$B$6:$BE$43,'ADR Raw Data'!AE$1,FALSE)</f>
        <v>22.985831414140499</v>
      </c>
      <c r="AS12" s="50"/>
      <c r="AT12" s="64">
        <f>VLOOKUP($A12,'RevPAR Raw Data'!$B$6:$BE$43,'RevPAR Raw Data'!G$1,FALSE)</f>
        <v>45.4731229546517</v>
      </c>
      <c r="AU12" s="65">
        <f>VLOOKUP($A12,'RevPAR Raw Data'!$B$6:$BE$43,'RevPAR Raw Data'!H$1,FALSE)</f>
        <v>49.848297101449198</v>
      </c>
      <c r="AV12" s="65">
        <f>VLOOKUP($A12,'RevPAR Raw Data'!$B$6:$BE$43,'RevPAR Raw Data'!I$1,FALSE)</f>
        <v>52.859637681159398</v>
      </c>
      <c r="AW12" s="65">
        <f>VLOOKUP($A12,'RevPAR Raw Data'!$B$6:$BE$43,'RevPAR Raw Data'!J$1,FALSE)</f>
        <v>55.094484572230002</v>
      </c>
      <c r="AX12" s="65">
        <f>VLOOKUP($A12,'RevPAR Raw Data'!$B$6:$BE$43,'RevPAR Raw Data'!K$1,FALSE)</f>
        <v>58.615357643758699</v>
      </c>
      <c r="AY12" s="66">
        <f>VLOOKUP($A12,'RevPAR Raw Data'!$B$6:$BE$43,'RevPAR Raw Data'!L$1,FALSE)</f>
        <v>52.378179990649798</v>
      </c>
      <c r="AZ12" s="65">
        <f>VLOOKUP($A12,'RevPAR Raw Data'!$B$6:$BE$43,'RevPAR Raw Data'!N$1,FALSE)</f>
        <v>84.999601449275303</v>
      </c>
      <c r="BA12" s="65">
        <f>VLOOKUP($A12,'RevPAR Raw Data'!$B$6:$BE$43,'RevPAR Raw Data'!O$1,FALSE)</f>
        <v>89.220178821879301</v>
      </c>
      <c r="BB12" s="66">
        <f>VLOOKUP($A12,'RevPAR Raw Data'!$B$6:$BE$43,'RevPAR Raw Data'!P$1,FALSE)</f>
        <v>87.109890135577302</v>
      </c>
      <c r="BC12" s="67">
        <f>VLOOKUP($A12,'RevPAR Raw Data'!$B$6:$BE$43,'RevPAR Raw Data'!R$1,FALSE)</f>
        <v>62.301525746343401</v>
      </c>
      <c r="BD12" s="63"/>
      <c r="BE12" s="59">
        <f>VLOOKUP($A12,'RevPAR Raw Data'!$B$6:$BE$43,'RevPAR Raw Data'!T$1,FALSE)</f>
        <v>10.1221678936889</v>
      </c>
      <c r="BF12" s="60">
        <f>VLOOKUP($A12,'RevPAR Raw Data'!$B$6:$BE$43,'RevPAR Raw Data'!U$1,FALSE)</f>
        <v>16.196234767777302</v>
      </c>
      <c r="BG12" s="60">
        <f>VLOOKUP($A12,'RevPAR Raw Data'!$B$6:$BE$43,'RevPAR Raw Data'!V$1,FALSE)</f>
        <v>19.740613024257399</v>
      </c>
      <c r="BH12" s="60">
        <f>VLOOKUP($A12,'RevPAR Raw Data'!$B$6:$BE$43,'RevPAR Raw Data'!W$1,FALSE)</f>
        <v>11.4067322448622</v>
      </c>
      <c r="BI12" s="60">
        <f>VLOOKUP($A12,'RevPAR Raw Data'!$B$6:$BE$43,'RevPAR Raw Data'!X$1,FALSE)</f>
        <v>13.889766118228801</v>
      </c>
      <c r="BJ12" s="61">
        <f>VLOOKUP($A12,'RevPAR Raw Data'!$B$6:$BE$43,'RevPAR Raw Data'!Y$1,FALSE)</f>
        <v>14.233756149463</v>
      </c>
      <c r="BK12" s="60">
        <f>VLOOKUP($A12,'RevPAR Raw Data'!$B$6:$BE$43,'RevPAR Raw Data'!AA$1,FALSE)</f>
        <v>44.9053322321571</v>
      </c>
      <c r="BL12" s="60">
        <f>VLOOKUP($A12,'RevPAR Raw Data'!$B$6:$BE$43,'RevPAR Raw Data'!AB$1,FALSE)</f>
        <v>62.027509841792998</v>
      </c>
      <c r="BM12" s="61">
        <f>VLOOKUP($A12,'RevPAR Raw Data'!$B$6:$BE$43,'RevPAR Raw Data'!AC$1,FALSE)</f>
        <v>53.195874503491702</v>
      </c>
      <c r="BN12" s="62">
        <f>VLOOKUP($A12,'RevPAR Raw Data'!$B$6:$BE$43,'RevPAR Raw Data'!AE$1,FALSE)</f>
        <v>27.152528027387099</v>
      </c>
    </row>
    <row r="13" spans="1:66" x14ac:dyDescent="0.35">
      <c r="A13" s="76" t="s">
        <v>91</v>
      </c>
      <c r="B13" s="59">
        <f>VLOOKUP($A13,'Occupancy Raw Data'!$B$6:$BE$43,'Occupancy Raw Data'!G$1,FALSE)</f>
        <v>54.7152194211017</v>
      </c>
      <c r="C13" s="60">
        <f>VLOOKUP($A13,'Occupancy Raw Data'!$B$6:$BE$43,'Occupancy Raw Data'!H$1,FALSE)</f>
        <v>66.619981325863606</v>
      </c>
      <c r="D13" s="60">
        <f>VLOOKUP($A13,'Occupancy Raw Data'!$B$6:$BE$43,'Occupancy Raw Data'!I$1,FALSE)</f>
        <v>70.550887021475205</v>
      </c>
      <c r="E13" s="60">
        <f>VLOOKUP($A13,'Occupancy Raw Data'!$B$6:$BE$43,'Occupancy Raw Data'!J$1,FALSE)</f>
        <v>70.140056022408899</v>
      </c>
      <c r="F13" s="60">
        <f>VLOOKUP($A13,'Occupancy Raw Data'!$B$6:$BE$43,'Occupancy Raw Data'!K$1,FALSE)</f>
        <v>70.709617180205399</v>
      </c>
      <c r="G13" s="61">
        <f>VLOOKUP($A13,'Occupancy Raw Data'!$B$6:$BE$43,'Occupancy Raw Data'!L$1,FALSE)</f>
        <v>66.547152194210994</v>
      </c>
      <c r="H13" s="60">
        <f>VLOOKUP($A13,'Occupancy Raw Data'!$B$6:$BE$43,'Occupancy Raw Data'!N$1,FALSE)</f>
        <v>72.866479925303395</v>
      </c>
      <c r="I13" s="60">
        <f>VLOOKUP($A13,'Occupancy Raw Data'!$B$6:$BE$43,'Occupancy Raw Data'!O$1,FALSE)</f>
        <v>80.354808590102706</v>
      </c>
      <c r="J13" s="61">
        <f>VLOOKUP($A13,'Occupancy Raw Data'!$B$6:$BE$43,'Occupancy Raw Data'!P$1,FALSE)</f>
        <v>76.610644257703001</v>
      </c>
      <c r="K13" s="62">
        <f>VLOOKUP($A13,'Occupancy Raw Data'!$B$6:$BE$43,'Occupancy Raw Data'!R$1,FALSE)</f>
        <v>69.422435640922998</v>
      </c>
      <c r="L13" s="63"/>
      <c r="M13" s="59">
        <f>VLOOKUP($A13,'Occupancy Raw Data'!$B$6:$BE$43,'Occupancy Raw Data'!T$1,FALSE)</f>
        <v>51.598460276951798</v>
      </c>
      <c r="N13" s="60">
        <f>VLOOKUP($A13,'Occupancy Raw Data'!$B$6:$BE$43,'Occupancy Raw Data'!U$1,FALSE)</f>
        <v>57.7220004587912</v>
      </c>
      <c r="O13" s="60">
        <f>VLOOKUP($A13,'Occupancy Raw Data'!$B$6:$BE$43,'Occupancy Raw Data'!V$1,FALSE)</f>
        <v>61.920584900626899</v>
      </c>
      <c r="P13" s="60">
        <f>VLOOKUP($A13,'Occupancy Raw Data'!$B$6:$BE$43,'Occupancy Raw Data'!W$1,FALSE)</f>
        <v>62.904914394038599</v>
      </c>
      <c r="Q13" s="60">
        <f>VLOOKUP($A13,'Occupancy Raw Data'!$B$6:$BE$43,'Occupancy Raw Data'!X$1,FALSE)</f>
        <v>73.062671708372307</v>
      </c>
      <c r="R13" s="61">
        <f>VLOOKUP($A13,'Occupancy Raw Data'!$B$6:$BE$43,'Occupancy Raw Data'!Y$1,FALSE)</f>
        <v>61.666623868461699</v>
      </c>
      <c r="S13" s="60">
        <f>VLOOKUP($A13,'Occupancy Raw Data'!$B$6:$BE$43,'Occupancy Raw Data'!AA$1,FALSE)</f>
        <v>65.681810391855393</v>
      </c>
      <c r="T13" s="60">
        <f>VLOOKUP($A13,'Occupancy Raw Data'!$B$6:$BE$43,'Occupancy Raw Data'!AB$1,FALSE)</f>
        <v>82.789411929963705</v>
      </c>
      <c r="U13" s="61">
        <f>VLOOKUP($A13,'Occupancy Raw Data'!$B$6:$BE$43,'Occupancy Raw Data'!AC$1,FALSE)</f>
        <v>74.233719145698501</v>
      </c>
      <c r="V13" s="62">
        <f>VLOOKUP($A13,'Occupancy Raw Data'!$B$6:$BE$43,'Occupancy Raw Data'!AE$1,FALSE)</f>
        <v>65.428763833260305</v>
      </c>
      <c r="W13" s="63"/>
      <c r="X13" s="64">
        <f>VLOOKUP($A13,'ADR Raw Data'!$B$6:$BE$43,'ADR Raw Data'!G$1,FALSE)</f>
        <v>101.897887372013</v>
      </c>
      <c r="Y13" s="65">
        <f>VLOOKUP($A13,'ADR Raw Data'!$B$6:$BE$43,'ADR Raw Data'!H$1,FALSE)</f>
        <v>111.629241765942</v>
      </c>
      <c r="Z13" s="65">
        <f>VLOOKUP($A13,'ADR Raw Data'!$B$6:$BE$43,'ADR Raw Data'!I$1,FALSE)</f>
        <v>117.645894653255</v>
      </c>
      <c r="AA13" s="65">
        <f>VLOOKUP($A13,'ADR Raw Data'!$B$6:$BE$43,'ADR Raw Data'!J$1,FALSE)</f>
        <v>114.763059105431</v>
      </c>
      <c r="AB13" s="65">
        <f>VLOOKUP($A13,'ADR Raw Data'!$B$6:$BE$43,'ADR Raw Data'!K$1,FALSE)</f>
        <v>106.439045292486</v>
      </c>
      <c r="AC13" s="66">
        <f>VLOOKUP($A13,'ADR Raw Data'!$B$6:$BE$43,'ADR Raw Data'!L$1,FALSE)</f>
        <v>110.862375968122</v>
      </c>
      <c r="AD13" s="65">
        <f>VLOOKUP($A13,'ADR Raw Data'!$B$6:$BE$43,'ADR Raw Data'!N$1,FALSE)</f>
        <v>99.112467965145996</v>
      </c>
      <c r="AE13" s="65">
        <f>VLOOKUP($A13,'ADR Raw Data'!$B$6:$BE$43,'ADR Raw Data'!O$1,FALSE)</f>
        <v>101.02607483151201</v>
      </c>
      <c r="AF13" s="66">
        <f>VLOOKUP($A13,'ADR Raw Data'!$B$6:$BE$43,'ADR Raw Data'!P$1,FALSE)</f>
        <v>100.116032906764</v>
      </c>
      <c r="AG13" s="67">
        <f>VLOOKUP($A13,'ADR Raw Data'!$B$6:$BE$43,'ADR Raw Data'!R$1,FALSE)</f>
        <v>107.47407543327</v>
      </c>
      <c r="AH13" s="63"/>
      <c r="AI13" s="59">
        <f>VLOOKUP($A13,'ADR Raw Data'!$B$6:$BE$43,'ADR Raw Data'!T$1,FALSE)</f>
        <v>38.829751120127703</v>
      </c>
      <c r="AJ13" s="60">
        <f>VLOOKUP($A13,'ADR Raw Data'!$B$6:$BE$43,'ADR Raw Data'!U$1,FALSE)</f>
        <v>44.617852636554602</v>
      </c>
      <c r="AK13" s="60">
        <f>VLOOKUP($A13,'ADR Raw Data'!$B$6:$BE$43,'ADR Raw Data'!V$1,FALSE)</f>
        <v>51.922823920154897</v>
      </c>
      <c r="AL13" s="60">
        <f>VLOOKUP($A13,'ADR Raw Data'!$B$6:$BE$43,'ADR Raw Data'!W$1,FALSE)</f>
        <v>49.603166225330298</v>
      </c>
      <c r="AM13" s="60">
        <f>VLOOKUP($A13,'ADR Raw Data'!$B$6:$BE$43,'ADR Raw Data'!X$1,FALSE)</f>
        <v>40.915899610536599</v>
      </c>
      <c r="AN13" s="61">
        <f>VLOOKUP($A13,'ADR Raw Data'!$B$6:$BE$43,'ADR Raw Data'!Y$1,FALSE)</f>
        <v>45.587222120179</v>
      </c>
      <c r="AO13" s="60">
        <f>VLOOKUP($A13,'ADR Raw Data'!$B$6:$BE$43,'ADR Raw Data'!AA$1,FALSE)</f>
        <v>35.039666796484902</v>
      </c>
      <c r="AP13" s="60">
        <f>VLOOKUP($A13,'ADR Raw Data'!$B$6:$BE$43,'ADR Raw Data'!AB$1,FALSE)</f>
        <v>39.122046392544902</v>
      </c>
      <c r="AQ13" s="61">
        <f>VLOOKUP($A13,'ADR Raw Data'!$B$6:$BE$43,'ADR Raw Data'!AC$1,FALSE)</f>
        <v>37.133867506727299</v>
      </c>
      <c r="AR13" s="62">
        <f>VLOOKUP($A13,'ADR Raw Data'!$B$6:$BE$43,'ADR Raw Data'!AE$1,FALSE)</f>
        <v>42.9029972892803</v>
      </c>
      <c r="AS13" s="50"/>
      <c r="AT13" s="64">
        <f>VLOOKUP($A13,'RevPAR Raw Data'!$B$6:$BE$43,'RevPAR Raw Data'!G$1,FALSE)</f>
        <v>55.7536526610644</v>
      </c>
      <c r="AU13" s="65">
        <f>VLOOKUP($A13,'RevPAR Raw Data'!$B$6:$BE$43,'RevPAR Raw Data'!H$1,FALSE)</f>
        <v>74.367380018674098</v>
      </c>
      <c r="AV13" s="65">
        <f>VLOOKUP($A13,'RevPAR Raw Data'!$B$6:$BE$43,'RevPAR Raw Data'!I$1,FALSE)</f>
        <v>83.000222222222206</v>
      </c>
      <c r="AW13" s="65">
        <f>VLOOKUP($A13,'RevPAR Raw Data'!$B$6:$BE$43,'RevPAR Raw Data'!J$1,FALSE)</f>
        <v>80.494873949579798</v>
      </c>
      <c r="AX13" s="65">
        <f>VLOOKUP($A13,'RevPAR Raw Data'!$B$6:$BE$43,'RevPAR Raw Data'!K$1,FALSE)</f>
        <v>75.2626414565826</v>
      </c>
      <c r="AY13" s="66">
        <f>VLOOKUP($A13,'RevPAR Raw Data'!$B$6:$BE$43,'RevPAR Raw Data'!L$1,FALSE)</f>
        <v>73.775754061624596</v>
      </c>
      <c r="AZ13" s="65">
        <f>VLOOKUP($A13,'RevPAR Raw Data'!$B$6:$BE$43,'RevPAR Raw Data'!N$1,FALSE)</f>
        <v>72.2197665732959</v>
      </c>
      <c r="BA13" s="65">
        <f>VLOOKUP($A13,'RevPAR Raw Data'!$B$6:$BE$43,'RevPAR Raw Data'!O$1,FALSE)</f>
        <v>81.1793090569561</v>
      </c>
      <c r="BB13" s="66">
        <f>VLOOKUP($A13,'RevPAR Raw Data'!$B$6:$BE$43,'RevPAR Raw Data'!P$1,FALSE)</f>
        <v>76.699537815126007</v>
      </c>
      <c r="BC13" s="67">
        <f>VLOOKUP($A13,'RevPAR Raw Data'!$B$6:$BE$43,'RevPAR Raw Data'!R$1,FALSE)</f>
        <v>74.611120848339297</v>
      </c>
      <c r="BD13" s="63"/>
      <c r="BE13" s="59">
        <f>VLOOKUP($A13,'RevPAR Raw Data'!$B$6:$BE$43,'RevPAR Raw Data'!T$1,FALSE)</f>
        <v>110.463765104438</v>
      </c>
      <c r="BF13" s="60">
        <f>VLOOKUP($A13,'RevPAR Raw Data'!$B$6:$BE$43,'RevPAR Raw Data'!U$1,FALSE)</f>
        <v>128.09417019892001</v>
      </c>
      <c r="BG13" s="60">
        <f>VLOOKUP($A13,'RevPAR Raw Data'!$B$6:$BE$43,'RevPAR Raw Data'!V$1,FALSE)</f>
        <v>145.99432508906401</v>
      </c>
      <c r="BH13" s="60">
        <f>VLOOKUP($A13,'RevPAR Raw Data'!$B$6:$BE$43,'RevPAR Raw Data'!W$1,FALSE)</f>
        <v>143.710909870145</v>
      </c>
      <c r="BI13" s="60">
        <f>VLOOKUP($A13,'RevPAR Raw Data'!$B$6:$BE$43,'RevPAR Raw Data'!X$1,FALSE)</f>
        <v>143.87282072788199</v>
      </c>
      <c r="BJ13" s="61">
        <f>VLOOKUP($A13,'RevPAR Raw Data'!$B$6:$BE$43,'RevPAR Raw Data'!Y$1,FALSE)</f>
        <v>135.365946785571</v>
      </c>
      <c r="BK13" s="60">
        <f>VLOOKUP($A13,'RevPAR Raw Data'!$B$6:$BE$43,'RevPAR Raw Data'!AA$1,FALSE)</f>
        <v>123.736164695545</v>
      </c>
      <c r="BL13" s="60">
        <f>VLOOKUP($A13,'RevPAR Raw Data'!$B$6:$BE$43,'RevPAR Raw Data'!AB$1,FALSE)</f>
        <v>154.30037046586401</v>
      </c>
      <c r="BM13" s="61">
        <f>VLOOKUP($A13,'RevPAR Raw Data'!$B$6:$BE$43,'RevPAR Raw Data'!AC$1,FALSE)</f>
        <v>138.93343756530501</v>
      </c>
      <c r="BN13" s="62">
        <f>VLOOKUP($A13,'RevPAR Raw Data'!$B$6:$BE$43,'RevPAR Raw Data'!AE$1,FALSE)</f>
        <v>136.402661896333</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50.910003433975199</v>
      </c>
      <c r="C15" s="60">
        <f>VLOOKUP($A15,'Occupancy Raw Data'!$B$6:$BE$43,'Occupancy Raw Data'!H$1,FALSE)</f>
        <v>55.728134823150199</v>
      </c>
      <c r="D15" s="60">
        <f>VLOOKUP($A15,'Occupancy Raw Data'!$B$6:$BE$43,'Occupancy Raw Data'!I$1,FALSE)</f>
        <v>58.081728610296601</v>
      </c>
      <c r="E15" s="60">
        <f>VLOOKUP($A15,'Occupancy Raw Data'!$B$6:$BE$43,'Occupancy Raw Data'!J$1,FALSE)</f>
        <v>59.238714108355097</v>
      </c>
      <c r="F15" s="60">
        <f>VLOOKUP($A15,'Occupancy Raw Data'!$B$6:$BE$43,'Occupancy Raw Data'!K$1,FALSE)</f>
        <v>63.557598330559699</v>
      </c>
      <c r="G15" s="61">
        <f>VLOOKUP($A15,'Occupancy Raw Data'!$B$6:$BE$43,'Occupancy Raw Data'!L$1,FALSE)</f>
        <v>57.503235861267399</v>
      </c>
      <c r="H15" s="60">
        <f>VLOOKUP($A15,'Occupancy Raw Data'!$B$6:$BE$43,'Occupancy Raw Data'!N$1,FALSE)</f>
        <v>77.606065409203694</v>
      </c>
      <c r="I15" s="60">
        <f>VLOOKUP($A15,'Occupancy Raw Data'!$B$6:$BE$43,'Occupancy Raw Data'!O$1,FALSE)</f>
        <v>79.3231890949437</v>
      </c>
      <c r="J15" s="61">
        <f>VLOOKUP($A15,'Occupancy Raw Data'!$B$6:$BE$43,'Occupancy Raw Data'!P$1,FALSE)</f>
        <v>78.464627252073697</v>
      </c>
      <c r="K15" s="62">
        <f>VLOOKUP($A15,'Occupancy Raw Data'!$B$6:$BE$43,'Occupancy Raw Data'!R$1,FALSE)</f>
        <v>63.4918658228707</v>
      </c>
      <c r="L15" s="63"/>
      <c r="M15" s="59">
        <f>VLOOKUP($A15,'Occupancy Raw Data'!$B$6:$BE$43,'Occupancy Raw Data'!T$1,FALSE)</f>
        <v>-11.6701334566279</v>
      </c>
      <c r="N15" s="60">
        <f>VLOOKUP($A15,'Occupancy Raw Data'!$B$6:$BE$43,'Occupancy Raw Data'!U$1,FALSE)</f>
        <v>-6.6877742496088404</v>
      </c>
      <c r="O15" s="60">
        <f>VLOOKUP($A15,'Occupancy Raw Data'!$B$6:$BE$43,'Occupancy Raw Data'!V$1,FALSE)</f>
        <v>-5.6065169899944198</v>
      </c>
      <c r="P15" s="60">
        <f>VLOOKUP($A15,'Occupancy Raw Data'!$B$6:$BE$43,'Occupancy Raw Data'!W$1,FALSE)</f>
        <v>-3.7470134862989402</v>
      </c>
      <c r="Q15" s="60">
        <f>VLOOKUP($A15,'Occupancy Raw Data'!$B$6:$BE$43,'Occupancy Raw Data'!X$1,FALSE)</f>
        <v>-2.30066357236166</v>
      </c>
      <c r="R15" s="61">
        <f>VLOOKUP($A15,'Occupancy Raw Data'!$B$6:$BE$43,'Occupancy Raw Data'!Y$1,FALSE)</f>
        <v>-5.8833072068164398</v>
      </c>
      <c r="S15" s="60">
        <f>VLOOKUP($A15,'Occupancy Raw Data'!$B$6:$BE$43,'Occupancy Raw Data'!AA$1,FALSE)</f>
        <v>-2.4890892504842501</v>
      </c>
      <c r="T15" s="60">
        <f>VLOOKUP($A15,'Occupancy Raw Data'!$B$6:$BE$43,'Occupancy Raw Data'!AB$1,FALSE)</f>
        <v>-0.59740134221241603</v>
      </c>
      <c r="U15" s="61">
        <f>VLOOKUP($A15,'Occupancy Raw Data'!$B$6:$BE$43,'Occupancy Raw Data'!AC$1,FALSE)</f>
        <v>-1.5419821500420601</v>
      </c>
      <c r="V15" s="62">
        <f>VLOOKUP($A15,'Occupancy Raw Data'!$B$6:$BE$43,'Occupancy Raw Data'!AE$1,FALSE)</f>
        <v>-4.39535485203423</v>
      </c>
      <c r="W15" s="63"/>
      <c r="X15" s="64">
        <f>VLOOKUP($A15,'ADR Raw Data'!$B$6:$BE$43,'ADR Raw Data'!G$1,FALSE)</f>
        <v>95.426092782649306</v>
      </c>
      <c r="Y15" s="65">
        <f>VLOOKUP($A15,'ADR Raw Data'!$B$6:$BE$43,'ADR Raw Data'!H$1,FALSE)</f>
        <v>95.229259671991201</v>
      </c>
      <c r="Z15" s="65">
        <f>VLOOKUP($A15,'ADR Raw Data'!$B$6:$BE$43,'ADR Raw Data'!I$1,FALSE)</f>
        <v>96.414551300709405</v>
      </c>
      <c r="AA15" s="65">
        <f>VLOOKUP($A15,'ADR Raw Data'!$B$6:$BE$43,'ADR Raw Data'!J$1,FALSE)</f>
        <v>97.537407758851302</v>
      </c>
      <c r="AB15" s="65">
        <f>VLOOKUP($A15,'ADR Raw Data'!$B$6:$BE$43,'ADR Raw Data'!K$1,FALSE)</f>
        <v>100.34741546486001</v>
      </c>
      <c r="AC15" s="66">
        <f>VLOOKUP($A15,'ADR Raw Data'!$B$6:$BE$43,'ADR Raw Data'!L$1,FALSE)</f>
        <v>97.110524152694097</v>
      </c>
      <c r="AD15" s="65">
        <f>VLOOKUP($A15,'ADR Raw Data'!$B$6:$BE$43,'ADR Raw Data'!N$1,FALSE)</f>
        <v>130.96691299996499</v>
      </c>
      <c r="AE15" s="65">
        <f>VLOOKUP($A15,'ADR Raw Data'!$B$6:$BE$43,'ADR Raw Data'!O$1,FALSE)</f>
        <v>135.40963768941199</v>
      </c>
      <c r="AF15" s="66">
        <f>VLOOKUP($A15,'ADR Raw Data'!$B$6:$BE$43,'ADR Raw Data'!P$1,FALSE)</f>
        <v>133.21258154501299</v>
      </c>
      <c r="AG15" s="67">
        <f>VLOOKUP($A15,'ADR Raw Data'!$B$6:$BE$43,'ADR Raw Data'!R$1,FALSE)</f>
        <v>109.857147415437</v>
      </c>
      <c r="AH15" s="63"/>
      <c r="AI15" s="59">
        <f>VLOOKUP($A15,'ADR Raw Data'!$B$6:$BE$43,'ADR Raw Data'!T$1,FALSE)</f>
        <v>5.7764280932015799</v>
      </c>
      <c r="AJ15" s="60">
        <f>VLOOKUP($A15,'ADR Raw Data'!$B$6:$BE$43,'ADR Raw Data'!U$1,FALSE)</f>
        <v>3.62571689602132</v>
      </c>
      <c r="AK15" s="60">
        <f>VLOOKUP($A15,'ADR Raw Data'!$B$6:$BE$43,'ADR Raw Data'!V$1,FALSE)</f>
        <v>4.4261610562176301</v>
      </c>
      <c r="AL15" s="60">
        <f>VLOOKUP($A15,'ADR Raw Data'!$B$6:$BE$43,'ADR Raw Data'!W$1,FALSE)</f>
        <v>6.0567326688951102</v>
      </c>
      <c r="AM15" s="60">
        <f>VLOOKUP($A15,'ADR Raw Data'!$B$6:$BE$43,'ADR Raw Data'!X$1,FALSE)</f>
        <v>6.7816330458330603</v>
      </c>
      <c r="AN15" s="61">
        <f>VLOOKUP($A15,'ADR Raw Data'!$B$6:$BE$43,'ADR Raw Data'!Y$1,FALSE)</f>
        <v>5.4139394660117999</v>
      </c>
      <c r="AO15" s="60">
        <f>VLOOKUP($A15,'ADR Raw Data'!$B$6:$BE$43,'ADR Raw Data'!AA$1,FALSE)</f>
        <v>12.330545702432699</v>
      </c>
      <c r="AP15" s="60">
        <f>VLOOKUP($A15,'ADR Raw Data'!$B$6:$BE$43,'ADR Raw Data'!AB$1,FALSE)</f>
        <v>13.2539311077799</v>
      </c>
      <c r="AQ15" s="61">
        <f>VLOOKUP($A15,'ADR Raw Data'!$B$6:$BE$43,'ADR Raw Data'!AC$1,FALSE)</f>
        <v>12.816738080297601</v>
      </c>
      <c r="AR15" s="62">
        <f>VLOOKUP($A15,'ADR Raw Data'!$B$6:$BE$43,'ADR Raw Data'!AE$1,FALSE)</f>
        <v>8.74556464051917</v>
      </c>
      <c r="AS15" s="50"/>
      <c r="AT15" s="64">
        <f>VLOOKUP($A15,'RevPAR Raw Data'!$B$6:$BE$43,'RevPAR Raw Data'!G$1,FALSE)</f>
        <v>48.581427112555097</v>
      </c>
      <c r="AU15" s="65">
        <f>VLOOKUP($A15,'RevPAR Raw Data'!$B$6:$BE$43,'RevPAR Raw Data'!H$1,FALSE)</f>
        <v>53.069490221095101</v>
      </c>
      <c r="AV15" s="65">
        <f>VLOOKUP($A15,'RevPAR Raw Data'!$B$6:$BE$43,'RevPAR Raw Data'!I$1,FALSE)</f>
        <v>55.999238027313297</v>
      </c>
      <c r="AW15" s="65">
        <f>VLOOKUP($A15,'RevPAR Raw Data'!$B$6:$BE$43,'RevPAR Raw Data'!J$1,FALSE)</f>
        <v>57.779906130966502</v>
      </c>
      <c r="AX15" s="65">
        <f>VLOOKUP($A15,'RevPAR Raw Data'!$B$6:$BE$43,'RevPAR Raw Data'!K$1,FALSE)</f>
        <v>63.778407256253701</v>
      </c>
      <c r="AY15" s="66">
        <f>VLOOKUP($A15,'RevPAR Raw Data'!$B$6:$BE$43,'RevPAR Raw Data'!L$1,FALSE)</f>
        <v>55.841693749636697</v>
      </c>
      <c r="AZ15" s="65">
        <f>VLOOKUP($A15,'RevPAR Raw Data'!$B$6:$BE$43,'RevPAR Raw Data'!N$1,FALSE)</f>
        <v>101.63826816716799</v>
      </c>
      <c r="BA15" s="65">
        <f>VLOOKUP($A15,'RevPAR Raw Data'!$B$6:$BE$43,'RevPAR Raw Data'!O$1,FALSE)</f>
        <v>107.411242957151</v>
      </c>
      <c r="BB15" s="66">
        <f>VLOOKUP($A15,'RevPAR Raw Data'!$B$6:$BE$43,'RevPAR Raw Data'!P$1,FALSE)</f>
        <v>104.524755562159</v>
      </c>
      <c r="BC15" s="67">
        <f>VLOOKUP($A15,'RevPAR Raw Data'!$B$6:$BE$43,'RevPAR Raw Data'!R$1,FALSE)</f>
        <v>69.750352633843093</v>
      </c>
      <c r="BD15" s="63"/>
      <c r="BE15" s="59">
        <f>VLOOKUP($A15,'RevPAR Raw Data'!$B$6:$BE$43,'RevPAR Raw Data'!T$1,FALSE)</f>
        <v>-6.5678222309291598</v>
      </c>
      <c r="BF15" s="60">
        <f>VLOOKUP($A15,'RevPAR Raw Data'!$B$6:$BE$43,'RevPAR Raw Data'!U$1,FALSE)</f>
        <v>-3.30453711452334</v>
      </c>
      <c r="BG15" s="60">
        <f>VLOOKUP($A15,'RevPAR Raw Data'!$B$6:$BE$43,'RevPAR Raw Data'!V$1,FALSE)</f>
        <v>-1.42850940539814</v>
      </c>
      <c r="BH15" s="60">
        <f>VLOOKUP($A15,'RevPAR Raw Data'!$B$6:$BE$43,'RevPAR Raw Data'!W$1,FALSE)</f>
        <v>2.08277259266359</v>
      </c>
      <c r="BI15" s="60">
        <f>VLOOKUP($A15,'RevPAR Raw Data'!$B$6:$BE$43,'RevPAR Raw Data'!X$1,FALSE)</f>
        <v>4.3249469123746698</v>
      </c>
      <c r="BJ15" s="61">
        <f>VLOOKUP($A15,'RevPAR Raw Data'!$B$6:$BE$43,'RevPAR Raw Data'!Y$1,FALSE)</f>
        <v>-0.78788643158118998</v>
      </c>
      <c r="BK15" s="60">
        <f>VLOOKUP($A15,'RevPAR Raw Data'!$B$6:$BE$43,'RevPAR Raw Data'!AA$1,FALSE)</f>
        <v>9.5345381643431999</v>
      </c>
      <c r="BL15" s="60">
        <f>VLOOKUP($A15,'RevPAR Raw Data'!$B$6:$BE$43,'RevPAR Raw Data'!AB$1,FALSE)</f>
        <v>12.5773506032337</v>
      </c>
      <c r="BM15" s="61">
        <f>VLOOKUP($A15,'RevPAR Raw Data'!$B$6:$BE$43,'RevPAR Raw Data'!AC$1,FALSE)</f>
        <v>11.0771241168397</v>
      </c>
      <c r="BN15" s="62">
        <f>VLOOKUP($A15,'RevPAR Raw Data'!$B$6:$BE$43,'RevPAR Raw Data'!AE$1,FALSE)</f>
        <v>3.9658111887200902</v>
      </c>
    </row>
    <row r="16" spans="1:66" x14ac:dyDescent="0.35">
      <c r="A16" s="76" t="s">
        <v>92</v>
      </c>
      <c r="B16" s="59">
        <f>VLOOKUP($A16,'Occupancy Raw Data'!$B$6:$BE$43,'Occupancy Raw Data'!G$1,FALSE)</f>
        <v>65.467248908296895</v>
      </c>
      <c r="C16" s="60">
        <f>VLOOKUP($A16,'Occupancy Raw Data'!$B$6:$BE$43,'Occupancy Raw Data'!H$1,FALSE)</f>
        <v>76.296943231441006</v>
      </c>
      <c r="D16" s="60">
        <f>VLOOKUP($A16,'Occupancy Raw Data'!$B$6:$BE$43,'Occupancy Raw Data'!I$1,FALSE)</f>
        <v>80.506550218340607</v>
      </c>
      <c r="E16" s="60">
        <f>VLOOKUP($A16,'Occupancy Raw Data'!$B$6:$BE$43,'Occupancy Raw Data'!J$1,FALSE)</f>
        <v>78.567685589519598</v>
      </c>
      <c r="F16" s="60">
        <f>VLOOKUP($A16,'Occupancy Raw Data'!$B$6:$BE$43,'Occupancy Raw Data'!K$1,FALSE)</f>
        <v>76.104803493449694</v>
      </c>
      <c r="G16" s="61">
        <f>VLOOKUP($A16,'Occupancy Raw Data'!$B$6:$BE$43,'Occupancy Raw Data'!L$1,FALSE)</f>
        <v>75.3886462882096</v>
      </c>
      <c r="H16" s="60">
        <f>VLOOKUP($A16,'Occupancy Raw Data'!$B$6:$BE$43,'Occupancy Raw Data'!N$1,FALSE)</f>
        <v>82.410480349344894</v>
      </c>
      <c r="I16" s="60">
        <f>VLOOKUP($A16,'Occupancy Raw Data'!$B$6:$BE$43,'Occupancy Raw Data'!O$1,FALSE)</f>
        <v>83.283842794759806</v>
      </c>
      <c r="J16" s="61">
        <f>VLOOKUP($A16,'Occupancy Raw Data'!$B$6:$BE$43,'Occupancy Raw Data'!P$1,FALSE)</f>
        <v>82.8471615720524</v>
      </c>
      <c r="K16" s="62">
        <f>VLOOKUP($A16,'Occupancy Raw Data'!$B$6:$BE$43,'Occupancy Raw Data'!R$1,FALSE)</f>
        <v>77.519650655021806</v>
      </c>
      <c r="L16" s="63"/>
      <c r="M16" s="59">
        <f>VLOOKUP($A16,'Occupancy Raw Data'!$B$6:$BE$43,'Occupancy Raw Data'!T$1,FALSE)</f>
        <v>-3.6751477769210901</v>
      </c>
      <c r="N16" s="60">
        <f>VLOOKUP($A16,'Occupancy Raw Data'!$B$6:$BE$43,'Occupancy Raw Data'!U$1,FALSE)</f>
        <v>2.9945767507663201</v>
      </c>
      <c r="O16" s="60">
        <f>VLOOKUP($A16,'Occupancy Raw Data'!$B$6:$BE$43,'Occupancy Raw Data'!V$1,FALSE)</f>
        <v>4.39411098527746</v>
      </c>
      <c r="P16" s="60">
        <f>VLOOKUP($A16,'Occupancy Raw Data'!$B$6:$BE$43,'Occupancy Raw Data'!W$1,FALSE)</f>
        <v>0.46906410542774102</v>
      </c>
      <c r="Q16" s="60">
        <f>VLOOKUP($A16,'Occupancy Raw Data'!$B$6:$BE$43,'Occupancy Raw Data'!X$1,FALSE)</f>
        <v>-0.22899015342340201</v>
      </c>
      <c r="R16" s="61">
        <f>VLOOKUP($A16,'Occupancy Raw Data'!$B$6:$BE$43,'Occupancy Raw Data'!Y$1,FALSE)</f>
        <v>0.883549156187181</v>
      </c>
      <c r="S16" s="60">
        <f>VLOOKUP($A16,'Occupancy Raw Data'!$B$6:$BE$43,'Occupancy Raw Data'!AA$1,FALSE)</f>
        <v>-2.1567814184985399</v>
      </c>
      <c r="T16" s="60">
        <f>VLOOKUP($A16,'Occupancy Raw Data'!$B$6:$BE$43,'Occupancy Raw Data'!AB$1,FALSE)</f>
        <v>-1.6298741489581099</v>
      </c>
      <c r="U16" s="61">
        <f>VLOOKUP($A16,'Occupancy Raw Data'!$B$6:$BE$43,'Occupancy Raw Data'!AC$1,FALSE)</f>
        <v>-1.8926466025442099</v>
      </c>
      <c r="V16" s="62">
        <f>VLOOKUP($A16,'Occupancy Raw Data'!$B$6:$BE$43,'Occupancy Raw Data'!AE$1,FALSE)</f>
        <v>1.93174500965872E-2</v>
      </c>
      <c r="W16" s="63"/>
      <c r="X16" s="64">
        <f>VLOOKUP($A16,'ADR Raw Data'!$B$6:$BE$43,'ADR Raw Data'!G$1,FALSE)</f>
        <v>81.589479909284904</v>
      </c>
      <c r="Y16" s="65">
        <f>VLOOKUP($A16,'ADR Raw Data'!$B$6:$BE$43,'ADR Raw Data'!H$1,FALSE)</f>
        <v>85.783854097985298</v>
      </c>
      <c r="Z16" s="65">
        <f>VLOOKUP($A16,'ADR Raw Data'!$B$6:$BE$43,'ADR Raw Data'!I$1,FALSE)</f>
        <v>85.471665328704702</v>
      </c>
      <c r="AA16" s="65">
        <f>VLOOKUP($A16,'ADR Raw Data'!$B$6:$BE$43,'ADR Raw Data'!J$1,FALSE)</f>
        <v>84.923967896842996</v>
      </c>
      <c r="AB16" s="65">
        <f>VLOOKUP($A16,'ADR Raw Data'!$B$6:$BE$43,'ADR Raw Data'!K$1,FALSE)</f>
        <v>83.062623181087901</v>
      </c>
      <c r="AC16" s="66">
        <f>VLOOKUP($A16,'ADR Raw Data'!$B$6:$BE$43,'ADR Raw Data'!L$1,FALSE)</f>
        <v>84.260055963855393</v>
      </c>
      <c r="AD16" s="65">
        <f>VLOOKUP($A16,'ADR Raw Data'!$B$6:$BE$43,'ADR Raw Data'!N$1,FALSE)</f>
        <v>97.153776748622207</v>
      </c>
      <c r="AE16" s="65">
        <f>VLOOKUP($A16,'ADR Raw Data'!$B$6:$BE$43,'ADR Raw Data'!O$1,FALSE)</f>
        <v>97.999355411073793</v>
      </c>
      <c r="AF16" s="66">
        <f>VLOOKUP($A16,'ADR Raw Data'!$B$6:$BE$43,'ADR Raw Data'!P$1,FALSE)</f>
        <v>97.578794570946599</v>
      </c>
      <c r="AG16" s="67">
        <f>VLOOKUP($A16,'ADR Raw Data'!$B$6:$BE$43,'ADR Raw Data'!R$1,FALSE)</f>
        <v>88.326931468486407</v>
      </c>
      <c r="AH16" s="63"/>
      <c r="AI16" s="59">
        <f>VLOOKUP($A16,'ADR Raw Data'!$B$6:$BE$43,'ADR Raw Data'!T$1,FALSE)</f>
        <v>12.4459845274204</v>
      </c>
      <c r="AJ16" s="60">
        <f>VLOOKUP($A16,'ADR Raw Data'!$B$6:$BE$43,'ADR Raw Data'!U$1,FALSE)</f>
        <v>17.5953515243386</v>
      </c>
      <c r="AK16" s="60">
        <f>VLOOKUP($A16,'ADR Raw Data'!$B$6:$BE$43,'ADR Raw Data'!V$1,FALSE)</f>
        <v>15.785649030414699</v>
      </c>
      <c r="AL16" s="60">
        <f>VLOOKUP($A16,'ADR Raw Data'!$B$6:$BE$43,'ADR Raw Data'!W$1,FALSE)</f>
        <v>13.228908757594899</v>
      </c>
      <c r="AM16" s="60">
        <f>VLOOKUP($A16,'ADR Raw Data'!$B$6:$BE$43,'ADR Raw Data'!X$1,FALSE)</f>
        <v>13.600462787853001</v>
      </c>
      <c r="AN16" s="61">
        <f>VLOOKUP($A16,'ADR Raw Data'!$B$6:$BE$43,'ADR Raw Data'!Y$1,FALSE)</f>
        <v>14.605755594558</v>
      </c>
      <c r="AO16" s="60">
        <f>VLOOKUP($A16,'ADR Raw Data'!$B$6:$BE$43,'ADR Raw Data'!AA$1,FALSE)</f>
        <v>15.718461068121201</v>
      </c>
      <c r="AP16" s="60">
        <f>VLOOKUP($A16,'ADR Raw Data'!$B$6:$BE$43,'ADR Raw Data'!AB$1,FALSE)</f>
        <v>15.852811788688401</v>
      </c>
      <c r="AQ16" s="61">
        <f>VLOOKUP($A16,'ADR Raw Data'!$B$6:$BE$43,'ADR Raw Data'!AC$1,FALSE)</f>
        <v>15.787409395677001</v>
      </c>
      <c r="AR16" s="62">
        <f>VLOOKUP($A16,'ADR Raw Data'!$B$6:$BE$43,'ADR Raw Data'!AE$1,FALSE)</f>
        <v>14.905935148177999</v>
      </c>
      <c r="AS16" s="50"/>
      <c r="AT16" s="64">
        <f>VLOOKUP($A16,'RevPAR Raw Data'!$B$6:$BE$43,'RevPAR Raw Data'!G$1,FALSE)</f>
        <v>53.414387895196498</v>
      </c>
      <c r="AU16" s="65">
        <f>VLOOKUP($A16,'RevPAR Raw Data'!$B$6:$BE$43,'RevPAR Raw Data'!H$1,FALSE)</f>
        <v>65.450458462881997</v>
      </c>
      <c r="AV16" s="65">
        <f>VLOOKUP($A16,'RevPAR Raw Data'!$B$6:$BE$43,'RevPAR Raw Data'!I$1,FALSE)</f>
        <v>68.810289170305595</v>
      </c>
      <c r="AW16" s="65">
        <f>VLOOKUP($A16,'RevPAR Raw Data'!$B$6:$BE$43,'RevPAR Raw Data'!J$1,FALSE)</f>
        <v>66.722796087336206</v>
      </c>
      <c r="AX16" s="65">
        <f>VLOOKUP($A16,'RevPAR Raw Data'!$B$6:$BE$43,'RevPAR Raw Data'!K$1,FALSE)</f>
        <v>63.214646148471601</v>
      </c>
      <c r="AY16" s="66">
        <f>VLOOKUP($A16,'RevPAR Raw Data'!$B$6:$BE$43,'RevPAR Raw Data'!L$1,FALSE)</f>
        <v>63.522515552838399</v>
      </c>
      <c r="AZ16" s="65">
        <f>VLOOKUP($A16,'RevPAR Raw Data'!$B$6:$BE$43,'RevPAR Raw Data'!N$1,FALSE)</f>
        <v>80.064894096069807</v>
      </c>
      <c r="BA16" s="65">
        <f>VLOOKUP($A16,'RevPAR Raw Data'!$B$6:$BE$43,'RevPAR Raw Data'!O$1,FALSE)</f>
        <v>81.617629100436602</v>
      </c>
      <c r="BB16" s="66">
        <f>VLOOKUP($A16,'RevPAR Raw Data'!$B$6:$BE$43,'RevPAR Raw Data'!P$1,FALSE)</f>
        <v>80.841261598253197</v>
      </c>
      <c r="BC16" s="67">
        <f>VLOOKUP($A16,'RevPAR Raw Data'!$B$6:$BE$43,'RevPAR Raw Data'!R$1,FALSE)</f>
        <v>68.470728708671203</v>
      </c>
      <c r="BD16" s="63"/>
      <c r="BE16" s="59">
        <f>VLOOKUP($A16,'RevPAR Raw Data'!$B$6:$BE$43,'RevPAR Raw Data'!T$1,FALSE)</f>
        <v>8.31342842682389</v>
      </c>
      <c r="BF16" s="60">
        <f>VLOOKUP($A16,'RevPAR Raw Data'!$B$6:$BE$43,'RevPAR Raw Data'!U$1,FALSE)</f>
        <v>21.1168345810684</v>
      </c>
      <c r="BG16" s="60">
        <f>VLOOKUP($A16,'RevPAR Raw Data'!$B$6:$BE$43,'RevPAR Raw Data'!V$1,FALSE)</f>
        <v>20.873398953834901</v>
      </c>
      <c r="BH16" s="60">
        <f>VLOOKUP($A16,'RevPAR Raw Data'!$B$6:$BE$43,'RevPAR Raw Data'!W$1,FALSE)</f>
        <v>13.7600249255444</v>
      </c>
      <c r="BI16" s="60">
        <f>VLOOKUP($A16,'RevPAR Raw Data'!$B$6:$BE$43,'RevPAR Raw Data'!X$1,FALSE)</f>
        <v>13.340328913825401</v>
      </c>
      <c r="BJ16" s="61">
        <f>VLOOKUP($A16,'RevPAR Raw Data'!$B$6:$BE$43,'RevPAR Raw Data'!Y$1,FALSE)</f>
        <v>15.618353781055699</v>
      </c>
      <c r="BK16" s="60">
        <f>VLOOKUP($A16,'RevPAR Raw Data'!$B$6:$BE$43,'RevPAR Raw Data'!AA$1,FALSE)</f>
        <v>13.2226668020314</v>
      </c>
      <c r="BL16" s="60">
        <f>VLOOKUP($A16,'RevPAR Raw Data'!$B$6:$BE$43,'RevPAR Raw Data'!AB$1,FALSE)</f>
        <v>13.964556758503401</v>
      </c>
      <c r="BM16" s="61">
        <f>VLOOKUP($A16,'RevPAR Raw Data'!$B$6:$BE$43,'RevPAR Raw Data'!AC$1,FALSE)</f>
        <v>13.5959629255757</v>
      </c>
      <c r="BN16" s="62">
        <f>VLOOKUP($A16,'RevPAR Raw Data'!$B$6:$BE$43,'RevPAR Raw Data'!AE$1,FALSE)</f>
        <v>14.9281320448582</v>
      </c>
    </row>
    <row r="17" spans="1:66" x14ac:dyDescent="0.35">
      <c r="A17" s="78" t="s">
        <v>32</v>
      </c>
      <c r="B17" s="59">
        <f>VLOOKUP($A17,'Occupancy Raw Data'!$B$6:$BE$43,'Occupancy Raw Data'!G$1,FALSE)</f>
        <v>54.8652482269503</v>
      </c>
      <c r="C17" s="60">
        <f>VLOOKUP($A17,'Occupancy Raw Data'!$B$6:$BE$43,'Occupancy Raw Data'!H$1,FALSE)</f>
        <v>64.680851063829707</v>
      </c>
      <c r="D17" s="60">
        <f>VLOOKUP($A17,'Occupancy Raw Data'!$B$6:$BE$43,'Occupancy Raw Data'!I$1,FALSE)</f>
        <v>70.382978723404193</v>
      </c>
      <c r="E17" s="60">
        <f>VLOOKUP($A17,'Occupancy Raw Data'!$B$6:$BE$43,'Occupancy Raw Data'!J$1,FALSE)</f>
        <v>71.205673758865203</v>
      </c>
      <c r="F17" s="60">
        <f>VLOOKUP($A17,'Occupancy Raw Data'!$B$6:$BE$43,'Occupancy Raw Data'!K$1,FALSE)</f>
        <v>72.326241134751697</v>
      </c>
      <c r="G17" s="61">
        <f>VLOOKUP($A17,'Occupancy Raw Data'!$B$6:$BE$43,'Occupancy Raw Data'!L$1,FALSE)</f>
        <v>66.692198581560206</v>
      </c>
      <c r="H17" s="60">
        <f>VLOOKUP($A17,'Occupancy Raw Data'!$B$6:$BE$43,'Occupancy Raw Data'!N$1,FALSE)</f>
        <v>83.993188590889702</v>
      </c>
      <c r="I17" s="60">
        <f>VLOOKUP($A17,'Occupancy Raw Data'!$B$6:$BE$43,'Occupancy Raw Data'!O$1,FALSE)</f>
        <v>85.696040868454602</v>
      </c>
      <c r="J17" s="61">
        <f>VLOOKUP($A17,'Occupancy Raw Data'!$B$6:$BE$43,'Occupancy Raw Data'!P$1,FALSE)</f>
        <v>84.844614729672202</v>
      </c>
      <c r="K17" s="62">
        <f>VLOOKUP($A17,'Occupancy Raw Data'!$B$6:$BE$43,'Occupancy Raw Data'!R$1,FALSE)</f>
        <v>71.877026588845595</v>
      </c>
      <c r="L17" s="63"/>
      <c r="M17" s="59">
        <f>VLOOKUP($A17,'Occupancy Raw Data'!$B$6:$BE$43,'Occupancy Raw Data'!T$1,FALSE)</f>
        <v>-4.0470795276560496</v>
      </c>
      <c r="N17" s="60">
        <f>VLOOKUP($A17,'Occupancy Raw Data'!$B$6:$BE$43,'Occupancy Raw Data'!U$1,FALSE)</f>
        <v>12.560651431573399</v>
      </c>
      <c r="O17" s="60">
        <f>VLOOKUP($A17,'Occupancy Raw Data'!$B$6:$BE$43,'Occupancy Raw Data'!V$1,FALSE)</f>
        <v>16.884833657529001</v>
      </c>
      <c r="P17" s="60">
        <f>VLOOKUP($A17,'Occupancy Raw Data'!$B$6:$BE$43,'Occupancy Raw Data'!W$1,FALSE)</f>
        <v>15.396088446190401</v>
      </c>
      <c r="Q17" s="60">
        <f>VLOOKUP($A17,'Occupancy Raw Data'!$B$6:$BE$43,'Occupancy Raw Data'!X$1,FALSE)</f>
        <v>9.1085932186923095</v>
      </c>
      <c r="R17" s="61">
        <f>VLOOKUP($A17,'Occupancy Raw Data'!$B$6:$BE$43,'Occupancy Raw Data'!Y$1,FALSE)</f>
        <v>10.106960787734099</v>
      </c>
      <c r="S17" s="60">
        <f>VLOOKUP($A17,'Occupancy Raw Data'!$B$6:$BE$43,'Occupancy Raw Data'!AA$1,FALSE)</f>
        <v>7.2240523797483904</v>
      </c>
      <c r="T17" s="60">
        <f>VLOOKUP($A17,'Occupancy Raw Data'!$B$6:$BE$43,'Occupancy Raw Data'!AB$1,FALSE)</f>
        <v>6.9001231930740596</v>
      </c>
      <c r="U17" s="61">
        <f>VLOOKUP($A17,'Occupancy Raw Data'!$B$6:$BE$43,'Occupancy Raw Data'!AC$1,FALSE)</f>
        <v>7.0602174585497499</v>
      </c>
      <c r="V17" s="62">
        <f>VLOOKUP($A17,'Occupancy Raw Data'!$B$6:$BE$43,'Occupancy Raw Data'!AE$1,FALSE)</f>
        <v>9.05784794523586</v>
      </c>
      <c r="W17" s="63"/>
      <c r="X17" s="64">
        <f>VLOOKUP($A17,'ADR Raw Data'!$B$6:$BE$43,'ADR Raw Data'!G$1,FALSE)</f>
        <v>72.822091675284298</v>
      </c>
      <c r="Y17" s="65">
        <f>VLOOKUP($A17,'ADR Raw Data'!$B$6:$BE$43,'ADR Raw Data'!H$1,FALSE)</f>
        <v>78.762578662280703</v>
      </c>
      <c r="Z17" s="65">
        <f>VLOOKUP($A17,'ADR Raw Data'!$B$6:$BE$43,'ADR Raw Data'!I$1,FALSE)</f>
        <v>82.613879081015696</v>
      </c>
      <c r="AA17" s="65">
        <f>VLOOKUP($A17,'ADR Raw Data'!$B$6:$BE$43,'ADR Raw Data'!J$1,FALSE)</f>
        <v>82.3029333067729</v>
      </c>
      <c r="AB17" s="65">
        <f>VLOOKUP($A17,'ADR Raw Data'!$B$6:$BE$43,'ADR Raw Data'!K$1,FALSE)</f>
        <v>83.982934751912097</v>
      </c>
      <c r="AC17" s="66">
        <f>VLOOKUP($A17,'ADR Raw Data'!$B$6:$BE$43,'ADR Raw Data'!L$1,FALSE)</f>
        <v>80.486323824918102</v>
      </c>
      <c r="AD17" s="65">
        <f>VLOOKUP($A17,'ADR Raw Data'!$B$6:$BE$43,'ADR Raw Data'!N$1,FALSE)</f>
        <v>100.088547879709</v>
      </c>
      <c r="AE17" s="65">
        <f>VLOOKUP($A17,'ADR Raw Data'!$B$6:$BE$43,'ADR Raw Data'!O$1,FALSE)</f>
        <v>101.93671829773101</v>
      </c>
      <c r="AF17" s="66">
        <f>VLOOKUP($A17,'ADR Raw Data'!$B$6:$BE$43,'ADR Raw Data'!P$1,FALSE)</f>
        <v>101.02190639739</v>
      </c>
      <c r="AG17" s="67">
        <f>VLOOKUP($A17,'ADR Raw Data'!$B$6:$BE$43,'ADR Raw Data'!R$1,FALSE)</f>
        <v>87.410069740885803</v>
      </c>
      <c r="AH17" s="63"/>
      <c r="AI17" s="59">
        <f>VLOOKUP($A17,'ADR Raw Data'!$B$6:$BE$43,'ADR Raw Data'!T$1,FALSE)</f>
        <v>11.9926061492285</v>
      </c>
      <c r="AJ17" s="60">
        <f>VLOOKUP($A17,'ADR Raw Data'!$B$6:$BE$43,'ADR Raw Data'!U$1,FALSE)</f>
        <v>20.372125448086098</v>
      </c>
      <c r="AK17" s="60">
        <f>VLOOKUP($A17,'ADR Raw Data'!$B$6:$BE$43,'ADR Raw Data'!V$1,FALSE)</f>
        <v>25.5549230451402</v>
      </c>
      <c r="AL17" s="60">
        <f>VLOOKUP($A17,'ADR Raw Data'!$B$6:$BE$43,'ADR Raw Data'!W$1,FALSE)</f>
        <v>25.176850987316399</v>
      </c>
      <c r="AM17" s="60">
        <f>VLOOKUP($A17,'ADR Raw Data'!$B$6:$BE$43,'ADR Raw Data'!X$1,FALSE)</f>
        <v>29.669157451266599</v>
      </c>
      <c r="AN17" s="61">
        <f>VLOOKUP($A17,'ADR Raw Data'!$B$6:$BE$43,'ADR Raw Data'!Y$1,FALSE)</f>
        <v>23.167272824932201</v>
      </c>
      <c r="AO17" s="60">
        <f>VLOOKUP($A17,'ADR Raw Data'!$B$6:$BE$43,'ADR Raw Data'!AA$1,FALSE)</f>
        <v>31.874910305655</v>
      </c>
      <c r="AP17" s="60">
        <f>VLOOKUP($A17,'ADR Raw Data'!$B$6:$BE$43,'ADR Raw Data'!AB$1,FALSE)</f>
        <v>31.265586306132299</v>
      </c>
      <c r="AQ17" s="61">
        <f>VLOOKUP($A17,'ADR Raw Data'!$B$6:$BE$43,'ADR Raw Data'!AC$1,FALSE)</f>
        <v>31.561418193699801</v>
      </c>
      <c r="AR17" s="62">
        <f>VLOOKUP($A17,'ADR Raw Data'!$B$6:$BE$43,'ADR Raw Data'!AE$1,FALSE)</f>
        <v>26.174140662247201</v>
      </c>
      <c r="AS17" s="50"/>
      <c r="AT17" s="64">
        <f>VLOOKUP($A17,'RevPAR Raw Data'!$B$6:$BE$43,'RevPAR Raw Data'!G$1,FALSE)</f>
        <v>39.954021361702097</v>
      </c>
      <c r="AU17" s="65">
        <f>VLOOKUP($A17,'RevPAR Raw Data'!$B$6:$BE$43,'RevPAR Raw Data'!H$1,FALSE)</f>
        <v>50.944306198581501</v>
      </c>
      <c r="AV17" s="65">
        <f>VLOOKUP($A17,'RevPAR Raw Data'!$B$6:$BE$43,'RevPAR Raw Data'!I$1,FALSE)</f>
        <v>58.146108936170201</v>
      </c>
      <c r="AW17" s="65">
        <f>VLOOKUP($A17,'RevPAR Raw Data'!$B$6:$BE$43,'RevPAR Raw Data'!J$1,FALSE)</f>
        <v>58.6043581843971</v>
      </c>
      <c r="AX17" s="65">
        <f>VLOOKUP($A17,'RevPAR Raw Data'!$B$6:$BE$43,'RevPAR Raw Data'!K$1,FALSE)</f>
        <v>60.7416999007092</v>
      </c>
      <c r="AY17" s="66">
        <f>VLOOKUP($A17,'RevPAR Raw Data'!$B$6:$BE$43,'RevPAR Raw Data'!L$1,FALSE)</f>
        <v>53.678098916312003</v>
      </c>
      <c r="AZ17" s="65">
        <f>VLOOKUP($A17,'RevPAR Raw Data'!$B$6:$BE$43,'RevPAR Raw Data'!N$1,FALSE)</f>
        <v>84.067562778487201</v>
      </c>
      <c r="BA17" s="65">
        <f>VLOOKUP($A17,'RevPAR Raw Data'!$B$6:$BE$43,'RevPAR Raw Data'!O$1,FALSE)</f>
        <v>87.355731772385397</v>
      </c>
      <c r="BB17" s="66">
        <f>VLOOKUP($A17,'RevPAR Raw Data'!$B$6:$BE$43,'RevPAR Raw Data'!P$1,FALSE)</f>
        <v>85.711647275436306</v>
      </c>
      <c r="BC17" s="67">
        <f>VLOOKUP($A17,'RevPAR Raw Data'!$B$6:$BE$43,'RevPAR Raw Data'!R$1,FALSE)</f>
        <v>62.827759068985003</v>
      </c>
      <c r="BD17" s="63"/>
      <c r="BE17" s="59">
        <f>VLOOKUP($A17,'RevPAR Raw Data'!$B$6:$BE$43,'RevPAR Raw Data'!T$1,FALSE)</f>
        <v>7.4601763132746601</v>
      </c>
      <c r="BF17" s="60">
        <f>VLOOKUP($A17,'RevPAR Raw Data'!$B$6:$BE$43,'RevPAR Raw Data'!U$1,FALSE)</f>
        <v>35.491648546396497</v>
      </c>
      <c r="BG17" s="60">
        <f>VLOOKUP($A17,'RevPAR Raw Data'!$B$6:$BE$43,'RevPAR Raw Data'!V$1,FALSE)</f>
        <v>46.754662950150703</v>
      </c>
      <c r="BH17" s="60">
        <f>VLOOKUP($A17,'RevPAR Raw Data'!$B$6:$BE$43,'RevPAR Raw Data'!W$1,FALSE)</f>
        <v>44.449189679479701</v>
      </c>
      <c r="BI17" s="60">
        <f>VLOOKUP($A17,'RevPAR Raw Data'!$B$6:$BE$43,'RevPAR Raw Data'!X$1,FALSE)</f>
        <v>41.480193533608102</v>
      </c>
      <c r="BJ17" s="61">
        <f>VLOOKUP($A17,'RevPAR Raw Data'!$B$6:$BE$43,'RevPAR Raw Data'!Y$1,FALSE)</f>
        <v>35.615740792669598</v>
      </c>
      <c r="BK17" s="60">
        <f>VLOOKUP($A17,'RevPAR Raw Data'!$B$6:$BE$43,'RevPAR Raw Data'!AA$1,FALSE)</f>
        <v>41.401622901881701</v>
      </c>
      <c r="BL17" s="60">
        <f>VLOOKUP($A17,'RevPAR Raw Data'!$B$6:$BE$43,'RevPAR Raw Data'!AB$1,FALSE)</f>
        <v>40.323073471366399</v>
      </c>
      <c r="BM17" s="61">
        <f>VLOOKUP($A17,'RevPAR Raw Data'!$B$6:$BE$43,'RevPAR Raw Data'!AC$1,FALSE)</f>
        <v>40.849940409727097</v>
      </c>
      <c r="BN17" s="62">
        <f>VLOOKUP($A17,'RevPAR Raw Data'!$B$6:$BE$43,'RevPAR Raw Data'!AE$1,FALSE)</f>
        <v>37.602802469641503</v>
      </c>
    </row>
    <row r="18" spans="1:66" x14ac:dyDescent="0.35">
      <c r="A18" s="78" t="s">
        <v>93</v>
      </c>
      <c r="B18" s="59">
        <f>VLOOKUP($A18,'Occupancy Raw Data'!$B$6:$BE$43,'Occupancy Raw Data'!G$1,FALSE)</f>
        <v>60.130029871727203</v>
      </c>
      <c r="C18" s="60">
        <f>VLOOKUP($A18,'Occupancy Raw Data'!$B$6:$BE$43,'Occupancy Raw Data'!H$1,FALSE)</f>
        <v>69.337550518362306</v>
      </c>
      <c r="D18" s="60">
        <f>VLOOKUP($A18,'Occupancy Raw Data'!$B$6:$BE$43,'Occupancy Raw Data'!I$1,FALSE)</f>
        <v>71.059567738534497</v>
      </c>
      <c r="E18" s="60">
        <f>VLOOKUP($A18,'Occupancy Raw Data'!$B$6:$BE$43,'Occupancy Raw Data'!J$1,FALSE)</f>
        <v>70.585134422772697</v>
      </c>
      <c r="F18" s="60">
        <f>VLOOKUP($A18,'Occupancy Raw Data'!$B$6:$BE$43,'Occupancy Raw Data'!K$1,FALSE)</f>
        <v>71.446143032858899</v>
      </c>
      <c r="G18" s="61">
        <f>VLOOKUP($A18,'Occupancy Raw Data'!$B$6:$BE$43,'Occupancy Raw Data'!L$1,FALSE)</f>
        <v>68.511685116851098</v>
      </c>
      <c r="H18" s="60">
        <f>VLOOKUP($A18,'Occupancy Raw Data'!$B$6:$BE$43,'Occupancy Raw Data'!N$1,FALSE)</f>
        <v>78.896503250746704</v>
      </c>
      <c r="I18" s="60">
        <f>VLOOKUP($A18,'Occupancy Raw Data'!$B$6:$BE$43,'Occupancy Raw Data'!O$1,FALSE)</f>
        <v>80.583377262344001</v>
      </c>
      <c r="J18" s="61">
        <f>VLOOKUP($A18,'Occupancy Raw Data'!$B$6:$BE$43,'Occupancy Raw Data'!P$1,FALSE)</f>
        <v>79.739940256545395</v>
      </c>
      <c r="K18" s="62">
        <f>VLOOKUP($A18,'Occupancy Raw Data'!$B$6:$BE$43,'Occupancy Raw Data'!R$1,FALSE)</f>
        <v>71.719758013906599</v>
      </c>
      <c r="L18" s="63"/>
      <c r="M18" s="59">
        <f>VLOOKUP($A18,'Occupancy Raw Data'!$B$6:$BE$43,'Occupancy Raw Data'!T$1,FALSE)</f>
        <v>2.4497573945063</v>
      </c>
      <c r="N18" s="60">
        <f>VLOOKUP($A18,'Occupancy Raw Data'!$B$6:$BE$43,'Occupancy Raw Data'!U$1,FALSE)</f>
        <v>17.99620846514</v>
      </c>
      <c r="O18" s="60">
        <f>VLOOKUP($A18,'Occupancy Raw Data'!$B$6:$BE$43,'Occupancy Raw Data'!V$1,FALSE)</f>
        <v>13.6513581289072</v>
      </c>
      <c r="P18" s="60">
        <f>VLOOKUP($A18,'Occupancy Raw Data'!$B$6:$BE$43,'Occupancy Raw Data'!W$1,FALSE)</f>
        <v>10.713766123836299</v>
      </c>
      <c r="Q18" s="60">
        <f>VLOOKUP($A18,'Occupancy Raw Data'!$B$6:$BE$43,'Occupancy Raw Data'!X$1,FALSE)</f>
        <v>7.5567895511866299</v>
      </c>
      <c r="R18" s="61">
        <f>VLOOKUP($A18,'Occupancy Raw Data'!$B$6:$BE$43,'Occupancy Raw Data'!Y$1,FALSE)</f>
        <v>10.445728713450301</v>
      </c>
      <c r="S18" s="60">
        <f>VLOOKUP($A18,'Occupancy Raw Data'!$B$6:$BE$43,'Occupancy Raw Data'!AA$1,FALSE)</f>
        <v>1.68604598855879</v>
      </c>
      <c r="T18" s="60">
        <f>VLOOKUP($A18,'Occupancy Raw Data'!$B$6:$BE$43,'Occupancy Raw Data'!AB$1,FALSE)</f>
        <v>2.1021900323998399</v>
      </c>
      <c r="U18" s="61">
        <f>VLOOKUP($A18,'Occupancy Raw Data'!$B$6:$BE$43,'Occupancy Raw Data'!AC$1,FALSE)</f>
        <v>1.8958940070725301</v>
      </c>
      <c r="V18" s="62">
        <f>VLOOKUP($A18,'Occupancy Raw Data'!$B$6:$BE$43,'Occupancy Raw Data'!AE$1,FALSE)</f>
        <v>7.5782863154094402</v>
      </c>
      <c r="W18" s="63"/>
      <c r="X18" s="64">
        <f>VLOOKUP($A18,'ADR Raw Data'!$B$6:$BE$43,'ADR Raw Data'!G$1,FALSE)</f>
        <v>94.103391642314406</v>
      </c>
      <c r="Y18" s="65">
        <f>VLOOKUP($A18,'ADR Raw Data'!$B$6:$BE$43,'ADR Raw Data'!H$1,FALSE)</f>
        <v>97.7576292194627</v>
      </c>
      <c r="Z18" s="65">
        <f>VLOOKUP($A18,'ADR Raw Data'!$B$6:$BE$43,'ADR Raw Data'!I$1,FALSE)</f>
        <v>100.23604804648799</v>
      </c>
      <c r="AA18" s="65">
        <f>VLOOKUP($A18,'ADR Raw Data'!$B$6:$BE$43,'ADR Raw Data'!J$1,FALSE)</f>
        <v>101.283114936519</v>
      </c>
      <c r="AB18" s="65">
        <f>VLOOKUP($A18,'ADR Raw Data'!$B$6:$BE$43,'ADR Raw Data'!K$1,FALSE)</f>
        <v>97.199170659124405</v>
      </c>
      <c r="AC18" s="66">
        <f>VLOOKUP($A18,'ADR Raw Data'!$B$6:$BE$43,'ADR Raw Data'!L$1,FALSE)</f>
        <v>98.240271351628607</v>
      </c>
      <c r="AD18" s="65">
        <f>VLOOKUP($A18,'ADR Raw Data'!$B$6:$BE$43,'ADR Raw Data'!N$1,FALSE)</f>
        <v>112.912743563474</v>
      </c>
      <c r="AE18" s="65">
        <f>VLOOKUP($A18,'ADR Raw Data'!$B$6:$BE$43,'ADR Raw Data'!O$1,FALSE)</f>
        <v>116.397526951591</v>
      </c>
      <c r="AF18" s="66">
        <f>VLOOKUP($A18,'ADR Raw Data'!$B$6:$BE$43,'ADR Raw Data'!P$1,FALSE)</f>
        <v>114.673565138827</v>
      </c>
      <c r="AG18" s="67">
        <f>VLOOKUP($A18,'ADR Raw Data'!$B$6:$BE$43,'ADR Raw Data'!R$1,FALSE)</f>
        <v>103.460549760246</v>
      </c>
      <c r="AH18" s="63"/>
      <c r="AI18" s="59">
        <f>VLOOKUP($A18,'ADR Raw Data'!$B$6:$BE$43,'ADR Raw Data'!T$1,FALSE)</f>
        <v>17.415963775624601</v>
      </c>
      <c r="AJ18" s="60">
        <f>VLOOKUP($A18,'ADR Raw Data'!$B$6:$BE$43,'ADR Raw Data'!U$1,FALSE)</f>
        <v>21.344701612300501</v>
      </c>
      <c r="AK18" s="60">
        <f>VLOOKUP($A18,'ADR Raw Data'!$B$6:$BE$43,'ADR Raw Data'!V$1,FALSE)</f>
        <v>24.723525983830701</v>
      </c>
      <c r="AL18" s="60">
        <f>VLOOKUP($A18,'ADR Raw Data'!$B$6:$BE$43,'ADR Raw Data'!W$1,FALSE)</f>
        <v>24.958941163021699</v>
      </c>
      <c r="AM18" s="60">
        <f>VLOOKUP($A18,'ADR Raw Data'!$B$6:$BE$43,'ADR Raw Data'!X$1,FALSE)</f>
        <v>19.579334107475699</v>
      </c>
      <c r="AN18" s="61">
        <f>VLOOKUP($A18,'ADR Raw Data'!$B$6:$BE$43,'ADR Raw Data'!Y$1,FALSE)</f>
        <v>21.736093644531501</v>
      </c>
      <c r="AO18" s="60">
        <f>VLOOKUP($A18,'ADR Raw Data'!$B$6:$BE$43,'ADR Raw Data'!AA$1,FALSE)</f>
        <v>18.248751057748599</v>
      </c>
      <c r="AP18" s="60">
        <f>VLOOKUP($A18,'ADR Raw Data'!$B$6:$BE$43,'ADR Raw Data'!AB$1,FALSE)</f>
        <v>16.8811350387769</v>
      </c>
      <c r="AQ18" s="61">
        <f>VLOOKUP($A18,'ADR Raw Data'!$B$6:$BE$43,'ADR Raw Data'!AC$1,FALSE)</f>
        <v>17.5483891937943</v>
      </c>
      <c r="AR18" s="62">
        <f>VLOOKUP($A18,'ADR Raw Data'!$B$6:$BE$43,'ADR Raw Data'!AE$1,FALSE)</f>
        <v>19.812296965448201</v>
      </c>
      <c r="AS18" s="50"/>
      <c r="AT18" s="64">
        <f>VLOOKUP($A18,'RevPAR Raw Data'!$B$6:$BE$43,'RevPAR Raw Data'!G$1,FALSE)</f>
        <v>56.584397504832097</v>
      </c>
      <c r="AU18" s="65">
        <f>VLOOKUP($A18,'RevPAR Raw Data'!$B$6:$BE$43,'RevPAR Raw Data'!H$1,FALSE)</f>
        <v>67.782745545598303</v>
      </c>
      <c r="AV18" s="65">
        <f>VLOOKUP($A18,'RevPAR Raw Data'!$B$6:$BE$43,'RevPAR Raw Data'!I$1,FALSE)</f>
        <v>71.227302460024603</v>
      </c>
      <c r="AW18" s="65">
        <f>VLOOKUP($A18,'RevPAR Raw Data'!$B$6:$BE$43,'RevPAR Raw Data'!J$1,FALSE)</f>
        <v>71.490822825513902</v>
      </c>
      <c r="AX18" s="65">
        <f>VLOOKUP($A18,'RevPAR Raw Data'!$B$6:$BE$43,'RevPAR Raw Data'!K$1,FALSE)</f>
        <v>69.445058495870597</v>
      </c>
      <c r="AY18" s="66">
        <f>VLOOKUP($A18,'RevPAR Raw Data'!$B$6:$BE$43,'RevPAR Raw Data'!L$1,FALSE)</f>
        <v>67.306065366367903</v>
      </c>
      <c r="AZ18" s="65">
        <f>VLOOKUP($A18,'RevPAR Raw Data'!$B$6:$BE$43,'RevPAR Raw Data'!N$1,FALSE)</f>
        <v>89.084206396063905</v>
      </c>
      <c r="BA18" s="65">
        <f>VLOOKUP($A18,'RevPAR Raw Data'!$B$6:$BE$43,'RevPAR Raw Data'!O$1,FALSE)</f>
        <v>93.797058267439795</v>
      </c>
      <c r="BB18" s="66">
        <f>VLOOKUP($A18,'RevPAR Raw Data'!$B$6:$BE$43,'RevPAR Raw Data'!P$1,FALSE)</f>
        <v>91.4406323317518</v>
      </c>
      <c r="BC18" s="67">
        <f>VLOOKUP($A18,'RevPAR Raw Data'!$B$6:$BE$43,'RevPAR Raw Data'!R$1,FALSE)</f>
        <v>74.201655927906202</v>
      </c>
      <c r="BD18" s="63"/>
      <c r="BE18" s="59">
        <f>VLOOKUP($A18,'RevPAR Raw Data'!$B$6:$BE$43,'RevPAR Raw Data'!T$1,FALSE)</f>
        <v>20.292370030548799</v>
      </c>
      <c r="BF18" s="60">
        <f>VLOOKUP($A18,'RevPAR Raw Data'!$B$6:$BE$43,'RevPAR Raw Data'!U$1,FALSE)</f>
        <v>43.182147075852299</v>
      </c>
      <c r="BG18" s="60">
        <f>VLOOKUP($A18,'RevPAR Raw Data'!$B$6:$BE$43,'RevPAR Raw Data'!V$1,FALSE)</f>
        <v>41.749981186884</v>
      </c>
      <c r="BH18" s="60">
        <f>VLOOKUP($A18,'RevPAR Raw Data'!$B$6:$BE$43,'RevPAR Raw Data'!W$1,FALSE)</f>
        <v>38.346749870050097</v>
      </c>
      <c r="BI18" s="60">
        <f>VLOOKUP($A18,'RevPAR Raw Data'!$B$6:$BE$43,'RevPAR Raw Data'!X$1,FALSE)</f>
        <v>28.615692732688</v>
      </c>
      <c r="BJ18" s="61">
        <f>VLOOKUP($A18,'RevPAR Raw Data'!$B$6:$BE$43,'RevPAR Raw Data'!Y$1,FALSE)</f>
        <v>34.452315732991103</v>
      </c>
      <c r="BK18" s="60">
        <f>VLOOKUP($A18,'RevPAR Raw Data'!$B$6:$BE$43,'RevPAR Raw Data'!AA$1,FALSE)</f>
        <v>20.242479381478699</v>
      </c>
      <c r="BL18" s="60">
        <f>VLOOKUP($A18,'RevPAR Raw Data'!$B$6:$BE$43,'RevPAR Raw Data'!AB$1,FALSE)</f>
        <v>19.338198609317899</v>
      </c>
      <c r="BM18" s="61">
        <f>VLOOKUP($A18,'RevPAR Raw Data'!$B$6:$BE$43,'RevPAR Raw Data'!AC$1,FALSE)</f>
        <v>19.776982059929701</v>
      </c>
      <c r="BN18" s="62">
        <f>VLOOKUP($A18,'RevPAR Raw Data'!$B$6:$BE$43,'RevPAR Raw Data'!AE$1,FALSE)</f>
        <v>28.892015870558499</v>
      </c>
    </row>
    <row r="19" spans="1:66" x14ac:dyDescent="0.35">
      <c r="A19" s="78" t="s">
        <v>94</v>
      </c>
      <c r="B19" s="59">
        <f>VLOOKUP($A19,'Occupancy Raw Data'!$B$6:$BE$43,'Occupancy Raw Data'!G$1,FALSE)</f>
        <v>45.514839993367602</v>
      </c>
      <c r="C19" s="60">
        <f>VLOOKUP($A19,'Occupancy Raw Data'!$B$6:$BE$43,'Occupancy Raw Data'!H$1,FALSE)</f>
        <v>43.906483170286798</v>
      </c>
      <c r="D19" s="60">
        <f>VLOOKUP($A19,'Occupancy Raw Data'!$B$6:$BE$43,'Occupancy Raw Data'!I$1,FALSE)</f>
        <v>46.0951749295307</v>
      </c>
      <c r="E19" s="60">
        <f>VLOOKUP($A19,'Occupancy Raw Data'!$B$6:$BE$43,'Occupancy Raw Data'!J$1,FALSE)</f>
        <v>48.001989719781101</v>
      </c>
      <c r="F19" s="60">
        <f>VLOOKUP($A19,'Occupancy Raw Data'!$B$6:$BE$43,'Occupancy Raw Data'!K$1,FALSE)</f>
        <v>51.840490797546003</v>
      </c>
      <c r="G19" s="61">
        <f>VLOOKUP($A19,'Occupancy Raw Data'!$B$6:$BE$43,'Occupancy Raw Data'!L$1,FALSE)</f>
        <v>47.071795722102401</v>
      </c>
      <c r="H19" s="60">
        <f>VLOOKUP($A19,'Occupancy Raw Data'!$B$6:$BE$43,'Occupancy Raw Data'!N$1,FALSE)</f>
        <v>72.483833526778298</v>
      </c>
      <c r="I19" s="60">
        <f>VLOOKUP($A19,'Occupancy Raw Data'!$B$6:$BE$43,'Occupancy Raw Data'!O$1,FALSE)</f>
        <v>77.176256010611795</v>
      </c>
      <c r="J19" s="61">
        <f>VLOOKUP($A19,'Occupancy Raw Data'!$B$6:$BE$43,'Occupancy Raw Data'!P$1,FALSE)</f>
        <v>74.830044768695004</v>
      </c>
      <c r="K19" s="62">
        <f>VLOOKUP($A19,'Occupancy Raw Data'!$B$6:$BE$43,'Occupancy Raw Data'!R$1,FALSE)</f>
        <v>55.002724021128898</v>
      </c>
      <c r="L19" s="63"/>
      <c r="M19" s="59">
        <f>VLOOKUP($A19,'Occupancy Raw Data'!$B$6:$BE$43,'Occupancy Raw Data'!T$1,FALSE)</f>
        <v>-24.7283361622843</v>
      </c>
      <c r="N19" s="60">
        <f>VLOOKUP($A19,'Occupancy Raw Data'!$B$6:$BE$43,'Occupancy Raw Data'!U$1,FALSE)</f>
        <v>-28.582417641860101</v>
      </c>
      <c r="O19" s="60">
        <f>VLOOKUP($A19,'Occupancy Raw Data'!$B$6:$BE$43,'Occupancy Raw Data'!V$1,FALSE)</f>
        <v>-27.8806560296008</v>
      </c>
      <c r="P19" s="60">
        <f>VLOOKUP($A19,'Occupancy Raw Data'!$B$6:$BE$43,'Occupancy Raw Data'!W$1,FALSE)</f>
        <v>-23.316297105934101</v>
      </c>
      <c r="Q19" s="60">
        <f>VLOOKUP($A19,'Occupancy Raw Data'!$B$6:$BE$43,'Occupancy Raw Data'!X$1,FALSE)</f>
        <v>-20.236245605305999</v>
      </c>
      <c r="R19" s="61">
        <f>VLOOKUP($A19,'Occupancy Raw Data'!$B$6:$BE$43,'Occupancy Raw Data'!Y$1,FALSE)</f>
        <v>-24.9136343323962</v>
      </c>
      <c r="S19" s="60">
        <f>VLOOKUP($A19,'Occupancy Raw Data'!$B$6:$BE$43,'Occupancy Raw Data'!AA$1,FALSE)</f>
        <v>-14.7240702677352</v>
      </c>
      <c r="T19" s="60">
        <f>VLOOKUP($A19,'Occupancy Raw Data'!$B$6:$BE$43,'Occupancy Raw Data'!AB$1,FALSE)</f>
        <v>-12.083770296068501</v>
      </c>
      <c r="U19" s="61">
        <f>VLOOKUP($A19,'Occupancy Raw Data'!$B$6:$BE$43,'Occupancy Raw Data'!AC$1,FALSE)</f>
        <v>-13.3826438815162</v>
      </c>
      <c r="V19" s="62">
        <f>VLOOKUP($A19,'Occupancy Raw Data'!$B$6:$BE$43,'Occupancy Raw Data'!AE$1,FALSE)</f>
        <v>-20.816102604908998</v>
      </c>
      <c r="W19" s="63"/>
      <c r="X19" s="64">
        <f>VLOOKUP($A19,'ADR Raw Data'!$B$6:$BE$43,'ADR Raw Data'!G$1,FALSE)</f>
        <v>107.287948761384</v>
      </c>
      <c r="Y19" s="65">
        <f>VLOOKUP($A19,'ADR Raw Data'!$B$6:$BE$43,'ADR Raw Data'!H$1,FALSE)</f>
        <v>105.750525490936</v>
      </c>
      <c r="Z19" s="65">
        <f>VLOOKUP($A19,'ADR Raw Data'!$B$6:$BE$43,'ADR Raw Data'!I$1,FALSE)</f>
        <v>105.924966223021</v>
      </c>
      <c r="AA19" s="65">
        <f>VLOOKUP($A19,'ADR Raw Data'!$B$6:$BE$43,'ADR Raw Data'!J$1,FALSE)</f>
        <v>108.657373212435</v>
      </c>
      <c r="AB19" s="65">
        <f>VLOOKUP($A19,'ADR Raw Data'!$B$6:$BE$43,'ADR Raw Data'!K$1,FALSE)</f>
        <v>110.752266448104</v>
      </c>
      <c r="AC19" s="66">
        <f>VLOOKUP($A19,'ADR Raw Data'!$B$6:$BE$43,'ADR Raw Data'!L$1,FALSE)</f>
        <v>107.776552428757</v>
      </c>
      <c r="AD19" s="65">
        <f>VLOOKUP($A19,'ADR Raw Data'!$B$6:$BE$43,'ADR Raw Data'!N$1,FALSE)</f>
        <v>160.28282866293</v>
      </c>
      <c r="AE19" s="65">
        <f>VLOOKUP($A19,'ADR Raw Data'!$B$6:$BE$43,'ADR Raw Data'!O$1,FALSE)</f>
        <v>165.30774346331501</v>
      </c>
      <c r="AF19" s="66">
        <f>VLOOKUP($A19,'ADR Raw Data'!$B$6:$BE$43,'ADR Raw Data'!P$1,FALSE)</f>
        <v>162.87406131730501</v>
      </c>
      <c r="AG19" s="67">
        <f>VLOOKUP($A19,'ADR Raw Data'!$B$6:$BE$43,'ADR Raw Data'!R$1,FALSE)</f>
        <v>129.19340888008401</v>
      </c>
      <c r="AH19" s="63"/>
      <c r="AI19" s="59">
        <f>VLOOKUP($A19,'ADR Raw Data'!$B$6:$BE$43,'ADR Raw Data'!T$1,FALSE)</f>
        <v>6.7955154593038998</v>
      </c>
      <c r="AJ19" s="60">
        <f>VLOOKUP($A19,'ADR Raw Data'!$B$6:$BE$43,'ADR Raw Data'!U$1,FALSE)</f>
        <v>4.9172312019695701</v>
      </c>
      <c r="AK19" s="60">
        <f>VLOOKUP($A19,'ADR Raw Data'!$B$6:$BE$43,'ADR Raw Data'!V$1,FALSE)</f>
        <v>2.5849301913141498</v>
      </c>
      <c r="AL19" s="60">
        <f>VLOOKUP($A19,'ADR Raw Data'!$B$6:$BE$43,'ADR Raw Data'!W$1,FALSE)</f>
        <v>7.4772353175370698</v>
      </c>
      <c r="AM19" s="60">
        <f>VLOOKUP($A19,'ADR Raw Data'!$B$6:$BE$43,'ADR Raw Data'!X$1,FALSE)</f>
        <v>5.8838666030520299</v>
      </c>
      <c r="AN19" s="61">
        <f>VLOOKUP($A19,'ADR Raw Data'!$B$6:$BE$43,'ADR Raw Data'!Y$1,FALSE)</f>
        <v>5.5791820632812001</v>
      </c>
      <c r="AO19" s="60">
        <f>VLOOKUP($A19,'ADR Raw Data'!$B$6:$BE$43,'ADR Raw Data'!AA$1,FALSE)</f>
        <v>11.119123345939901</v>
      </c>
      <c r="AP19" s="60">
        <f>VLOOKUP($A19,'ADR Raw Data'!$B$6:$BE$43,'ADR Raw Data'!AB$1,FALSE)</f>
        <v>9.3006363416798905</v>
      </c>
      <c r="AQ19" s="61">
        <f>VLOOKUP($A19,'ADR Raw Data'!$B$6:$BE$43,'ADR Raw Data'!AC$1,FALSE)</f>
        <v>10.1996104481948</v>
      </c>
      <c r="AR19" s="62">
        <f>VLOOKUP($A19,'ADR Raw Data'!$B$6:$BE$43,'ADR Raw Data'!AE$1,FALSE)</f>
        <v>9.1833013699610593</v>
      </c>
      <c r="AS19" s="50"/>
      <c r="AT19" s="64">
        <f>VLOOKUP($A19,'RevPAR Raw Data'!$B$6:$BE$43,'RevPAR Raw Data'!G$1,FALSE)</f>
        <v>48.831938210910202</v>
      </c>
      <c r="AU19" s="65">
        <f>VLOOKUP($A19,'RevPAR Raw Data'!$B$6:$BE$43,'RevPAR Raw Data'!H$1,FALSE)</f>
        <v>46.431336677167899</v>
      </c>
      <c r="AV19" s="65">
        <f>VLOOKUP($A19,'RevPAR Raw Data'!$B$6:$BE$43,'RevPAR Raw Data'!I$1,FALSE)</f>
        <v>48.826298474548103</v>
      </c>
      <c r="AW19" s="65">
        <f>VLOOKUP($A19,'RevPAR Raw Data'!$B$6:$BE$43,'RevPAR Raw Data'!J$1,FALSE)</f>
        <v>52.1577011192173</v>
      </c>
      <c r="AX19" s="65">
        <f>VLOOKUP($A19,'RevPAR Raw Data'!$B$6:$BE$43,'RevPAR Raw Data'!K$1,FALSE)</f>
        <v>57.414518496103398</v>
      </c>
      <c r="AY19" s="66">
        <f>VLOOKUP($A19,'RevPAR Raw Data'!$B$6:$BE$43,'RevPAR Raw Data'!L$1,FALSE)</f>
        <v>50.732358595589403</v>
      </c>
      <c r="AZ19" s="65">
        <f>VLOOKUP($A19,'RevPAR Raw Data'!$B$6:$BE$43,'RevPAR Raw Data'!N$1,FALSE)</f>
        <v>116.17913870004899</v>
      </c>
      <c r="BA19" s="65">
        <f>VLOOKUP($A19,'RevPAR Raw Data'!$B$6:$BE$43,'RevPAR Raw Data'!O$1,FALSE)</f>
        <v>127.578327300613</v>
      </c>
      <c r="BB19" s="66">
        <f>VLOOKUP($A19,'RevPAR Raw Data'!$B$6:$BE$43,'RevPAR Raw Data'!P$1,FALSE)</f>
        <v>121.878733000331</v>
      </c>
      <c r="BC19" s="67">
        <f>VLOOKUP($A19,'RevPAR Raw Data'!$B$6:$BE$43,'RevPAR Raw Data'!R$1,FALSE)</f>
        <v>71.0598941398015</v>
      </c>
      <c r="BD19" s="63"/>
      <c r="BE19" s="59">
        <f>VLOOKUP($A19,'RevPAR Raw Data'!$B$6:$BE$43,'RevPAR Raw Data'!T$1,FALSE)</f>
        <v>-19.613238609717101</v>
      </c>
      <c r="BF19" s="60">
        <f>VLOOKUP($A19,'RevPAR Raw Data'!$B$6:$BE$43,'RevPAR Raw Data'!U$1,FALSE)</f>
        <v>-25.070649998453401</v>
      </c>
      <c r="BG19" s="60">
        <f>VLOOKUP($A19,'RevPAR Raw Data'!$B$6:$BE$43,'RevPAR Raw Data'!V$1,FALSE)</f>
        <v>-26.0164213335323</v>
      </c>
      <c r="BH19" s="60">
        <f>VLOOKUP($A19,'RevPAR Raw Data'!$B$6:$BE$43,'RevPAR Raw Data'!W$1,FALSE)</f>
        <v>-17.582476190343801</v>
      </c>
      <c r="BI19" s="60">
        <f>VLOOKUP($A19,'RevPAR Raw Data'!$B$6:$BE$43,'RevPAR Raw Data'!X$1,FALSE)</f>
        <v>-15.5430526991361</v>
      </c>
      <c r="BJ19" s="61">
        <f>VLOOKUP($A19,'RevPAR Raw Data'!$B$6:$BE$43,'RevPAR Raw Data'!Y$1,FALSE)</f>
        <v>-20.7244292870995</v>
      </c>
      <c r="BK19" s="60">
        <f>VLOOKUP($A19,'RevPAR Raw Data'!$B$6:$BE$43,'RevPAR Raw Data'!AA$1,FALSE)</f>
        <v>-5.2421344564076398</v>
      </c>
      <c r="BL19" s="60">
        <f>VLOOKUP($A19,'RevPAR Raw Data'!$B$6:$BE$43,'RevPAR Raw Data'!AB$1,FALSE)</f>
        <v>-3.9070014859898601</v>
      </c>
      <c r="BM19" s="61">
        <f>VLOOKUP($A19,'RevPAR Raw Data'!$B$6:$BE$43,'RevPAR Raw Data'!AC$1,FALSE)</f>
        <v>-4.5480109769052302</v>
      </c>
      <c r="BN19" s="62">
        <f>VLOOKUP($A19,'RevPAR Raw Data'!$B$6:$BE$43,'RevPAR Raw Data'!AE$1,FALSE)</f>
        <v>-13.544406670637001</v>
      </c>
    </row>
    <row r="20" spans="1:66" x14ac:dyDescent="0.35">
      <c r="A20" s="78" t="s">
        <v>29</v>
      </c>
      <c r="B20" s="59">
        <f>VLOOKUP($A20,'Occupancy Raw Data'!$B$6:$BE$43,'Occupancy Raw Data'!G$1,FALSE)</f>
        <v>37.453950061399901</v>
      </c>
      <c r="C20" s="60">
        <f>VLOOKUP($A20,'Occupancy Raw Data'!$B$6:$BE$43,'Occupancy Raw Data'!H$1,FALSE)</f>
        <v>39.937235639241301</v>
      </c>
      <c r="D20" s="60">
        <f>VLOOKUP($A20,'Occupancy Raw Data'!$B$6:$BE$43,'Occupancy Raw Data'!I$1,FALSE)</f>
        <v>38.381771046527398</v>
      </c>
      <c r="E20" s="60">
        <f>VLOOKUP($A20,'Occupancy Raw Data'!$B$6:$BE$43,'Occupancy Raw Data'!J$1,FALSE)</f>
        <v>42.311365807067801</v>
      </c>
      <c r="F20" s="60">
        <f>VLOOKUP($A20,'Occupancy Raw Data'!$B$6:$BE$43,'Occupancy Raw Data'!K$1,FALSE)</f>
        <v>58.480010915541001</v>
      </c>
      <c r="G20" s="61">
        <f>VLOOKUP($A20,'Occupancy Raw Data'!$B$6:$BE$43,'Occupancy Raw Data'!L$1,FALSE)</f>
        <v>43.312866693955499</v>
      </c>
      <c r="H20" s="60">
        <f>VLOOKUP($A20,'Occupancy Raw Data'!$B$6:$BE$43,'Occupancy Raw Data'!N$1,FALSE)</f>
        <v>75.139855369081701</v>
      </c>
      <c r="I20" s="60">
        <f>VLOOKUP($A20,'Occupancy Raw Data'!$B$6:$BE$43,'Occupancy Raw Data'!O$1,FALSE)</f>
        <v>72.656569791240202</v>
      </c>
      <c r="J20" s="61">
        <f>VLOOKUP($A20,'Occupancy Raw Data'!$B$6:$BE$43,'Occupancy Raw Data'!P$1,FALSE)</f>
        <v>73.898212580161001</v>
      </c>
      <c r="K20" s="62">
        <f>VLOOKUP($A20,'Occupancy Raw Data'!$B$6:$BE$43,'Occupancy Raw Data'!R$1,FALSE)</f>
        <v>52.051536947156997</v>
      </c>
      <c r="L20" s="63"/>
      <c r="M20" s="59">
        <f>VLOOKUP($A20,'Occupancy Raw Data'!$B$6:$BE$43,'Occupancy Raw Data'!T$1,FALSE)</f>
        <v>-14.914658199215101</v>
      </c>
      <c r="N20" s="60">
        <f>VLOOKUP($A20,'Occupancy Raw Data'!$B$6:$BE$43,'Occupancy Raw Data'!U$1,FALSE)</f>
        <v>-16.971969749414502</v>
      </c>
      <c r="O20" s="60">
        <f>VLOOKUP($A20,'Occupancy Raw Data'!$B$6:$BE$43,'Occupancy Raw Data'!V$1,FALSE)</f>
        <v>-15.3152668842095</v>
      </c>
      <c r="P20" s="60">
        <f>VLOOKUP($A20,'Occupancy Raw Data'!$B$6:$BE$43,'Occupancy Raw Data'!W$1,FALSE)</f>
        <v>-4.4643209169054403</v>
      </c>
      <c r="Q20" s="60">
        <f>VLOOKUP($A20,'Occupancy Raw Data'!$B$6:$BE$43,'Occupancy Raw Data'!X$1,FALSE)</f>
        <v>8.8746588443422905</v>
      </c>
      <c r="R20" s="61">
        <f>VLOOKUP($A20,'Occupancy Raw Data'!$B$6:$BE$43,'Occupancy Raw Data'!Y$1,FALSE)</f>
        <v>-8.0191454305212293</v>
      </c>
      <c r="S20" s="60">
        <f>VLOOKUP($A20,'Occupancy Raw Data'!$B$6:$BE$43,'Occupancy Raw Data'!AA$1,FALSE)</f>
        <v>8.2234781555910708</v>
      </c>
      <c r="T20" s="60">
        <f>VLOOKUP($A20,'Occupancy Raw Data'!$B$6:$BE$43,'Occupancy Raw Data'!AB$1,FALSE)</f>
        <v>16.1714834459531</v>
      </c>
      <c r="U20" s="61">
        <f>VLOOKUP($A20,'Occupancy Raw Data'!$B$6:$BE$43,'Occupancy Raw Data'!AC$1,FALSE)</f>
        <v>11.9900747348831</v>
      </c>
      <c r="V20" s="62">
        <f>VLOOKUP($A20,'Occupancy Raw Data'!$B$6:$BE$43,'Occupancy Raw Data'!AE$1,FALSE)</f>
        <v>-0.83203421816845402</v>
      </c>
      <c r="W20" s="63"/>
      <c r="X20" s="64">
        <f>VLOOKUP($A20,'ADR Raw Data'!$B$6:$BE$43,'ADR Raw Data'!G$1,FALSE)</f>
        <v>124.095162112932</v>
      </c>
      <c r="Y20" s="65">
        <f>VLOOKUP($A20,'ADR Raw Data'!$B$6:$BE$43,'ADR Raw Data'!H$1,FALSE)</f>
        <v>112.53299282541801</v>
      </c>
      <c r="Z20" s="65">
        <f>VLOOKUP($A20,'ADR Raw Data'!$B$6:$BE$43,'ADR Raw Data'!I$1,FALSE)</f>
        <v>114.396299324564</v>
      </c>
      <c r="AA20" s="65">
        <f>VLOOKUP($A20,'ADR Raw Data'!$B$6:$BE$43,'ADR Raw Data'!J$1,FALSE)</f>
        <v>114.880590132215</v>
      </c>
      <c r="AB20" s="65">
        <f>VLOOKUP($A20,'ADR Raw Data'!$B$6:$BE$43,'ADR Raw Data'!K$1,FALSE)</f>
        <v>125.193789080727</v>
      </c>
      <c r="AC20" s="66">
        <f>VLOOKUP($A20,'ADR Raw Data'!$B$6:$BE$43,'ADR Raw Data'!L$1,FALSE)</f>
        <v>118.740383694556</v>
      </c>
      <c r="AD20" s="65">
        <f>VLOOKUP($A20,'ADR Raw Data'!$B$6:$BE$43,'ADR Raw Data'!N$1,FALSE)</f>
        <v>161.30168512801799</v>
      </c>
      <c r="AE20" s="65">
        <f>VLOOKUP($A20,'ADR Raw Data'!$B$6:$BE$43,'ADR Raw Data'!O$1,FALSE)</f>
        <v>170.97456901408401</v>
      </c>
      <c r="AF20" s="66">
        <f>VLOOKUP($A20,'ADR Raw Data'!$B$6:$BE$43,'ADR Raw Data'!P$1,FALSE)</f>
        <v>166.056864844903</v>
      </c>
      <c r="AG20" s="67">
        <f>VLOOKUP($A20,'ADR Raw Data'!$B$6:$BE$43,'ADR Raw Data'!R$1,FALSE)</f>
        <v>137.93346801977199</v>
      </c>
      <c r="AH20" s="63"/>
      <c r="AI20" s="59">
        <f>VLOOKUP($A20,'ADR Raw Data'!$B$6:$BE$43,'ADR Raw Data'!T$1,FALSE)</f>
        <v>-5.82784352931737</v>
      </c>
      <c r="AJ20" s="60">
        <f>VLOOKUP($A20,'ADR Raw Data'!$B$6:$BE$43,'ADR Raw Data'!U$1,FALSE)</f>
        <v>-18.968064616983298</v>
      </c>
      <c r="AK20" s="60">
        <f>VLOOKUP($A20,'ADR Raw Data'!$B$6:$BE$43,'ADR Raw Data'!V$1,FALSE)</f>
        <v>-18.3106191310731</v>
      </c>
      <c r="AL20" s="60">
        <f>VLOOKUP($A20,'ADR Raw Data'!$B$6:$BE$43,'ADR Raw Data'!W$1,FALSE)</f>
        <v>-19.864291396231799</v>
      </c>
      <c r="AM20" s="60">
        <f>VLOOKUP($A20,'ADR Raw Data'!$B$6:$BE$43,'ADR Raw Data'!X$1,FALSE)</f>
        <v>-13.469837366483601</v>
      </c>
      <c r="AN20" s="61">
        <f>VLOOKUP($A20,'ADR Raw Data'!$B$6:$BE$43,'ADR Raw Data'!Y$1,FALSE)</f>
        <v>-15.1487353754351</v>
      </c>
      <c r="AO20" s="60">
        <f>VLOOKUP($A20,'ADR Raw Data'!$B$6:$BE$43,'ADR Raw Data'!AA$1,FALSE)</f>
        <v>3.60184844729956</v>
      </c>
      <c r="AP20" s="60">
        <f>VLOOKUP($A20,'ADR Raw Data'!$B$6:$BE$43,'ADR Raw Data'!AB$1,FALSE)</f>
        <v>9.6557672026557597</v>
      </c>
      <c r="AQ20" s="61">
        <f>VLOOKUP($A20,'ADR Raw Data'!$B$6:$BE$43,'ADR Raw Data'!AC$1,FALSE)</f>
        <v>6.5828686938942296</v>
      </c>
      <c r="AR20" s="62">
        <f>VLOOKUP($A20,'ADR Raw Data'!$B$6:$BE$43,'ADR Raw Data'!AE$1,FALSE)</f>
        <v>-5.28931426803178</v>
      </c>
      <c r="AS20" s="50"/>
      <c r="AT20" s="64">
        <f>VLOOKUP($A20,'RevPAR Raw Data'!$B$6:$BE$43,'RevPAR Raw Data'!G$1,FALSE)</f>
        <v>46.478540046390997</v>
      </c>
      <c r="AU20" s="65">
        <f>VLOOKUP($A20,'RevPAR Raw Data'!$B$6:$BE$43,'RevPAR Raw Data'!H$1,FALSE)</f>
        <v>44.942566516577898</v>
      </c>
      <c r="AV20" s="65">
        <f>VLOOKUP($A20,'RevPAR Raw Data'!$B$6:$BE$43,'RevPAR Raw Data'!I$1,FALSE)</f>
        <v>43.907325692454599</v>
      </c>
      <c r="AW20" s="65">
        <f>VLOOKUP($A20,'RevPAR Raw Data'!$B$6:$BE$43,'RevPAR Raw Data'!J$1,FALSE)</f>
        <v>48.607546732159904</v>
      </c>
      <c r="AX20" s="65">
        <f>VLOOKUP($A20,'RevPAR Raw Data'!$B$6:$BE$43,'RevPAR Raw Data'!K$1,FALSE)</f>
        <v>73.213341519989001</v>
      </c>
      <c r="AY20" s="66">
        <f>VLOOKUP($A20,'RevPAR Raw Data'!$B$6:$BE$43,'RevPAR Raw Data'!L$1,FALSE)</f>
        <v>51.429864101514497</v>
      </c>
      <c r="AZ20" s="65">
        <f>VLOOKUP($A20,'RevPAR Raw Data'!$B$6:$BE$43,'RevPAR Raw Data'!N$1,FALSE)</f>
        <v>121.20185291308501</v>
      </c>
      <c r="BA20" s="65">
        <f>VLOOKUP($A20,'RevPAR Raw Data'!$B$6:$BE$43,'RevPAR Raw Data'!O$1,FALSE)</f>
        <v>124.22425706099</v>
      </c>
      <c r="BB20" s="66">
        <f>VLOOKUP($A20,'RevPAR Raw Data'!$B$6:$BE$43,'RevPAR Raw Data'!P$1,FALSE)</f>
        <v>122.713054987037</v>
      </c>
      <c r="BC20" s="67">
        <f>VLOOKUP($A20,'RevPAR Raw Data'!$B$6:$BE$43,'RevPAR Raw Data'!R$1,FALSE)</f>
        <v>71.796490068806804</v>
      </c>
      <c r="BD20" s="63"/>
      <c r="BE20" s="59">
        <f>VLOOKUP($A20,'RevPAR Raw Data'!$B$6:$BE$43,'RevPAR Raw Data'!T$1,FALSE)</f>
        <v>-19.8732987857497</v>
      </c>
      <c r="BF20" s="60">
        <f>VLOOKUP($A20,'RevPAR Raw Data'!$B$6:$BE$43,'RevPAR Raw Data'!U$1,FALSE)</f>
        <v>-32.720780177553998</v>
      </c>
      <c r="BG20" s="60">
        <f>VLOOKUP($A20,'RevPAR Raw Data'!$B$6:$BE$43,'RevPAR Raw Data'!V$1,FALSE)</f>
        <v>-30.821565827207699</v>
      </c>
      <c r="BH20" s="60">
        <f>VLOOKUP($A20,'RevPAR Raw Data'!$B$6:$BE$43,'RevPAR Raw Data'!W$1,FALSE)</f>
        <v>-23.4418065973402</v>
      </c>
      <c r="BI20" s="60">
        <f>VLOOKUP($A20,'RevPAR Raw Data'!$B$6:$BE$43,'RevPAR Raw Data'!X$1,FALSE)</f>
        <v>-5.7905806353044698</v>
      </c>
      <c r="BJ20" s="61">
        <f>VLOOKUP($A20,'RevPAR Raw Data'!$B$6:$BE$43,'RevPAR Raw Data'!Y$1,FALSE)</f>
        <v>-21.9530816853154</v>
      </c>
      <c r="BK20" s="60">
        <f>VLOOKUP($A20,'RevPAR Raw Data'!$B$6:$BE$43,'RevPAR Raw Data'!AA$1,FALSE)</f>
        <v>12.121523823151801</v>
      </c>
      <c r="BL20" s="60">
        <f>VLOOKUP($A20,'RevPAR Raw Data'!$B$6:$BE$43,'RevPAR Raw Data'!AB$1,FALSE)</f>
        <v>27.388731443366201</v>
      </c>
      <c r="BM20" s="61">
        <f>VLOOKUP($A20,'RevPAR Raw Data'!$B$6:$BE$43,'RevPAR Raw Data'!AC$1,FALSE)</f>
        <v>19.362234304874502</v>
      </c>
      <c r="BN20" s="62">
        <f>VLOOKUP($A20,'RevPAR Raw Data'!$B$6:$BE$43,'RevPAR Raw Data'!AE$1,FALSE)</f>
        <v>-6.0773395815837397</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42.102895565499402</v>
      </c>
      <c r="C22" s="60">
        <f>VLOOKUP($A22,'Occupancy Raw Data'!$B$6:$BE$43,'Occupancy Raw Data'!H$1,FALSE)</f>
        <v>52.622108577787202</v>
      </c>
      <c r="D22" s="60">
        <f>VLOOKUP($A22,'Occupancy Raw Data'!$B$6:$BE$43,'Occupancy Raw Data'!I$1,FALSE)</f>
        <v>57.712432227667598</v>
      </c>
      <c r="E22" s="60">
        <f>VLOOKUP($A22,'Occupancy Raw Data'!$B$6:$BE$43,'Occupancy Raw Data'!J$1,FALSE)</f>
        <v>57.885266472524002</v>
      </c>
      <c r="F22" s="60">
        <f>VLOOKUP($A22,'Occupancy Raw Data'!$B$6:$BE$43,'Occupancy Raw Data'!K$1,FALSE)</f>
        <v>58.858346946989599</v>
      </c>
      <c r="G22" s="61">
        <f>VLOOKUP($A22,'Occupancy Raw Data'!$B$6:$BE$43,'Occupancy Raw Data'!L$1,FALSE)</f>
        <v>53.836209958093598</v>
      </c>
      <c r="H22" s="60">
        <f>VLOOKUP($A22,'Occupancy Raw Data'!$B$6:$BE$43,'Occupancy Raw Data'!N$1,FALSE)</f>
        <v>70.599558664726004</v>
      </c>
      <c r="I22" s="60">
        <f>VLOOKUP($A22,'Occupancy Raw Data'!$B$6:$BE$43,'Occupancy Raw Data'!O$1,FALSE)</f>
        <v>70.932907648246299</v>
      </c>
      <c r="J22" s="61">
        <f>VLOOKUP($A22,'Occupancy Raw Data'!$B$6:$BE$43,'Occupancy Raw Data'!P$1,FALSE)</f>
        <v>70.766233156486194</v>
      </c>
      <c r="K22" s="62">
        <f>VLOOKUP($A22,'Occupancy Raw Data'!$B$6:$BE$43,'Occupancy Raw Data'!R$1,FALSE)</f>
        <v>58.702818331809297</v>
      </c>
      <c r="L22" s="63"/>
      <c r="M22" s="59">
        <f>VLOOKUP($A22,'Occupancy Raw Data'!$B$6:$BE$43,'Occupancy Raw Data'!T$1,FALSE)</f>
        <v>-10.805550089120199</v>
      </c>
      <c r="N22" s="60">
        <f>VLOOKUP($A22,'Occupancy Raw Data'!$B$6:$BE$43,'Occupancy Raw Data'!U$1,FALSE)</f>
        <v>-4.0038256421322798</v>
      </c>
      <c r="O22" s="60">
        <f>VLOOKUP($A22,'Occupancy Raw Data'!$B$6:$BE$43,'Occupancy Raw Data'!V$1,FALSE)</f>
        <v>3.7897400657218201</v>
      </c>
      <c r="P22" s="60">
        <f>VLOOKUP($A22,'Occupancy Raw Data'!$B$6:$BE$43,'Occupancy Raw Data'!W$1,FALSE)</f>
        <v>0.273498452256974</v>
      </c>
      <c r="Q22" s="60">
        <f>VLOOKUP($A22,'Occupancy Raw Data'!$B$6:$BE$43,'Occupancy Raw Data'!X$1,FALSE)</f>
        <v>-3.8607088616830798</v>
      </c>
      <c r="R22" s="61">
        <f>VLOOKUP($A22,'Occupancy Raw Data'!$B$6:$BE$43,'Occupancy Raw Data'!Y$1,FALSE)</f>
        <v>-2.6996377792335799</v>
      </c>
      <c r="S22" s="60">
        <f>VLOOKUP($A22,'Occupancy Raw Data'!$B$6:$BE$43,'Occupancy Raw Data'!AA$1,FALSE)</f>
        <v>1.01238341883032</v>
      </c>
      <c r="T22" s="60">
        <f>VLOOKUP($A22,'Occupancy Raw Data'!$B$6:$BE$43,'Occupancy Raw Data'!AB$1,FALSE)</f>
        <v>12.7006999138944</v>
      </c>
      <c r="U22" s="61">
        <f>VLOOKUP($A22,'Occupancy Raw Data'!$B$6:$BE$43,'Occupancy Raw Data'!AC$1,FALSE)</f>
        <v>6.5506403773018498</v>
      </c>
      <c r="V22" s="62">
        <f>VLOOKUP($A22,'Occupancy Raw Data'!$B$6:$BE$43,'Occupancy Raw Data'!AE$1,FALSE)</f>
        <v>0.31225595629379399</v>
      </c>
      <c r="W22" s="63"/>
      <c r="X22" s="64">
        <f>VLOOKUP($A22,'ADR Raw Data'!$B$6:$BE$43,'ADR Raw Data'!G$1,FALSE)</f>
        <v>93.004401956925093</v>
      </c>
      <c r="Y22" s="65">
        <f>VLOOKUP($A22,'ADR Raw Data'!$B$6:$BE$43,'ADR Raw Data'!H$1,FALSE)</f>
        <v>93.634295419778596</v>
      </c>
      <c r="Z22" s="65">
        <f>VLOOKUP($A22,'ADR Raw Data'!$B$6:$BE$43,'ADR Raw Data'!I$1,FALSE)</f>
        <v>96.051078930095102</v>
      </c>
      <c r="AA22" s="65">
        <f>VLOOKUP($A22,'ADR Raw Data'!$B$6:$BE$43,'ADR Raw Data'!J$1,FALSE)</f>
        <v>95.940939915742902</v>
      </c>
      <c r="AB22" s="65">
        <f>VLOOKUP($A22,'ADR Raw Data'!$B$6:$BE$43,'ADR Raw Data'!K$1,FALSE)</f>
        <v>100.581516090104</v>
      </c>
      <c r="AC22" s="66">
        <f>VLOOKUP($A22,'ADR Raw Data'!$B$6:$BE$43,'ADR Raw Data'!L$1,FALSE)</f>
        <v>96.069016482839899</v>
      </c>
      <c r="AD22" s="65">
        <f>VLOOKUP($A22,'ADR Raw Data'!$B$6:$BE$43,'ADR Raw Data'!N$1,FALSE)</f>
        <v>122.998329454013</v>
      </c>
      <c r="AE22" s="65">
        <f>VLOOKUP($A22,'ADR Raw Data'!$B$6:$BE$43,'ADR Raw Data'!O$1,FALSE)</f>
        <v>125.23867685994099</v>
      </c>
      <c r="AF22" s="66">
        <f>VLOOKUP($A22,'ADR Raw Data'!$B$6:$BE$43,'ADR Raw Data'!P$1,FALSE)</f>
        <v>124.121141482832</v>
      </c>
      <c r="AG22" s="67">
        <f>VLOOKUP($A22,'ADR Raw Data'!$B$6:$BE$43,'ADR Raw Data'!R$1,FALSE)</f>
        <v>105.789810442339</v>
      </c>
      <c r="AH22" s="63"/>
      <c r="AI22" s="59">
        <f>VLOOKUP($A22,'ADR Raw Data'!$B$6:$BE$43,'ADR Raw Data'!T$1,FALSE)</f>
        <v>11.1884064019047</v>
      </c>
      <c r="AJ22" s="60">
        <f>VLOOKUP($A22,'ADR Raw Data'!$B$6:$BE$43,'ADR Raw Data'!U$1,FALSE)</f>
        <v>11.7262199472341</v>
      </c>
      <c r="AK22" s="60">
        <f>VLOOKUP($A22,'ADR Raw Data'!$B$6:$BE$43,'ADR Raw Data'!V$1,FALSE)</f>
        <v>14.4207481021328</v>
      </c>
      <c r="AL22" s="60">
        <f>VLOOKUP($A22,'ADR Raw Data'!$B$6:$BE$43,'ADR Raw Data'!W$1,FALSE)</f>
        <v>15.459765743180199</v>
      </c>
      <c r="AM22" s="60">
        <f>VLOOKUP($A22,'ADR Raw Data'!$B$6:$BE$43,'ADR Raw Data'!X$1,FALSE)</f>
        <v>15.2071446838619</v>
      </c>
      <c r="AN22" s="61">
        <f>VLOOKUP($A22,'ADR Raw Data'!$B$6:$BE$43,'ADR Raw Data'!Y$1,FALSE)</f>
        <v>13.7706166670902</v>
      </c>
      <c r="AO22" s="60">
        <f>VLOOKUP($A22,'ADR Raw Data'!$B$6:$BE$43,'ADR Raw Data'!AA$1,FALSE)</f>
        <v>23.843928600936898</v>
      </c>
      <c r="AP22" s="60">
        <f>VLOOKUP($A22,'ADR Raw Data'!$B$6:$BE$43,'ADR Raw Data'!AB$1,FALSE)</f>
        <v>25.3287138015247</v>
      </c>
      <c r="AQ22" s="61">
        <f>VLOOKUP($A22,'ADR Raw Data'!$B$6:$BE$43,'ADR Raw Data'!AC$1,FALSE)</f>
        <v>24.611246247739999</v>
      </c>
      <c r="AR22" s="62">
        <f>VLOOKUP($A22,'ADR Raw Data'!$B$6:$BE$43,'ADR Raw Data'!AE$1,FALSE)</f>
        <v>18.340925661564398</v>
      </c>
      <c r="AS22" s="50"/>
      <c r="AT22" s="64">
        <f>VLOOKUP($A22,'RevPAR Raw Data'!$B$6:$BE$43,'RevPAR Raw Data'!G$1,FALSE)</f>
        <v>39.157546227241497</v>
      </c>
      <c r="AU22" s="65">
        <f>VLOOKUP($A22,'RevPAR Raw Data'!$B$6:$BE$43,'RevPAR Raw Data'!H$1,FALSE)</f>
        <v>49.272340601841897</v>
      </c>
      <c r="AV22" s="65">
        <f>VLOOKUP($A22,'RevPAR Raw Data'!$B$6:$BE$43,'RevPAR Raw Data'!I$1,FALSE)</f>
        <v>55.433413831474702</v>
      </c>
      <c r="AW22" s="65">
        <f>VLOOKUP($A22,'RevPAR Raw Data'!$B$6:$BE$43,'RevPAR Raw Data'!J$1,FALSE)</f>
        <v>55.535668726471997</v>
      </c>
      <c r="AX22" s="65">
        <f>VLOOKUP($A22,'RevPAR Raw Data'!$B$6:$BE$43,'RevPAR Raw Data'!K$1,FALSE)</f>
        <v>59.200617704855901</v>
      </c>
      <c r="AY22" s="66">
        <f>VLOOKUP($A22,'RevPAR Raw Data'!$B$6:$BE$43,'RevPAR Raw Data'!L$1,FALSE)</f>
        <v>51.7199174183772</v>
      </c>
      <c r="AZ22" s="65">
        <f>VLOOKUP($A22,'RevPAR Raw Data'!$B$6:$BE$43,'RevPAR Raw Data'!N$1,FALSE)</f>
        <v>86.836277759519206</v>
      </c>
      <c r="BA22" s="65">
        <f>VLOOKUP($A22,'RevPAR Raw Data'!$B$6:$BE$43,'RevPAR Raw Data'!O$1,FALSE)</f>
        <v>88.835434996948194</v>
      </c>
      <c r="BB22" s="66">
        <f>VLOOKUP($A22,'RevPAR Raw Data'!$B$6:$BE$43,'RevPAR Raw Data'!P$1,FALSE)</f>
        <v>87.8358563782337</v>
      </c>
      <c r="BC22" s="67">
        <f>VLOOKUP($A22,'RevPAR Raw Data'!$B$6:$BE$43,'RevPAR Raw Data'!R$1,FALSE)</f>
        <v>62.101600237531997</v>
      </c>
      <c r="BD22" s="63"/>
      <c r="BE22" s="59">
        <f>VLOOKUP($A22,'RevPAR Raw Data'!$B$6:$BE$43,'RevPAR Raw Data'!T$1,FALSE)</f>
        <v>-0.82611254514765897</v>
      </c>
      <c r="BF22" s="60">
        <f>VLOOKUP($A22,'RevPAR Raw Data'!$B$6:$BE$43,'RevPAR Raw Data'!U$1,FALSE)</f>
        <v>7.2528969040016404</v>
      </c>
      <c r="BG22" s="60">
        <f>VLOOKUP($A22,'RevPAR Raw Data'!$B$6:$BE$43,'RevPAR Raw Data'!V$1,FALSE)</f>
        <v>18.7569970364579</v>
      </c>
      <c r="BH22" s="60">
        <f>VLOOKUP($A22,'RevPAR Raw Data'!$B$6:$BE$43,'RevPAR Raw Data'!W$1,FALSE)</f>
        <v>15.7755464154673</v>
      </c>
      <c r="BI22" s="60">
        <f>VLOOKUP($A22,'RevPAR Raw Data'!$B$6:$BE$43,'RevPAR Raw Data'!X$1,FALSE)</f>
        <v>10.759332239760001</v>
      </c>
      <c r="BJ22" s="61">
        <f>VLOOKUP($A22,'RevPAR Raw Data'!$B$6:$BE$43,'RevPAR Raw Data'!Y$1,FALSE)</f>
        <v>10.699222117878399</v>
      </c>
      <c r="BK22" s="60">
        <f>VLOOKUP($A22,'RevPAR Raw Data'!$B$6:$BE$43,'RevPAR Raw Data'!AA$1,FALSE)</f>
        <v>25.097703999320899</v>
      </c>
      <c r="BL22" s="60">
        <f>VLOOKUP($A22,'RevPAR Raw Data'!$B$6:$BE$43,'RevPAR Raw Data'!AB$1,FALSE)</f>
        <v>41.246337647399898</v>
      </c>
      <c r="BM22" s="61">
        <f>VLOOKUP($A22,'RevPAR Raw Data'!$B$6:$BE$43,'RevPAR Raw Data'!AC$1,FALSE)</f>
        <v>32.774080859103499</v>
      </c>
      <c r="BN22" s="62">
        <f>VLOOKUP($A22,'RevPAR Raw Data'!$B$6:$BE$43,'RevPAR Raw Data'!AE$1,FALSE)</f>
        <v>18.7104522506758</v>
      </c>
    </row>
    <row r="23" spans="1:66" x14ac:dyDescent="0.35">
      <c r="A23" s="78" t="s">
        <v>71</v>
      </c>
      <c r="B23" s="59">
        <f>VLOOKUP($A23,'Occupancy Raw Data'!$B$6:$BE$43,'Occupancy Raw Data'!G$1,FALSE)</f>
        <v>41.7302665969681</v>
      </c>
      <c r="C23" s="60">
        <f>VLOOKUP($A23,'Occupancy Raw Data'!$B$6:$BE$43,'Occupancy Raw Data'!H$1,FALSE)</f>
        <v>52.624150548876102</v>
      </c>
      <c r="D23" s="60">
        <f>VLOOKUP($A23,'Occupancy Raw Data'!$B$6:$BE$43,'Occupancy Raw Data'!I$1,FALSE)</f>
        <v>57.673810768426499</v>
      </c>
      <c r="E23" s="60">
        <f>VLOOKUP($A23,'Occupancy Raw Data'!$B$6:$BE$43,'Occupancy Raw Data'!J$1,FALSE)</f>
        <v>57.757449032932499</v>
      </c>
      <c r="F23" s="60">
        <f>VLOOKUP($A23,'Occupancy Raw Data'!$B$6:$BE$43,'Occupancy Raw Data'!K$1,FALSE)</f>
        <v>55.431259801359097</v>
      </c>
      <c r="G23" s="61">
        <f>VLOOKUP($A23,'Occupancy Raw Data'!$B$6:$BE$43,'Occupancy Raw Data'!L$1,FALSE)</f>
        <v>53.043387349712397</v>
      </c>
      <c r="H23" s="60">
        <f>VLOOKUP($A23,'Occupancy Raw Data'!$B$6:$BE$43,'Occupancy Raw Data'!N$1,FALSE)</f>
        <v>69.026730285772899</v>
      </c>
      <c r="I23" s="60">
        <f>VLOOKUP($A23,'Occupancy Raw Data'!$B$6:$BE$43,'Occupancy Raw Data'!O$1,FALSE)</f>
        <v>70.073367195115594</v>
      </c>
      <c r="J23" s="61">
        <f>VLOOKUP($A23,'Occupancy Raw Data'!$B$6:$BE$43,'Occupancy Raw Data'!P$1,FALSE)</f>
        <v>69.550048740444296</v>
      </c>
      <c r="K23" s="62">
        <f>VLOOKUP($A23,'Occupancy Raw Data'!$B$6:$BE$43,'Occupancy Raw Data'!R$1,FALSE)</f>
        <v>57.8228058708182</v>
      </c>
      <c r="L23" s="63"/>
      <c r="M23" s="59">
        <f>VLOOKUP($A23,'Occupancy Raw Data'!$B$6:$BE$43,'Occupancy Raw Data'!T$1,FALSE)</f>
        <v>-8.0270566714683405</v>
      </c>
      <c r="N23" s="60">
        <f>VLOOKUP($A23,'Occupancy Raw Data'!$B$6:$BE$43,'Occupancy Raw Data'!U$1,FALSE)</f>
        <v>0.82251885481300002</v>
      </c>
      <c r="O23" s="60">
        <f>VLOOKUP($A23,'Occupancy Raw Data'!$B$6:$BE$43,'Occupancy Raw Data'!V$1,FALSE)</f>
        <v>6.9743392200715402</v>
      </c>
      <c r="P23" s="60">
        <f>VLOOKUP($A23,'Occupancy Raw Data'!$B$6:$BE$43,'Occupancy Raw Data'!W$1,FALSE)</f>
        <v>6.1300142191145701</v>
      </c>
      <c r="Q23" s="60">
        <f>VLOOKUP($A23,'Occupancy Raw Data'!$B$6:$BE$43,'Occupancy Raw Data'!X$1,FALSE)</f>
        <v>-4.2421044452161096</v>
      </c>
      <c r="R23" s="61">
        <f>VLOOKUP($A23,'Occupancy Raw Data'!$B$6:$BE$43,'Occupancy Raw Data'!Y$1,FALSE)</f>
        <v>0.48751557643919402</v>
      </c>
      <c r="S23" s="60">
        <f>VLOOKUP($A23,'Occupancy Raw Data'!$B$6:$BE$43,'Occupancy Raw Data'!AA$1,FALSE)</f>
        <v>2.2066902524463599</v>
      </c>
      <c r="T23" s="60">
        <f>VLOOKUP($A23,'Occupancy Raw Data'!$B$6:$BE$43,'Occupancy Raw Data'!AB$1,FALSE)</f>
        <v>15.389457454940001</v>
      </c>
      <c r="U23" s="61">
        <f>VLOOKUP($A23,'Occupancy Raw Data'!$B$6:$BE$43,'Occupancy Raw Data'!AC$1,FALSE)</f>
        <v>8.4481801609415594</v>
      </c>
      <c r="V23" s="62">
        <f>VLOOKUP($A23,'Occupancy Raw Data'!$B$6:$BE$43,'Occupancy Raw Data'!AE$1,FALSE)</f>
        <v>3.1106517216267102</v>
      </c>
      <c r="W23" s="63"/>
      <c r="X23" s="64">
        <f>VLOOKUP($A23,'ADR Raw Data'!$B$6:$BE$43,'ADR Raw Data'!G$1,FALSE)</f>
        <v>90.599838406613998</v>
      </c>
      <c r="Y23" s="65">
        <f>VLOOKUP($A23,'ADR Raw Data'!$B$6:$BE$43,'ADR Raw Data'!H$1,FALSE)</f>
        <v>92.613016787523506</v>
      </c>
      <c r="Z23" s="65">
        <f>VLOOKUP($A23,'ADR Raw Data'!$B$6:$BE$43,'ADR Raw Data'!I$1,FALSE)</f>
        <v>93.902524245445406</v>
      </c>
      <c r="AA23" s="65">
        <f>VLOOKUP($A23,'ADR Raw Data'!$B$6:$BE$43,'ADR Raw Data'!J$1,FALSE)</f>
        <v>94.299876006878407</v>
      </c>
      <c r="AB23" s="65">
        <f>VLOOKUP($A23,'ADR Raw Data'!$B$6:$BE$43,'ADR Raw Data'!K$1,FALSE)</f>
        <v>96.595231987928997</v>
      </c>
      <c r="AC23" s="66">
        <f>VLOOKUP($A23,'ADR Raw Data'!$B$6:$BE$43,'ADR Raw Data'!L$1,FALSE)</f>
        <v>93.776321941028002</v>
      </c>
      <c r="AD23" s="65">
        <f>VLOOKUP($A23,'ADR Raw Data'!$B$6:$BE$43,'ADR Raw Data'!N$1,FALSE)</f>
        <v>114.944838709677</v>
      </c>
      <c r="AE23" s="65">
        <f>VLOOKUP($A23,'ADR Raw Data'!$B$6:$BE$43,'ADR Raw Data'!O$1,FALSE)</f>
        <v>117.963053155659</v>
      </c>
      <c r="AF23" s="66">
        <f>VLOOKUP($A23,'ADR Raw Data'!$B$6:$BE$43,'ADR Raw Data'!P$1,FALSE)</f>
        <v>116.465300973738</v>
      </c>
      <c r="AG23" s="67">
        <f>VLOOKUP($A23,'ADR Raw Data'!$B$6:$BE$43,'ADR Raw Data'!R$1,FALSE)</f>
        <v>101.678176831774</v>
      </c>
      <c r="AH23" s="63"/>
      <c r="AI23" s="59">
        <f>VLOOKUP($A23,'ADR Raw Data'!$B$6:$BE$43,'ADR Raw Data'!T$1,FALSE)</f>
        <v>6.4073344595117296</v>
      </c>
      <c r="AJ23" s="60">
        <f>VLOOKUP($A23,'ADR Raw Data'!$B$6:$BE$43,'ADR Raw Data'!U$1,FALSE)</f>
        <v>8.7823755139095905</v>
      </c>
      <c r="AK23" s="60">
        <f>VLOOKUP($A23,'ADR Raw Data'!$B$6:$BE$43,'ADR Raw Data'!V$1,FALSE)</f>
        <v>10.6994320981788</v>
      </c>
      <c r="AL23" s="60">
        <f>VLOOKUP($A23,'ADR Raw Data'!$B$6:$BE$43,'ADR Raw Data'!W$1,FALSE)</f>
        <v>14.526969324114299</v>
      </c>
      <c r="AM23" s="60">
        <f>VLOOKUP($A23,'ADR Raw Data'!$B$6:$BE$43,'ADR Raw Data'!X$1,FALSE)</f>
        <v>10.038459813258999</v>
      </c>
      <c r="AN23" s="61">
        <f>VLOOKUP($A23,'ADR Raw Data'!$B$6:$BE$43,'ADR Raw Data'!Y$1,FALSE)</f>
        <v>10.2028246880097</v>
      </c>
      <c r="AO23" s="60">
        <f>VLOOKUP($A23,'ADR Raw Data'!$B$6:$BE$43,'ADR Raw Data'!AA$1,FALSE)</f>
        <v>14.7406383201543</v>
      </c>
      <c r="AP23" s="60">
        <f>VLOOKUP($A23,'ADR Raw Data'!$B$6:$BE$43,'ADR Raw Data'!AB$1,FALSE)</f>
        <v>15.9178284609294</v>
      </c>
      <c r="AQ23" s="61">
        <f>VLOOKUP($A23,'ADR Raw Data'!$B$6:$BE$43,'ADR Raw Data'!AC$1,FALSE)</f>
        <v>15.3932232480369</v>
      </c>
      <c r="AR23" s="62">
        <f>VLOOKUP($A23,'ADR Raw Data'!$B$6:$BE$43,'ADR Raw Data'!AE$1,FALSE)</f>
        <v>12.539248392651499</v>
      </c>
      <c r="AS23" s="50"/>
      <c r="AT23" s="64">
        <f>VLOOKUP($A23,'RevPAR Raw Data'!$B$6:$BE$43,'RevPAR Raw Data'!G$1,FALSE)</f>
        <v>37.807554103502298</v>
      </c>
      <c r="AU23" s="65">
        <f>VLOOKUP($A23,'RevPAR Raw Data'!$B$6:$BE$43,'RevPAR Raw Data'!H$1,FALSE)</f>
        <v>48.7368133821223</v>
      </c>
      <c r="AV23" s="65">
        <f>VLOOKUP($A23,'RevPAR Raw Data'!$B$6:$BE$43,'RevPAR Raw Data'!I$1,FALSE)</f>
        <v>54.157164140093997</v>
      </c>
      <c r="AW23" s="65">
        <f>VLOOKUP($A23,'RevPAR Raw Data'!$B$6:$BE$43,'RevPAR Raw Data'!J$1,FALSE)</f>
        <v>54.465202822791397</v>
      </c>
      <c r="AX23" s="65">
        <f>VLOOKUP($A23,'RevPAR Raw Data'!$B$6:$BE$43,'RevPAR Raw Data'!K$1,FALSE)</f>
        <v>53.5439539989545</v>
      </c>
      <c r="AY23" s="66">
        <f>VLOOKUP($A23,'RevPAR Raw Data'!$B$6:$BE$43,'RevPAR Raw Data'!L$1,FALSE)</f>
        <v>49.7421376894929</v>
      </c>
      <c r="AZ23" s="65">
        <f>VLOOKUP($A23,'RevPAR Raw Data'!$B$6:$BE$43,'RevPAR Raw Data'!N$1,FALSE)</f>
        <v>79.342663793545697</v>
      </c>
      <c r="BA23" s="65">
        <f>VLOOKUP($A23,'RevPAR Raw Data'!$B$6:$BE$43,'RevPAR Raw Data'!O$1,FALSE)</f>
        <v>82.660683392334903</v>
      </c>
      <c r="BB23" s="66">
        <f>VLOOKUP($A23,'RevPAR Raw Data'!$B$6:$BE$43,'RevPAR Raw Data'!P$1,FALSE)</f>
        <v>81.001673592940307</v>
      </c>
      <c r="BC23" s="67">
        <f>VLOOKUP($A23,'RevPAR Raw Data'!$B$6:$BE$43,'RevPAR Raw Data'!R$1,FALSE)</f>
        <v>58.793174802424303</v>
      </c>
      <c r="BD23" s="63"/>
      <c r="BE23" s="59">
        <f>VLOOKUP($A23,'RevPAR Raw Data'!$B$6:$BE$43,'RevPAR Raw Data'!T$1,FALSE)</f>
        <v>-2.1340425801521299</v>
      </c>
      <c r="BF23" s="60">
        <f>VLOOKUP($A23,'RevPAR Raw Data'!$B$6:$BE$43,'RevPAR Raw Data'!U$1,FALSE)</f>
        <v>9.6771310632249801</v>
      </c>
      <c r="BG23" s="60">
        <f>VLOOKUP($A23,'RevPAR Raw Data'!$B$6:$BE$43,'RevPAR Raw Data'!V$1,FALSE)</f>
        <v>18.419986007398599</v>
      </c>
      <c r="BH23" s="60">
        <f>VLOOKUP($A23,'RevPAR Raw Data'!$B$6:$BE$43,'RevPAR Raw Data'!W$1,FALSE)</f>
        <v>21.547488828403502</v>
      </c>
      <c r="BI23" s="60">
        <f>VLOOKUP($A23,'RevPAR Raw Data'!$B$6:$BE$43,'RevPAR Raw Data'!X$1,FALSE)</f>
        <v>5.3705134180734602</v>
      </c>
      <c r="BJ23" s="61">
        <f>VLOOKUP($A23,'RevPAR Raw Data'!$B$6:$BE$43,'RevPAR Raw Data'!Y$1,FALSE)</f>
        <v>10.7400806240398</v>
      </c>
      <c r="BK23" s="60">
        <f>VLOOKUP($A23,'RevPAR Raw Data'!$B$6:$BE$43,'RevPAR Raw Data'!AA$1,FALSE)</f>
        <v>17.272608801559802</v>
      </c>
      <c r="BL23" s="60">
        <f>VLOOKUP($A23,'RevPAR Raw Data'!$B$6:$BE$43,'RevPAR Raw Data'!AB$1,FALSE)</f>
        <v>33.756953354614502</v>
      </c>
      <c r="BM23" s="61">
        <f>VLOOKUP($A23,'RevPAR Raw Data'!$B$6:$BE$43,'RevPAR Raw Data'!AC$1,FALSE)</f>
        <v>25.141850641548601</v>
      </c>
      <c r="BN23" s="62">
        <f>VLOOKUP($A23,'RevPAR Raw Data'!$B$6:$BE$43,'RevPAR Raw Data'!AE$1,FALSE)</f>
        <v>16.039952460283299</v>
      </c>
    </row>
    <row r="24" spans="1:66" x14ac:dyDescent="0.35">
      <c r="A24" s="78" t="s">
        <v>53</v>
      </c>
      <c r="B24" s="59">
        <f>VLOOKUP($A24,'Occupancy Raw Data'!$B$6:$BE$43,'Occupancy Raw Data'!G$1,FALSE)</f>
        <v>40.895218718209499</v>
      </c>
      <c r="C24" s="60">
        <f>VLOOKUP($A24,'Occupancy Raw Data'!$B$6:$BE$43,'Occupancy Raw Data'!H$1,FALSE)</f>
        <v>56.493726687012497</v>
      </c>
      <c r="D24" s="60">
        <f>VLOOKUP($A24,'Occupancy Raw Data'!$B$6:$BE$43,'Occupancy Raw Data'!I$1,FALSE)</f>
        <v>60.630722278738503</v>
      </c>
      <c r="E24" s="60">
        <f>VLOOKUP($A24,'Occupancy Raw Data'!$B$6:$BE$43,'Occupancy Raw Data'!J$1,FALSE)</f>
        <v>59.986436080027097</v>
      </c>
      <c r="F24" s="60">
        <f>VLOOKUP($A24,'Occupancy Raw Data'!$B$6:$BE$43,'Occupancy Raw Data'!K$1,FALSE)</f>
        <v>53.068836893862297</v>
      </c>
      <c r="G24" s="61">
        <f>VLOOKUP($A24,'Occupancy Raw Data'!$B$6:$BE$43,'Occupancy Raw Data'!L$1,FALSE)</f>
        <v>54.214988131570003</v>
      </c>
      <c r="H24" s="60">
        <f>VLOOKUP($A24,'Occupancy Raw Data'!$B$6:$BE$43,'Occupancy Raw Data'!N$1,FALSE)</f>
        <v>54.628687690742602</v>
      </c>
      <c r="I24" s="60">
        <f>VLOOKUP($A24,'Occupancy Raw Data'!$B$6:$BE$43,'Occupancy Raw Data'!O$1,FALSE)</f>
        <v>60.325534079348898</v>
      </c>
      <c r="J24" s="61">
        <f>VLOOKUP($A24,'Occupancy Raw Data'!$B$6:$BE$43,'Occupancy Raw Data'!P$1,FALSE)</f>
        <v>57.477110885045697</v>
      </c>
      <c r="K24" s="62">
        <f>VLOOKUP($A24,'Occupancy Raw Data'!$B$6:$BE$43,'Occupancy Raw Data'!R$1,FALSE)</f>
        <v>55.147023203991601</v>
      </c>
      <c r="L24" s="63"/>
      <c r="M24" s="59">
        <f>VLOOKUP($A24,'Occupancy Raw Data'!$B$6:$BE$43,'Occupancy Raw Data'!T$1,FALSE)</f>
        <v>4.8166973541321401</v>
      </c>
      <c r="N24" s="60">
        <f>VLOOKUP($A24,'Occupancy Raw Data'!$B$6:$BE$43,'Occupancy Raw Data'!U$1,FALSE)</f>
        <v>6.7720335420551399</v>
      </c>
      <c r="O24" s="60">
        <f>VLOOKUP($A24,'Occupancy Raw Data'!$B$6:$BE$43,'Occupancy Raw Data'!V$1,FALSE)</f>
        <v>14.366185945385199</v>
      </c>
      <c r="P24" s="60">
        <f>VLOOKUP($A24,'Occupancy Raw Data'!$B$6:$BE$43,'Occupancy Raw Data'!W$1,FALSE)</f>
        <v>10.6910834571344</v>
      </c>
      <c r="Q24" s="60">
        <f>VLOOKUP($A24,'Occupancy Raw Data'!$B$6:$BE$43,'Occupancy Raw Data'!X$1,FALSE)</f>
        <v>1.90064090198714</v>
      </c>
      <c r="R24" s="61">
        <f>VLOOKUP($A24,'Occupancy Raw Data'!$B$6:$BE$43,'Occupancy Raw Data'!Y$1,FALSE)</f>
        <v>7.9065212053179899</v>
      </c>
      <c r="S24" s="60">
        <f>VLOOKUP($A24,'Occupancy Raw Data'!$B$6:$BE$43,'Occupancy Raw Data'!AA$1,FALSE)</f>
        <v>-13.374509518965199</v>
      </c>
      <c r="T24" s="60">
        <f>VLOOKUP($A24,'Occupancy Raw Data'!$B$6:$BE$43,'Occupancy Raw Data'!AB$1,FALSE)</f>
        <v>4.7530032208188997</v>
      </c>
      <c r="U24" s="61">
        <f>VLOOKUP($A24,'Occupancy Raw Data'!$B$6:$BE$43,'Occupancy Raw Data'!AC$1,FALSE)</f>
        <v>-4.7220321572417401</v>
      </c>
      <c r="V24" s="62">
        <f>VLOOKUP($A24,'Occupancy Raw Data'!$B$6:$BE$43,'Occupancy Raw Data'!AE$1,FALSE)</f>
        <v>3.8091840073648502</v>
      </c>
      <c r="W24" s="63"/>
      <c r="X24" s="64">
        <f>VLOOKUP($A24,'ADR Raw Data'!$B$6:$BE$43,'ADR Raw Data'!G$1,FALSE)</f>
        <v>94.782786069651706</v>
      </c>
      <c r="Y24" s="65">
        <f>VLOOKUP($A24,'ADR Raw Data'!$B$6:$BE$43,'ADR Raw Data'!H$1,FALSE)</f>
        <v>99.918433373349302</v>
      </c>
      <c r="Z24" s="65">
        <f>VLOOKUP($A24,'ADR Raw Data'!$B$6:$BE$43,'ADR Raw Data'!I$1,FALSE)</f>
        <v>101.25197427293</v>
      </c>
      <c r="AA24" s="65">
        <f>VLOOKUP($A24,'ADR Raw Data'!$B$6:$BE$43,'ADR Raw Data'!J$1,FALSE)</f>
        <v>102.59200113058201</v>
      </c>
      <c r="AB24" s="65">
        <f>VLOOKUP($A24,'ADR Raw Data'!$B$6:$BE$43,'ADR Raw Data'!K$1,FALSE)</f>
        <v>100.946249201277</v>
      </c>
      <c r="AC24" s="66">
        <f>VLOOKUP($A24,'ADR Raw Data'!$B$6:$BE$43,'ADR Raw Data'!L$1,FALSE)</f>
        <v>100.234777332999</v>
      </c>
      <c r="AD24" s="65">
        <f>VLOOKUP($A24,'ADR Raw Data'!$B$6:$BE$43,'ADR Raw Data'!N$1,FALSE)</f>
        <v>111.233941651148</v>
      </c>
      <c r="AE24" s="65">
        <f>VLOOKUP($A24,'ADR Raw Data'!$B$6:$BE$43,'ADR Raw Data'!O$1,FALSE)</f>
        <v>116.418038223721</v>
      </c>
      <c r="AF24" s="66">
        <f>VLOOKUP($A24,'ADR Raw Data'!$B$6:$BE$43,'ADR Raw Data'!P$1,FALSE)</f>
        <v>113.954445427728</v>
      </c>
      <c r="AG24" s="67">
        <f>VLOOKUP($A24,'ADR Raw Data'!$B$6:$BE$43,'ADR Raw Data'!R$1,FALSE)</f>
        <v>104.320307449051</v>
      </c>
      <c r="AH24" s="63"/>
      <c r="AI24" s="59">
        <f>VLOOKUP($A24,'ADR Raw Data'!$B$6:$BE$43,'ADR Raw Data'!T$1,FALSE)</f>
        <v>8.1341564646017499</v>
      </c>
      <c r="AJ24" s="60">
        <f>VLOOKUP($A24,'ADR Raw Data'!$B$6:$BE$43,'ADR Raw Data'!U$1,FALSE)</f>
        <v>14.362885176630501</v>
      </c>
      <c r="AK24" s="60">
        <f>VLOOKUP($A24,'ADR Raw Data'!$B$6:$BE$43,'ADR Raw Data'!V$1,FALSE)</f>
        <v>19.179325710762502</v>
      </c>
      <c r="AL24" s="60">
        <f>VLOOKUP($A24,'ADR Raw Data'!$B$6:$BE$43,'ADR Raw Data'!W$1,FALSE)</f>
        <v>15.7499591463628</v>
      </c>
      <c r="AM24" s="60">
        <f>VLOOKUP($A24,'ADR Raw Data'!$B$6:$BE$43,'ADR Raw Data'!X$1,FALSE)</f>
        <v>16.122582198481499</v>
      </c>
      <c r="AN24" s="61">
        <f>VLOOKUP($A24,'ADR Raw Data'!$B$6:$BE$43,'ADR Raw Data'!Y$1,FALSE)</f>
        <v>15.098530065145701</v>
      </c>
      <c r="AO24" s="60">
        <f>VLOOKUP($A24,'ADR Raw Data'!$B$6:$BE$43,'ADR Raw Data'!AA$1,FALSE)</f>
        <v>18.877915736311799</v>
      </c>
      <c r="AP24" s="60">
        <f>VLOOKUP($A24,'ADR Raw Data'!$B$6:$BE$43,'ADR Raw Data'!AB$1,FALSE)</f>
        <v>22.087796984865498</v>
      </c>
      <c r="AQ24" s="61">
        <f>VLOOKUP($A24,'ADR Raw Data'!$B$6:$BE$43,'ADR Raw Data'!AC$1,FALSE)</f>
        <v>20.685787049140998</v>
      </c>
      <c r="AR24" s="62">
        <f>VLOOKUP($A24,'ADR Raw Data'!$B$6:$BE$43,'ADR Raw Data'!AE$1,FALSE)</f>
        <v>16.602847438695601</v>
      </c>
      <c r="AS24" s="50"/>
      <c r="AT24" s="64">
        <f>VLOOKUP($A24,'RevPAR Raw Data'!$B$6:$BE$43,'RevPAR Raw Data'!G$1,FALSE)</f>
        <v>38.761627670396699</v>
      </c>
      <c r="AU24" s="65">
        <f>VLOOKUP($A24,'RevPAR Raw Data'!$B$6:$BE$43,'RevPAR Raw Data'!H$1,FALSE)</f>
        <v>56.447646659884697</v>
      </c>
      <c r="AV24" s="65">
        <f>VLOOKUP($A24,'RevPAR Raw Data'!$B$6:$BE$43,'RevPAR Raw Data'!I$1,FALSE)</f>
        <v>61.389803323160301</v>
      </c>
      <c r="AW24" s="65">
        <f>VLOOKUP($A24,'RevPAR Raw Data'!$B$6:$BE$43,'RevPAR Raw Data'!J$1,FALSE)</f>
        <v>61.5412851814174</v>
      </c>
      <c r="AX24" s="65">
        <f>VLOOKUP($A24,'RevPAR Raw Data'!$B$6:$BE$43,'RevPAR Raw Data'!K$1,FALSE)</f>
        <v>53.5710003390979</v>
      </c>
      <c r="AY24" s="66">
        <f>VLOOKUP($A24,'RevPAR Raw Data'!$B$6:$BE$43,'RevPAR Raw Data'!L$1,FALSE)</f>
        <v>54.342272634791399</v>
      </c>
      <c r="AZ24" s="65">
        <f>VLOOKUP($A24,'RevPAR Raw Data'!$B$6:$BE$43,'RevPAR Raw Data'!N$1,FALSE)</f>
        <v>60.765642590708701</v>
      </c>
      <c r="BA24" s="65">
        <f>VLOOKUP($A24,'RevPAR Raw Data'!$B$6:$BE$43,'RevPAR Raw Data'!O$1,FALSE)</f>
        <v>70.229803323160297</v>
      </c>
      <c r="BB24" s="66">
        <f>VLOOKUP($A24,'RevPAR Raw Data'!$B$6:$BE$43,'RevPAR Raw Data'!P$1,FALSE)</f>
        <v>65.497722956934496</v>
      </c>
      <c r="BC24" s="67">
        <f>VLOOKUP($A24,'RevPAR Raw Data'!$B$6:$BE$43,'RevPAR Raw Data'!R$1,FALSE)</f>
        <v>57.529544155403698</v>
      </c>
      <c r="BD24" s="63"/>
      <c r="BE24" s="59">
        <f>VLOOKUP($A24,'RevPAR Raw Data'!$B$6:$BE$43,'RevPAR Raw Data'!T$1,FALSE)</f>
        <v>13.342651517945299</v>
      </c>
      <c r="BF24" s="60">
        <f>VLOOKUP($A24,'RevPAR Raw Data'!$B$6:$BE$43,'RevPAR Raw Data'!U$1,FALSE)</f>
        <v>22.107578120454001</v>
      </c>
      <c r="BG24" s="60">
        <f>VLOOKUP($A24,'RevPAR Raw Data'!$B$6:$BE$43,'RevPAR Raw Data'!V$1,FALSE)</f>
        <v>36.300849250827099</v>
      </c>
      <c r="BH24" s="60">
        <f>VLOOKUP($A24,'RevPAR Raw Data'!$B$6:$BE$43,'RevPAR Raw Data'!W$1,FALSE)</f>
        <v>28.1248838802995</v>
      </c>
      <c r="BI24" s="60">
        <f>VLOOKUP($A24,'RevPAR Raw Data'!$B$6:$BE$43,'RevPAR Raw Data'!X$1,FALSE)</f>
        <v>18.329655492189499</v>
      </c>
      <c r="BJ24" s="61">
        <f>VLOOKUP($A24,'RevPAR Raw Data'!$B$6:$BE$43,'RevPAR Raw Data'!Y$1,FALSE)</f>
        <v>24.1988197517557</v>
      </c>
      <c r="BK24" s="60">
        <f>VLOOKUP($A24,'RevPAR Raw Data'!$B$6:$BE$43,'RevPAR Raw Data'!AA$1,FALSE)</f>
        <v>2.9785775802112902</v>
      </c>
      <c r="BL24" s="60">
        <f>VLOOKUP($A24,'RevPAR Raw Data'!$B$6:$BE$43,'RevPAR Raw Data'!AB$1,FALSE)</f>
        <v>27.890633907782998</v>
      </c>
      <c r="BM24" s="61">
        <f>VLOOKUP($A24,'RevPAR Raw Data'!$B$6:$BE$43,'RevPAR Raw Data'!AC$1,FALSE)</f>
        <v>14.986965375460301</v>
      </c>
      <c r="BN24" s="62">
        <f>VLOOKUP($A24,'RevPAR Raw Data'!$B$6:$BE$43,'RevPAR Raw Data'!AE$1,FALSE)</f>
        <v>21.0444644554624</v>
      </c>
    </row>
    <row r="25" spans="1:66" x14ac:dyDescent="0.35">
      <c r="A25" s="78" t="s">
        <v>52</v>
      </c>
      <c r="B25" s="59">
        <f>VLOOKUP($A25,'Occupancy Raw Data'!$B$6:$BE$43,'Occupancy Raw Data'!G$1,FALSE)</f>
        <v>37.775180206506903</v>
      </c>
      <c r="C25" s="60">
        <f>VLOOKUP($A25,'Occupancy Raw Data'!$B$6:$BE$43,'Occupancy Raw Data'!H$1,FALSE)</f>
        <v>45.4899668809662</v>
      </c>
      <c r="D25" s="60">
        <f>VLOOKUP($A25,'Occupancy Raw Data'!$B$6:$BE$43,'Occupancy Raw Data'!I$1,FALSE)</f>
        <v>49.483732709916197</v>
      </c>
      <c r="E25" s="60">
        <f>VLOOKUP($A25,'Occupancy Raw Data'!$B$6:$BE$43,'Occupancy Raw Data'!J$1,FALSE)</f>
        <v>51.763101500097399</v>
      </c>
      <c r="F25" s="60">
        <f>VLOOKUP($A25,'Occupancy Raw Data'!$B$6:$BE$43,'Occupancy Raw Data'!K$1,FALSE)</f>
        <v>54.334697058250498</v>
      </c>
      <c r="G25" s="61">
        <f>VLOOKUP($A25,'Occupancy Raw Data'!$B$6:$BE$43,'Occupancy Raw Data'!L$1,FALSE)</f>
        <v>47.769335671147402</v>
      </c>
      <c r="H25" s="60">
        <f>VLOOKUP($A25,'Occupancy Raw Data'!$B$6:$BE$43,'Occupancy Raw Data'!N$1,FALSE)</f>
        <v>73.173582700175302</v>
      </c>
      <c r="I25" s="60">
        <f>VLOOKUP($A25,'Occupancy Raw Data'!$B$6:$BE$43,'Occupancy Raw Data'!O$1,FALSE)</f>
        <v>71.770894213909898</v>
      </c>
      <c r="J25" s="61">
        <f>VLOOKUP($A25,'Occupancy Raw Data'!$B$6:$BE$43,'Occupancy Raw Data'!P$1,FALSE)</f>
        <v>72.472238457042593</v>
      </c>
      <c r="K25" s="62">
        <f>VLOOKUP($A25,'Occupancy Raw Data'!$B$6:$BE$43,'Occupancy Raw Data'!R$1,FALSE)</f>
        <v>54.827307895688897</v>
      </c>
      <c r="L25" s="63"/>
      <c r="M25" s="59">
        <f>VLOOKUP($A25,'Occupancy Raw Data'!$B$6:$BE$43,'Occupancy Raw Data'!T$1,FALSE)</f>
        <v>-24.927239652813199</v>
      </c>
      <c r="N25" s="60">
        <f>VLOOKUP($A25,'Occupancy Raw Data'!$B$6:$BE$43,'Occupancy Raw Data'!U$1,FALSE)</f>
        <v>-14.716908903741899</v>
      </c>
      <c r="O25" s="60">
        <f>VLOOKUP($A25,'Occupancy Raw Data'!$B$6:$BE$43,'Occupancy Raw Data'!V$1,FALSE)</f>
        <v>-8.5587158226015294</v>
      </c>
      <c r="P25" s="60">
        <f>VLOOKUP($A25,'Occupancy Raw Data'!$B$6:$BE$43,'Occupancy Raw Data'!W$1,FALSE)</f>
        <v>-15.765642010517601</v>
      </c>
      <c r="Q25" s="60">
        <f>VLOOKUP($A25,'Occupancy Raw Data'!$B$6:$BE$43,'Occupancy Raw Data'!X$1,FALSE)</f>
        <v>-20.620526807144799</v>
      </c>
      <c r="R25" s="61">
        <f>VLOOKUP($A25,'Occupancy Raw Data'!$B$6:$BE$43,'Occupancy Raw Data'!Y$1,FALSE)</f>
        <v>-16.973131158993802</v>
      </c>
      <c r="S25" s="60">
        <f>VLOOKUP($A25,'Occupancy Raw Data'!$B$6:$BE$43,'Occupancy Raw Data'!AA$1,FALSE)</f>
        <v>-2.8087876995294501</v>
      </c>
      <c r="T25" s="60">
        <f>VLOOKUP($A25,'Occupancy Raw Data'!$B$6:$BE$43,'Occupancy Raw Data'!AB$1,FALSE)</f>
        <v>17.210259057132198</v>
      </c>
      <c r="U25" s="61">
        <f>VLOOKUP($A25,'Occupancy Raw Data'!$B$6:$BE$43,'Occupancy Raw Data'!AC$1,FALSE)</f>
        <v>6.1701935165063597</v>
      </c>
      <c r="V25" s="62">
        <f>VLOOKUP($A25,'Occupancy Raw Data'!$B$6:$BE$43,'Occupancy Raw Data'!AE$1,FALSE)</f>
        <v>-9.5247920978952791</v>
      </c>
      <c r="W25" s="63"/>
      <c r="X25" s="64">
        <f>VLOOKUP($A25,'ADR Raw Data'!$B$6:$BE$43,'ADR Raw Data'!G$1,FALSE)</f>
        <v>87.487607013924702</v>
      </c>
      <c r="Y25" s="65">
        <f>VLOOKUP($A25,'ADR Raw Data'!$B$6:$BE$43,'ADR Raw Data'!H$1,FALSE)</f>
        <v>86.657049250535295</v>
      </c>
      <c r="Z25" s="65">
        <f>VLOOKUP($A25,'ADR Raw Data'!$B$6:$BE$43,'ADR Raw Data'!I$1,FALSE)</f>
        <v>89.185460629921195</v>
      </c>
      <c r="AA25" s="65">
        <f>VLOOKUP($A25,'ADR Raw Data'!$B$6:$BE$43,'ADR Raw Data'!J$1,FALSE)</f>
        <v>88.163688370342399</v>
      </c>
      <c r="AB25" s="65">
        <f>VLOOKUP($A25,'ADR Raw Data'!$B$6:$BE$43,'ADR Raw Data'!K$1,FALSE)</f>
        <v>91.632993904625295</v>
      </c>
      <c r="AC25" s="66">
        <f>VLOOKUP($A25,'ADR Raw Data'!$B$6:$BE$43,'ADR Raw Data'!L$1,FALSE)</f>
        <v>88.770725122349106</v>
      </c>
      <c r="AD25" s="65">
        <f>VLOOKUP($A25,'ADR Raw Data'!$B$6:$BE$43,'ADR Raw Data'!N$1,FALSE)</f>
        <v>122.863184238551</v>
      </c>
      <c r="AE25" s="65">
        <f>VLOOKUP($A25,'ADR Raw Data'!$B$6:$BE$43,'ADR Raw Data'!O$1,FALSE)</f>
        <v>123.77168838219301</v>
      </c>
      <c r="AF25" s="66">
        <f>VLOOKUP($A25,'ADR Raw Data'!$B$6:$BE$43,'ADR Raw Data'!P$1,FALSE)</f>
        <v>123.31304032257999</v>
      </c>
      <c r="AG25" s="67">
        <f>VLOOKUP($A25,'ADR Raw Data'!$B$6:$BE$43,'ADR Raw Data'!R$1,FALSE)</f>
        <v>101.81614771573599</v>
      </c>
      <c r="AH25" s="63"/>
      <c r="AI25" s="59">
        <f>VLOOKUP($A25,'ADR Raw Data'!$B$6:$BE$43,'ADR Raw Data'!T$1,FALSE)</f>
        <v>14.554853696198901</v>
      </c>
      <c r="AJ25" s="60">
        <f>VLOOKUP($A25,'ADR Raw Data'!$B$6:$BE$43,'ADR Raw Data'!U$1,FALSE)</f>
        <v>15.7620719049513</v>
      </c>
      <c r="AK25" s="60">
        <f>VLOOKUP($A25,'ADR Raw Data'!$B$6:$BE$43,'ADR Raw Data'!V$1,FALSE)</f>
        <v>17.273004346985498</v>
      </c>
      <c r="AL25" s="60">
        <f>VLOOKUP($A25,'ADR Raw Data'!$B$6:$BE$43,'ADR Raw Data'!W$1,FALSE)</f>
        <v>13.820700754072</v>
      </c>
      <c r="AM25" s="60">
        <f>VLOOKUP($A25,'ADR Raw Data'!$B$6:$BE$43,'ADR Raw Data'!X$1,FALSE)</f>
        <v>14.9939622208668</v>
      </c>
      <c r="AN25" s="61">
        <f>VLOOKUP($A25,'ADR Raw Data'!$B$6:$BE$43,'ADR Raw Data'!Y$1,FALSE)</f>
        <v>15.2104632751536</v>
      </c>
      <c r="AO25" s="60">
        <f>VLOOKUP($A25,'ADR Raw Data'!$B$6:$BE$43,'ADR Raw Data'!AA$1,FALSE)</f>
        <v>39.0156169046925</v>
      </c>
      <c r="AP25" s="60">
        <f>VLOOKUP($A25,'ADR Raw Data'!$B$6:$BE$43,'ADR Raw Data'!AB$1,FALSE)</f>
        <v>42.342154181555301</v>
      </c>
      <c r="AQ25" s="61">
        <f>VLOOKUP($A25,'ADR Raw Data'!$B$6:$BE$43,'ADR Raw Data'!AC$1,FALSE)</f>
        <v>40.542550008283797</v>
      </c>
      <c r="AR25" s="62">
        <f>VLOOKUP($A25,'ADR Raw Data'!$B$6:$BE$43,'ADR Raw Data'!AE$1,FALSE)</f>
        <v>26.4933952522981</v>
      </c>
      <c r="AS25" s="50"/>
      <c r="AT25" s="64">
        <f>VLOOKUP($A25,'RevPAR Raw Data'!$B$6:$BE$43,'RevPAR Raw Data'!G$1,FALSE)</f>
        <v>33.048601207870597</v>
      </c>
      <c r="AU25" s="65">
        <f>VLOOKUP($A25,'RevPAR Raw Data'!$B$6:$BE$43,'RevPAR Raw Data'!H$1,FALSE)</f>
        <v>39.420263004091098</v>
      </c>
      <c r="AV25" s="65">
        <f>VLOOKUP($A25,'RevPAR Raw Data'!$B$6:$BE$43,'RevPAR Raw Data'!I$1,FALSE)</f>
        <v>44.132294954217798</v>
      </c>
      <c r="AW25" s="65">
        <f>VLOOKUP($A25,'RevPAR Raw Data'!$B$6:$BE$43,'RevPAR Raw Data'!J$1,FALSE)</f>
        <v>45.636259497369899</v>
      </c>
      <c r="AX25" s="65">
        <f>VLOOKUP($A25,'RevPAR Raw Data'!$B$6:$BE$43,'RevPAR Raw Data'!K$1,FALSE)</f>
        <v>49.788509643483302</v>
      </c>
      <c r="AY25" s="66">
        <f>VLOOKUP($A25,'RevPAR Raw Data'!$B$6:$BE$43,'RevPAR Raw Data'!L$1,FALSE)</f>
        <v>42.405185661406499</v>
      </c>
      <c r="AZ25" s="65">
        <f>VLOOKUP($A25,'RevPAR Raw Data'!$B$6:$BE$43,'RevPAR Raw Data'!N$1,FALSE)</f>
        <v>89.903393726865303</v>
      </c>
      <c r="BA25" s="65">
        <f>VLOOKUP($A25,'RevPAR Raw Data'!$B$6:$BE$43,'RevPAR Raw Data'!O$1,FALSE)</f>
        <v>88.832047535554196</v>
      </c>
      <c r="BB25" s="66">
        <f>VLOOKUP($A25,'RevPAR Raw Data'!$B$6:$BE$43,'RevPAR Raw Data'!P$1,FALSE)</f>
        <v>89.367720631209806</v>
      </c>
      <c r="BC25" s="67">
        <f>VLOOKUP($A25,'RevPAR Raw Data'!$B$6:$BE$43,'RevPAR Raw Data'!R$1,FALSE)</f>
        <v>55.823052795636002</v>
      </c>
      <c r="BD25" s="63"/>
      <c r="BE25" s="59">
        <f>VLOOKUP($A25,'RevPAR Raw Data'!$B$6:$BE$43,'RevPAR Raw Data'!T$1,FALSE)</f>
        <v>-14.000509218582</v>
      </c>
      <c r="BF25" s="60">
        <f>VLOOKUP($A25,'RevPAR Raw Data'!$B$6:$BE$43,'RevPAR Raw Data'!U$1,FALSE)</f>
        <v>-1.27452676238456</v>
      </c>
      <c r="BG25" s="60">
        <f>VLOOKUP($A25,'RevPAR Raw Data'!$B$6:$BE$43,'RevPAR Raw Data'!V$1,FALSE)</f>
        <v>7.2359411682998998</v>
      </c>
      <c r="BH25" s="60">
        <f>VLOOKUP($A25,'RevPAR Raw Data'!$B$6:$BE$43,'RevPAR Raw Data'!W$1,FALSE)</f>
        <v>-4.1238634606775202</v>
      </c>
      <c r="BI25" s="60">
        <f>VLOOKUP($A25,'RevPAR Raw Data'!$B$6:$BE$43,'RevPAR Raw Data'!X$1,FALSE)</f>
        <v>-8.7183985854850601</v>
      </c>
      <c r="BJ25" s="61">
        <f>VLOOKUP($A25,'RevPAR Raw Data'!$B$6:$BE$43,'RevPAR Raw Data'!Y$1,FALSE)</f>
        <v>-4.3443597654225998</v>
      </c>
      <c r="BK25" s="60">
        <f>VLOOKUP($A25,'RevPAR Raw Data'!$B$6:$BE$43,'RevPAR Raw Data'!AA$1,FALSE)</f>
        <v>35.110963356648497</v>
      </c>
      <c r="BL25" s="60">
        <f>VLOOKUP($A25,'RevPAR Raw Data'!$B$6:$BE$43,'RevPAR Raw Data'!AB$1,FALSE)</f>
        <v>66.839607663703504</v>
      </c>
      <c r="BM25" s="61">
        <f>VLOOKUP($A25,'RevPAR Raw Data'!$B$6:$BE$43,'RevPAR Raw Data'!AC$1,FALSE)</f>
        <v>49.214297316827597</v>
      </c>
      <c r="BN25" s="62">
        <f>VLOOKUP($A25,'RevPAR Raw Data'!$B$6:$BE$43,'RevPAR Raw Data'!AE$1,FALSE)</f>
        <v>14.445162336947799</v>
      </c>
    </row>
    <row r="26" spans="1:66" x14ac:dyDescent="0.35">
      <c r="A26" s="78" t="s">
        <v>51</v>
      </c>
      <c r="B26" s="59">
        <f>VLOOKUP($A26,'Occupancy Raw Data'!$B$6:$BE$43,'Occupancy Raw Data'!G$1,FALSE)</f>
        <v>43.277723258096103</v>
      </c>
      <c r="C26" s="60">
        <f>VLOOKUP($A26,'Occupancy Raw Data'!$B$6:$BE$43,'Occupancy Raw Data'!H$1,FALSE)</f>
        <v>53.680078508341502</v>
      </c>
      <c r="D26" s="60">
        <f>VLOOKUP($A26,'Occupancy Raw Data'!$B$6:$BE$43,'Occupancy Raw Data'!I$1,FALSE)</f>
        <v>58.802747791952797</v>
      </c>
      <c r="E26" s="60">
        <f>VLOOKUP($A26,'Occupancy Raw Data'!$B$6:$BE$43,'Occupancy Raw Data'!J$1,FALSE)</f>
        <v>59.116781157997998</v>
      </c>
      <c r="F26" s="60">
        <f>VLOOKUP($A26,'Occupancy Raw Data'!$B$6:$BE$43,'Occupancy Raw Data'!K$1,FALSE)</f>
        <v>73.248282630029394</v>
      </c>
      <c r="G26" s="61">
        <f>VLOOKUP($A26,'Occupancy Raw Data'!$B$6:$BE$43,'Occupancy Raw Data'!L$1,FALSE)</f>
        <v>57.625122669283598</v>
      </c>
      <c r="H26" s="60">
        <f>VLOOKUP($A26,'Occupancy Raw Data'!$B$6:$BE$43,'Occupancy Raw Data'!N$1,FALSE)</f>
        <v>77.409224730127505</v>
      </c>
      <c r="I26" s="60">
        <f>VLOOKUP($A26,'Occupancy Raw Data'!$B$6:$BE$43,'Occupancy Raw Data'!O$1,FALSE)</f>
        <v>75.152109911678096</v>
      </c>
      <c r="J26" s="61">
        <f>VLOOKUP($A26,'Occupancy Raw Data'!$B$6:$BE$43,'Occupancy Raw Data'!P$1,FALSE)</f>
        <v>76.280667320902793</v>
      </c>
      <c r="K26" s="62">
        <f>VLOOKUP($A26,'Occupancy Raw Data'!$B$6:$BE$43,'Occupancy Raw Data'!R$1,FALSE)</f>
        <v>62.955278284031898</v>
      </c>
      <c r="L26" s="63"/>
      <c r="M26" s="59">
        <f>VLOOKUP($A26,'Occupancy Raw Data'!$B$6:$BE$43,'Occupancy Raw Data'!T$1,FALSE)</f>
        <v>-8.1475404808635901</v>
      </c>
      <c r="N26" s="60">
        <f>VLOOKUP($A26,'Occupancy Raw Data'!$B$6:$BE$43,'Occupancy Raw Data'!U$1,FALSE)</f>
        <v>-6.4520370970099803</v>
      </c>
      <c r="O26" s="60">
        <f>VLOOKUP($A26,'Occupancy Raw Data'!$B$6:$BE$43,'Occupancy Raw Data'!V$1,FALSE)</f>
        <v>1.74997760178685</v>
      </c>
      <c r="P26" s="60">
        <f>VLOOKUP($A26,'Occupancy Raw Data'!$B$6:$BE$43,'Occupancy Raw Data'!W$1,FALSE)</f>
        <v>0.69002433389425299</v>
      </c>
      <c r="Q26" s="60">
        <f>VLOOKUP($A26,'Occupancy Raw Data'!$B$6:$BE$43,'Occupancy Raw Data'!X$1,FALSE)</f>
        <v>16.1803769253467</v>
      </c>
      <c r="R26" s="61">
        <f>VLOOKUP($A26,'Occupancy Raw Data'!$B$6:$BE$43,'Occupancy Raw Data'!Y$1,FALSE)</f>
        <v>1.4351511349160699</v>
      </c>
      <c r="S26" s="60">
        <f>VLOOKUP($A26,'Occupancy Raw Data'!$B$6:$BE$43,'Occupancy Raw Data'!AA$1,FALSE)</f>
        <v>9.0553468540258795</v>
      </c>
      <c r="T26" s="60">
        <f>VLOOKUP($A26,'Occupancy Raw Data'!$B$6:$BE$43,'Occupancy Raw Data'!AB$1,FALSE)</f>
        <v>14.770086654623899</v>
      </c>
      <c r="U26" s="61">
        <f>VLOOKUP($A26,'Occupancy Raw Data'!$B$6:$BE$43,'Occupancy Raw Data'!AC$1,FALSE)</f>
        <v>11.7975313050247</v>
      </c>
      <c r="V26" s="62">
        <f>VLOOKUP($A26,'Occupancy Raw Data'!$B$6:$BE$43,'Occupancy Raw Data'!AE$1,FALSE)</f>
        <v>4.7978979556686303</v>
      </c>
      <c r="W26" s="63"/>
      <c r="X26" s="64">
        <f>VLOOKUP($A26,'ADR Raw Data'!$B$6:$BE$43,'ADR Raw Data'!G$1,FALSE)</f>
        <v>86.661582766439906</v>
      </c>
      <c r="Y26" s="65">
        <f>VLOOKUP($A26,'ADR Raw Data'!$B$6:$BE$43,'ADR Raw Data'!H$1,FALSE)</f>
        <v>87.230138939670894</v>
      </c>
      <c r="Z26" s="65">
        <f>VLOOKUP($A26,'ADR Raw Data'!$B$6:$BE$43,'ADR Raw Data'!I$1,FALSE)</f>
        <v>88.011849132176195</v>
      </c>
      <c r="AA26" s="65">
        <f>VLOOKUP($A26,'ADR Raw Data'!$B$6:$BE$43,'ADR Raw Data'!J$1,FALSE)</f>
        <v>89.618934262948201</v>
      </c>
      <c r="AB26" s="65">
        <f>VLOOKUP($A26,'ADR Raw Data'!$B$6:$BE$43,'ADR Raw Data'!K$1,FALSE)</f>
        <v>98.785342979635502</v>
      </c>
      <c r="AC26" s="66">
        <f>VLOOKUP($A26,'ADR Raw Data'!$B$6:$BE$43,'ADR Raw Data'!L$1,FALSE)</f>
        <v>90.732006130790097</v>
      </c>
      <c r="AD26" s="65">
        <f>VLOOKUP($A26,'ADR Raw Data'!$B$6:$BE$43,'ADR Raw Data'!N$1,FALSE)</f>
        <v>112.474825050709</v>
      </c>
      <c r="AE26" s="65">
        <f>VLOOKUP($A26,'ADR Raw Data'!$B$6:$BE$43,'ADR Raw Data'!O$1,FALSE)</f>
        <v>114.661386785061</v>
      </c>
      <c r="AF26" s="66">
        <f>VLOOKUP($A26,'ADR Raw Data'!$B$6:$BE$43,'ADR Raw Data'!P$1,FALSE)</f>
        <v>113.551931043355</v>
      </c>
      <c r="AG26" s="67">
        <f>VLOOKUP($A26,'ADR Raw Data'!$B$6:$BE$43,'ADR Raw Data'!R$1,FALSE)</f>
        <v>98.632031799759403</v>
      </c>
      <c r="AH26" s="63"/>
      <c r="AI26" s="59">
        <f>VLOOKUP($A26,'ADR Raw Data'!$B$6:$BE$43,'ADR Raw Data'!T$1,FALSE)</f>
        <v>14.303019632602201</v>
      </c>
      <c r="AJ26" s="60">
        <f>VLOOKUP($A26,'ADR Raw Data'!$B$6:$BE$43,'ADR Raw Data'!U$1,FALSE)</f>
        <v>14.022500917571801</v>
      </c>
      <c r="AK26" s="60">
        <f>VLOOKUP($A26,'ADR Raw Data'!$B$6:$BE$43,'ADR Raw Data'!V$1,FALSE)</f>
        <v>10.893814611425601</v>
      </c>
      <c r="AL26" s="60">
        <f>VLOOKUP($A26,'ADR Raw Data'!$B$6:$BE$43,'ADR Raw Data'!W$1,FALSE)</f>
        <v>15.8174194874777</v>
      </c>
      <c r="AM26" s="60">
        <f>VLOOKUP($A26,'ADR Raw Data'!$B$6:$BE$43,'ADR Raw Data'!X$1,FALSE)</f>
        <v>18.440748460468299</v>
      </c>
      <c r="AN26" s="61">
        <f>VLOOKUP($A26,'ADR Raw Data'!$B$6:$BE$43,'ADR Raw Data'!Y$1,FALSE)</f>
        <v>15.3107877868025</v>
      </c>
      <c r="AO26" s="60">
        <f>VLOOKUP($A26,'ADR Raw Data'!$B$6:$BE$43,'ADR Raw Data'!AA$1,FALSE)</f>
        <v>23.021957128440899</v>
      </c>
      <c r="AP26" s="60">
        <f>VLOOKUP($A26,'ADR Raw Data'!$B$6:$BE$43,'ADR Raw Data'!AB$1,FALSE)</f>
        <v>29.1167351449037</v>
      </c>
      <c r="AQ26" s="61">
        <f>VLOOKUP($A26,'ADR Raw Data'!$B$6:$BE$43,'ADR Raw Data'!AC$1,FALSE)</f>
        <v>25.933200995601201</v>
      </c>
      <c r="AR26" s="62">
        <f>VLOOKUP($A26,'ADR Raw Data'!$B$6:$BE$43,'ADR Raw Data'!AE$1,FALSE)</f>
        <v>19.682566779985599</v>
      </c>
      <c r="AS26" s="50"/>
      <c r="AT26" s="64">
        <f>VLOOKUP($A26,'RevPAR Raw Data'!$B$6:$BE$43,'RevPAR Raw Data'!G$1,FALSE)</f>
        <v>37.5051599607458</v>
      </c>
      <c r="AU26" s="65">
        <f>VLOOKUP($A26,'RevPAR Raw Data'!$B$6:$BE$43,'RevPAR Raw Data'!H$1,FALSE)</f>
        <v>46.825207065750703</v>
      </c>
      <c r="AV26" s="65">
        <f>VLOOKUP($A26,'RevPAR Raw Data'!$B$6:$BE$43,'RevPAR Raw Data'!I$1,FALSE)</f>
        <v>51.753385672227601</v>
      </c>
      <c r="AW26" s="65">
        <f>VLOOKUP($A26,'RevPAR Raw Data'!$B$6:$BE$43,'RevPAR Raw Data'!J$1,FALSE)</f>
        <v>52.979829244357198</v>
      </c>
      <c r="AX26" s="65">
        <f>VLOOKUP($A26,'RevPAR Raw Data'!$B$6:$BE$43,'RevPAR Raw Data'!K$1,FALSE)</f>
        <v>72.358567222767405</v>
      </c>
      <c r="AY26" s="66">
        <f>VLOOKUP($A26,'RevPAR Raw Data'!$B$6:$BE$43,'RevPAR Raw Data'!L$1,FALSE)</f>
        <v>52.284429833169703</v>
      </c>
      <c r="AZ26" s="65">
        <f>VLOOKUP($A26,'RevPAR Raw Data'!$B$6:$BE$43,'RevPAR Raw Data'!N$1,FALSE)</f>
        <v>87.065890088321794</v>
      </c>
      <c r="BA26" s="65">
        <f>VLOOKUP($A26,'RevPAR Raw Data'!$B$6:$BE$43,'RevPAR Raw Data'!O$1,FALSE)</f>
        <v>86.170451422963595</v>
      </c>
      <c r="BB26" s="66">
        <f>VLOOKUP($A26,'RevPAR Raw Data'!$B$6:$BE$43,'RevPAR Raw Data'!P$1,FALSE)</f>
        <v>86.618170755642694</v>
      </c>
      <c r="BC26" s="67">
        <f>VLOOKUP($A26,'RevPAR Raw Data'!$B$6:$BE$43,'RevPAR Raw Data'!R$1,FALSE)</f>
        <v>62.094070096733397</v>
      </c>
      <c r="BD26" s="63"/>
      <c r="BE26" s="59">
        <f>VLOOKUP($A26,'RevPAR Raw Data'!$B$6:$BE$43,'RevPAR Raw Data'!T$1,FALSE)</f>
        <v>4.9901348371865497</v>
      </c>
      <c r="BF26" s="60">
        <f>VLOOKUP($A26,'RevPAR Raw Data'!$B$6:$BE$43,'RevPAR Raw Data'!U$1,FALSE)</f>
        <v>6.6657268594315697</v>
      </c>
      <c r="BG26" s="60">
        <f>VLOOKUP($A26,'RevPAR Raw Data'!$B$6:$BE$43,'RevPAR Raw Data'!V$1,FALSE)</f>
        <v>12.834431528892599</v>
      </c>
      <c r="BH26" s="60">
        <f>VLOOKUP($A26,'RevPAR Raw Data'!$B$6:$BE$43,'RevPAR Raw Data'!W$1,FALSE)</f>
        <v>16.6165878648297</v>
      </c>
      <c r="BI26" s="60">
        <f>VLOOKUP($A26,'RevPAR Raw Data'!$B$6:$BE$43,'RevPAR Raw Data'!X$1,FALSE)</f>
        <v>37.6049079945739</v>
      </c>
      <c r="BJ26" s="61">
        <f>VLOOKUP($A26,'RevPAR Raw Data'!$B$6:$BE$43,'RevPAR Raw Data'!Y$1,FALSE)</f>
        <v>16.965671866405501</v>
      </c>
      <c r="BK26" s="60">
        <f>VLOOKUP($A26,'RevPAR Raw Data'!$B$6:$BE$43,'RevPAR Raw Data'!AA$1,FALSE)</f>
        <v>34.162022053032203</v>
      </c>
      <c r="BL26" s="60">
        <f>VLOOKUP($A26,'RevPAR Raw Data'!$B$6:$BE$43,'RevPAR Raw Data'!AB$1,FALSE)</f>
        <v>48.187388811427397</v>
      </c>
      <c r="BM26" s="61">
        <f>VLOOKUP($A26,'RevPAR Raw Data'!$B$6:$BE$43,'RevPAR Raw Data'!AC$1,FALSE)</f>
        <v>40.790209806477002</v>
      </c>
      <c r="BN26" s="62">
        <f>VLOOKUP($A26,'RevPAR Raw Data'!$B$6:$BE$43,'RevPAR Raw Data'!AE$1,FALSE)</f>
        <v>25.4248142048143</v>
      </c>
    </row>
    <row r="27" spans="1:66" x14ac:dyDescent="0.35">
      <c r="A27" s="78" t="s">
        <v>48</v>
      </c>
      <c r="B27" s="59">
        <f>VLOOKUP($A27,'Occupancy Raw Data'!$B$6:$BE$43,'Occupancy Raw Data'!G$1,FALSE)</f>
        <v>38.769548032307902</v>
      </c>
      <c r="C27" s="60">
        <f>VLOOKUP($A27,'Occupancy Raw Data'!$B$6:$BE$43,'Occupancy Raw Data'!H$1,FALSE)</f>
        <v>50.180443375150297</v>
      </c>
      <c r="D27" s="60">
        <f>VLOOKUP($A27,'Occupancy Raw Data'!$B$6:$BE$43,'Occupancy Raw Data'!I$1,FALSE)</f>
        <v>57.432548547860399</v>
      </c>
      <c r="E27" s="60">
        <f>VLOOKUP($A27,'Occupancy Raw Data'!$B$6:$BE$43,'Occupancy Raw Data'!J$1,FALSE)</f>
        <v>56.676404880563602</v>
      </c>
      <c r="F27" s="60">
        <f>VLOOKUP($A27,'Occupancy Raw Data'!$B$6:$BE$43,'Occupancy Raw Data'!K$1,FALSE)</f>
        <v>56.435813713696497</v>
      </c>
      <c r="G27" s="61">
        <f>VLOOKUP($A27,'Occupancy Raw Data'!$B$6:$BE$43,'Occupancy Raw Data'!L$1,FALSE)</f>
        <v>51.8989517099157</v>
      </c>
      <c r="H27" s="60">
        <f>VLOOKUP($A27,'Occupancy Raw Data'!$B$6:$BE$43,'Occupancy Raw Data'!N$1,FALSE)</f>
        <v>66.626568138855404</v>
      </c>
      <c r="I27" s="60">
        <f>VLOOKUP($A27,'Occupancy Raw Data'!$B$6:$BE$43,'Occupancy Raw Data'!O$1,FALSE)</f>
        <v>65.011170304175906</v>
      </c>
      <c r="J27" s="61">
        <f>VLOOKUP($A27,'Occupancy Raw Data'!$B$6:$BE$43,'Occupancy Raw Data'!P$1,FALSE)</f>
        <v>65.818869221515698</v>
      </c>
      <c r="K27" s="62">
        <f>VLOOKUP($A27,'Occupancy Raw Data'!$B$6:$BE$43,'Occupancy Raw Data'!R$1,FALSE)</f>
        <v>55.8760709989443</v>
      </c>
      <c r="L27" s="63"/>
      <c r="M27" s="59">
        <f>VLOOKUP($A27,'Occupancy Raw Data'!$B$6:$BE$43,'Occupancy Raw Data'!T$1,FALSE)</f>
        <v>-4.5006234116075596</v>
      </c>
      <c r="N27" s="60">
        <f>VLOOKUP($A27,'Occupancy Raw Data'!$B$6:$BE$43,'Occupancy Raw Data'!U$1,FALSE)</f>
        <v>4.2908997194930798</v>
      </c>
      <c r="O27" s="60">
        <f>VLOOKUP($A27,'Occupancy Raw Data'!$B$6:$BE$43,'Occupancy Raw Data'!V$1,FALSE)</f>
        <v>19.449698213474601</v>
      </c>
      <c r="P27" s="60">
        <f>VLOOKUP($A27,'Occupancy Raw Data'!$B$6:$BE$43,'Occupancy Raw Data'!W$1,FALSE)</f>
        <v>7.5369588796395099</v>
      </c>
      <c r="Q27" s="60">
        <f>VLOOKUP($A27,'Occupancy Raw Data'!$B$6:$BE$43,'Occupancy Raw Data'!X$1,FALSE)</f>
        <v>3.7825101722516501</v>
      </c>
      <c r="R27" s="61">
        <f>VLOOKUP($A27,'Occupancy Raw Data'!$B$6:$BE$43,'Occupancy Raw Data'!Y$1,FALSE)</f>
        <v>6.4041745479781502</v>
      </c>
      <c r="S27" s="60">
        <f>VLOOKUP($A27,'Occupancy Raw Data'!$B$6:$BE$43,'Occupancy Raw Data'!AA$1,FALSE)</f>
        <v>7.2461355158437399</v>
      </c>
      <c r="T27" s="60">
        <f>VLOOKUP($A27,'Occupancy Raw Data'!$B$6:$BE$43,'Occupancy Raw Data'!AB$1,FALSE)</f>
        <v>14.553958863675501</v>
      </c>
      <c r="U27" s="61">
        <f>VLOOKUP($A27,'Occupancy Raw Data'!$B$6:$BE$43,'Occupancy Raw Data'!AC$1,FALSE)</f>
        <v>10.7348865211999</v>
      </c>
      <c r="V27" s="62">
        <f>VLOOKUP($A27,'Occupancy Raw Data'!$B$6:$BE$43,'Occupancy Raw Data'!AE$1,FALSE)</f>
        <v>7.8233767499467497</v>
      </c>
      <c r="W27" s="63"/>
      <c r="X27" s="64">
        <f>VLOOKUP($A27,'ADR Raw Data'!$B$6:$BE$43,'ADR Raw Data'!G$1,FALSE)</f>
        <v>82.245062056737495</v>
      </c>
      <c r="Y27" s="65">
        <f>VLOOKUP($A27,'ADR Raw Data'!$B$6:$BE$43,'ADR Raw Data'!H$1,FALSE)</f>
        <v>84.1779143835616</v>
      </c>
      <c r="Z27" s="65">
        <f>VLOOKUP($A27,'ADR Raw Data'!$B$6:$BE$43,'ADR Raw Data'!I$1,FALSE)</f>
        <v>93.770508677438599</v>
      </c>
      <c r="AA27" s="65">
        <f>VLOOKUP($A27,'ADR Raw Data'!$B$6:$BE$43,'ADR Raw Data'!J$1,FALSE)</f>
        <v>90.049199514857406</v>
      </c>
      <c r="AB27" s="65">
        <f>VLOOKUP($A27,'ADR Raw Data'!$B$6:$BE$43,'ADR Raw Data'!K$1,FALSE)</f>
        <v>88.857637028014594</v>
      </c>
      <c r="AC27" s="66">
        <f>VLOOKUP($A27,'ADR Raw Data'!$B$6:$BE$43,'ADR Raw Data'!L$1,FALSE)</f>
        <v>88.3123278145695</v>
      </c>
      <c r="AD27" s="65">
        <f>VLOOKUP($A27,'ADR Raw Data'!$B$6:$BE$43,'ADR Raw Data'!N$1,FALSE)</f>
        <v>97.771070415269506</v>
      </c>
      <c r="AE27" s="65">
        <f>VLOOKUP($A27,'ADR Raw Data'!$B$6:$BE$43,'ADR Raw Data'!O$1,FALSE)</f>
        <v>99.194128998149594</v>
      </c>
      <c r="AF27" s="66">
        <f>VLOOKUP($A27,'ADR Raw Data'!$B$6:$BE$43,'ADR Raw Data'!P$1,FALSE)</f>
        <v>98.473868146214002</v>
      </c>
      <c r="AG27" s="67">
        <f>VLOOKUP($A27,'ADR Raw Data'!$B$6:$BE$43,'ADR Raw Data'!R$1,FALSE)</f>
        <v>91.732248681898</v>
      </c>
      <c r="AH27" s="63"/>
      <c r="AI27" s="59">
        <f>VLOOKUP($A27,'ADR Raw Data'!$B$6:$BE$43,'ADR Raw Data'!T$1,FALSE)</f>
        <v>16.3459217163592</v>
      </c>
      <c r="AJ27" s="60">
        <f>VLOOKUP($A27,'ADR Raw Data'!$B$6:$BE$43,'ADR Raw Data'!U$1,FALSE)</f>
        <v>15.6709895324661</v>
      </c>
      <c r="AK27" s="60">
        <f>VLOOKUP($A27,'ADR Raw Data'!$B$6:$BE$43,'ADR Raw Data'!V$1,FALSE)</f>
        <v>26.880319327756201</v>
      </c>
      <c r="AL27" s="60">
        <f>VLOOKUP($A27,'ADR Raw Data'!$B$6:$BE$43,'ADR Raw Data'!W$1,FALSE)</f>
        <v>20.9487292602983</v>
      </c>
      <c r="AM27" s="60">
        <f>VLOOKUP($A27,'ADR Raw Data'!$B$6:$BE$43,'ADR Raw Data'!X$1,FALSE)</f>
        <v>19.304136994755101</v>
      </c>
      <c r="AN27" s="61">
        <f>VLOOKUP($A27,'ADR Raw Data'!$B$6:$BE$43,'ADR Raw Data'!Y$1,FALSE)</f>
        <v>20.327933472721298</v>
      </c>
      <c r="AO27" s="60">
        <f>VLOOKUP($A27,'ADR Raw Data'!$B$6:$BE$43,'ADR Raw Data'!AA$1,FALSE)</f>
        <v>22.591151792617101</v>
      </c>
      <c r="AP27" s="60">
        <f>VLOOKUP($A27,'ADR Raw Data'!$B$6:$BE$43,'ADR Raw Data'!AB$1,FALSE)</f>
        <v>24.5959971596941</v>
      </c>
      <c r="AQ27" s="61">
        <f>VLOOKUP($A27,'ADR Raw Data'!$B$6:$BE$43,'ADR Raw Data'!AC$1,FALSE)</f>
        <v>23.5767810102612</v>
      </c>
      <c r="AR27" s="62">
        <f>VLOOKUP($A27,'ADR Raw Data'!$B$6:$BE$43,'ADR Raw Data'!AE$1,FALSE)</f>
        <v>21.571468313337299</v>
      </c>
      <c r="AS27" s="50"/>
      <c r="AT27" s="64">
        <f>VLOOKUP($A27,'RevPAR Raw Data'!$B$6:$BE$43,'RevPAR Raw Data'!G$1,FALSE)</f>
        <v>31.8860388382883</v>
      </c>
      <c r="AU27" s="65">
        <f>VLOOKUP($A27,'RevPAR Raw Data'!$B$6:$BE$43,'RevPAR Raw Data'!H$1,FALSE)</f>
        <v>42.2408506616257</v>
      </c>
      <c r="AV27" s="65">
        <f>VLOOKUP($A27,'RevPAR Raw Data'!$B$6:$BE$43,'RevPAR Raw Data'!I$1,FALSE)</f>
        <v>53.854792919745599</v>
      </c>
      <c r="AW27" s="65">
        <f>VLOOKUP($A27,'RevPAR Raw Data'!$B$6:$BE$43,'RevPAR Raw Data'!J$1,FALSE)</f>
        <v>51.036648908747203</v>
      </c>
      <c r="AX27" s="65">
        <f>VLOOKUP($A27,'RevPAR Raw Data'!$B$6:$BE$43,'RevPAR Raw Data'!K$1,FALSE)</f>
        <v>50.147530503522901</v>
      </c>
      <c r="AY27" s="66">
        <f>VLOOKUP($A27,'RevPAR Raw Data'!$B$6:$BE$43,'RevPAR Raw Data'!L$1,FALSE)</f>
        <v>45.833172366385902</v>
      </c>
      <c r="AZ27" s="65">
        <f>VLOOKUP($A27,'RevPAR Raw Data'!$B$6:$BE$43,'RevPAR Raw Data'!N$1,FALSE)</f>
        <v>65.141508850317905</v>
      </c>
      <c r="BA27" s="65">
        <f>VLOOKUP($A27,'RevPAR Raw Data'!$B$6:$BE$43,'RevPAR Raw Data'!O$1,FALSE)</f>
        <v>64.487264134731006</v>
      </c>
      <c r="BB27" s="66">
        <f>VLOOKUP($A27,'RevPAR Raw Data'!$B$6:$BE$43,'RevPAR Raw Data'!P$1,FALSE)</f>
        <v>64.814386492524406</v>
      </c>
      <c r="BC27" s="67">
        <f>VLOOKUP($A27,'RevPAR Raw Data'!$B$6:$BE$43,'RevPAR Raw Data'!R$1,FALSE)</f>
        <v>51.256376402425502</v>
      </c>
      <c r="BD27" s="63"/>
      <c r="BE27" s="59">
        <f>VLOOKUP($A27,'RevPAR Raw Data'!$B$6:$BE$43,'RevPAR Raw Data'!T$1,FALSE)</f>
        <v>11.1096299251421</v>
      </c>
      <c r="BF27" s="60">
        <f>VLOOKUP($A27,'RevPAR Raw Data'!$B$6:$BE$43,'RevPAR Raw Data'!U$1,FALSE)</f>
        <v>20.634315697849502</v>
      </c>
      <c r="BG27" s="60">
        <f>VLOOKUP($A27,'RevPAR Raw Data'!$B$6:$BE$43,'RevPAR Raw Data'!V$1,FALSE)</f>
        <v>51.5581585292977</v>
      </c>
      <c r="BH27" s="60">
        <f>VLOOKUP($A27,'RevPAR Raw Data'!$B$6:$BE$43,'RevPAR Raw Data'!W$1,FALSE)</f>
        <v>30.064585250093501</v>
      </c>
      <c r="BI27" s="60">
        <f>VLOOKUP($A27,'RevPAR Raw Data'!$B$6:$BE$43,'RevPAR Raw Data'!X$1,FALSE)</f>
        <v>23.816828112498701</v>
      </c>
      <c r="BJ27" s="61">
        <f>VLOOKUP($A27,'RevPAR Raw Data'!$B$6:$BE$43,'RevPAR Raw Data'!Y$1,FALSE)</f>
        <v>28.0339443622895</v>
      </c>
      <c r="BK27" s="60">
        <f>VLOOKUP($A27,'RevPAR Raw Data'!$B$6:$BE$43,'RevPAR Raw Data'!AA$1,FALSE)</f>
        <v>31.4742727819438</v>
      </c>
      <c r="BL27" s="60">
        <f>VLOOKUP($A27,'RevPAR Raw Data'!$B$6:$BE$43,'RevPAR Raw Data'!AB$1,FALSE)</f>
        <v>42.729647332102402</v>
      </c>
      <c r="BM27" s="61">
        <f>VLOOKUP($A27,'RevPAR Raw Data'!$B$6:$BE$43,'RevPAR Raw Data'!AC$1,FALSE)</f>
        <v>36.842608218264402</v>
      </c>
      <c r="BN27" s="62">
        <f>VLOOKUP($A27,'RevPAR Raw Data'!$B$6:$BE$43,'RevPAR Raw Data'!AE$1,FALSE)</f>
        <v>31.082462299931802</v>
      </c>
    </row>
    <row r="28" spans="1:66" x14ac:dyDescent="0.35">
      <c r="A28" s="78" t="s">
        <v>49</v>
      </c>
      <c r="B28" s="59">
        <f>VLOOKUP($A28,'Occupancy Raw Data'!$B$6:$BE$43,'Occupancy Raw Data'!G$1,FALSE)</f>
        <v>53.369009973242498</v>
      </c>
      <c r="C28" s="60">
        <f>VLOOKUP($A28,'Occupancy Raw Data'!$B$6:$BE$43,'Occupancy Raw Data'!H$1,FALSE)</f>
        <v>60.885429335927903</v>
      </c>
      <c r="D28" s="60">
        <f>VLOOKUP($A28,'Occupancy Raw Data'!$B$6:$BE$43,'Occupancy Raw Data'!I$1,FALSE)</f>
        <v>65.117976161517802</v>
      </c>
      <c r="E28" s="60">
        <f>VLOOKUP($A28,'Occupancy Raw Data'!$B$6:$BE$43,'Occupancy Raw Data'!J$1,FALSE)</f>
        <v>64.801751398686406</v>
      </c>
      <c r="F28" s="60">
        <f>VLOOKUP($A28,'Occupancy Raw Data'!$B$6:$BE$43,'Occupancy Raw Data'!K$1,FALSE)</f>
        <v>70.201897348576907</v>
      </c>
      <c r="G28" s="61">
        <f>VLOOKUP($A28,'Occupancy Raw Data'!$B$6:$BE$43,'Occupancy Raw Data'!L$1,FALSE)</f>
        <v>62.875212843590297</v>
      </c>
      <c r="H28" s="60">
        <f>VLOOKUP($A28,'Occupancy Raw Data'!$B$6:$BE$43,'Occupancy Raw Data'!N$1,FALSE)</f>
        <v>83.483337387496903</v>
      </c>
      <c r="I28" s="60">
        <f>VLOOKUP($A28,'Occupancy Raw Data'!$B$6:$BE$43,'Occupancy Raw Data'!O$1,FALSE)</f>
        <v>84.723911457066393</v>
      </c>
      <c r="J28" s="61">
        <f>VLOOKUP($A28,'Occupancy Raw Data'!$B$6:$BE$43,'Occupancy Raw Data'!P$1,FALSE)</f>
        <v>84.103624422281598</v>
      </c>
      <c r="K28" s="62">
        <f>VLOOKUP($A28,'Occupancy Raw Data'!$B$6:$BE$43,'Occupancy Raw Data'!R$1,FALSE)</f>
        <v>68.940473294645003</v>
      </c>
      <c r="L28" s="63"/>
      <c r="M28" s="59">
        <f>VLOOKUP($A28,'Occupancy Raw Data'!$B$6:$BE$43,'Occupancy Raw Data'!T$1,FALSE)</f>
        <v>-22.1779060736995</v>
      </c>
      <c r="N28" s="60">
        <f>VLOOKUP($A28,'Occupancy Raw Data'!$B$6:$BE$43,'Occupancy Raw Data'!U$1,FALSE)</f>
        <v>-22.112757063167098</v>
      </c>
      <c r="O28" s="60">
        <f>VLOOKUP($A28,'Occupancy Raw Data'!$B$6:$BE$43,'Occupancy Raw Data'!V$1,FALSE)</f>
        <v>-14.973629470260899</v>
      </c>
      <c r="P28" s="60">
        <f>VLOOKUP($A28,'Occupancy Raw Data'!$B$6:$BE$43,'Occupancy Raw Data'!W$1,FALSE)</f>
        <v>-17.270638565239601</v>
      </c>
      <c r="Q28" s="60">
        <f>VLOOKUP($A28,'Occupancy Raw Data'!$B$6:$BE$43,'Occupancy Raw Data'!X$1,FALSE)</f>
        <v>-16.147733722533001</v>
      </c>
      <c r="R28" s="61">
        <f>VLOOKUP($A28,'Occupancy Raw Data'!$B$6:$BE$43,'Occupancy Raw Data'!Y$1,FALSE)</f>
        <v>-18.425630734366699</v>
      </c>
      <c r="S28" s="60">
        <f>VLOOKUP($A28,'Occupancy Raw Data'!$B$6:$BE$43,'Occupancy Raw Data'!AA$1,FALSE)</f>
        <v>-7.63130155722558</v>
      </c>
      <c r="T28" s="60">
        <f>VLOOKUP($A28,'Occupancy Raw Data'!$B$6:$BE$43,'Occupancy Raw Data'!AB$1,FALSE)</f>
        <v>-2.31709903914098</v>
      </c>
      <c r="U28" s="61">
        <f>VLOOKUP($A28,'Occupancy Raw Data'!$B$6:$BE$43,'Occupancy Raw Data'!AC$1,FALSE)</f>
        <v>-5.0289123205270299</v>
      </c>
      <c r="V28" s="62">
        <f>VLOOKUP($A28,'Occupancy Raw Data'!$B$6:$BE$43,'Occupancy Raw Data'!AE$1,FALSE)</f>
        <v>-14.2074110111084</v>
      </c>
      <c r="W28" s="63"/>
      <c r="X28" s="64">
        <f>VLOOKUP($A28,'ADR Raw Data'!$B$6:$BE$43,'ADR Raw Data'!G$1,FALSE)</f>
        <v>123.089612579762</v>
      </c>
      <c r="Y28" s="65">
        <f>VLOOKUP($A28,'ADR Raw Data'!$B$6:$BE$43,'ADR Raw Data'!H$1,FALSE)</f>
        <v>118.097622852576</v>
      </c>
      <c r="Z28" s="65">
        <f>VLOOKUP($A28,'ADR Raw Data'!$B$6:$BE$43,'ADR Raw Data'!I$1,FALSE)</f>
        <v>119.790963765409</v>
      </c>
      <c r="AA28" s="65">
        <f>VLOOKUP($A28,'ADR Raw Data'!$B$6:$BE$43,'ADR Raw Data'!J$1,FALSE)</f>
        <v>120.52929804804801</v>
      </c>
      <c r="AB28" s="65">
        <f>VLOOKUP($A28,'ADR Raw Data'!$B$6:$BE$43,'ADR Raw Data'!K$1,FALSE)</f>
        <v>139.341638946638</v>
      </c>
      <c r="AC28" s="66">
        <f>VLOOKUP($A28,'ADR Raw Data'!$B$6:$BE$43,'ADR Raw Data'!L$1,FALSE)</f>
        <v>124.54096177653901</v>
      </c>
      <c r="AD28" s="65">
        <f>VLOOKUP($A28,'ADR Raw Data'!$B$6:$BE$43,'ADR Raw Data'!N$1,FALSE)</f>
        <v>200.83122086246999</v>
      </c>
      <c r="AE28" s="65">
        <f>VLOOKUP($A28,'ADR Raw Data'!$B$6:$BE$43,'ADR Raw Data'!O$1,FALSE)</f>
        <v>199.74161642262399</v>
      </c>
      <c r="AF28" s="66">
        <f>VLOOKUP($A28,'ADR Raw Data'!$B$6:$BE$43,'ADR Raw Data'!P$1,FALSE)</f>
        <v>200.28240057845201</v>
      </c>
      <c r="AG28" s="67">
        <f>VLOOKUP($A28,'ADR Raw Data'!$B$6:$BE$43,'ADR Raw Data'!R$1,FALSE)</f>
        <v>150.941085236151</v>
      </c>
      <c r="AH28" s="63"/>
      <c r="AI28" s="59">
        <f>VLOOKUP($A28,'ADR Raw Data'!$B$6:$BE$43,'ADR Raw Data'!T$1,FALSE)</f>
        <v>19.952289342259199</v>
      </c>
      <c r="AJ28" s="60">
        <f>VLOOKUP($A28,'ADR Raw Data'!$B$6:$BE$43,'ADR Raw Data'!U$1,FALSE)</f>
        <v>14.8065483738576</v>
      </c>
      <c r="AK28" s="60">
        <f>VLOOKUP($A28,'ADR Raw Data'!$B$6:$BE$43,'ADR Raw Data'!V$1,FALSE)</f>
        <v>17.738606775989201</v>
      </c>
      <c r="AL28" s="60">
        <f>VLOOKUP($A28,'ADR Raw Data'!$B$6:$BE$43,'ADR Raw Data'!W$1,FALSE)</f>
        <v>16.9962366926916</v>
      </c>
      <c r="AM28" s="60">
        <f>VLOOKUP($A28,'ADR Raw Data'!$B$6:$BE$43,'ADR Raw Data'!X$1,FALSE)</f>
        <v>26.124096402220399</v>
      </c>
      <c r="AN28" s="61">
        <f>VLOOKUP($A28,'ADR Raw Data'!$B$6:$BE$43,'ADR Raw Data'!Y$1,FALSE)</f>
        <v>19.4251645986227</v>
      </c>
      <c r="AO28" s="60">
        <f>VLOOKUP($A28,'ADR Raw Data'!$B$6:$BE$43,'ADR Raw Data'!AA$1,FALSE)</f>
        <v>43.902071761104999</v>
      </c>
      <c r="AP28" s="60">
        <f>VLOOKUP($A28,'ADR Raw Data'!$B$6:$BE$43,'ADR Raw Data'!AB$1,FALSE)</f>
        <v>43.899632247401101</v>
      </c>
      <c r="AQ28" s="61">
        <f>VLOOKUP($A28,'ADR Raw Data'!$B$6:$BE$43,'ADR Raw Data'!AC$1,FALSE)</f>
        <v>43.889934336047098</v>
      </c>
      <c r="AR28" s="62">
        <f>VLOOKUP($A28,'ADR Raw Data'!$B$6:$BE$43,'ADR Raw Data'!AE$1,FALSE)</f>
        <v>30.939931096100299</v>
      </c>
      <c r="AS28" s="50"/>
      <c r="AT28" s="64">
        <f>VLOOKUP($A28,'RevPAR Raw Data'!$B$6:$BE$43,'RevPAR Raw Data'!G$1,FALSE)</f>
        <v>65.691707613719203</v>
      </c>
      <c r="AU28" s="65">
        <f>VLOOKUP($A28,'RevPAR Raw Data'!$B$6:$BE$43,'RevPAR Raw Data'!H$1,FALSE)</f>
        <v>71.904244709316401</v>
      </c>
      <c r="AV28" s="65">
        <f>VLOOKUP($A28,'RevPAR Raw Data'!$B$6:$BE$43,'RevPAR Raw Data'!I$1,FALSE)</f>
        <v>78.005451228411502</v>
      </c>
      <c r="AW28" s="65">
        <f>VLOOKUP($A28,'RevPAR Raw Data'!$B$6:$BE$43,'RevPAR Raw Data'!J$1,FALSE)</f>
        <v>78.105096083677907</v>
      </c>
      <c r="AX28" s="65">
        <f>VLOOKUP($A28,'RevPAR Raw Data'!$B$6:$BE$43,'RevPAR Raw Data'!K$1,FALSE)</f>
        <v>97.820474337144205</v>
      </c>
      <c r="AY28" s="66">
        <f>VLOOKUP($A28,'RevPAR Raw Data'!$B$6:$BE$43,'RevPAR Raw Data'!L$1,FALSE)</f>
        <v>78.305394794453903</v>
      </c>
      <c r="AZ28" s="65">
        <f>VLOOKUP($A28,'RevPAR Raw Data'!$B$6:$BE$43,'RevPAR Raw Data'!N$1,FALSE)</f>
        <v>167.66060569204501</v>
      </c>
      <c r="BA28" s="65">
        <f>VLOOKUP($A28,'RevPAR Raw Data'!$B$6:$BE$43,'RevPAR Raw Data'!O$1,FALSE)</f>
        <v>169.22891024081699</v>
      </c>
      <c r="BB28" s="66">
        <f>VLOOKUP($A28,'RevPAR Raw Data'!$B$6:$BE$43,'RevPAR Raw Data'!P$1,FALSE)</f>
        <v>168.44475796643101</v>
      </c>
      <c r="BC28" s="67">
        <f>VLOOKUP($A28,'RevPAR Raw Data'!$B$6:$BE$43,'RevPAR Raw Data'!R$1,FALSE)</f>
        <v>104.059498557876</v>
      </c>
      <c r="BD28" s="63"/>
      <c r="BE28" s="59">
        <f>VLOOKUP($A28,'RevPAR Raw Data'!$B$6:$BE$43,'RevPAR Raw Data'!T$1,FALSE)</f>
        <v>-6.6506167213192704</v>
      </c>
      <c r="BF28" s="60">
        <f>VLOOKUP($A28,'RevPAR Raw Data'!$B$6:$BE$43,'RevPAR Raw Data'!U$1,FALSE)</f>
        <v>-10.5803447606609</v>
      </c>
      <c r="BG28" s="60">
        <f>VLOOKUP($A28,'RevPAR Raw Data'!$B$6:$BE$43,'RevPAR Raw Data'!V$1,FALSE)</f>
        <v>0.108864053905012</v>
      </c>
      <c r="BH28" s="60">
        <f>VLOOKUP($A28,'RevPAR Raw Data'!$B$6:$BE$43,'RevPAR Raw Data'!W$1,FALSE)</f>
        <v>-3.2097604814354801</v>
      </c>
      <c r="BI28" s="60">
        <f>VLOOKUP($A28,'RevPAR Raw Data'!$B$6:$BE$43,'RevPAR Raw Data'!X$1,FALSE)</f>
        <v>5.7579131552389802</v>
      </c>
      <c r="BJ28" s="61">
        <f>VLOOKUP($A28,'RevPAR Raw Data'!$B$6:$BE$43,'RevPAR Raw Data'!Y$1,FALSE)</f>
        <v>-2.5796752342291702</v>
      </c>
      <c r="BK28" s="60">
        <f>VLOOKUP($A28,'RevPAR Raw Data'!$B$6:$BE$43,'RevPAR Raw Data'!AA$1,FALSE)</f>
        <v>32.920470717919898</v>
      </c>
      <c r="BL28" s="60">
        <f>VLOOKUP($A28,'RevPAR Raw Data'!$B$6:$BE$43,'RevPAR Raw Data'!AB$1,FALSE)</f>
        <v>40.565335251269097</v>
      </c>
      <c r="BM28" s="61">
        <f>VLOOKUP($A28,'RevPAR Raw Data'!$B$6:$BE$43,'RevPAR Raw Data'!AC$1,FALSE)</f>
        <v>36.653835700223297</v>
      </c>
      <c r="BN28" s="62">
        <f>VLOOKUP($A28,'RevPAR Raw Data'!$B$6:$BE$43,'RevPAR Raw Data'!AE$1,FALSE)</f>
        <v>12.3367569076152</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47.420298783305</v>
      </c>
      <c r="C30" s="60">
        <f>VLOOKUP($A30,'Occupancy Raw Data'!$B$6:$BE$43,'Occupancy Raw Data'!H$1,FALSE)</f>
        <v>61.496996765747703</v>
      </c>
      <c r="D30" s="60">
        <f>VLOOKUP($A30,'Occupancy Raw Data'!$B$6:$BE$43,'Occupancy Raw Data'!I$1,FALSE)</f>
        <v>64.407823810257199</v>
      </c>
      <c r="E30" s="60">
        <f>VLOOKUP($A30,'Occupancy Raw Data'!$B$6:$BE$43,'Occupancy Raw Data'!J$1,FALSE)</f>
        <v>63.360542122285501</v>
      </c>
      <c r="F30" s="60">
        <f>VLOOKUP($A30,'Occupancy Raw Data'!$B$6:$BE$43,'Occupancy Raw Data'!K$1,FALSE)</f>
        <v>63.807176959802803</v>
      </c>
      <c r="G30" s="61">
        <f>VLOOKUP($A30,'Occupancy Raw Data'!$B$6:$BE$43,'Occupancy Raw Data'!L$1,FALSE)</f>
        <v>60.098567688279601</v>
      </c>
      <c r="H30" s="60">
        <f>VLOOKUP($A30,'Occupancy Raw Data'!$B$6:$BE$43,'Occupancy Raw Data'!N$1,FALSE)</f>
        <v>75.8355151701832</v>
      </c>
      <c r="I30" s="60">
        <f>VLOOKUP($A30,'Occupancy Raw Data'!$B$6:$BE$43,'Occupancy Raw Data'!O$1,FALSE)</f>
        <v>73.186508547666705</v>
      </c>
      <c r="J30" s="61">
        <f>VLOOKUP($A30,'Occupancy Raw Data'!$B$6:$BE$43,'Occupancy Raw Data'!P$1,FALSE)</f>
        <v>74.511011858924903</v>
      </c>
      <c r="K30" s="62">
        <f>VLOOKUP($A30,'Occupancy Raw Data'!$B$6:$BE$43,'Occupancy Raw Data'!R$1,FALSE)</f>
        <v>64.216408879892597</v>
      </c>
      <c r="L30" s="63"/>
      <c r="M30" s="59">
        <f>VLOOKUP($A30,'Occupancy Raw Data'!$B$6:$BE$43,'Occupancy Raw Data'!T$1,FALSE)</f>
        <v>-46.062142650780501</v>
      </c>
      <c r="N30" s="60">
        <f>VLOOKUP($A30,'Occupancy Raw Data'!$B$6:$BE$43,'Occupancy Raw Data'!U$1,FALSE)</f>
        <v>-6.5481312834371801</v>
      </c>
      <c r="O30" s="60">
        <f>VLOOKUP($A30,'Occupancy Raw Data'!$B$6:$BE$43,'Occupancy Raw Data'!V$1,FALSE)</f>
        <v>30.3021324700678</v>
      </c>
      <c r="P30" s="60">
        <f>VLOOKUP($A30,'Occupancy Raw Data'!$B$6:$BE$43,'Occupancy Raw Data'!W$1,FALSE)</f>
        <v>25.4779820507331</v>
      </c>
      <c r="Q30" s="60">
        <f>VLOOKUP($A30,'Occupancy Raw Data'!$B$6:$BE$43,'Occupancy Raw Data'!X$1,FALSE)</f>
        <v>25.8760476476774</v>
      </c>
      <c r="R30" s="61">
        <f>VLOOKUP($A30,'Occupancy Raw Data'!$B$6:$BE$43,'Occupancy Raw Data'!Y$1,FALSE)</f>
        <v>-1.2634629002911699</v>
      </c>
      <c r="S30" s="60">
        <f>VLOOKUP($A30,'Occupancy Raw Data'!$B$6:$BE$43,'Occupancy Raw Data'!AA$1,FALSE)</f>
        <v>32.881694388153797</v>
      </c>
      <c r="T30" s="60">
        <f>VLOOKUP($A30,'Occupancy Raw Data'!$B$6:$BE$43,'Occupancy Raw Data'!AB$1,FALSE)</f>
        <v>46.769572529968499</v>
      </c>
      <c r="U30" s="61">
        <f>VLOOKUP($A30,'Occupancy Raw Data'!$B$6:$BE$43,'Occupancy Raw Data'!AC$1,FALSE)</f>
        <v>39.357765582301603</v>
      </c>
      <c r="V30" s="62">
        <f>VLOOKUP($A30,'Occupancy Raw Data'!$B$6:$BE$43,'Occupancy Raw Data'!AE$1,FALSE)</f>
        <v>9.2984419761638293</v>
      </c>
      <c r="W30" s="63"/>
      <c r="X30" s="64">
        <f>VLOOKUP($A30,'ADR Raw Data'!$B$6:$BE$43,'ADR Raw Data'!G$1,FALSE)</f>
        <v>82.394306593049606</v>
      </c>
      <c r="Y30" s="65">
        <f>VLOOKUP($A30,'ADR Raw Data'!$B$6:$BE$43,'ADR Raw Data'!H$1,FALSE)</f>
        <v>87.655189080891503</v>
      </c>
      <c r="Z30" s="65">
        <f>VLOOKUP($A30,'ADR Raw Data'!$B$6:$BE$43,'ADR Raw Data'!I$1,FALSE)</f>
        <v>91.523452893352399</v>
      </c>
      <c r="AA30" s="65">
        <f>VLOOKUP($A30,'ADR Raw Data'!$B$6:$BE$43,'ADR Raw Data'!J$1,FALSE)</f>
        <v>88.626071949440899</v>
      </c>
      <c r="AB30" s="65">
        <f>VLOOKUP($A30,'ADR Raw Data'!$B$6:$BE$43,'ADR Raw Data'!K$1,FALSE)</f>
        <v>88.640391020999203</v>
      </c>
      <c r="AC30" s="66">
        <f>VLOOKUP($A30,'ADR Raw Data'!$B$6:$BE$43,'ADR Raw Data'!L$1,FALSE)</f>
        <v>88.068019066167807</v>
      </c>
      <c r="AD30" s="65">
        <f>VLOOKUP($A30,'ADR Raw Data'!$B$6:$BE$43,'ADR Raw Data'!N$1,FALSE)</f>
        <v>103.36791023558</v>
      </c>
      <c r="AE30" s="65">
        <f>VLOOKUP($A30,'ADR Raw Data'!$B$6:$BE$43,'ADR Raw Data'!O$1,FALSE)</f>
        <v>102.92330597643</v>
      </c>
      <c r="AF30" s="66">
        <f>VLOOKUP($A30,'ADR Raw Data'!$B$6:$BE$43,'ADR Raw Data'!P$1,FALSE)</f>
        <v>103.149559735427</v>
      </c>
      <c r="AG30" s="67">
        <f>VLOOKUP($A30,'ADR Raw Data'!$B$6:$BE$43,'ADR Raw Data'!R$1,FALSE)</f>
        <v>93.067813067461501</v>
      </c>
      <c r="AH30" s="80"/>
      <c r="AI30" s="59">
        <f>VLOOKUP($A30,'ADR Raw Data'!$B$6:$BE$43,'ADR Raw Data'!T$1,FALSE)</f>
        <v>-41.219582531267498</v>
      </c>
      <c r="AJ30" s="60">
        <f>VLOOKUP($A30,'ADR Raw Data'!$B$6:$BE$43,'ADR Raw Data'!U$1,FALSE)</f>
        <v>-4.6876294336802404</v>
      </c>
      <c r="AK30" s="60">
        <f>VLOOKUP($A30,'ADR Raw Data'!$B$6:$BE$43,'ADR Raw Data'!V$1,FALSE)</f>
        <v>17.960610919543299</v>
      </c>
      <c r="AL30" s="60">
        <f>VLOOKUP($A30,'ADR Raw Data'!$B$6:$BE$43,'ADR Raw Data'!W$1,FALSE)</f>
        <v>13.057270973356401</v>
      </c>
      <c r="AM30" s="60">
        <f>VLOOKUP($A30,'ADR Raw Data'!$B$6:$BE$43,'ADR Raw Data'!X$1,FALSE)</f>
        <v>13.7288163617963</v>
      </c>
      <c r="AN30" s="61">
        <f>VLOOKUP($A30,'ADR Raw Data'!$B$6:$BE$43,'ADR Raw Data'!Y$1,FALSE)</f>
        <v>-11.013831966114999</v>
      </c>
      <c r="AO30" s="60">
        <f>VLOOKUP($A30,'ADR Raw Data'!$B$6:$BE$43,'ADR Raw Data'!AA$1,FALSE)</f>
        <v>25.8888774547842</v>
      </c>
      <c r="AP30" s="60">
        <f>VLOOKUP($A30,'ADR Raw Data'!$B$6:$BE$43,'ADR Raw Data'!AB$1,FALSE)</f>
        <v>25.959728932693999</v>
      </c>
      <c r="AQ30" s="61">
        <f>VLOOKUP($A30,'ADR Raw Data'!$B$6:$BE$43,'ADR Raw Data'!AC$1,FALSE)</f>
        <v>25.908370854648702</v>
      </c>
      <c r="AR30" s="62">
        <f>VLOOKUP($A30,'ADR Raw Data'!$B$6:$BE$43,'ADR Raw Data'!AE$1,FALSE)</f>
        <v>-1.55370612488628</v>
      </c>
      <c r="AS30" s="50"/>
      <c r="AT30" s="64">
        <f>VLOOKUP($A30,'RevPAR Raw Data'!$B$6:$BE$43,'RevPAR Raw Data'!G$1,FALSE)</f>
        <v>39.071626366856599</v>
      </c>
      <c r="AU30" s="65">
        <f>VLOOKUP($A30,'RevPAR Raw Data'!$B$6:$BE$43,'RevPAR Raw Data'!H$1,FALSE)</f>
        <v>53.905308794085897</v>
      </c>
      <c r="AV30" s="65">
        <f>VLOOKUP($A30,'RevPAR Raw Data'!$B$6:$BE$43,'RevPAR Raw Data'!I$1,FALSE)</f>
        <v>58.948264284614098</v>
      </c>
      <c r="AW30" s="65">
        <f>VLOOKUP($A30,'RevPAR Raw Data'!$B$6:$BE$43,'RevPAR Raw Data'!J$1,FALSE)</f>
        <v>56.153959648852599</v>
      </c>
      <c r="AX30" s="65">
        <f>VLOOKUP($A30,'RevPAR Raw Data'!$B$6:$BE$43,'RevPAR Raw Data'!K$1,FALSE)</f>
        <v>56.558931156630202</v>
      </c>
      <c r="AY30" s="66">
        <f>VLOOKUP($A30,'RevPAR Raw Data'!$B$6:$BE$43,'RevPAR Raw Data'!L$1,FALSE)</f>
        <v>52.927618050207897</v>
      </c>
      <c r="AZ30" s="65">
        <f>VLOOKUP($A30,'RevPAR Raw Data'!$B$6:$BE$43,'RevPAR Raw Data'!N$1,FALSE)</f>
        <v>78.389587247805295</v>
      </c>
      <c r="BA30" s="65">
        <f>VLOOKUP($A30,'RevPAR Raw Data'!$B$6:$BE$43,'RevPAR Raw Data'!O$1,FALSE)</f>
        <v>75.325974125981801</v>
      </c>
      <c r="BB30" s="66">
        <f>VLOOKUP($A30,'RevPAR Raw Data'!$B$6:$BE$43,'RevPAR Raw Data'!P$1,FALSE)</f>
        <v>76.857780686893506</v>
      </c>
      <c r="BC30" s="67">
        <f>VLOOKUP($A30,'RevPAR Raw Data'!$B$6:$BE$43,'RevPAR Raw Data'!R$1,FALSE)</f>
        <v>59.764807374975199</v>
      </c>
      <c r="BD30" s="63"/>
      <c r="BE30" s="59">
        <f>VLOOKUP($A30,'RevPAR Raw Data'!$B$6:$BE$43,'RevPAR Raw Data'!T$1,FALSE)</f>
        <v>-68.295102276439295</v>
      </c>
      <c r="BF30" s="60">
        <f>VLOOKUP($A30,'RevPAR Raw Data'!$B$6:$BE$43,'RevPAR Raw Data'!U$1,FALSE)</f>
        <v>-10.928808587719001</v>
      </c>
      <c r="BG30" s="60">
        <f>VLOOKUP($A30,'RevPAR Raw Data'!$B$6:$BE$43,'RevPAR Raw Data'!V$1,FALSE)</f>
        <v>53.705191502884603</v>
      </c>
      <c r="BH30" s="60">
        <f>VLOOKUP($A30,'RevPAR Raw Data'!$B$6:$BE$43,'RevPAR Raw Data'!W$1,FALSE)</f>
        <v>41.861982178996897</v>
      </c>
      <c r="BI30" s="60">
        <f>VLOOKUP($A30,'RevPAR Raw Data'!$B$6:$BE$43,'RevPAR Raw Data'!X$1,FALSE)</f>
        <v>43.157339072714201</v>
      </c>
      <c r="BJ30" s="61">
        <f>VLOOKUP($A30,'RevPAR Raw Data'!$B$6:$BE$43,'RevPAR Raw Data'!Y$1,FALSE)</f>
        <v>-12.1381391856139</v>
      </c>
      <c r="BK30" s="60">
        <f>VLOOKUP($A30,'RevPAR Raw Data'!$B$6:$BE$43,'RevPAR Raw Data'!AA$1,FALSE)</f>
        <v>67.283273408143799</v>
      </c>
      <c r="BL30" s="60">
        <f>VLOOKUP($A30,'RevPAR Raw Data'!$B$6:$BE$43,'RevPAR Raw Data'!AB$1,FALSE)</f>
        <v>84.870555714422196</v>
      </c>
      <c r="BM30" s="61">
        <f>VLOOKUP($A30,'RevPAR Raw Data'!$B$6:$BE$43,'RevPAR Raw Data'!AC$1,FALSE)</f>
        <v>75.463092304116401</v>
      </c>
      <c r="BN30" s="62">
        <f>VLOOKUP($A30,'RevPAR Raw Data'!$B$6:$BE$43,'RevPAR Raw Data'!AE$1,FALSE)</f>
        <v>7.6002653887748899</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49.030052825498203</v>
      </c>
      <c r="C32" s="60">
        <f>VLOOKUP($A32,'Occupancy Raw Data'!$B$6:$BE$43,'Occupancy Raw Data'!H$1,FALSE)</f>
        <v>57.943800772406398</v>
      </c>
      <c r="D32" s="60">
        <f>VLOOKUP($A32,'Occupancy Raw Data'!$B$6:$BE$43,'Occupancy Raw Data'!I$1,FALSE)</f>
        <v>63.519332356727404</v>
      </c>
      <c r="E32" s="60">
        <f>VLOOKUP($A32,'Occupancy Raw Data'!$B$6:$BE$43,'Occupancy Raw Data'!J$1,FALSE)</f>
        <v>64.145247924712507</v>
      </c>
      <c r="F32" s="60">
        <f>VLOOKUP($A32,'Occupancy Raw Data'!$B$6:$BE$43,'Occupancy Raw Data'!K$1,FALSE)</f>
        <v>77.005371332179095</v>
      </c>
      <c r="G32" s="61">
        <f>VLOOKUP($A32,'Occupancy Raw Data'!$B$6:$BE$43,'Occupancy Raw Data'!L$1,FALSE)</f>
        <v>62.328761042304698</v>
      </c>
      <c r="H32" s="60">
        <f>VLOOKUP($A32,'Occupancy Raw Data'!$B$6:$BE$43,'Occupancy Raw Data'!N$1,FALSE)</f>
        <v>92.346961424068795</v>
      </c>
      <c r="I32" s="60">
        <f>VLOOKUP($A32,'Occupancy Raw Data'!$B$6:$BE$43,'Occupancy Raw Data'!O$1,FALSE)</f>
        <v>93.953921960314204</v>
      </c>
      <c r="J32" s="61">
        <f>VLOOKUP($A32,'Occupancy Raw Data'!$B$6:$BE$43,'Occupancy Raw Data'!P$1,FALSE)</f>
        <v>93.150441692191507</v>
      </c>
      <c r="K32" s="62">
        <f>VLOOKUP($A32,'Occupancy Raw Data'!$B$6:$BE$43,'Occupancy Raw Data'!R$1,FALSE)</f>
        <v>71.134955513701001</v>
      </c>
      <c r="L32" s="63"/>
      <c r="M32" s="59">
        <f>VLOOKUP($A32,'Occupancy Raw Data'!$B$6:$BE$43,'Occupancy Raw Data'!T$1,FALSE)</f>
        <v>-1.9976237835411801</v>
      </c>
      <c r="N32" s="60">
        <f>VLOOKUP($A32,'Occupancy Raw Data'!$B$6:$BE$43,'Occupancy Raw Data'!U$1,FALSE)</f>
        <v>4.9369554608762298</v>
      </c>
      <c r="O32" s="60">
        <f>VLOOKUP($A32,'Occupancy Raw Data'!$B$6:$BE$43,'Occupancy Raw Data'!V$1,FALSE)</f>
        <v>10.5614122391843</v>
      </c>
      <c r="P32" s="60">
        <f>VLOOKUP($A32,'Occupancy Raw Data'!$B$6:$BE$43,'Occupancy Raw Data'!W$1,FALSE)</f>
        <v>7.7337501103867297</v>
      </c>
      <c r="Q32" s="60">
        <f>VLOOKUP($A32,'Occupancy Raw Data'!$B$6:$BE$43,'Occupancy Raw Data'!X$1,FALSE)</f>
        <v>27.511683839493202</v>
      </c>
      <c r="R32" s="61">
        <f>VLOOKUP($A32,'Occupancy Raw Data'!$B$6:$BE$43,'Occupancy Raw Data'!Y$1,FALSE)</f>
        <v>10.252555338894799</v>
      </c>
      <c r="S32" s="60">
        <f>VLOOKUP($A32,'Occupancy Raw Data'!$B$6:$BE$43,'Occupancy Raw Data'!AA$1,FALSE)</f>
        <v>35.106366171526297</v>
      </c>
      <c r="T32" s="60">
        <f>VLOOKUP($A32,'Occupancy Raw Data'!$B$6:$BE$43,'Occupancy Raw Data'!AB$1,FALSE)</f>
        <v>43.444053692496297</v>
      </c>
      <c r="U32" s="61">
        <f>VLOOKUP($A32,'Occupancy Raw Data'!$B$6:$BE$43,'Occupancy Raw Data'!AC$1,FALSE)</f>
        <v>39.186362280126502</v>
      </c>
      <c r="V32" s="62">
        <f>VLOOKUP($A32,'Occupancy Raw Data'!$B$6:$BE$43,'Occupancy Raw Data'!AE$1,FALSE)</f>
        <v>19.521278467908001</v>
      </c>
      <c r="W32" s="63"/>
      <c r="X32" s="64">
        <f>VLOOKUP($A32,'ADR Raw Data'!$B$6:$BE$43,'ADR Raw Data'!G$1,FALSE)</f>
        <v>90.641146256224502</v>
      </c>
      <c r="Y32" s="65">
        <f>VLOOKUP($A32,'ADR Raw Data'!$B$6:$BE$43,'ADR Raw Data'!H$1,FALSE)</f>
        <v>96.212092492147306</v>
      </c>
      <c r="Z32" s="65">
        <f>VLOOKUP($A32,'ADR Raw Data'!$B$6:$BE$43,'ADR Raw Data'!I$1,FALSE)</f>
        <v>100.477575651687</v>
      </c>
      <c r="AA32" s="65">
        <f>VLOOKUP($A32,'ADR Raw Data'!$B$6:$BE$43,'ADR Raw Data'!J$1,FALSE)</f>
        <v>99.851950442906499</v>
      </c>
      <c r="AB32" s="65">
        <f>VLOOKUP($A32,'ADR Raw Data'!$B$6:$BE$43,'ADR Raw Data'!K$1,FALSE)</f>
        <v>115.07407547702699</v>
      </c>
      <c r="AC32" s="66">
        <f>VLOOKUP($A32,'ADR Raw Data'!$B$6:$BE$43,'ADR Raw Data'!L$1,FALSE)</f>
        <v>101.61489665688499</v>
      </c>
      <c r="AD32" s="65">
        <f>VLOOKUP($A32,'ADR Raw Data'!$B$6:$BE$43,'ADR Raw Data'!N$1,FALSE)</f>
        <v>136.30118886699</v>
      </c>
      <c r="AE32" s="65">
        <f>VLOOKUP($A32,'ADR Raw Data'!$B$6:$BE$43,'ADR Raw Data'!O$1,FALSE)</f>
        <v>136.532848334514</v>
      </c>
      <c r="AF32" s="66">
        <f>VLOOKUP($A32,'ADR Raw Data'!$B$6:$BE$43,'ADR Raw Data'!P$1,FALSE)</f>
        <v>136.41801770396401</v>
      </c>
      <c r="AG32" s="67">
        <f>VLOOKUP($A32,'ADR Raw Data'!$B$6:$BE$43,'ADR Raw Data'!R$1,FALSE)</f>
        <v>114.63612641211699</v>
      </c>
      <c r="AH32" s="63"/>
      <c r="AI32" s="59">
        <f>VLOOKUP($A32,'ADR Raw Data'!$B$6:$BE$43,'ADR Raw Data'!T$1,FALSE)</f>
        <v>19.568278552311401</v>
      </c>
      <c r="AJ32" s="60">
        <f>VLOOKUP($A32,'ADR Raw Data'!$B$6:$BE$43,'ADR Raw Data'!U$1,FALSE)</f>
        <v>25.819571389757002</v>
      </c>
      <c r="AK32" s="60">
        <f>VLOOKUP($A32,'ADR Raw Data'!$B$6:$BE$43,'ADR Raw Data'!V$1,FALSE)</f>
        <v>29.848084371549799</v>
      </c>
      <c r="AL32" s="60">
        <f>VLOOKUP($A32,'ADR Raw Data'!$B$6:$BE$43,'ADR Raw Data'!W$1,FALSE)</f>
        <v>28.3435037545893</v>
      </c>
      <c r="AM32" s="60">
        <f>VLOOKUP($A32,'ADR Raw Data'!$B$6:$BE$43,'ADR Raw Data'!X$1,FALSE)</f>
        <v>47.122916100265698</v>
      </c>
      <c r="AN32" s="61">
        <f>VLOOKUP($A32,'ADR Raw Data'!$B$6:$BE$43,'ADR Raw Data'!Y$1,FALSE)</f>
        <v>31.637793916718799</v>
      </c>
      <c r="AO32" s="60">
        <f>VLOOKUP($A32,'ADR Raw Data'!$B$6:$BE$43,'ADR Raw Data'!AA$1,FALSE)</f>
        <v>57.5558464281523</v>
      </c>
      <c r="AP32" s="60">
        <f>VLOOKUP($A32,'ADR Raw Data'!$B$6:$BE$43,'ADR Raw Data'!AB$1,FALSE)</f>
        <v>56.536191430251698</v>
      </c>
      <c r="AQ32" s="61">
        <f>VLOOKUP($A32,'ADR Raw Data'!$B$6:$BE$43,'ADR Raw Data'!AC$1,FALSE)</f>
        <v>57.058789711663401</v>
      </c>
      <c r="AR32" s="62">
        <f>VLOOKUP($A32,'ADR Raw Data'!$B$6:$BE$43,'ADR Raw Data'!AE$1,FALSE)</f>
        <v>42.736161850689903</v>
      </c>
      <c r="AS32" s="50"/>
      <c r="AT32" s="64">
        <f>VLOOKUP($A32,'RevPAR Raw Data'!$B$6:$BE$43,'RevPAR Raw Data'!G$1,FALSE)</f>
        <v>44.441401891063997</v>
      </c>
      <c r="AU32" s="65">
        <f>VLOOKUP($A32,'RevPAR Raw Data'!$B$6:$BE$43,'RevPAR Raw Data'!H$1,FALSE)</f>
        <v>55.748943192613297</v>
      </c>
      <c r="AV32" s="65">
        <f>VLOOKUP($A32,'RevPAR Raw Data'!$B$6:$BE$43,'RevPAR Raw Data'!I$1,FALSE)</f>
        <v>63.822685222177803</v>
      </c>
      <c r="AW32" s="65">
        <f>VLOOKUP($A32,'RevPAR Raw Data'!$B$6:$BE$43,'RevPAR Raw Data'!J$1,FALSE)</f>
        <v>64.050281169263499</v>
      </c>
      <c r="AX32" s="65">
        <f>VLOOKUP($A32,'RevPAR Raw Data'!$B$6:$BE$43,'RevPAR Raw Data'!K$1,FALSE)</f>
        <v>88.613219128157297</v>
      </c>
      <c r="AY32" s="66">
        <f>VLOOKUP($A32,'RevPAR Raw Data'!$B$6:$BE$43,'RevPAR Raw Data'!L$1,FALSE)</f>
        <v>63.335306120655197</v>
      </c>
      <c r="AZ32" s="65">
        <f>VLOOKUP($A32,'RevPAR Raw Data'!$B$6:$BE$43,'RevPAR Raw Data'!N$1,FALSE)</f>
        <v>125.87000630354601</v>
      </c>
      <c r="BA32" s="65">
        <f>VLOOKUP($A32,'RevPAR Raw Data'!$B$6:$BE$43,'RevPAR Raw Data'!O$1,FALSE)</f>
        <v>128.27796577440401</v>
      </c>
      <c r="BB32" s="66">
        <f>VLOOKUP($A32,'RevPAR Raw Data'!$B$6:$BE$43,'RevPAR Raw Data'!P$1,FALSE)</f>
        <v>127.07398603897499</v>
      </c>
      <c r="BC32" s="67">
        <f>VLOOKUP($A32,'RevPAR Raw Data'!$B$6:$BE$43,'RevPAR Raw Data'!R$1,FALSE)</f>
        <v>81.546357525889505</v>
      </c>
      <c r="BD32" s="80"/>
      <c r="BE32" s="59">
        <f>VLOOKUP($A32,'RevPAR Raw Data'!$B$6:$BE$43,'RevPAR Raw Data'!T$1,FALSE)</f>
        <v>17.1797541823797</v>
      </c>
      <c r="BF32" s="60">
        <f>VLOOKUP($A32,'RevPAR Raw Data'!$B$6:$BE$43,'RevPAR Raw Data'!U$1,FALSE)</f>
        <v>32.031227590334701</v>
      </c>
      <c r="BG32" s="60">
        <f>VLOOKUP($A32,'RevPAR Raw Data'!$B$6:$BE$43,'RevPAR Raw Data'!V$1,FALSE)</f>
        <v>43.5618758467131</v>
      </c>
      <c r="BH32" s="60">
        <f>VLOOKUP($A32,'RevPAR Raw Data'!$B$6:$BE$43,'RevPAR Raw Data'!W$1,FALSE)</f>
        <v>38.269269617884099</v>
      </c>
      <c r="BI32" s="60">
        <f>VLOOKUP($A32,'RevPAR Raw Data'!$B$6:$BE$43,'RevPAR Raw Data'!X$1,FALSE)</f>
        <v>87.598907633213798</v>
      </c>
      <c r="BJ32" s="61">
        <f>VLOOKUP($A32,'RevPAR Raw Data'!$B$6:$BE$43,'RevPAR Raw Data'!Y$1,FALSE)</f>
        <v>45.134031584930803</v>
      </c>
      <c r="BK32" s="60">
        <f>VLOOKUP($A32,'RevPAR Raw Data'!$B$6:$BE$43,'RevPAR Raw Data'!AA$1,FALSE)</f>
        <v>112.867978799867</v>
      </c>
      <c r="BL32" s="60">
        <f>VLOOKUP($A32,'RevPAR Raw Data'!$B$6:$BE$43,'RevPAR Raw Data'!AB$1,FALSE)</f>
        <v>124.541858483399</v>
      </c>
      <c r="BM32" s="61">
        <f>VLOOKUP($A32,'RevPAR Raw Data'!$B$6:$BE$43,'RevPAR Raw Data'!AC$1,FALSE)</f>
        <v>118.604416040857</v>
      </c>
      <c r="BN32" s="62">
        <f>VLOOKUP($A32,'RevPAR Raw Data'!$B$6:$BE$43,'RevPAR Raw Data'!AE$1,FALSE)</f>
        <v>70.600085479967007</v>
      </c>
    </row>
    <row r="33" spans="1:66" x14ac:dyDescent="0.35">
      <c r="A33" s="78" t="s">
        <v>46</v>
      </c>
      <c r="B33" s="59">
        <f>VLOOKUP($A33,'Occupancy Raw Data'!$B$6:$BE$43,'Occupancy Raw Data'!G$1,FALSE)</f>
        <v>56.848649698853698</v>
      </c>
      <c r="C33" s="60">
        <f>VLOOKUP($A33,'Occupancy Raw Data'!$B$6:$BE$43,'Occupancy Raw Data'!H$1,FALSE)</f>
        <v>66.0578978045463</v>
      </c>
      <c r="D33" s="60">
        <f>VLOOKUP($A33,'Occupancy Raw Data'!$B$6:$BE$43,'Occupancy Raw Data'!I$1,FALSE)</f>
        <v>67.515057314940705</v>
      </c>
      <c r="E33" s="60">
        <f>VLOOKUP($A33,'Occupancy Raw Data'!$B$6:$BE$43,'Occupancy Raw Data'!J$1,FALSE)</f>
        <v>70.681950650864493</v>
      </c>
      <c r="F33" s="60">
        <f>VLOOKUP($A33,'Occupancy Raw Data'!$B$6:$BE$43,'Occupancy Raw Data'!K$1,FALSE)</f>
        <v>75.247717116767006</v>
      </c>
      <c r="G33" s="61">
        <f>VLOOKUP($A33,'Occupancy Raw Data'!$B$6:$BE$43,'Occupancy Raw Data'!L$1,FALSE)</f>
        <v>67.270254517194402</v>
      </c>
      <c r="H33" s="60">
        <f>VLOOKUP($A33,'Occupancy Raw Data'!$B$6:$BE$43,'Occupancy Raw Data'!N$1,FALSE)</f>
        <v>88.789586166698996</v>
      </c>
      <c r="I33" s="60">
        <f>VLOOKUP($A33,'Occupancy Raw Data'!$B$6:$BE$43,'Occupancy Raw Data'!O$1,FALSE)</f>
        <v>90.674179133475803</v>
      </c>
      <c r="J33" s="61">
        <f>VLOOKUP($A33,'Occupancy Raw Data'!$B$6:$BE$43,'Occupancy Raw Data'!P$1,FALSE)</f>
        <v>89.7318826500874</v>
      </c>
      <c r="K33" s="62">
        <f>VLOOKUP($A33,'Occupancy Raw Data'!$B$6:$BE$43,'Occupancy Raw Data'!R$1,FALSE)</f>
        <v>73.687862555163804</v>
      </c>
      <c r="L33" s="63"/>
      <c r="M33" s="59">
        <f>VLOOKUP($A33,'Occupancy Raw Data'!$B$6:$BE$43,'Occupancy Raw Data'!T$1,FALSE)</f>
        <v>-15.3845276279517</v>
      </c>
      <c r="N33" s="60">
        <f>VLOOKUP($A33,'Occupancy Raw Data'!$B$6:$BE$43,'Occupancy Raw Data'!U$1,FALSE)</f>
        <v>-9.4635201854128699</v>
      </c>
      <c r="O33" s="60">
        <f>VLOOKUP($A33,'Occupancy Raw Data'!$B$6:$BE$43,'Occupancy Raw Data'!V$1,FALSE)</f>
        <v>-9.1045942425730697</v>
      </c>
      <c r="P33" s="60">
        <f>VLOOKUP($A33,'Occupancy Raw Data'!$B$6:$BE$43,'Occupancy Raw Data'!W$1,FALSE)</f>
        <v>-7.6645730565618599</v>
      </c>
      <c r="Q33" s="60">
        <f>VLOOKUP($A33,'Occupancy Raw Data'!$B$6:$BE$43,'Occupancy Raw Data'!X$1,FALSE)</f>
        <v>0.76650813897500403</v>
      </c>
      <c r="R33" s="61">
        <f>VLOOKUP($A33,'Occupancy Raw Data'!$B$6:$BE$43,'Occupancy Raw Data'!Y$1,FALSE)</f>
        <v>-8.0175518700158204</v>
      </c>
      <c r="S33" s="60">
        <f>VLOOKUP($A33,'Occupancy Raw Data'!$B$6:$BE$43,'Occupancy Raw Data'!AA$1,FALSE)</f>
        <v>14.7288779301206</v>
      </c>
      <c r="T33" s="60">
        <f>VLOOKUP($A33,'Occupancy Raw Data'!$B$6:$BE$43,'Occupancy Raw Data'!AB$1,FALSE)</f>
        <v>22.8816475616864</v>
      </c>
      <c r="U33" s="61">
        <f>VLOOKUP($A33,'Occupancy Raw Data'!$B$6:$BE$43,'Occupancy Raw Data'!AC$1,FALSE)</f>
        <v>18.708168066574</v>
      </c>
      <c r="V33" s="62">
        <f>VLOOKUP($A33,'Occupancy Raw Data'!$B$6:$BE$43,'Occupancy Raw Data'!AE$1,FALSE)</f>
        <v>-0.206936539625062</v>
      </c>
      <c r="W33" s="63"/>
      <c r="X33" s="64">
        <f>VLOOKUP($A33,'ADR Raw Data'!$B$6:$BE$43,'ADR Raw Data'!G$1,FALSE)</f>
        <v>80.314480246069706</v>
      </c>
      <c r="Y33" s="65">
        <f>VLOOKUP($A33,'ADR Raw Data'!$B$6:$BE$43,'ADR Raw Data'!H$1,FALSE)</f>
        <v>83.432240382352902</v>
      </c>
      <c r="Z33" s="65">
        <f>VLOOKUP($A33,'ADR Raw Data'!$B$6:$BE$43,'ADR Raw Data'!I$1,FALSE)</f>
        <v>85.046843999999993</v>
      </c>
      <c r="AA33" s="65">
        <f>VLOOKUP($A33,'ADR Raw Data'!$B$6:$BE$43,'ADR Raw Data'!J$1,FALSE)</f>
        <v>84.439932490379306</v>
      </c>
      <c r="AB33" s="65">
        <f>VLOOKUP($A33,'ADR Raw Data'!$B$6:$BE$43,'ADR Raw Data'!K$1,FALSE)</f>
        <v>92.546872940872703</v>
      </c>
      <c r="AC33" s="66">
        <f>VLOOKUP($A33,'ADR Raw Data'!$B$6:$BE$43,'ADR Raw Data'!L$1,FALSE)</f>
        <v>85.480249693853906</v>
      </c>
      <c r="AD33" s="65">
        <f>VLOOKUP($A33,'ADR Raw Data'!$B$6:$BE$43,'ADR Raw Data'!N$1,FALSE)</f>
        <v>100.67097879649801</v>
      </c>
      <c r="AE33" s="65">
        <f>VLOOKUP($A33,'ADR Raw Data'!$B$6:$BE$43,'ADR Raw Data'!O$1,FALSE)</f>
        <v>101.67536233126199</v>
      </c>
      <c r="AF33" s="66">
        <f>VLOOKUP($A33,'ADR Raw Data'!$B$6:$BE$43,'ADR Raw Data'!P$1,FALSE)</f>
        <v>101.178444202663</v>
      </c>
      <c r="AG33" s="67">
        <f>VLOOKUP($A33,'ADR Raw Data'!$B$6:$BE$43,'ADR Raw Data'!R$1,FALSE)</f>
        <v>90.942008053034002</v>
      </c>
      <c r="AH33" s="63"/>
      <c r="AI33" s="59">
        <f>VLOOKUP($A33,'ADR Raw Data'!$B$6:$BE$43,'ADR Raw Data'!T$1,FALSE)</f>
        <v>11.3689101663185</v>
      </c>
      <c r="AJ33" s="60">
        <f>VLOOKUP($A33,'ADR Raw Data'!$B$6:$BE$43,'ADR Raw Data'!U$1,FALSE)</f>
        <v>13.0084846004761</v>
      </c>
      <c r="AK33" s="60">
        <f>VLOOKUP($A33,'ADR Raw Data'!$B$6:$BE$43,'ADR Raw Data'!V$1,FALSE)</f>
        <v>14.4547745678934</v>
      </c>
      <c r="AL33" s="60">
        <f>VLOOKUP($A33,'ADR Raw Data'!$B$6:$BE$43,'ADR Raw Data'!W$1,FALSE)</f>
        <v>13.689881021543799</v>
      </c>
      <c r="AM33" s="60">
        <f>VLOOKUP($A33,'ADR Raw Data'!$B$6:$BE$43,'ADR Raw Data'!X$1,FALSE)</f>
        <v>25.797952940965299</v>
      </c>
      <c r="AN33" s="61">
        <f>VLOOKUP($A33,'ADR Raw Data'!$B$6:$BE$43,'ADR Raw Data'!Y$1,FALSE)</f>
        <v>16.062472499502299</v>
      </c>
      <c r="AO33" s="60">
        <f>VLOOKUP($A33,'ADR Raw Data'!$B$6:$BE$43,'ADR Raw Data'!AA$1,FALSE)</f>
        <v>30.627370663303701</v>
      </c>
      <c r="AP33" s="60">
        <f>VLOOKUP($A33,'ADR Raw Data'!$B$6:$BE$43,'ADR Raw Data'!AB$1,FALSE)</f>
        <v>32.020166976520301</v>
      </c>
      <c r="AQ33" s="61">
        <f>VLOOKUP($A33,'ADR Raw Data'!$B$6:$BE$43,'ADR Raw Data'!AC$1,FALSE)</f>
        <v>31.329316639600499</v>
      </c>
      <c r="AR33" s="62">
        <f>VLOOKUP($A33,'ADR Raw Data'!$B$6:$BE$43,'ADR Raw Data'!AE$1,FALSE)</f>
        <v>21.8257243106864</v>
      </c>
      <c r="AS33" s="50"/>
      <c r="AT33" s="64">
        <f>VLOOKUP($A33,'RevPAR Raw Data'!$B$6:$BE$43,'RevPAR Raw Data'!G$1,FALSE)</f>
        <v>45.657697532543203</v>
      </c>
      <c r="AU33" s="65">
        <f>VLOOKUP($A33,'RevPAR Raw Data'!$B$6:$BE$43,'RevPAR Raw Data'!H$1,FALSE)</f>
        <v>55.113584087818097</v>
      </c>
      <c r="AV33" s="65">
        <f>VLOOKUP($A33,'RevPAR Raw Data'!$B$6:$BE$43,'RevPAR Raw Data'!I$1,FALSE)</f>
        <v>57.419425471148202</v>
      </c>
      <c r="AW33" s="65">
        <f>VLOOKUP($A33,'RevPAR Raw Data'!$B$6:$BE$43,'RevPAR Raw Data'!J$1,FALSE)</f>
        <v>59.683791412473198</v>
      </c>
      <c r="AX33" s="65">
        <f>VLOOKUP($A33,'RevPAR Raw Data'!$B$6:$BE$43,'RevPAR Raw Data'!K$1,FALSE)</f>
        <v>69.639409150961697</v>
      </c>
      <c r="AY33" s="66">
        <f>VLOOKUP($A33,'RevPAR Raw Data'!$B$6:$BE$43,'RevPAR Raw Data'!L$1,FALSE)</f>
        <v>57.502781530988898</v>
      </c>
      <c r="AZ33" s="65">
        <f>VLOOKUP($A33,'RevPAR Raw Data'!$B$6:$BE$43,'RevPAR Raw Data'!N$1,FALSE)</f>
        <v>89.385345463376694</v>
      </c>
      <c r="BA33" s="65">
        <f>VLOOKUP($A33,'RevPAR Raw Data'!$B$6:$BE$43,'RevPAR Raw Data'!O$1,FALSE)</f>
        <v>92.193300174859104</v>
      </c>
      <c r="BB33" s="66">
        <f>VLOOKUP($A33,'RevPAR Raw Data'!$B$6:$BE$43,'RevPAR Raw Data'!P$1,FALSE)</f>
        <v>90.789322819117899</v>
      </c>
      <c r="BC33" s="67">
        <f>VLOOKUP($A33,'RevPAR Raw Data'!$B$6:$BE$43,'RevPAR Raw Data'!R$1,FALSE)</f>
        <v>67.013221899025694</v>
      </c>
      <c r="BD33" s="63"/>
      <c r="BE33" s="59">
        <f>VLOOKUP($A33,'RevPAR Raw Data'!$B$6:$BE$43,'RevPAR Raw Data'!T$1,FALSE)</f>
        <v>-5.7646705871675001</v>
      </c>
      <c r="BF33" s="60">
        <f>VLOOKUP($A33,'RevPAR Raw Data'!$B$6:$BE$43,'RevPAR Raw Data'!U$1,FALSE)</f>
        <v>2.3139038490808801</v>
      </c>
      <c r="BG33" s="60">
        <f>VLOOKUP($A33,'RevPAR Raw Data'!$B$6:$BE$43,'RevPAR Raw Data'!V$1,FALSE)</f>
        <v>4.0341317522350097</v>
      </c>
      <c r="BH33" s="60">
        <f>VLOOKUP($A33,'RevPAR Raw Data'!$B$6:$BE$43,'RevPAR Raw Data'!W$1,FALSE)</f>
        <v>4.9760370327293497</v>
      </c>
      <c r="BI33" s="60">
        <f>VLOOKUP($A33,'RevPAR Raw Data'!$B$6:$BE$43,'RevPAR Raw Data'!X$1,FALSE)</f>
        <v>26.7622044889217</v>
      </c>
      <c r="BJ33" s="61">
        <f>VLOOKUP($A33,'RevPAR Raw Data'!$B$6:$BE$43,'RevPAR Raw Data'!Y$1,FALSE)</f>
        <v>6.7571035652318701</v>
      </c>
      <c r="BK33" s="60">
        <f>VLOOKUP($A33,'RevPAR Raw Data'!$B$6:$BE$43,'RevPAR Raw Data'!AA$1,FALSE)</f>
        <v>49.867316631628</v>
      </c>
      <c r="BL33" s="60">
        <f>VLOOKUP($A33,'RevPAR Raw Data'!$B$6:$BE$43,'RevPAR Raw Data'!AB$1,FALSE)</f>
        <v>62.228556294437702</v>
      </c>
      <c r="BM33" s="61">
        <f>VLOOKUP($A33,'RevPAR Raw Data'!$B$6:$BE$43,'RevPAR Raw Data'!AC$1,FALSE)</f>
        <v>55.898625917220201</v>
      </c>
      <c r="BN33" s="62">
        <f>VLOOKUP($A33,'RevPAR Raw Data'!$B$6:$BE$43,'RevPAR Raw Data'!AE$1,FALSE)</f>
        <v>21.573622372424701</v>
      </c>
    </row>
    <row r="34" spans="1:66" x14ac:dyDescent="0.35">
      <c r="A34" s="78" t="s">
        <v>95</v>
      </c>
      <c r="B34" s="59">
        <f>VLOOKUP($A34,'Occupancy Raw Data'!$B$6:$BE$43,'Occupancy Raw Data'!G$1,FALSE)</f>
        <v>43.992322456813802</v>
      </c>
      <c r="C34" s="60">
        <f>VLOOKUP($A34,'Occupancy Raw Data'!$B$6:$BE$43,'Occupancy Raw Data'!H$1,FALSE)</f>
        <v>50.479846449136197</v>
      </c>
      <c r="D34" s="60">
        <f>VLOOKUP($A34,'Occupancy Raw Data'!$B$6:$BE$43,'Occupancy Raw Data'!I$1,FALSE)</f>
        <v>58.522072936660201</v>
      </c>
      <c r="E34" s="60">
        <f>VLOOKUP($A34,'Occupancy Raw Data'!$B$6:$BE$43,'Occupancy Raw Data'!J$1,FALSE)</f>
        <v>59.0978886756238</v>
      </c>
      <c r="F34" s="60">
        <f>VLOOKUP($A34,'Occupancy Raw Data'!$B$6:$BE$43,'Occupancy Raw Data'!K$1,FALSE)</f>
        <v>71.861804222648701</v>
      </c>
      <c r="G34" s="61">
        <f>VLOOKUP($A34,'Occupancy Raw Data'!$B$6:$BE$43,'Occupancy Raw Data'!L$1,FALSE)</f>
        <v>56.790786948176503</v>
      </c>
      <c r="H34" s="60">
        <f>VLOOKUP($A34,'Occupancy Raw Data'!$B$6:$BE$43,'Occupancy Raw Data'!N$1,FALSE)</f>
        <v>93.819577735124696</v>
      </c>
      <c r="I34" s="60">
        <f>VLOOKUP($A34,'Occupancy Raw Data'!$B$6:$BE$43,'Occupancy Raw Data'!O$1,FALSE)</f>
        <v>95.969289827255196</v>
      </c>
      <c r="J34" s="61">
        <f>VLOOKUP($A34,'Occupancy Raw Data'!$B$6:$BE$43,'Occupancy Raw Data'!P$1,FALSE)</f>
        <v>94.894433781190003</v>
      </c>
      <c r="K34" s="62">
        <f>VLOOKUP($A34,'Occupancy Raw Data'!$B$6:$BE$43,'Occupancy Raw Data'!R$1,FALSE)</f>
        <v>67.677543186180401</v>
      </c>
      <c r="L34" s="63"/>
      <c r="M34" s="59">
        <f>VLOOKUP($A34,'Occupancy Raw Data'!$B$6:$BE$43,'Occupancy Raw Data'!T$1,FALSE)</f>
        <v>12.0306656867388</v>
      </c>
      <c r="N34" s="60">
        <f>VLOOKUP($A34,'Occupancy Raw Data'!$B$6:$BE$43,'Occupancy Raw Data'!U$1,FALSE)</f>
        <v>19.118885983330902</v>
      </c>
      <c r="O34" s="60">
        <f>VLOOKUP($A34,'Occupancy Raw Data'!$B$6:$BE$43,'Occupancy Raw Data'!V$1,FALSE)</f>
        <v>32.579644616815401</v>
      </c>
      <c r="P34" s="60">
        <f>VLOOKUP($A34,'Occupancy Raw Data'!$B$6:$BE$43,'Occupancy Raw Data'!W$1,FALSE)</f>
        <v>32.687213654848797</v>
      </c>
      <c r="Q34" s="60">
        <f>VLOOKUP($A34,'Occupancy Raw Data'!$B$6:$BE$43,'Occupancy Raw Data'!X$1,FALSE)</f>
        <v>57.261060361099297</v>
      </c>
      <c r="R34" s="61">
        <f>VLOOKUP($A34,'Occupancy Raw Data'!$B$6:$BE$43,'Occupancy Raw Data'!Y$1,FALSE)</f>
        <v>31.446770106505401</v>
      </c>
      <c r="S34" s="60">
        <f>VLOOKUP($A34,'Occupancy Raw Data'!$B$6:$BE$43,'Occupancy Raw Data'!AA$1,FALSE)</f>
        <v>69.919111598574105</v>
      </c>
      <c r="T34" s="60">
        <f>VLOOKUP($A34,'Occupancy Raw Data'!$B$6:$BE$43,'Occupancy Raw Data'!AB$1,FALSE)</f>
        <v>78.470393000332905</v>
      </c>
      <c r="U34" s="61">
        <f>VLOOKUP($A34,'Occupancy Raw Data'!$B$6:$BE$43,'Occupancy Raw Data'!AC$1,FALSE)</f>
        <v>74.138219819762</v>
      </c>
      <c r="V34" s="62">
        <f>VLOOKUP($A34,'Occupancy Raw Data'!$B$6:$BE$43,'Occupancy Raw Data'!AE$1,FALSE)</f>
        <v>45.762764094709098</v>
      </c>
      <c r="W34" s="63"/>
      <c r="X34" s="64">
        <f>VLOOKUP($A34,'ADR Raw Data'!$B$6:$BE$43,'ADR Raw Data'!G$1,FALSE)</f>
        <v>117.384197207678</v>
      </c>
      <c r="Y34" s="65">
        <f>VLOOKUP($A34,'ADR Raw Data'!$B$6:$BE$43,'ADR Raw Data'!H$1,FALSE)</f>
        <v>128.442159695817</v>
      </c>
      <c r="Z34" s="65">
        <f>VLOOKUP($A34,'ADR Raw Data'!$B$6:$BE$43,'ADR Raw Data'!I$1,FALSE)</f>
        <v>135.01372581174101</v>
      </c>
      <c r="AA34" s="65">
        <f>VLOOKUP($A34,'ADR Raw Data'!$B$6:$BE$43,'ADR Raw Data'!J$1,FALSE)</f>
        <v>131.66312439103601</v>
      </c>
      <c r="AB34" s="65">
        <f>VLOOKUP($A34,'ADR Raw Data'!$B$6:$BE$43,'ADR Raw Data'!K$1,FALSE)</f>
        <v>144.923832799145</v>
      </c>
      <c r="AC34" s="66">
        <f>VLOOKUP($A34,'ADR Raw Data'!$B$6:$BE$43,'ADR Raw Data'!L$1,FALSE)</f>
        <v>132.92482763282399</v>
      </c>
      <c r="AD34" s="65">
        <f>VLOOKUP($A34,'ADR Raw Data'!$B$6:$BE$43,'ADR Raw Data'!N$1,FALSE)</f>
        <v>171.957590016366</v>
      </c>
      <c r="AE34" s="65">
        <f>VLOOKUP($A34,'ADR Raw Data'!$B$6:$BE$43,'ADR Raw Data'!O$1,FALSE)</f>
        <v>171.30113600000001</v>
      </c>
      <c r="AF34" s="66">
        <f>VLOOKUP($A34,'ADR Raw Data'!$B$6:$BE$43,'ADR Raw Data'!P$1,FALSE)</f>
        <v>171.62564522653699</v>
      </c>
      <c r="AG34" s="67">
        <f>VLOOKUP($A34,'ADR Raw Data'!$B$6:$BE$43,'ADR Raw Data'!R$1,FALSE)</f>
        <v>148.42898792642401</v>
      </c>
      <c r="AH34" s="63"/>
      <c r="AI34" s="59">
        <f>VLOOKUP($A34,'ADR Raw Data'!$B$6:$BE$43,'ADR Raw Data'!T$1,FALSE)</f>
        <v>21.5226690109318</v>
      </c>
      <c r="AJ34" s="60">
        <f>VLOOKUP($A34,'ADR Raw Data'!$B$6:$BE$43,'ADR Raw Data'!U$1,FALSE)</f>
        <v>36.822197924253302</v>
      </c>
      <c r="AK34" s="60">
        <f>VLOOKUP($A34,'ADR Raw Data'!$B$6:$BE$43,'ADR Raw Data'!V$1,FALSE)</f>
        <v>41.686349496833898</v>
      </c>
      <c r="AL34" s="60">
        <f>VLOOKUP($A34,'ADR Raw Data'!$B$6:$BE$43,'ADR Raw Data'!W$1,FALSE)</f>
        <v>37.631117851667497</v>
      </c>
      <c r="AM34" s="60">
        <f>VLOOKUP($A34,'ADR Raw Data'!$B$6:$BE$43,'ADR Raw Data'!X$1,FALSE)</f>
        <v>46.437369345520601</v>
      </c>
      <c r="AN34" s="61">
        <f>VLOOKUP($A34,'ADR Raw Data'!$B$6:$BE$43,'ADR Raw Data'!Y$1,FALSE)</f>
        <v>38.312865840342198</v>
      </c>
      <c r="AO34" s="60">
        <f>VLOOKUP($A34,'ADR Raw Data'!$B$6:$BE$43,'ADR Raw Data'!AA$1,FALSE)</f>
        <v>52.5328184437438</v>
      </c>
      <c r="AP34" s="60">
        <f>VLOOKUP($A34,'ADR Raw Data'!$B$6:$BE$43,'ADR Raw Data'!AB$1,FALSE)</f>
        <v>52.232205696375203</v>
      </c>
      <c r="AQ34" s="61">
        <f>VLOOKUP($A34,'ADR Raw Data'!$B$6:$BE$43,'ADR Raw Data'!AC$1,FALSE)</f>
        <v>52.377484663327301</v>
      </c>
      <c r="AR34" s="62">
        <f>VLOOKUP($A34,'ADR Raw Data'!$B$6:$BE$43,'ADR Raw Data'!AE$1,FALSE)</f>
        <v>46.024395239495</v>
      </c>
      <c r="AS34" s="50"/>
      <c r="AT34" s="64">
        <f>VLOOKUP($A34,'RevPAR Raw Data'!$B$6:$BE$43,'RevPAR Raw Data'!G$1,FALSE)</f>
        <v>51.6400345489443</v>
      </c>
      <c r="AU34" s="65">
        <f>VLOOKUP($A34,'RevPAR Raw Data'!$B$6:$BE$43,'RevPAR Raw Data'!H$1,FALSE)</f>
        <v>64.837404990403002</v>
      </c>
      <c r="AV34" s="65">
        <f>VLOOKUP($A34,'RevPAR Raw Data'!$B$6:$BE$43,'RevPAR Raw Data'!I$1,FALSE)</f>
        <v>79.012831094049901</v>
      </c>
      <c r="AW34" s="65">
        <f>VLOOKUP($A34,'RevPAR Raw Data'!$B$6:$BE$43,'RevPAR Raw Data'!J$1,FALSE)</f>
        <v>77.810126679462499</v>
      </c>
      <c r="AX34" s="65">
        <f>VLOOKUP($A34,'RevPAR Raw Data'!$B$6:$BE$43,'RevPAR Raw Data'!K$1,FALSE)</f>
        <v>104.14488099808</v>
      </c>
      <c r="AY34" s="66">
        <f>VLOOKUP($A34,'RevPAR Raw Data'!$B$6:$BE$43,'RevPAR Raw Data'!L$1,FALSE)</f>
        <v>75.489055662187994</v>
      </c>
      <c r="AZ34" s="65">
        <f>VLOOKUP($A34,'RevPAR Raw Data'!$B$6:$BE$43,'RevPAR Raw Data'!N$1,FALSE)</f>
        <v>161.32988483685199</v>
      </c>
      <c r="BA34" s="65">
        <f>VLOOKUP($A34,'RevPAR Raw Data'!$B$6:$BE$43,'RevPAR Raw Data'!O$1,FALSE)</f>
        <v>164.39648368522001</v>
      </c>
      <c r="BB34" s="66">
        <f>VLOOKUP($A34,'RevPAR Raw Data'!$B$6:$BE$43,'RevPAR Raw Data'!P$1,FALSE)</f>
        <v>162.863184261036</v>
      </c>
      <c r="BC34" s="67">
        <f>VLOOKUP($A34,'RevPAR Raw Data'!$B$6:$BE$43,'RevPAR Raw Data'!R$1,FALSE)</f>
        <v>100.453092404716</v>
      </c>
      <c r="BD34" s="63"/>
      <c r="BE34" s="59">
        <f>VLOOKUP($A34,'RevPAR Raw Data'!$B$6:$BE$43,'RevPAR Raw Data'!T$1,FALSE)</f>
        <v>36.142655053239103</v>
      </c>
      <c r="BF34" s="60">
        <f>VLOOKUP($A34,'RevPAR Raw Data'!$B$6:$BE$43,'RevPAR Raw Data'!U$1,FALSE)</f>
        <v>62.981077945278699</v>
      </c>
      <c r="BG34" s="60">
        <f>VLOOKUP($A34,'RevPAR Raw Data'!$B$6:$BE$43,'RevPAR Raw Data'!V$1,FALSE)</f>
        <v>87.847258633441399</v>
      </c>
      <c r="BH34" s="60">
        <f>VLOOKUP($A34,'RevPAR Raw Data'!$B$6:$BE$43,'RevPAR Raw Data'!W$1,FALSE)</f>
        <v>82.618895399398895</v>
      </c>
      <c r="BI34" s="60">
        <f>VLOOKUP($A34,'RevPAR Raw Data'!$B$6:$BE$43,'RevPAR Raw Data'!X$1,FALSE)</f>
        <v>130.288959797665</v>
      </c>
      <c r="BJ34" s="61">
        <f>VLOOKUP($A34,'RevPAR Raw Data'!$B$6:$BE$43,'RevPAR Raw Data'!Y$1,FALSE)</f>
        <v>81.807794788874006</v>
      </c>
      <c r="BK34" s="60">
        <f>VLOOKUP($A34,'RevPAR Raw Data'!$B$6:$BE$43,'RevPAR Raw Data'!AA$1,FALSE)</f>
        <v>159.18240999587499</v>
      </c>
      <c r="BL34" s="60">
        <f>VLOOKUP($A34,'RevPAR Raw Data'!$B$6:$BE$43,'RevPAR Raw Data'!AB$1,FALSE)</f>
        <v>171.689415779396</v>
      </c>
      <c r="BM34" s="61">
        <f>VLOOKUP($A34,'RevPAR Raw Data'!$B$6:$BE$43,'RevPAR Raw Data'!AC$1,FALSE)</f>
        <v>165.347439198849</v>
      </c>
      <c r="BN34" s="62">
        <f>VLOOKUP($A34,'RevPAR Raw Data'!$B$6:$BE$43,'RevPAR Raw Data'!AE$1,FALSE)</f>
        <v>112.84919475367001</v>
      </c>
    </row>
    <row r="35" spans="1:66" x14ac:dyDescent="0.35">
      <c r="A35" s="78" t="s">
        <v>96</v>
      </c>
      <c r="B35" s="59">
        <f>VLOOKUP($A35,'Occupancy Raw Data'!$B$6:$BE$43,'Occupancy Raw Data'!G$1,FALSE)</f>
        <v>47.431340872374697</v>
      </c>
      <c r="C35" s="60">
        <f>VLOOKUP($A35,'Occupancy Raw Data'!$B$6:$BE$43,'Occupancy Raw Data'!H$1,FALSE)</f>
        <v>57.932148626817401</v>
      </c>
      <c r="D35" s="60">
        <f>VLOOKUP($A35,'Occupancy Raw Data'!$B$6:$BE$43,'Occupancy Raw Data'!I$1,FALSE)</f>
        <v>64.663435648895998</v>
      </c>
      <c r="E35" s="60">
        <f>VLOOKUP($A35,'Occupancy Raw Data'!$B$6:$BE$43,'Occupancy Raw Data'!J$1,FALSE)</f>
        <v>64.081852450188407</v>
      </c>
      <c r="F35" s="60">
        <f>VLOOKUP($A35,'Occupancy Raw Data'!$B$6:$BE$43,'Occupancy Raw Data'!K$1,FALSE)</f>
        <v>79.019924609585303</v>
      </c>
      <c r="G35" s="61">
        <f>VLOOKUP($A35,'Occupancy Raw Data'!$B$6:$BE$43,'Occupancy Raw Data'!L$1,FALSE)</f>
        <v>62.625740441572397</v>
      </c>
      <c r="H35" s="60">
        <f>VLOOKUP($A35,'Occupancy Raw Data'!$B$6:$BE$43,'Occupancy Raw Data'!N$1,FALSE)</f>
        <v>92.471728594507198</v>
      </c>
      <c r="I35" s="60">
        <f>VLOOKUP($A35,'Occupancy Raw Data'!$B$6:$BE$43,'Occupancy Raw Data'!O$1,FALSE)</f>
        <v>93.979536887452795</v>
      </c>
      <c r="J35" s="61">
        <f>VLOOKUP($A35,'Occupancy Raw Data'!$B$6:$BE$43,'Occupancy Raw Data'!P$1,FALSE)</f>
        <v>93.225632740980004</v>
      </c>
      <c r="K35" s="62">
        <f>VLOOKUP($A35,'Occupancy Raw Data'!$B$6:$BE$43,'Occupancy Raw Data'!R$1,FALSE)</f>
        <v>71.368566812831702</v>
      </c>
      <c r="L35" s="63"/>
      <c r="M35" s="59">
        <f>VLOOKUP($A35,'Occupancy Raw Data'!$B$6:$BE$43,'Occupancy Raw Data'!T$1,FALSE)</f>
        <v>-1.51516774958329</v>
      </c>
      <c r="N35" s="60">
        <f>VLOOKUP($A35,'Occupancy Raw Data'!$B$6:$BE$43,'Occupancy Raw Data'!U$1,FALSE)</f>
        <v>8.0047669199064604</v>
      </c>
      <c r="O35" s="60">
        <f>VLOOKUP($A35,'Occupancy Raw Data'!$B$6:$BE$43,'Occupancy Raw Data'!V$1,FALSE)</f>
        <v>15.0305334842606</v>
      </c>
      <c r="P35" s="60">
        <f>VLOOKUP($A35,'Occupancy Raw Data'!$B$6:$BE$43,'Occupancy Raw Data'!W$1,FALSE)</f>
        <v>8.5448180862308494</v>
      </c>
      <c r="Q35" s="60">
        <f>VLOOKUP($A35,'Occupancy Raw Data'!$B$6:$BE$43,'Occupancy Raw Data'!X$1,FALSE)</f>
        <v>27.309878537665199</v>
      </c>
      <c r="R35" s="61">
        <f>VLOOKUP($A35,'Occupancy Raw Data'!$B$6:$BE$43,'Occupancy Raw Data'!Y$1,FALSE)</f>
        <v>12.148272256853399</v>
      </c>
      <c r="S35" s="60">
        <f>VLOOKUP($A35,'Occupancy Raw Data'!$B$6:$BE$43,'Occupancy Raw Data'!AA$1,FALSE)</f>
        <v>27.270337279698001</v>
      </c>
      <c r="T35" s="60">
        <f>VLOOKUP($A35,'Occupancy Raw Data'!$B$6:$BE$43,'Occupancy Raw Data'!AB$1,FALSE)</f>
        <v>35.616230910070001</v>
      </c>
      <c r="U35" s="61">
        <f>VLOOKUP($A35,'Occupancy Raw Data'!$B$6:$BE$43,'Occupancy Raw Data'!AC$1,FALSE)</f>
        <v>31.344525765976599</v>
      </c>
      <c r="V35" s="62">
        <f>VLOOKUP($A35,'Occupancy Raw Data'!$B$6:$BE$43,'Occupancy Raw Data'!AE$1,FALSE)</f>
        <v>18.548794991547101</v>
      </c>
      <c r="W35" s="63"/>
      <c r="X35" s="64">
        <f>VLOOKUP($A35,'ADR Raw Data'!$B$6:$BE$43,'ADR Raw Data'!G$1,FALSE)</f>
        <v>85.333174386920902</v>
      </c>
      <c r="Y35" s="65">
        <f>VLOOKUP($A35,'ADR Raw Data'!$B$6:$BE$43,'ADR Raw Data'!H$1,FALSE)</f>
        <v>92.680079940509302</v>
      </c>
      <c r="Z35" s="65">
        <f>VLOOKUP($A35,'ADR Raw Data'!$B$6:$BE$43,'ADR Raw Data'!I$1,FALSE)</f>
        <v>96.580632911392399</v>
      </c>
      <c r="AA35" s="65">
        <f>VLOOKUP($A35,'ADR Raw Data'!$B$6:$BE$43,'ADR Raw Data'!J$1,FALSE)</f>
        <v>96.319821848739394</v>
      </c>
      <c r="AB35" s="65">
        <f>VLOOKUP($A35,'ADR Raw Data'!$B$6:$BE$43,'ADR Raw Data'!K$1,FALSE)</f>
        <v>113.061872700013</v>
      </c>
      <c r="AC35" s="66">
        <f>VLOOKUP($A35,'ADR Raw Data'!$B$6:$BE$43,'ADR Raw Data'!L$1,FALSE)</f>
        <v>98.261039760610799</v>
      </c>
      <c r="AD35" s="65">
        <f>VLOOKUP($A35,'ADR Raw Data'!$B$6:$BE$43,'ADR Raw Data'!N$1,FALSE)</f>
        <v>137.05301537386401</v>
      </c>
      <c r="AE35" s="65">
        <f>VLOOKUP($A35,'ADR Raw Data'!$B$6:$BE$43,'ADR Raw Data'!O$1,FALSE)</f>
        <v>137.78864657345801</v>
      </c>
      <c r="AF35" s="66">
        <f>VLOOKUP($A35,'ADR Raw Data'!$B$6:$BE$43,'ADR Raw Data'!P$1,FALSE)</f>
        <v>137.423805452865</v>
      </c>
      <c r="AG35" s="67">
        <f>VLOOKUP($A35,'ADR Raw Data'!$B$6:$BE$43,'ADR Raw Data'!R$1,FALSE)</f>
        <v>112.877212736601</v>
      </c>
      <c r="AH35" s="63"/>
      <c r="AI35" s="59">
        <f>VLOOKUP($A35,'ADR Raw Data'!$B$6:$BE$43,'ADR Raw Data'!T$1,FALSE)</f>
        <v>21.626053619405301</v>
      </c>
      <c r="AJ35" s="60">
        <f>VLOOKUP($A35,'ADR Raw Data'!$B$6:$BE$43,'ADR Raw Data'!U$1,FALSE)</f>
        <v>29.887103209949998</v>
      </c>
      <c r="AK35" s="60">
        <f>VLOOKUP($A35,'ADR Raw Data'!$B$6:$BE$43,'ADR Raw Data'!V$1,FALSE)</f>
        <v>33.135194637259701</v>
      </c>
      <c r="AL35" s="60">
        <f>VLOOKUP($A35,'ADR Raw Data'!$B$6:$BE$43,'ADR Raw Data'!W$1,FALSE)</f>
        <v>30.398702425706102</v>
      </c>
      <c r="AM35" s="60">
        <f>VLOOKUP($A35,'ADR Raw Data'!$B$6:$BE$43,'ADR Raw Data'!X$1,FALSE)</f>
        <v>51.8128897792391</v>
      </c>
      <c r="AN35" s="61">
        <f>VLOOKUP($A35,'ADR Raw Data'!$B$6:$BE$43,'ADR Raw Data'!Y$1,FALSE)</f>
        <v>35.3109212907477</v>
      </c>
      <c r="AO35" s="60">
        <f>VLOOKUP($A35,'ADR Raw Data'!$B$6:$BE$43,'ADR Raw Data'!AA$1,FALSE)</f>
        <v>66.1754344807525</v>
      </c>
      <c r="AP35" s="60">
        <f>VLOOKUP($A35,'ADR Raw Data'!$B$6:$BE$43,'ADR Raw Data'!AB$1,FALSE)</f>
        <v>64.752382025817695</v>
      </c>
      <c r="AQ35" s="61">
        <f>VLOOKUP($A35,'ADR Raw Data'!$B$6:$BE$43,'ADR Raw Data'!AC$1,FALSE)</f>
        <v>65.489849932156702</v>
      </c>
      <c r="AR35" s="62">
        <f>VLOOKUP($A35,'ADR Raw Data'!$B$6:$BE$43,'ADR Raw Data'!AE$1,FALSE)</f>
        <v>48.214312901375003</v>
      </c>
      <c r="AS35" s="50"/>
      <c r="AT35" s="64">
        <f>VLOOKUP($A35,'RevPAR Raw Data'!$B$6:$BE$43,'RevPAR Raw Data'!G$1,FALSE)</f>
        <v>40.474668820678502</v>
      </c>
      <c r="AU35" s="65">
        <f>VLOOKUP($A35,'RevPAR Raw Data'!$B$6:$BE$43,'RevPAR Raw Data'!H$1,FALSE)</f>
        <v>53.691561658589102</v>
      </c>
      <c r="AV35" s="65">
        <f>VLOOKUP($A35,'RevPAR Raw Data'!$B$6:$BE$43,'RevPAR Raw Data'!I$1,FALSE)</f>
        <v>62.452355411954699</v>
      </c>
      <c r="AW35" s="65">
        <f>VLOOKUP($A35,'RevPAR Raw Data'!$B$6:$BE$43,'RevPAR Raw Data'!J$1,FALSE)</f>
        <v>61.723526117393597</v>
      </c>
      <c r="AX35" s="65">
        <f>VLOOKUP($A35,'RevPAR Raw Data'!$B$6:$BE$43,'RevPAR Raw Data'!K$1,FALSE)</f>
        <v>89.341406569736094</v>
      </c>
      <c r="AY35" s="66">
        <f>VLOOKUP($A35,'RevPAR Raw Data'!$B$6:$BE$43,'RevPAR Raw Data'!L$1,FALSE)</f>
        <v>61.536703715670399</v>
      </c>
      <c r="AZ35" s="65">
        <f>VLOOKUP($A35,'RevPAR Raw Data'!$B$6:$BE$43,'RevPAR Raw Data'!N$1,FALSE)</f>
        <v>126.73529240710801</v>
      </c>
      <c r="BA35" s="65">
        <f>VLOOKUP($A35,'RevPAR Raw Data'!$B$6:$BE$43,'RevPAR Raw Data'!O$1,FALSE)</f>
        <v>129.49313193322499</v>
      </c>
      <c r="BB35" s="66">
        <f>VLOOKUP($A35,'RevPAR Raw Data'!$B$6:$BE$43,'RevPAR Raw Data'!P$1,FALSE)</f>
        <v>128.11421217016601</v>
      </c>
      <c r="BC35" s="67">
        <f>VLOOKUP($A35,'RevPAR Raw Data'!$B$6:$BE$43,'RevPAR Raw Data'!R$1,FALSE)</f>
        <v>80.558848988383701</v>
      </c>
      <c r="BD35" s="63"/>
      <c r="BE35" s="59">
        <f>VLOOKUP($A35,'RevPAR Raw Data'!$B$6:$BE$43,'RevPAR Raw Data'!T$1,FALSE)</f>
        <v>19.783214879873199</v>
      </c>
      <c r="BF35" s="60">
        <f>VLOOKUP($A35,'RevPAR Raw Data'!$B$6:$BE$43,'RevPAR Raw Data'!U$1,FALSE)</f>
        <v>40.284263080924802</v>
      </c>
      <c r="BG35" s="60">
        <f>VLOOKUP($A35,'RevPAR Raw Data'!$B$6:$BE$43,'RevPAR Raw Data'!V$1,FALSE)</f>
        <v>53.146124646548699</v>
      </c>
      <c r="BH35" s="60">
        <f>VLOOKUP($A35,'RevPAR Raw Data'!$B$6:$BE$43,'RevPAR Raw Data'!W$1,FALSE)</f>
        <v>41.541034334788201</v>
      </c>
      <c r="BI35" s="60">
        <f>VLOOKUP($A35,'RevPAR Raw Data'!$B$6:$BE$43,'RevPAR Raw Data'!X$1,FALSE)</f>
        <v>93.272805582469005</v>
      </c>
      <c r="BJ35" s="61">
        <f>VLOOKUP($A35,'RevPAR Raw Data'!$B$6:$BE$43,'RevPAR Raw Data'!Y$1,FALSE)</f>
        <v>51.748860402404397</v>
      </c>
      <c r="BK35" s="60">
        <f>VLOOKUP($A35,'RevPAR Raw Data'!$B$6:$BE$43,'RevPAR Raw Data'!AA$1,FALSE)</f>
        <v>111.492035939657</v>
      </c>
      <c r="BL35" s="60">
        <f>VLOOKUP($A35,'RevPAR Raw Data'!$B$6:$BE$43,'RevPAR Raw Data'!AB$1,FALSE)</f>
        <v>123.43097083797301</v>
      </c>
      <c r="BM35" s="61">
        <f>VLOOKUP($A35,'RevPAR Raw Data'!$B$6:$BE$43,'RevPAR Raw Data'!AC$1,FALSE)</f>
        <v>117.361858584217</v>
      </c>
      <c r="BN35" s="62">
        <f>VLOOKUP($A35,'RevPAR Raw Data'!$B$6:$BE$43,'RevPAR Raw Data'!AE$1,FALSE)</f>
        <v>75.706281949581296</v>
      </c>
    </row>
    <row r="36" spans="1:66" x14ac:dyDescent="0.35">
      <c r="A36" s="78" t="s">
        <v>45</v>
      </c>
      <c r="B36" s="59">
        <f>VLOOKUP($A36,'Occupancy Raw Data'!$B$6:$BE$43,'Occupancy Raw Data'!G$1,FALSE)</f>
        <v>49.324090121317099</v>
      </c>
      <c r="C36" s="60">
        <f>VLOOKUP($A36,'Occupancy Raw Data'!$B$6:$BE$43,'Occupancy Raw Data'!H$1,FALSE)</f>
        <v>56.984402079722699</v>
      </c>
      <c r="D36" s="60">
        <f>VLOOKUP($A36,'Occupancy Raw Data'!$B$6:$BE$43,'Occupancy Raw Data'!I$1,FALSE)</f>
        <v>61.733102253032897</v>
      </c>
      <c r="E36" s="60">
        <f>VLOOKUP($A36,'Occupancy Raw Data'!$B$6:$BE$43,'Occupancy Raw Data'!J$1,FALSE)</f>
        <v>61.802426343154202</v>
      </c>
      <c r="F36" s="60">
        <f>VLOOKUP($A36,'Occupancy Raw Data'!$B$6:$BE$43,'Occupancy Raw Data'!K$1,FALSE)</f>
        <v>82.946273830155903</v>
      </c>
      <c r="G36" s="61">
        <f>VLOOKUP($A36,'Occupancy Raw Data'!$B$6:$BE$43,'Occupancy Raw Data'!L$1,FALSE)</f>
        <v>62.558058925476601</v>
      </c>
      <c r="H36" s="60">
        <f>VLOOKUP($A36,'Occupancy Raw Data'!$B$6:$BE$43,'Occupancy Raw Data'!N$1,FALSE)</f>
        <v>95.632582322356996</v>
      </c>
      <c r="I36" s="60">
        <f>VLOOKUP($A36,'Occupancy Raw Data'!$B$6:$BE$43,'Occupancy Raw Data'!O$1,FALSE)</f>
        <v>96.083188908145502</v>
      </c>
      <c r="J36" s="61">
        <f>VLOOKUP($A36,'Occupancy Raw Data'!$B$6:$BE$43,'Occupancy Raw Data'!P$1,FALSE)</f>
        <v>95.857885615251206</v>
      </c>
      <c r="K36" s="62">
        <f>VLOOKUP($A36,'Occupancy Raw Data'!$B$6:$BE$43,'Occupancy Raw Data'!R$1,FALSE)</f>
        <v>72.072295122555005</v>
      </c>
      <c r="L36" s="63"/>
      <c r="M36" s="59">
        <f>VLOOKUP($A36,'Occupancy Raw Data'!$B$6:$BE$43,'Occupancy Raw Data'!T$1,FALSE)</f>
        <v>8.1306990881458905</v>
      </c>
      <c r="N36" s="60">
        <f>VLOOKUP($A36,'Occupancy Raw Data'!$B$6:$BE$43,'Occupancy Raw Data'!U$1,FALSE)</f>
        <v>8.1578947368421009</v>
      </c>
      <c r="O36" s="60">
        <f>VLOOKUP($A36,'Occupancy Raw Data'!$B$6:$BE$43,'Occupancy Raw Data'!V$1,FALSE)</f>
        <v>9.6</v>
      </c>
      <c r="P36" s="60">
        <f>VLOOKUP($A36,'Occupancy Raw Data'!$B$6:$BE$43,'Occupancy Raw Data'!W$1,FALSE)</f>
        <v>4.8823529411764701</v>
      </c>
      <c r="Q36" s="60">
        <f>VLOOKUP($A36,'Occupancy Raw Data'!$B$6:$BE$43,'Occupancy Raw Data'!X$1,FALSE)</f>
        <v>45.914634146341399</v>
      </c>
      <c r="R36" s="61">
        <f>VLOOKUP($A36,'Occupancy Raw Data'!$B$6:$BE$43,'Occupancy Raw Data'!Y$1,FALSE)</f>
        <v>15.6774772465068</v>
      </c>
      <c r="S36" s="60">
        <f>VLOOKUP($A36,'Occupancy Raw Data'!$B$6:$BE$43,'Occupancy Raw Data'!AA$1,FALSE)</f>
        <v>51.843698403962499</v>
      </c>
      <c r="T36" s="60">
        <f>VLOOKUP($A36,'Occupancy Raw Data'!$B$6:$BE$43,'Occupancy Raw Data'!AB$1,FALSE)</f>
        <v>58.944954128440301</v>
      </c>
      <c r="U36" s="61">
        <f>VLOOKUP($A36,'Occupancy Raw Data'!$B$6:$BE$43,'Occupancy Raw Data'!AC$1,FALSE)</f>
        <v>55.321538893569198</v>
      </c>
      <c r="V36" s="62">
        <f>VLOOKUP($A36,'Occupancy Raw Data'!$B$6:$BE$43,'Occupancy Raw Data'!AE$1,FALSE)</f>
        <v>28.102446752332298</v>
      </c>
      <c r="W36" s="63"/>
      <c r="X36" s="64">
        <f>VLOOKUP($A36,'ADR Raw Data'!$B$6:$BE$43,'ADR Raw Data'!G$1,FALSE)</f>
        <v>85.227976950105401</v>
      </c>
      <c r="Y36" s="65">
        <f>VLOOKUP($A36,'ADR Raw Data'!$B$6:$BE$43,'ADR Raw Data'!H$1,FALSE)</f>
        <v>82.638562043795602</v>
      </c>
      <c r="Z36" s="65">
        <f>VLOOKUP($A36,'ADR Raw Data'!$B$6:$BE$43,'ADR Raw Data'!I$1,FALSE)</f>
        <v>84.597909657495705</v>
      </c>
      <c r="AA36" s="65">
        <f>VLOOKUP($A36,'ADR Raw Data'!$B$6:$BE$43,'ADR Raw Data'!J$1,FALSE)</f>
        <v>88.151715928210805</v>
      </c>
      <c r="AB36" s="65">
        <f>VLOOKUP($A36,'ADR Raw Data'!$B$6:$BE$43,'ADR Raw Data'!K$1,FALSE)</f>
        <v>111.001319849561</v>
      </c>
      <c r="AC36" s="66">
        <f>VLOOKUP($A36,'ADR Raw Data'!$B$6:$BE$43,'ADR Raw Data'!L$1,FALSE)</f>
        <v>92.044187965425493</v>
      </c>
      <c r="AD36" s="65">
        <f>VLOOKUP($A36,'ADR Raw Data'!$B$6:$BE$43,'ADR Raw Data'!N$1,FALSE)</f>
        <v>129.80839757158299</v>
      </c>
      <c r="AE36" s="65">
        <f>VLOOKUP($A36,'ADR Raw Data'!$B$6:$BE$43,'ADR Raw Data'!O$1,FALSE)</f>
        <v>128.55317784992701</v>
      </c>
      <c r="AF36" s="66">
        <f>VLOOKUP($A36,'ADR Raw Data'!$B$6:$BE$43,'ADR Raw Data'!P$1,FALSE)</f>
        <v>129.17931258361901</v>
      </c>
      <c r="AG36" s="67">
        <f>VLOOKUP($A36,'ADR Raw Data'!$B$6:$BE$43,'ADR Raw Data'!R$1,FALSE)</f>
        <v>106.155790456887</v>
      </c>
      <c r="AH36" s="63"/>
      <c r="AI36" s="59">
        <f>VLOOKUP($A36,'ADR Raw Data'!$B$6:$BE$43,'ADR Raw Data'!T$1,FALSE)</f>
        <v>20.1659155758922</v>
      </c>
      <c r="AJ36" s="60">
        <f>VLOOKUP($A36,'ADR Raw Data'!$B$6:$BE$43,'ADR Raw Data'!U$1,FALSE)</f>
        <v>12.7730390228802</v>
      </c>
      <c r="AK36" s="60">
        <f>VLOOKUP($A36,'ADR Raw Data'!$B$6:$BE$43,'ADR Raw Data'!V$1,FALSE)</f>
        <v>14.8551629483342</v>
      </c>
      <c r="AL36" s="60">
        <f>VLOOKUP($A36,'ADR Raw Data'!$B$6:$BE$43,'ADR Raw Data'!W$1,FALSE)</f>
        <v>20.357489906654902</v>
      </c>
      <c r="AM36" s="60">
        <f>VLOOKUP($A36,'ADR Raw Data'!$B$6:$BE$43,'ADR Raw Data'!X$1,FALSE)</f>
        <v>55.785797542000701</v>
      </c>
      <c r="AN36" s="61">
        <f>VLOOKUP($A36,'ADR Raw Data'!$B$6:$BE$43,'ADR Raw Data'!Y$1,FALSE)</f>
        <v>26.911552028142399</v>
      </c>
      <c r="AO36" s="60">
        <f>VLOOKUP($A36,'ADR Raw Data'!$B$6:$BE$43,'ADR Raw Data'!AA$1,FALSE)</f>
        <v>63.340812602774101</v>
      </c>
      <c r="AP36" s="60">
        <f>VLOOKUP($A36,'ADR Raw Data'!$B$6:$BE$43,'ADR Raw Data'!AB$1,FALSE)</f>
        <v>58.954893631312302</v>
      </c>
      <c r="AQ36" s="61">
        <f>VLOOKUP($A36,'ADR Raw Data'!$B$6:$BE$43,'ADR Raw Data'!AC$1,FALSE)</f>
        <v>61.155732516523102</v>
      </c>
      <c r="AR36" s="62">
        <f>VLOOKUP($A36,'ADR Raw Data'!$B$6:$BE$43,'ADR Raw Data'!AE$1,FALSE)</f>
        <v>41.695673428649201</v>
      </c>
      <c r="AS36" s="50"/>
      <c r="AT36" s="64">
        <f>VLOOKUP($A36,'RevPAR Raw Data'!$B$6:$BE$43,'RevPAR Raw Data'!G$1,FALSE)</f>
        <v>42.037924159445403</v>
      </c>
      <c r="AU36" s="65">
        <f>VLOOKUP($A36,'RevPAR Raw Data'!$B$6:$BE$43,'RevPAR Raw Data'!H$1,FALSE)</f>
        <v>47.091090467937597</v>
      </c>
      <c r="AV36" s="65">
        <f>VLOOKUP($A36,'RevPAR Raw Data'!$B$6:$BE$43,'RevPAR Raw Data'!I$1,FALSE)</f>
        <v>52.224914072790199</v>
      </c>
      <c r="AW36" s="65">
        <f>VLOOKUP($A36,'RevPAR Raw Data'!$B$6:$BE$43,'RevPAR Raw Data'!J$1,FALSE)</f>
        <v>54.479899306759002</v>
      </c>
      <c r="AX36" s="65">
        <f>VLOOKUP($A36,'RevPAR Raw Data'!$B$6:$BE$43,'RevPAR Raw Data'!K$1,FALSE)</f>
        <v>92.071458717504299</v>
      </c>
      <c r="AY36" s="66">
        <f>VLOOKUP($A36,'RevPAR Raw Data'!$B$6:$BE$43,'RevPAR Raw Data'!L$1,FALSE)</f>
        <v>57.581057344887299</v>
      </c>
      <c r="AZ36" s="65">
        <f>VLOOKUP($A36,'RevPAR Raw Data'!$B$6:$BE$43,'RevPAR Raw Data'!N$1,FALSE)</f>
        <v>124.139122668977</v>
      </c>
      <c r="BA36" s="65">
        <f>VLOOKUP($A36,'RevPAR Raw Data'!$B$6:$BE$43,'RevPAR Raw Data'!O$1,FALSE)</f>
        <v>123.51799272097</v>
      </c>
      <c r="BB36" s="66">
        <f>VLOOKUP($A36,'RevPAR Raw Data'!$B$6:$BE$43,'RevPAR Raw Data'!P$1,FALSE)</f>
        <v>123.82855769497399</v>
      </c>
      <c r="BC36" s="67">
        <f>VLOOKUP($A36,'RevPAR Raw Data'!$B$6:$BE$43,'RevPAR Raw Data'!R$1,FALSE)</f>
        <v>76.508914587769198</v>
      </c>
      <c r="BD36" s="63"/>
      <c r="BE36" s="59">
        <f>VLOOKUP($A36,'RevPAR Raw Data'!$B$6:$BE$43,'RevPAR Raw Data'!T$1,FALSE)</f>
        <v>29.9362445778835</v>
      </c>
      <c r="BF36" s="60">
        <f>VLOOKUP($A36,'RevPAR Raw Data'!$B$6:$BE$43,'RevPAR Raw Data'!U$1,FALSE)</f>
        <v>21.972944837904599</v>
      </c>
      <c r="BG36" s="60">
        <f>VLOOKUP($A36,'RevPAR Raw Data'!$B$6:$BE$43,'RevPAR Raw Data'!V$1,FALSE)</f>
        <v>25.881258591374198</v>
      </c>
      <c r="BH36" s="60">
        <f>VLOOKUP($A36,'RevPAR Raw Data'!$B$6:$BE$43,'RevPAR Raw Data'!W$1,FALSE)</f>
        <v>26.233767355038701</v>
      </c>
      <c r="BI36" s="60">
        <f>VLOOKUP($A36,'RevPAR Raw Data'!$B$6:$BE$43,'RevPAR Raw Data'!X$1,FALSE)</f>
        <v>127.31427653537</v>
      </c>
      <c r="BJ36" s="61">
        <f>VLOOKUP($A36,'RevPAR Raw Data'!$B$6:$BE$43,'RevPAR Raw Data'!Y$1,FALSE)</f>
        <v>46.8080817205432</v>
      </c>
      <c r="BK36" s="60">
        <f>VLOOKUP($A36,'RevPAR Raw Data'!$B$6:$BE$43,'RevPAR Raw Data'!AA$1,FALSE)</f>
        <v>148.02273085913799</v>
      </c>
      <c r="BL36" s="60">
        <f>VLOOKUP($A36,'RevPAR Raw Data'!$B$6:$BE$43,'RevPAR Raw Data'!AB$1,FALSE)</f>
        <v>152.65078276720001</v>
      </c>
      <c r="BM36" s="61">
        <f>VLOOKUP($A36,'RevPAR Raw Data'!$B$6:$BE$43,'RevPAR Raw Data'!AC$1,FALSE)</f>
        <v>150.30956375986699</v>
      </c>
      <c r="BN36" s="62">
        <f>VLOOKUP($A36,'RevPAR Raw Data'!$B$6:$BE$43,'RevPAR Raw Data'!AE$1,FALSE)</f>
        <v>81.515624604294104</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48.615313009075997</v>
      </c>
      <c r="C39" s="60">
        <f>VLOOKUP($A39,'Occupancy Raw Data'!$B$6:$BE$43,'Occupancy Raw Data'!H$1,FALSE)</f>
        <v>58.409521593138003</v>
      </c>
      <c r="D39" s="60">
        <f>VLOOKUP($A39,'Occupancy Raw Data'!$B$6:$BE$43,'Occupancy Raw Data'!I$1,FALSE)</f>
        <v>63.442933608165099</v>
      </c>
      <c r="E39" s="60">
        <f>VLOOKUP($A39,'Occupancy Raw Data'!$B$6:$BE$43,'Occupancy Raw Data'!J$1,FALSE)</f>
        <v>63.818610991056801</v>
      </c>
      <c r="F39" s="60">
        <f>VLOOKUP($A39,'Occupancy Raw Data'!$B$6:$BE$43,'Occupancy Raw Data'!K$1,FALSE)</f>
        <v>72.814920708800102</v>
      </c>
      <c r="G39" s="61">
        <f>VLOOKUP($A39,'Occupancy Raw Data'!$B$6:$BE$43,'Occupancy Raw Data'!L$1,FALSE)</f>
        <v>61.420259982047199</v>
      </c>
      <c r="H39" s="60">
        <f>VLOOKUP($A39,'Occupancy Raw Data'!$B$6:$BE$43,'Occupancy Raw Data'!N$1,FALSE)</f>
        <v>86.655141460819806</v>
      </c>
      <c r="I39" s="60">
        <f>VLOOKUP($A39,'Occupancy Raw Data'!$B$6:$BE$43,'Occupancy Raw Data'!O$1,FALSE)</f>
        <v>88.673160676884194</v>
      </c>
      <c r="J39" s="61">
        <f>VLOOKUP($A39,'Occupancy Raw Data'!$B$6:$BE$43,'Occupancy Raw Data'!P$1,FALSE)</f>
        <v>87.664151068851993</v>
      </c>
      <c r="K39" s="62">
        <f>VLOOKUP($A39,'Occupancy Raw Data'!$B$6:$BE$43,'Occupancy Raw Data'!R$1,FALSE)</f>
        <v>68.918514578277197</v>
      </c>
      <c r="L39" s="63"/>
      <c r="M39" s="59">
        <f>VLOOKUP($A39,'Occupancy Raw Data'!$B$6:$BE$43,'Occupancy Raw Data'!T$1,FALSE)</f>
        <v>-4.9501588357319104</v>
      </c>
      <c r="N39" s="60">
        <f>VLOOKUP($A39,'Occupancy Raw Data'!$B$6:$BE$43,'Occupancy Raw Data'!U$1,FALSE)</f>
        <v>0.72312284400674998</v>
      </c>
      <c r="O39" s="60">
        <f>VLOOKUP($A39,'Occupancy Raw Data'!$B$6:$BE$43,'Occupancy Raw Data'!V$1,FALSE)</f>
        <v>6.7711196621678003</v>
      </c>
      <c r="P39" s="60">
        <f>VLOOKUP($A39,'Occupancy Raw Data'!$B$6:$BE$43,'Occupancy Raw Data'!W$1,FALSE)</f>
        <v>4.5018412394846399</v>
      </c>
      <c r="Q39" s="60">
        <f>VLOOKUP($A39,'Occupancy Raw Data'!$B$6:$BE$43,'Occupancy Raw Data'!X$1,FALSE)</f>
        <v>16.989931093737599</v>
      </c>
      <c r="R39" s="61">
        <f>VLOOKUP($A39,'Occupancy Raw Data'!$B$6:$BE$43,'Occupancy Raw Data'!Y$1,FALSE)</f>
        <v>5.2197865155358603</v>
      </c>
      <c r="S39" s="60">
        <f>VLOOKUP($A39,'Occupancy Raw Data'!$B$6:$BE$43,'Occupancy Raw Data'!AA$1,FALSE)</f>
        <v>22.921557969483899</v>
      </c>
      <c r="T39" s="60">
        <f>VLOOKUP($A39,'Occupancy Raw Data'!$B$6:$BE$43,'Occupancy Raw Data'!AB$1,FALSE)</f>
        <v>32.164457015643698</v>
      </c>
      <c r="U39" s="61">
        <f>VLOOKUP($A39,'Occupancy Raw Data'!$B$6:$BE$43,'Occupancy Raw Data'!AC$1,FALSE)</f>
        <v>27.4286968130479</v>
      </c>
      <c r="V39" s="62">
        <f>VLOOKUP($A39,'Occupancy Raw Data'!$B$6:$BE$43,'Occupancy Raw Data'!AE$1,FALSE)</f>
        <v>12.3351957273329</v>
      </c>
      <c r="W39" s="63"/>
      <c r="X39" s="64">
        <f>VLOOKUP($A39,'ADR Raw Data'!$B$6:$BE$43,'ADR Raw Data'!G$1,FALSE)</f>
        <v>95.542446146481495</v>
      </c>
      <c r="Y39" s="65">
        <f>VLOOKUP($A39,'ADR Raw Data'!$B$6:$BE$43,'ADR Raw Data'!H$1,FALSE)</f>
        <v>99.429166714098599</v>
      </c>
      <c r="Z39" s="65">
        <f>VLOOKUP($A39,'ADR Raw Data'!$B$6:$BE$43,'ADR Raw Data'!I$1,FALSE)</f>
        <v>102.629942881098</v>
      </c>
      <c r="AA39" s="65">
        <f>VLOOKUP($A39,'ADR Raw Data'!$B$6:$BE$43,'ADR Raw Data'!J$1,FALSE)</f>
        <v>102.580533965409</v>
      </c>
      <c r="AB39" s="65">
        <f>VLOOKUP($A39,'ADR Raw Data'!$B$6:$BE$43,'ADR Raw Data'!K$1,FALSE)</f>
        <v>116.19315222354101</v>
      </c>
      <c r="AC39" s="66">
        <f>VLOOKUP($A39,'ADR Raw Data'!$B$6:$BE$43,'ADR Raw Data'!L$1,FALSE)</f>
        <v>104.104811687397</v>
      </c>
      <c r="AD39" s="65">
        <f>VLOOKUP($A39,'ADR Raw Data'!$B$6:$BE$43,'ADR Raw Data'!N$1,FALSE)</f>
        <v>142.553071168233</v>
      </c>
      <c r="AE39" s="65">
        <f>VLOOKUP($A39,'ADR Raw Data'!$B$6:$BE$43,'ADR Raw Data'!O$1,FALSE)</f>
        <v>143.13589194661</v>
      </c>
      <c r="AF39" s="66">
        <f>VLOOKUP($A39,'ADR Raw Data'!$B$6:$BE$43,'ADR Raw Data'!P$1,FALSE)</f>
        <v>142.84783567514199</v>
      </c>
      <c r="AG39" s="67">
        <f>VLOOKUP($A39,'ADR Raw Data'!$B$6:$BE$43,'ADR Raw Data'!R$1,FALSE)</f>
        <v>118.185101509199</v>
      </c>
      <c r="AH39" s="63"/>
      <c r="AI39" s="59">
        <f>VLOOKUP($A39,'ADR Raw Data'!$B$6:$BE$43,'ADR Raw Data'!T$1,FALSE)</f>
        <v>16.6436252591064</v>
      </c>
      <c r="AJ39" s="60">
        <f>VLOOKUP($A39,'ADR Raw Data'!$B$6:$BE$43,'ADR Raw Data'!U$1,FALSE)</f>
        <v>20.390100292488899</v>
      </c>
      <c r="AK39" s="60">
        <f>VLOOKUP($A39,'ADR Raw Data'!$B$6:$BE$43,'ADR Raw Data'!V$1,FALSE)</f>
        <v>24.228734556951501</v>
      </c>
      <c r="AL39" s="60">
        <f>VLOOKUP($A39,'ADR Raw Data'!$B$6:$BE$43,'ADR Raw Data'!W$1,FALSE)</f>
        <v>23.271811310179501</v>
      </c>
      <c r="AM39" s="60">
        <f>VLOOKUP($A39,'ADR Raw Data'!$B$6:$BE$43,'ADR Raw Data'!X$1,FALSE)</f>
        <v>36.321000634743598</v>
      </c>
      <c r="AN39" s="61">
        <f>VLOOKUP($A39,'ADR Raw Data'!$B$6:$BE$43,'ADR Raw Data'!Y$1,FALSE)</f>
        <v>25.1707847825089</v>
      </c>
      <c r="AO39" s="60">
        <f>VLOOKUP($A39,'ADR Raw Data'!$B$6:$BE$43,'ADR Raw Data'!AA$1,FALSE)</f>
        <v>46.834635006598297</v>
      </c>
      <c r="AP39" s="60">
        <f>VLOOKUP($A39,'ADR Raw Data'!$B$6:$BE$43,'ADR Raw Data'!AB$1,FALSE)</f>
        <v>46.816426803877199</v>
      </c>
      <c r="AQ39" s="61">
        <f>VLOOKUP($A39,'ADR Raw Data'!$B$6:$BE$43,'ADR Raw Data'!AC$1,FALSE)</f>
        <v>46.836593992195901</v>
      </c>
      <c r="AR39" s="62">
        <f>VLOOKUP($A39,'ADR Raw Data'!$B$6:$BE$43,'ADR Raw Data'!AE$1,FALSE)</f>
        <v>34.773311438379402</v>
      </c>
      <c r="AS39" s="50"/>
      <c r="AT39" s="64">
        <f>VLOOKUP($A39,'RevPAR Raw Data'!$B$6:$BE$43,'RevPAR Raw Data'!G$1,FALSE)</f>
        <v>46.4482592506399</v>
      </c>
      <c r="AU39" s="65">
        <f>VLOOKUP($A39,'RevPAR Raw Data'!$B$6:$BE$43,'RevPAR Raw Data'!H$1,FALSE)</f>
        <v>58.076100601748699</v>
      </c>
      <c r="AV39" s="65">
        <f>VLOOKUP($A39,'RevPAR Raw Data'!$B$6:$BE$43,'RevPAR Raw Data'!I$1,FALSE)</f>
        <v>65.111446524152996</v>
      </c>
      <c r="AW39" s="65">
        <f>VLOOKUP($A39,'RevPAR Raw Data'!$B$6:$BE$43,'RevPAR Raw Data'!J$1,FALSE)</f>
        <v>65.465471923933606</v>
      </c>
      <c r="AX39" s="65">
        <f>VLOOKUP($A39,'RevPAR Raw Data'!$B$6:$BE$43,'RevPAR Raw Data'!K$1,FALSE)</f>
        <v>84.605951660626999</v>
      </c>
      <c r="AY39" s="66">
        <f>VLOOKUP($A39,'RevPAR Raw Data'!$B$6:$BE$43,'RevPAR Raw Data'!L$1,FALSE)</f>
        <v>63.941445992220402</v>
      </c>
      <c r="AZ39" s="65">
        <f>VLOOKUP($A39,'RevPAR Raw Data'!$B$6:$BE$43,'RevPAR Raw Data'!N$1,FALSE)</f>
        <v>123.52956547757501</v>
      </c>
      <c r="BA39" s="65">
        <f>VLOOKUP($A39,'RevPAR Raw Data'!$B$6:$BE$43,'RevPAR Raw Data'!O$1,FALSE)</f>
        <v>126.92311945210901</v>
      </c>
      <c r="BB39" s="66">
        <f>VLOOKUP($A39,'RevPAR Raw Data'!$B$6:$BE$43,'RevPAR Raw Data'!P$1,FALSE)</f>
        <v>125.22634246484201</v>
      </c>
      <c r="BC39" s="67">
        <f>VLOOKUP($A39,'RevPAR Raw Data'!$B$6:$BE$43,'RevPAR Raw Data'!R$1,FALSE)</f>
        <v>81.451416412969607</v>
      </c>
      <c r="BD39" s="63"/>
      <c r="BE39" s="59">
        <f>VLOOKUP($A39,'RevPAR Raw Data'!$B$6:$BE$43,'RevPAR Raw Data'!T$1,FALSE)</f>
        <v>10.869580537024699</v>
      </c>
      <c r="BF39" s="60">
        <f>VLOOKUP($A39,'RevPAR Raw Data'!$B$6:$BE$43,'RevPAR Raw Data'!U$1,FALSE)</f>
        <v>21.260668609626499</v>
      </c>
      <c r="BG39" s="60">
        <f>VLOOKUP($A39,'RevPAR Raw Data'!$B$6:$BE$43,'RevPAR Raw Data'!V$1,FALSE)</f>
        <v>32.640410828599499</v>
      </c>
      <c r="BH39" s="60">
        <f>VLOOKUP($A39,'RevPAR Raw Data'!$B$6:$BE$43,'RevPAR Raw Data'!W$1,FALSE)</f>
        <v>28.821312548400901</v>
      </c>
      <c r="BI39" s="60">
        <f>VLOOKUP($A39,'RevPAR Raw Data'!$B$6:$BE$43,'RevPAR Raw Data'!X$1,FALSE)</f>
        <v>59.481844708880203</v>
      </c>
      <c r="BJ39" s="61">
        <f>VLOOKUP($A39,'RevPAR Raw Data'!$B$6:$BE$43,'RevPAR Raw Data'!Y$1,FALSE)</f>
        <v>31.704432527976799</v>
      </c>
      <c r="BK39" s="60">
        <f>VLOOKUP($A39,'RevPAR Raw Data'!$B$6:$BE$43,'RevPAR Raw Data'!AA$1,FALSE)</f>
        <v>80.491420988916005</v>
      </c>
      <c r="BL39" s="60">
        <f>VLOOKUP($A39,'RevPAR Raw Data'!$B$6:$BE$43,'RevPAR Raw Data'!AB$1,FALSE)</f>
        <v>94.039133295114397</v>
      </c>
      <c r="BM39" s="61">
        <f>VLOOKUP($A39,'RevPAR Raw Data'!$B$6:$BE$43,'RevPAR Raw Data'!AC$1,FALSE)</f>
        <v>87.111958168921504</v>
      </c>
      <c r="BN39" s="62">
        <f>VLOOKUP($A39,'RevPAR Raw Data'!$B$6:$BE$43,'RevPAR Raw Data'!AE$1,FALSE)</f>
        <v>51.397863192511601</v>
      </c>
    </row>
    <row r="40" spans="1:66" x14ac:dyDescent="0.35">
      <c r="A40" s="81" t="s">
        <v>79</v>
      </c>
      <c r="B40" s="59">
        <f>VLOOKUP($A40,'Occupancy Raw Data'!$B$6:$BE$43,'Occupancy Raw Data'!G$1,FALSE)</f>
        <v>44.599627560521398</v>
      </c>
      <c r="C40" s="60">
        <f>VLOOKUP($A40,'Occupancy Raw Data'!$B$6:$BE$43,'Occupancy Raw Data'!H$1,FALSE)</f>
        <v>54.841713221601402</v>
      </c>
      <c r="D40" s="60">
        <f>VLOOKUP($A40,'Occupancy Raw Data'!$B$6:$BE$43,'Occupancy Raw Data'!I$1,FALSE)</f>
        <v>58.286778398510201</v>
      </c>
      <c r="E40" s="60">
        <f>VLOOKUP($A40,'Occupancy Raw Data'!$B$6:$BE$43,'Occupancy Raw Data'!J$1,FALSE)</f>
        <v>58.659217877094903</v>
      </c>
      <c r="F40" s="60">
        <f>VLOOKUP($A40,'Occupancy Raw Data'!$B$6:$BE$43,'Occupancy Raw Data'!K$1,FALSE)</f>
        <v>52.327746741154499</v>
      </c>
      <c r="G40" s="61">
        <f>VLOOKUP($A40,'Occupancy Raw Data'!$B$6:$BE$43,'Occupancy Raw Data'!L$1,FALSE)</f>
        <v>53.743016759776502</v>
      </c>
      <c r="H40" s="60">
        <f>VLOOKUP($A40,'Occupancy Raw Data'!$B$6:$BE$43,'Occupancy Raw Data'!N$1,FALSE)</f>
        <v>67.7839851024208</v>
      </c>
      <c r="I40" s="60">
        <f>VLOOKUP($A40,'Occupancy Raw Data'!$B$6:$BE$43,'Occupancy Raw Data'!O$1,FALSE)</f>
        <v>73.556797020484098</v>
      </c>
      <c r="J40" s="61">
        <f>VLOOKUP($A40,'Occupancy Raw Data'!$B$6:$BE$43,'Occupancy Raw Data'!P$1,FALSE)</f>
        <v>70.670391061452506</v>
      </c>
      <c r="K40" s="62">
        <f>VLOOKUP($A40,'Occupancy Raw Data'!$B$6:$BE$43,'Occupancy Raw Data'!R$1,FALSE)</f>
        <v>58.579409417398203</v>
      </c>
      <c r="L40" s="63"/>
      <c r="M40" s="59">
        <f>VLOOKUP($A40,'Occupancy Raw Data'!$B$6:$BE$43,'Occupancy Raw Data'!T$1,FALSE)</f>
        <v>-16.8402777777777</v>
      </c>
      <c r="N40" s="60">
        <f>VLOOKUP($A40,'Occupancy Raw Data'!$B$6:$BE$43,'Occupancy Raw Data'!U$1,FALSE)</f>
        <v>-17.966573816155901</v>
      </c>
      <c r="O40" s="60">
        <f>VLOOKUP($A40,'Occupancy Raw Data'!$B$6:$BE$43,'Occupancy Raw Data'!V$1,FALSE)</f>
        <v>-10.699001426533499</v>
      </c>
      <c r="P40" s="60">
        <f>VLOOKUP($A40,'Occupancy Raw Data'!$B$6:$BE$43,'Occupancy Raw Data'!W$1,FALSE)</f>
        <v>-8.4302325581395294</v>
      </c>
      <c r="Q40" s="60">
        <f>VLOOKUP($A40,'Occupancy Raw Data'!$B$6:$BE$43,'Occupancy Raw Data'!X$1,FALSE)</f>
        <v>-16.119402985074601</v>
      </c>
      <c r="R40" s="61">
        <f>VLOOKUP($A40,'Occupancy Raw Data'!$B$6:$BE$43,'Occupancy Raw Data'!Y$1,FALSE)</f>
        <v>-13.927825827616999</v>
      </c>
      <c r="S40" s="60">
        <f>VLOOKUP($A40,'Occupancy Raw Data'!$B$6:$BE$43,'Occupancy Raw Data'!AA$1,FALSE)</f>
        <v>2.9702970297029698</v>
      </c>
      <c r="T40" s="60">
        <f>VLOOKUP($A40,'Occupancy Raw Data'!$B$6:$BE$43,'Occupancy Raw Data'!AB$1,FALSE)</f>
        <v>16.0058737151248</v>
      </c>
      <c r="U40" s="61">
        <f>VLOOKUP($A40,'Occupancy Raw Data'!$B$6:$BE$43,'Occupancy Raw Data'!AC$1,FALSE)</f>
        <v>9.3659942363112307</v>
      </c>
      <c r="V40" s="62">
        <f>VLOOKUP($A40,'Occupancy Raw Data'!$B$6:$BE$43,'Occupancy Raw Data'!AE$1,FALSE)</f>
        <v>-7.1082050200379596</v>
      </c>
      <c r="W40" s="63"/>
      <c r="X40" s="64">
        <f>VLOOKUP($A40,'ADR Raw Data'!$B$6:$BE$43,'ADR Raw Data'!G$1,FALSE)</f>
        <v>103.26699373695099</v>
      </c>
      <c r="Y40" s="65">
        <f>VLOOKUP($A40,'ADR Raw Data'!$B$6:$BE$43,'ADR Raw Data'!H$1,FALSE)</f>
        <v>98.956876061120497</v>
      </c>
      <c r="Z40" s="65">
        <f>VLOOKUP($A40,'ADR Raw Data'!$B$6:$BE$43,'ADR Raw Data'!I$1,FALSE)</f>
        <v>96.128482428115007</v>
      </c>
      <c r="AA40" s="65">
        <f>VLOOKUP($A40,'ADR Raw Data'!$B$6:$BE$43,'ADR Raw Data'!J$1,FALSE)</f>
        <v>91.635111111111101</v>
      </c>
      <c r="AB40" s="65">
        <f>VLOOKUP($A40,'ADR Raw Data'!$B$6:$BE$43,'ADR Raw Data'!K$1,FALSE)</f>
        <v>97.812633451957197</v>
      </c>
      <c r="AC40" s="66">
        <f>VLOOKUP($A40,'ADR Raw Data'!$B$6:$BE$43,'ADR Raw Data'!L$1,FALSE)</f>
        <v>97.237609147609106</v>
      </c>
      <c r="AD40" s="65">
        <f>VLOOKUP($A40,'ADR Raw Data'!$B$6:$BE$43,'ADR Raw Data'!N$1,FALSE)</f>
        <v>118.350494505494</v>
      </c>
      <c r="AE40" s="65">
        <f>VLOOKUP($A40,'ADR Raw Data'!$B$6:$BE$43,'ADR Raw Data'!O$1,FALSE)</f>
        <v>127.58629113924</v>
      </c>
      <c r="AF40" s="66">
        <f>VLOOKUP($A40,'ADR Raw Data'!$B$6:$BE$43,'ADR Raw Data'!P$1,FALSE)</f>
        <v>123.157002635046</v>
      </c>
      <c r="AG40" s="67">
        <f>VLOOKUP($A40,'ADR Raw Data'!$B$6:$BE$43,'ADR Raw Data'!R$1,FALSE)</f>
        <v>106.171678019981</v>
      </c>
      <c r="AH40" s="63"/>
      <c r="AI40" s="59">
        <f>VLOOKUP($A40,'ADR Raw Data'!$B$6:$BE$43,'ADR Raw Data'!T$1,FALSE)</f>
        <v>12.8155789922092</v>
      </c>
      <c r="AJ40" s="60">
        <f>VLOOKUP($A40,'ADR Raw Data'!$B$6:$BE$43,'ADR Raw Data'!U$1,FALSE)</f>
        <v>9.0650658592713498</v>
      </c>
      <c r="AK40" s="60">
        <f>VLOOKUP($A40,'ADR Raw Data'!$B$6:$BE$43,'ADR Raw Data'!V$1,FALSE)</f>
        <v>11.183322917407899</v>
      </c>
      <c r="AL40" s="60">
        <f>VLOOKUP($A40,'ADR Raw Data'!$B$6:$BE$43,'ADR Raw Data'!W$1,FALSE)</f>
        <v>8.9695914124823695</v>
      </c>
      <c r="AM40" s="60">
        <f>VLOOKUP($A40,'ADR Raw Data'!$B$6:$BE$43,'ADR Raw Data'!X$1,FALSE)</f>
        <v>8.3338916556539093</v>
      </c>
      <c r="AN40" s="61">
        <f>VLOOKUP($A40,'ADR Raw Data'!$B$6:$BE$43,'ADR Raw Data'!Y$1,FALSE)</f>
        <v>9.8409822852487192</v>
      </c>
      <c r="AO40" s="60">
        <f>VLOOKUP($A40,'ADR Raw Data'!$B$6:$BE$43,'ADR Raw Data'!AA$1,FALSE)</f>
        <v>15.9406829885934</v>
      </c>
      <c r="AP40" s="60">
        <f>VLOOKUP($A40,'ADR Raw Data'!$B$6:$BE$43,'ADR Raw Data'!AB$1,FALSE)</f>
        <v>22.0668785905983</v>
      </c>
      <c r="AQ40" s="61">
        <f>VLOOKUP($A40,'ADR Raw Data'!$B$6:$BE$43,'ADR Raw Data'!AC$1,FALSE)</f>
        <v>19.249003170341499</v>
      </c>
      <c r="AR40" s="62">
        <f>VLOOKUP($A40,'ADR Raw Data'!$B$6:$BE$43,'ADR Raw Data'!AE$1,FALSE)</f>
        <v>14.3543115138887</v>
      </c>
      <c r="AS40" s="50"/>
      <c r="AT40" s="64">
        <f>VLOOKUP($A40,'RevPAR Raw Data'!$B$6:$BE$43,'RevPAR Raw Data'!G$1,FALSE)</f>
        <v>46.056694599627498</v>
      </c>
      <c r="AU40" s="65">
        <f>VLOOKUP($A40,'RevPAR Raw Data'!$B$6:$BE$43,'RevPAR Raw Data'!H$1,FALSE)</f>
        <v>54.2696461824953</v>
      </c>
      <c r="AV40" s="65">
        <f>VLOOKUP($A40,'RevPAR Raw Data'!$B$6:$BE$43,'RevPAR Raw Data'!I$1,FALSE)</f>
        <v>56.030195530726203</v>
      </c>
      <c r="AW40" s="65">
        <f>VLOOKUP($A40,'RevPAR Raw Data'!$B$6:$BE$43,'RevPAR Raw Data'!J$1,FALSE)</f>
        <v>53.752439478584698</v>
      </c>
      <c r="AX40" s="65">
        <f>VLOOKUP($A40,'RevPAR Raw Data'!$B$6:$BE$43,'RevPAR Raw Data'!K$1,FALSE)</f>
        <v>51.183147113594003</v>
      </c>
      <c r="AY40" s="66">
        <f>VLOOKUP($A40,'RevPAR Raw Data'!$B$6:$BE$43,'RevPAR Raw Data'!L$1,FALSE)</f>
        <v>52.258424581005499</v>
      </c>
      <c r="AZ40" s="65">
        <f>VLOOKUP($A40,'RevPAR Raw Data'!$B$6:$BE$43,'RevPAR Raw Data'!N$1,FALSE)</f>
        <v>80.222681564245804</v>
      </c>
      <c r="BA40" s="65">
        <f>VLOOKUP($A40,'RevPAR Raw Data'!$B$6:$BE$43,'RevPAR Raw Data'!O$1,FALSE)</f>
        <v>93.848389199255095</v>
      </c>
      <c r="BB40" s="66">
        <f>VLOOKUP($A40,'RevPAR Raw Data'!$B$6:$BE$43,'RevPAR Raw Data'!P$1,FALSE)</f>
        <v>87.035535381750407</v>
      </c>
      <c r="BC40" s="67">
        <f>VLOOKUP($A40,'RevPAR Raw Data'!$B$6:$BE$43,'RevPAR Raw Data'!R$1,FALSE)</f>
        <v>62.194741952646901</v>
      </c>
      <c r="BD40" s="63"/>
      <c r="BE40" s="59">
        <f>VLOOKUP($A40,'RevPAR Raw Data'!$B$6:$BE$43,'RevPAR Raw Data'!T$1,FALSE)</f>
        <v>-6.1828778866870904</v>
      </c>
      <c r="BF40" s="60">
        <f>VLOOKUP($A40,'RevPAR Raw Data'!$B$6:$BE$43,'RevPAR Raw Data'!U$1,FALSE)</f>
        <v>-10.530189705973701</v>
      </c>
      <c r="BG40" s="60">
        <f>VLOOKUP($A40,'RevPAR Raw Data'!$B$6:$BE$43,'RevPAR Raw Data'!V$1,FALSE)</f>
        <v>-0.71218238759293895</v>
      </c>
      <c r="BH40" s="60">
        <f>VLOOKUP($A40,'RevPAR Raw Data'!$B$6:$BE$43,'RevPAR Raw Data'!W$1,FALSE)</f>
        <v>-0.21679856124433999</v>
      </c>
      <c r="BI40" s="60">
        <f>VLOOKUP($A40,'RevPAR Raw Data'!$B$6:$BE$43,'RevPAR Raw Data'!X$1,FALSE)</f>
        <v>-9.1288849097350706</v>
      </c>
      <c r="BJ40" s="61">
        <f>VLOOKUP($A40,'RevPAR Raw Data'!$B$6:$BE$43,'RevPAR Raw Data'!Y$1,FALSE)</f>
        <v>-5.4574784147844202</v>
      </c>
      <c r="BK40" s="60">
        <f>VLOOKUP($A40,'RevPAR Raw Data'!$B$6:$BE$43,'RevPAR Raw Data'!AA$1,FALSE)</f>
        <v>19.3844656516209</v>
      </c>
      <c r="BL40" s="60">
        <f>VLOOKUP($A40,'RevPAR Raw Data'!$B$6:$BE$43,'RevPAR Raw Data'!AB$1,FALSE)</f>
        <v>41.604749025804203</v>
      </c>
      <c r="BM40" s="61">
        <f>VLOOKUP($A40,'RevPAR Raw Data'!$B$6:$BE$43,'RevPAR Raw Data'!AC$1,FALSE)</f>
        <v>30.4178579341343</v>
      </c>
      <c r="BN40" s="62">
        <f>VLOOKUP($A40,'RevPAR Raw Data'!$B$6:$BE$43,'RevPAR Raw Data'!AE$1,FALSE)</f>
        <v>6.2257726022286501</v>
      </c>
    </row>
    <row r="41" spans="1:66" x14ac:dyDescent="0.35">
      <c r="A41" s="81" t="s">
        <v>80</v>
      </c>
      <c r="B41" s="59">
        <f>VLOOKUP($A41,'Occupancy Raw Data'!$B$6:$BE$43,'Occupancy Raw Data'!G$1,FALSE)</f>
        <v>41.180604356992198</v>
      </c>
      <c r="C41" s="60">
        <f>VLOOKUP($A41,'Occupancy Raw Data'!$B$6:$BE$43,'Occupancy Raw Data'!H$1,FALSE)</f>
        <v>52.705551651440601</v>
      </c>
      <c r="D41" s="60">
        <f>VLOOKUP($A41,'Occupancy Raw Data'!$B$6:$BE$43,'Occupancy Raw Data'!I$1,FALSE)</f>
        <v>57.835558678847498</v>
      </c>
      <c r="E41" s="60">
        <f>VLOOKUP($A41,'Occupancy Raw Data'!$B$6:$BE$43,'Occupancy Raw Data'!J$1,FALSE)</f>
        <v>57.484188334504502</v>
      </c>
      <c r="F41" s="60">
        <f>VLOOKUP($A41,'Occupancy Raw Data'!$B$6:$BE$43,'Occupancy Raw Data'!K$1,FALSE)</f>
        <v>53.338018271257901</v>
      </c>
      <c r="G41" s="61">
        <f>VLOOKUP($A41,'Occupancy Raw Data'!$B$6:$BE$43,'Occupancy Raw Data'!L$1,FALSE)</f>
        <v>52.5087842586085</v>
      </c>
      <c r="H41" s="60">
        <f>VLOOKUP($A41,'Occupancy Raw Data'!$B$6:$BE$43,'Occupancy Raw Data'!N$1,FALSE)</f>
        <v>62.566489361702097</v>
      </c>
      <c r="I41" s="60">
        <f>VLOOKUP($A41,'Occupancy Raw Data'!$B$6:$BE$43,'Occupancy Raw Data'!O$1,FALSE)</f>
        <v>66.023936170212707</v>
      </c>
      <c r="J41" s="61">
        <f>VLOOKUP($A41,'Occupancy Raw Data'!$B$6:$BE$43,'Occupancy Raw Data'!P$1,FALSE)</f>
        <v>64.295212765957402</v>
      </c>
      <c r="K41" s="62">
        <f>VLOOKUP($A41,'Occupancy Raw Data'!$B$6:$BE$43,'Occupancy Raw Data'!R$1,FALSE)</f>
        <v>56.011063913859502</v>
      </c>
      <c r="L41" s="63"/>
      <c r="M41" s="59">
        <f>VLOOKUP($A41,'Occupancy Raw Data'!$B$6:$BE$43,'Occupancy Raw Data'!T$1,FALSE)</f>
        <v>-18.9488243430152</v>
      </c>
      <c r="N41" s="60">
        <f>VLOOKUP($A41,'Occupancy Raw Data'!$B$6:$BE$43,'Occupancy Raw Data'!U$1,FALSE)</f>
        <v>-7.8624078624078599</v>
      </c>
      <c r="O41" s="60">
        <f>VLOOKUP($A41,'Occupancy Raw Data'!$B$6:$BE$43,'Occupancy Raw Data'!V$1,FALSE)</f>
        <v>-1.43712574850299</v>
      </c>
      <c r="P41" s="60">
        <f>VLOOKUP($A41,'Occupancy Raw Data'!$B$6:$BE$43,'Occupancy Raw Data'!W$1,FALSE)</f>
        <v>2.1223470661672899</v>
      </c>
      <c r="Q41" s="60">
        <f>VLOOKUP($A41,'Occupancy Raw Data'!$B$6:$BE$43,'Occupancy Raw Data'!X$1,FALSE)</f>
        <v>-16.4371047083626</v>
      </c>
      <c r="R41" s="61">
        <f>VLOOKUP($A41,'Occupancy Raw Data'!$B$6:$BE$43,'Occupancy Raw Data'!Y$1,FALSE)</f>
        <v>-8.5765275768334597</v>
      </c>
      <c r="S41" s="60">
        <f>VLOOKUP($A41,'Occupancy Raw Data'!$B$6:$BE$43,'Occupancy Raw Data'!AA$1,FALSE)</f>
        <v>-16.651904340123998</v>
      </c>
      <c r="T41" s="60">
        <f>VLOOKUP($A41,'Occupancy Raw Data'!$B$6:$BE$43,'Occupancy Raw Data'!AB$1,FALSE)</f>
        <v>-6.1436672967863801</v>
      </c>
      <c r="U41" s="61">
        <f>VLOOKUP($A41,'Occupancy Raw Data'!$B$6:$BE$43,'Occupancy Raw Data'!AC$1,FALSE)</f>
        <v>-11.5683584819387</v>
      </c>
      <c r="V41" s="62">
        <f>VLOOKUP($A41,'Occupancy Raw Data'!$B$6:$BE$43,'Occupancy Raw Data'!AE$1,FALSE)</f>
        <v>-9.5669468074331192</v>
      </c>
      <c r="W41" s="63"/>
      <c r="X41" s="64">
        <f>VLOOKUP($A41,'ADR Raw Data'!$B$6:$BE$43,'ADR Raw Data'!G$1,FALSE)</f>
        <v>95.778566552900998</v>
      </c>
      <c r="Y41" s="65">
        <f>VLOOKUP($A41,'ADR Raw Data'!$B$6:$BE$43,'ADR Raw Data'!H$1,FALSE)</f>
        <v>96.853960000000001</v>
      </c>
      <c r="Z41" s="65">
        <f>VLOOKUP($A41,'ADR Raw Data'!$B$6:$BE$43,'ADR Raw Data'!I$1,FALSE)</f>
        <v>96.987594167679205</v>
      </c>
      <c r="AA41" s="65">
        <f>VLOOKUP($A41,'ADR Raw Data'!$B$6:$BE$43,'ADR Raw Data'!J$1,FALSE)</f>
        <v>96.131503667481596</v>
      </c>
      <c r="AB41" s="65">
        <f>VLOOKUP($A41,'ADR Raw Data'!$B$6:$BE$43,'ADR Raw Data'!K$1,FALSE)</f>
        <v>94.676034255599404</v>
      </c>
      <c r="AC41" s="66">
        <f>VLOOKUP($A41,'ADR Raw Data'!$B$6:$BE$43,'ADR Raw Data'!L$1,FALSE)</f>
        <v>96.114073875802902</v>
      </c>
      <c r="AD41" s="65">
        <f>VLOOKUP($A41,'ADR Raw Data'!$B$6:$BE$43,'ADR Raw Data'!N$1,FALSE)</f>
        <v>115.463549415515</v>
      </c>
      <c r="AE41" s="65">
        <f>VLOOKUP($A41,'ADR Raw Data'!$B$6:$BE$43,'ADR Raw Data'!O$1,FALSE)</f>
        <v>117.188237663645</v>
      </c>
      <c r="AF41" s="66">
        <f>VLOOKUP($A41,'ADR Raw Data'!$B$6:$BE$43,'ADR Raw Data'!P$1,FALSE)</f>
        <v>116.349079627714</v>
      </c>
      <c r="AG41" s="67">
        <f>VLOOKUP($A41,'ADR Raw Data'!$B$6:$BE$43,'ADR Raw Data'!R$1,FALSE)</f>
        <v>103.016102292768</v>
      </c>
      <c r="AH41" s="63"/>
      <c r="AI41" s="59">
        <f>VLOOKUP($A41,'ADR Raw Data'!$B$6:$BE$43,'ADR Raw Data'!T$1,FALSE)</f>
        <v>5.0188131434264296</v>
      </c>
      <c r="AJ41" s="60">
        <f>VLOOKUP($A41,'ADR Raw Data'!$B$6:$BE$43,'ADR Raw Data'!U$1,FALSE)</f>
        <v>4.1851792423919401</v>
      </c>
      <c r="AK41" s="60">
        <f>VLOOKUP($A41,'ADR Raw Data'!$B$6:$BE$43,'ADR Raw Data'!V$1,FALSE)</f>
        <v>3.9258053980986798</v>
      </c>
      <c r="AL41" s="60">
        <f>VLOOKUP($A41,'ADR Raw Data'!$B$6:$BE$43,'ADR Raw Data'!W$1,FALSE)</f>
        <v>7.63272553718675</v>
      </c>
      <c r="AM41" s="60">
        <f>VLOOKUP($A41,'ADR Raw Data'!$B$6:$BE$43,'ADR Raw Data'!X$1,FALSE)</f>
        <v>-0.81731098621630804</v>
      </c>
      <c r="AN41" s="61">
        <f>VLOOKUP($A41,'ADR Raw Data'!$B$6:$BE$43,'ADR Raw Data'!Y$1,FALSE)</f>
        <v>3.7951402803219199</v>
      </c>
      <c r="AO41" s="60">
        <f>VLOOKUP($A41,'ADR Raw Data'!$B$6:$BE$43,'ADR Raw Data'!AA$1,FALSE)</f>
        <v>2.3110835483221499</v>
      </c>
      <c r="AP41" s="60">
        <f>VLOOKUP($A41,'ADR Raw Data'!$B$6:$BE$43,'ADR Raw Data'!AB$1,FALSE)</f>
        <v>2.6619501499474101</v>
      </c>
      <c r="AQ41" s="61">
        <f>VLOOKUP($A41,'ADR Raw Data'!$B$6:$BE$43,'ADR Raw Data'!AC$1,FALSE)</f>
        <v>2.5269222191709901</v>
      </c>
      <c r="AR41" s="62">
        <f>VLOOKUP($A41,'ADR Raw Data'!$B$6:$BE$43,'ADR Raw Data'!AE$1,FALSE)</f>
        <v>3.1958917428959599</v>
      </c>
      <c r="AS41" s="50"/>
      <c r="AT41" s="64">
        <f>VLOOKUP($A41,'RevPAR Raw Data'!$B$6:$BE$43,'RevPAR Raw Data'!G$1,FALSE)</f>
        <v>39.442192550948597</v>
      </c>
      <c r="AU41" s="65">
        <f>VLOOKUP($A41,'RevPAR Raw Data'!$B$6:$BE$43,'RevPAR Raw Data'!H$1,FALSE)</f>
        <v>51.047413914265597</v>
      </c>
      <c r="AV41" s="65">
        <f>VLOOKUP($A41,'RevPAR Raw Data'!$B$6:$BE$43,'RevPAR Raw Data'!I$1,FALSE)</f>
        <v>56.093316936050499</v>
      </c>
      <c r="AW41" s="65">
        <f>VLOOKUP($A41,'RevPAR Raw Data'!$B$6:$BE$43,'RevPAR Raw Data'!J$1,FALSE)</f>
        <v>55.260414617006298</v>
      </c>
      <c r="AX41" s="65">
        <f>VLOOKUP($A41,'RevPAR Raw Data'!$B$6:$BE$43,'RevPAR Raw Data'!K$1,FALSE)</f>
        <v>50.498320449753997</v>
      </c>
      <c r="AY41" s="66">
        <f>VLOOKUP($A41,'RevPAR Raw Data'!$B$6:$BE$43,'RevPAR Raw Data'!L$1,FALSE)</f>
        <v>50.468331693605002</v>
      </c>
      <c r="AZ41" s="65">
        <f>VLOOKUP($A41,'RevPAR Raw Data'!$B$6:$BE$43,'RevPAR Raw Data'!N$1,FALSE)</f>
        <v>72.241489361702094</v>
      </c>
      <c r="BA41" s="65">
        <f>VLOOKUP($A41,'RevPAR Raw Data'!$B$6:$BE$43,'RevPAR Raw Data'!O$1,FALSE)</f>
        <v>77.372287234042503</v>
      </c>
      <c r="BB41" s="66">
        <f>VLOOKUP($A41,'RevPAR Raw Data'!$B$6:$BE$43,'RevPAR Raw Data'!P$1,FALSE)</f>
        <v>74.806888297872305</v>
      </c>
      <c r="BC41" s="67">
        <f>VLOOKUP($A41,'RevPAR Raw Data'!$B$6:$BE$43,'RevPAR Raw Data'!R$1,FALSE)</f>
        <v>57.700414896769701</v>
      </c>
      <c r="BD41" s="63"/>
      <c r="BE41" s="59">
        <f>VLOOKUP($A41,'RevPAR Raw Data'!$B$6:$BE$43,'RevPAR Raw Data'!T$1,FALSE)</f>
        <v>-14.8810172862408</v>
      </c>
      <c r="BF41" s="60">
        <f>VLOOKUP($A41,'RevPAR Raw Data'!$B$6:$BE$43,'RevPAR Raw Data'!U$1,FALSE)</f>
        <v>-4.0062844818255998</v>
      </c>
      <c r="BG41" s="60">
        <f>VLOOKUP($A41,'RevPAR Raw Data'!$B$6:$BE$43,'RevPAR Raw Data'!V$1,FALSE)</f>
        <v>2.4322608893834898</v>
      </c>
      <c r="BH41" s="60">
        <f>VLOOKUP($A41,'RevPAR Raw Data'!$B$6:$BE$43,'RevPAR Raw Data'!W$1,FALSE)</f>
        <v>9.9170655298611301</v>
      </c>
      <c r="BI41" s="60">
        <f>VLOOKUP($A41,'RevPAR Raw Data'!$B$6:$BE$43,'RevPAR Raw Data'!X$1,FALSE)</f>
        <v>-17.120073431981499</v>
      </c>
      <c r="BJ41" s="61">
        <f>VLOOKUP($A41,'RevPAR Raw Data'!$B$6:$BE$43,'RevPAR Raw Data'!Y$1,FALSE)</f>
        <v>-5.1068785492328503</v>
      </c>
      <c r="BK41" s="60">
        <f>VLOOKUP($A41,'RevPAR Raw Data'!$B$6:$BE$43,'RevPAR Raw Data'!AA$1,FALSE)</f>
        <v>-14.7256602134887</v>
      </c>
      <c r="BL41" s="60">
        <f>VLOOKUP($A41,'RevPAR Raw Data'!$B$6:$BE$43,'RevPAR Raw Data'!AB$1,FALSE)</f>
        <v>-3.6452585076580402</v>
      </c>
      <c r="BM41" s="61">
        <f>VLOOKUP($A41,'RevPAR Raw Data'!$B$6:$BE$43,'RevPAR Raw Data'!AC$1,FALSE)</f>
        <v>-9.3337596836411905</v>
      </c>
      <c r="BN41" s="62">
        <f>VLOOKUP($A41,'RevPAR Raw Data'!$B$6:$BE$43,'RevPAR Raw Data'!AE$1,FALSE)</f>
        <v>-6.6768043276031603</v>
      </c>
    </row>
    <row r="42" spans="1:66" x14ac:dyDescent="0.35">
      <c r="A42" s="81" t="s">
        <v>81</v>
      </c>
      <c r="B42" s="59">
        <f>VLOOKUP($A42,'Occupancy Raw Data'!$B$6:$BE$43,'Occupancy Raw Data'!G$1,FALSE)</f>
        <v>50.818127993971601</v>
      </c>
      <c r="C42" s="60">
        <f>VLOOKUP($A42,'Occupancy Raw Data'!$B$6:$BE$43,'Occupancy Raw Data'!H$1,FALSE)</f>
        <v>55.581570590451499</v>
      </c>
      <c r="D42" s="60">
        <f>VLOOKUP($A42,'Occupancy Raw Data'!$B$6:$BE$43,'Occupancy Raw Data'!I$1,FALSE)</f>
        <v>57.909467678561803</v>
      </c>
      <c r="E42" s="60">
        <f>VLOOKUP($A42,'Occupancy Raw Data'!$B$6:$BE$43,'Occupancy Raw Data'!J$1,FALSE)</f>
        <v>59.123203616986899</v>
      </c>
      <c r="F42" s="60">
        <f>VLOOKUP($A42,'Occupancy Raw Data'!$B$6:$BE$43,'Occupancy Raw Data'!K$1,FALSE)</f>
        <v>63.515259163571699</v>
      </c>
      <c r="G42" s="61">
        <f>VLOOKUP($A42,'Occupancy Raw Data'!$B$6:$BE$43,'Occupancy Raw Data'!L$1,FALSE)</f>
        <v>57.389525808708697</v>
      </c>
      <c r="H42" s="60">
        <f>VLOOKUP($A42,'Occupancy Raw Data'!$B$6:$BE$43,'Occupancy Raw Data'!N$1,FALSE)</f>
        <v>77.553492127573605</v>
      </c>
      <c r="I42" s="60">
        <f>VLOOKUP($A42,'Occupancy Raw Data'!$B$6:$BE$43,'Occupancy Raw Data'!O$1,FALSE)</f>
        <v>79.2598573543264</v>
      </c>
      <c r="J42" s="61">
        <f>VLOOKUP($A42,'Occupancy Raw Data'!$B$6:$BE$43,'Occupancy Raw Data'!P$1,FALSE)</f>
        <v>78.406674740949995</v>
      </c>
      <c r="K42" s="62">
        <f>VLOOKUP($A42,'Occupancy Raw Data'!$B$6:$BE$43,'Occupancy Raw Data'!R$1,FALSE)</f>
        <v>63.394079200307502</v>
      </c>
      <c r="L42" s="63"/>
      <c r="M42" s="59">
        <f>VLOOKUP($A42,'Occupancy Raw Data'!$B$6:$BE$43,'Occupancy Raw Data'!T$1,FALSE)</f>
        <v>-11.8582816636589</v>
      </c>
      <c r="N42" s="60">
        <f>VLOOKUP($A42,'Occupancy Raw Data'!$B$6:$BE$43,'Occupancy Raw Data'!U$1,FALSE)</f>
        <v>-6.9314258941112197</v>
      </c>
      <c r="O42" s="60">
        <f>VLOOKUP($A42,'Occupancy Raw Data'!$B$6:$BE$43,'Occupancy Raw Data'!V$1,FALSE)</f>
        <v>-5.8052923991680796</v>
      </c>
      <c r="P42" s="60">
        <f>VLOOKUP($A42,'Occupancy Raw Data'!$B$6:$BE$43,'Occupancy Raw Data'!W$1,FALSE)</f>
        <v>-3.9283711191390398</v>
      </c>
      <c r="Q42" s="60">
        <f>VLOOKUP($A42,'Occupancy Raw Data'!$B$6:$BE$43,'Occupancy Raw Data'!X$1,FALSE)</f>
        <v>-2.3391406065989799</v>
      </c>
      <c r="R42" s="61">
        <f>VLOOKUP($A42,'Occupancy Raw Data'!$B$6:$BE$43,'Occupancy Raw Data'!Y$1,FALSE)</f>
        <v>-6.0518463369439299</v>
      </c>
      <c r="S42" s="60">
        <f>VLOOKUP($A42,'Occupancy Raw Data'!$B$6:$BE$43,'Occupancy Raw Data'!AA$1,FALSE)</f>
        <v>-2.68592761811369</v>
      </c>
      <c r="T42" s="60">
        <f>VLOOKUP($A42,'Occupancy Raw Data'!$B$6:$BE$43,'Occupancy Raw Data'!AB$1,FALSE)</f>
        <v>-0.86142143623110701</v>
      </c>
      <c r="U42" s="61">
        <f>VLOOKUP($A42,'Occupancy Raw Data'!$B$6:$BE$43,'Occupancy Raw Data'!AC$1,FALSE)</f>
        <v>-1.7722200222780899</v>
      </c>
      <c r="V42" s="62">
        <f>VLOOKUP($A42,'Occupancy Raw Data'!$B$6:$BE$43,'Occupancy Raw Data'!AE$1,FALSE)</f>
        <v>-4.5833328632475201</v>
      </c>
      <c r="W42" s="63"/>
      <c r="X42" s="64">
        <f>VLOOKUP($A42,'ADR Raw Data'!$B$6:$BE$43,'ADR Raw Data'!G$1,FALSE)</f>
        <v>95.603691150770501</v>
      </c>
      <c r="Y42" s="65">
        <f>VLOOKUP($A42,'ADR Raw Data'!$B$6:$BE$43,'ADR Raw Data'!H$1,FALSE)</f>
        <v>95.368968672831997</v>
      </c>
      <c r="Z42" s="65">
        <f>VLOOKUP($A42,'ADR Raw Data'!$B$6:$BE$43,'ADR Raw Data'!I$1,FALSE)</f>
        <v>96.542134956780302</v>
      </c>
      <c r="AA42" s="65">
        <f>VLOOKUP($A42,'ADR Raw Data'!$B$6:$BE$43,'ADR Raw Data'!J$1,FALSE)</f>
        <v>97.698135099458298</v>
      </c>
      <c r="AB42" s="65">
        <f>VLOOKUP($A42,'ADR Raw Data'!$B$6:$BE$43,'ADR Raw Data'!K$1,FALSE)</f>
        <v>100.586156942502</v>
      </c>
      <c r="AC42" s="66">
        <f>VLOOKUP($A42,'ADR Raw Data'!$B$6:$BE$43,'ADR Raw Data'!L$1,FALSE)</f>
        <v>97.282016150209998</v>
      </c>
      <c r="AD42" s="65">
        <f>VLOOKUP($A42,'ADR Raw Data'!$B$6:$BE$43,'ADR Raw Data'!N$1,FALSE)</f>
        <v>131.39618636127</v>
      </c>
      <c r="AE42" s="65">
        <f>VLOOKUP($A42,'ADR Raw Data'!$B$6:$BE$43,'ADR Raw Data'!O$1,FALSE)</f>
        <v>135.84200923630601</v>
      </c>
      <c r="AF42" s="66">
        <f>VLOOKUP($A42,'ADR Raw Data'!$B$6:$BE$43,'ADR Raw Data'!P$1,FALSE)</f>
        <v>133.643286420431</v>
      </c>
      <c r="AG42" s="67">
        <f>VLOOKUP($A42,'ADR Raw Data'!$B$6:$BE$43,'ADR Raw Data'!R$1,FALSE)</f>
        <v>110.13045297414</v>
      </c>
      <c r="AH42" s="63"/>
      <c r="AI42" s="59">
        <f>VLOOKUP($A42,'ADR Raw Data'!$B$6:$BE$43,'ADR Raw Data'!T$1,FALSE)</f>
        <v>5.7486341161794901</v>
      </c>
      <c r="AJ42" s="60">
        <f>VLOOKUP($A42,'ADR Raw Data'!$B$6:$BE$43,'ADR Raw Data'!U$1,FALSE)</f>
        <v>3.52623619110777</v>
      </c>
      <c r="AK42" s="60">
        <f>VLOOKUP($A42,'ADR Raw Data'!$B$6:$BE$43,'ADR Raw Data'!V$1,FALSE)</f>
        <v>4.3494233168811496</v>
      </c>
      <c r="AL42" s="60">
        <f>VLOOKUP($A42,'ADR Raw Data'!$B$6:$BE$43,'ADR Raw Data'!W$1,FALSE)</f>
        <v>5.8597257186074003</v>
      </c>
      <c r="AM42" s="60">
        <f>VLOOKUP($A42,'ADR Raw Data'!$B$6:$BE$43,'ADR Raw Data'!X$1,FALSE)</f>
        <v>6.8068322345118402</v>
      </c>
      <c r="AN42" s="61">
        <f>VLOOKUP($A42,'ADR Raw Data'!$B$6:$BE$43,'ADR Raw Data'!Y$1,FALSE)</f>
        <v>5.3418914751385502</v>
      </c>
      <c r="AO42" s="60">
        <f>VLOOKUP($A42,'ADR Raw Data'!$B$6:$BE$43,'ADR Raw Data'!AA$1,FALSE)</f>
        <v>12.2948117861888</v>
      </c>
      <c r="AP42" s="60">
        <f>VLOOKUP($A42,'ADR Raw Data'!$B$6:$BE$43,'ADR Raw Data'!AB$1,FALSE)</f>
        <v>13.1851716269367</v>
      </c>
      <c r="AQ42" s="61">
        <f>VLOOKUP($A42,'ADR Raw Data'!$B$6:$BE$43,'ADR Raw Data'!AC$1,FALSE)</f>
        <v>12.7637689974253</v>
      </c>
      <c r="AR42" s="62">
        <f>VLOOKUP($A42,'ADR Raw Data'!$B$6:$BE$43,'ADR Raw Data'!AE$1,FALSE)</f>
        <v>8.6837670664888602</v>
      </c>
      <c r="AS42" s="50"/>
      <c r="AT42" s="64">
        <f>VLOOKUP($A42,'RevPAR Raw Data'!$B$6:$BE$43,'RevPAR Raw Data'!G$1,FALSE)</f>
        <v>48.584006135959903</v>
      </c>
      <c r="AU42" s="65">
        <f>VLOOKUP($A42,'RevPAR Raw Data'!$B$6:$BE$43,'RevPAR Raw Data'!H$1,FALSE)</f>
        <v>53.007570644275702</v>
      </c>
      <c r="AV42" s="65">
        <f>VLOOKUP($A42,'RevPAR Raw Data'!$B$6:$BE$43,'RevPAR Raw Data'!I$1,FALSE)</f>
        <v>55.907036438990197</v>
      </c>
      <c r="AW42" s="65">
        <f>VLOOKUP($A42,'RevPAR Raw Data'!$B$6:$BE$43,'RevPAR Raw Data'!J$1,FALSE)</f>
        <v>57.762267344851701</v>
      </c>
      <c r="AX42" s="65">
        <f>VLOOKUP($A42,'RevPAR Raw Data'!$B$6:$BE$43,'RevPAR Raw Data'!K$1,FALSE)</f>
        <v>63.887558264707401</v>
      </c>
      <c r="AY42" s="66">
        <f>VLOOKUP($A42,'RevPAR Raw Data'!$B$6:$BE$43,'RevPAR Raw Data'!L$1,FALSE)</f>
        <v>55.829687765757001</v>
      </c>
      <c r="AZ42" s="65">
        <f>VLOOKUP($A42,'RevPAR Raw Data'!$B$6:$BE$43,'RevPAR Raw Data'!N$1,FALSE)</f>
        <v>101.90233104561899</v>
      </c>
      <c r="BA42" s="65">
        <f>VLOOKUP($A42,'RevPAR Raw Data'!$B$6:$BE$43,'RevPAR Raw Data'!O$1,FALSE)</f>
        <v>107.668182747947</v>
      </c>
      <c r="BB42" s="66">
        <f>VLOOKUP($A42,'RevPAR Raw Data'!$B$6:$BE$43,'RevPAR Raw Data'!P$1,FALSE)</f>
        <v>104.785256896783</v>
      </c>
      <c r="BC42" s="67">
        <f>VLOOKUP($A42,'RevPAR Raw Data'!$B$6:$BE$43,'RevPAR Raw Data'!R$1,FALSE)</f>
        <v>69.816186582083802</v>
      </c>
      <c r="BD42" s="63"/>
      <c r="BE42" s="59">
        <f>VLOOKUP($A42,'RevPAR Raw Data'!$B$6:$BE$43,'RevPAR Raw Data'!T$1,FALSE)</f>
        <v>-6.7913367727891698</v>
      </c>
      <c r="BF42" s="60">
        <f>VLOOKUP($A42,'RevPAR Raw Data'!$B$6:$BE$43,'RevPAR Raw Data'!U$1,FALSE)</f>
        <v>-3.6496081514414098</v>
      </c>
      <c r="BG42" s="60">
        <f>VLOOKUP($A42,'RevPAR Raw Data'!$B$6:$BE$43,'RevPAR Raw Data'!V$1,FALSE)</f>
        <v>-1.7083658235094601</v>
      </c>
      <c r="BH42" s="60">
        <f>VLOOKUP($A42,'RevPAR Raw Data'!$B$6:$BE$43,'RevPAR Raw Data'!W$1,FALSE)</f>
        <v>1.70116282667782</v>
      </c>
      <c r="BI42" s="60">
        <f>VLOOKUP($A42,'RevPAR Raw Data'!$B$6:$BE$43,'RevPAR Raw Data'!X$1,FALSE)</f>
        <v>4.3084702510923298</v>
      </c>
      <c r="BJ42" s="61">
        <f>VLOOKUP($A42,'RevPAR Raw Data'!$B$6:$BE$43,'RevPAR Raw Data'!Y$1,FALSE)</f>
        <v>-1.0332379253670601</v>
      </c>
      <c r="BK42" s="60">
        <f>VLOOKUP($A42,'RevPAR Raw Data'!$B$6:$BE$43,'RevPAR Raw Data'!AA$1,FALSE)</f>
        <v>9.27865442271486</v>
      </c>
      <c r="BL42" s="60">
        <f>VLOOKUP($A42,'RevPAR Raw Data'!$B$6:$BE$43,'RevPAR Raw Data'!AB$1,FALSE)</f>
        <v>12.2101702959073</v>
      </c>
      <c r="BM42" s="61">
        <f>VLOOKUP($A42,'RevPAR Raw Data'!$B$6:$BE$43,'RevPAR Raw Data'!AC$1,FALSE)</f>
        <v>10.7653469053775</v>
      </c>
      <c r="BN42" s="62">
        <f>VLOOKUP($A42,'RevPAR Raw Data'!$B$6:$BE$43,'RevPAR Raw Data'!AE$1,FALSE)</f>
        <v>3.7024282535150901</v>
      </c>
    </row>
    <row r="43" spans="1:66" x14ac:dyDescent="0.35">
      <c r="A43" s="82" t="s">
        <v>82</v>
      </c>
      <c r="B43" s="59">
        <f>VLOOKUP($A43,'Occupancy Raw Data'!$B$6:$BE$43,'Occupancy Raw Data'!G$1,FALSE)</f>
        <v>55.260720756996101</v>
      </c>
      <c r="C43" s="60">
        <f>VLOOKUP($A43,'Occupancy Raw Data'!$B$6:$BE$43,'Occupancy Raw Data'!H$1,FALSE)</f>
        <v>62.335413730622101</v>
      </c>
      <c r="D43" s="60">
        <f>VLOOKUP($A43,'Occupancy Raw Data'!$B$6:$BE$43,'Occupancy Raw Data'!I$1,FALSE)</f>
        <v>66.688141735453897</v>
      </c>
      <c r="E43" s="60">
        <f>VLOOKUP($A43,'Occupancy Raw Data'!$B$6:$BE$43,'Occupancy Raw Data'!J$1,FALSE)</f>
        <v>66.486812965572696</v>
      </c>
      <c r="F43" s="60">
        <f>VLOOKUP($A43,'Occupancy Raw Data'!$B$6:$BE$43,'Occupancy Raw Data'!K$1,FALSE)</f>
        <v>67.000201328769805</v>
      </c>
      <c r="G43" s="61">
        <f>VLOOKUP($A43,'Occupancy Raw Data'!$B$6:$BE$43,'Occupancy Raw Data'!L$1,FALSE)</f>
        <v>63.554258103482901</v>
      </c>
      <c r="H43" s="60">
        <f>VLOOKUP($A43,'Occupancy Raw Data'!$B$6:$BE$43,'Occupancy Raw Data'!N$1,FALSE)</f>
        <v>76.649889269176498</v>
      </c>
      <c r="I43" s="60">
        <f>VLOOKUP($A43,'Occupancy Raw Data'!$B$6:$BE$43,'Occupancy Raw Data'!O$1,FALSE)</f>
        <v>84.4091000603986</v>
      </c>
      <c r="J43" s="61">
        <f>VLOOKUP($A43,'Occupancy Raw Data'!$B$6:$BE$43,'Occupancy Raw Data'!P$1,FALSE)</f>
        <v>80.529494664787507</v>
      </c>
      <c r="K43" s="62">
        <f>VLOOKUP($A43,'Occupancy Raw Data'!$B$6:$BE$43,'Occupancy Raw Data'!R$1,FALSE)</f>
        <v>68.404325692427093</v>
      </c>
      <c r="L43" s="63"/>
      <c r="M43" s="59">
        <f>VLOOKUP($A43,'Occupancy Raw Data'!$B$6:$BE$43,'Occupancy Raw Data'!T$1,FALSE)</f>
        <v>45.020814183465198</v>
      </c>
      <c r="N43" s="60">
        <f>VLOOKUP($A43,'Occupancy Raw Data'!$B$6:$BE$43,'Occupancy Raw Data'!U$1,FALSE)</f>
        <v>53.899448414532202</v>
      </c>
      <c r="O43" s="60">
        <f>VLOOKUP($A43,'Occupancy Raw Data'!$B$6:$BE$43,'Occupancy Raw Data'!V$1,FALSE)</f>
        <v>59.918590085223897</v>
      </c>
      <c r="P43" s="60">
        <f>VLOOKUP($A43,'Occupancy Raw Data'!$B$6:$BE$43,'Occupancy Raw Data'!W$1,FALSE)</f>
        <v>54.306243957534697</v>
      </c>
      <c r="Q43" s="60">
        <f>VLOOKUP($A43,'Occupancy Raw Data'!$B$6:$BE$43,'Occupancy Raw Data'!X$1,FALSE)</f>
        <v>49.374916752803301</v>
      </c>
      <c r="R43" s="61">
        <f>VLOOKUP($A43,'Occupancy Raw Data'!$B$6:$BE$43,'Occupancy Raw Data'!Y$1,FALSE)</f>
        <v>52.589824137116899</v>
      </c>
      <c r="S43" s="60">
        <f>VLOOKUP($A43,'Occupancy Raw Data'!$B$6:$BE$43,'Occupancy Raw Data'!AA$1,FALSE)</f>
        <v>38.913591989508198</v>
      </c>
      <c r="T43" s="60">
        <f>VLOOKUP($A43,'Occupancy Raw Data'!$B$6:$BE$43,'Occupancy Raw Data'!AB$1,FALSE)</f>
        <v>50.007250881407501</v>
      </c>
      <c r="U43" s="61">
        <f>VLOOKUP($A43,'Occupancy Raw Data'!$B$6:$BE$43,'Occupancy Raw Data'!AC$1,FALSE)</f>
        <v>44.514766208650101</v>
      </c>
      <c r="V43" s="62">
        <f>VLOOKUP($A43,'Occupancy Raw Data'!$B$6:$BE$43,'Occupancy Raw Data'!AE$1,FALSE)</f>
        <v>49.774841923248502</v>
      </c>
      <c r="W43" s="63"/>
      <c r="X43" s="64">
        <f>VLOOKUP($A43,'ADR Raw Data'!$B$6:$BE$43,'ADR Raw Data'!G$1,FALSE)</f>
        <v>119.766399009035</v>
      </c>
      <c r="Y43" s="65">
        <f>VLOOKUP($A43,'ADR Raw Data'!$B$6:$BE$43,'ADR Raw Data'!H$1,FALSE)</f>
        <v>131.60990246108099</v>
      </c>
      <c r="Z43" s="65">
        <f>VLOOKUP($A43,'ADR Raw Data'!$B$6:$BE$43,'ADR Raw Data'!I$1,FALSE)</f>
        <v>136.52334923318401</v>
      </c>
      <c r="AA43" s="65">
        <f>VLOOKUP($A43,'ADR Raw Data'!$B$6:$BE$43,'ADR Raw Data'!J$1,FALSE)</f>
        <v>134.50172571463099</v>
      </c>
      <c r="AB43" s="65">
        <f>VLOOKUP($A43,'ADR Raw Data'!$B$6:$BE$43,'ADR Raw Data'!K$1,FALSE)</f>
        <v>126.68346224345601</v>
      </c>
      <c r="AC43" s="66">
        <f>VLOOKUP($A43,'ADR Raw Data'!$B$6:$BE$43,'ADR Raw Data'!L$1,FALSE)</f>
        <v>130.147793419793</v>
      </c>
      <c r="AD43" s="65">
        <f>VLOOKUP($A43,'ADR Raw Data'!$B$6:$BE$43,'ADR Raw Data'!N$1,FALSE)</f>
        <v>129.14108793864199</v>
      </c>
      <c r="AE43" s="65">
        <f>VLOOKUP($A43,'ADR Raw Data'!$B$6:$BE$43,'ADR Raw Data'!O$1,FALSE)</f>
        <v>133.74448289844</v>
      </c>
      <c r="AF43" s="66">
        <f>VLOOKUP($A43,'ADR Raw Data'!$B$6:$BE$43,'ADR Raw Data'!P$1,FALSE)</f>
        <v>131.55367246681101</v>
      </c>
      <c r="AG43" s="67">
        <f>VLOOKUP($A43,'ADR Raw Data'!$B$6:$BE$43,'ADR Raw Data'!R$1,FALSE)</f>
        <v>130.62067382849401</v>
      </c>
      <c r="AH43" s="63"/>
      <c r="AI43" s="59">
        <f>VLOOKUP($A43,'ADR Raw Data'!$B$6:$BE$43,'ADR Raw Data'!T$1,FALSE)</f>
        <v>38.750097723157097</v>
      </c>
      <c r="AJ43" s="60">
        <f>VLOOKUP($A43,'ADR Raw Data'!$B$6:$BE$43,'ADR Raw Data'!U$1,FALSE)</f>
        <v>46.940895870850802</v>
      </c>
      <c r="AK43" s="60">
        <f>VLOOKUP($A43,'ADR Raw Data'!$B$6:$BE$43,'ADR Raw Data'!V$1,FALSE)</f>
        <v>52.691068551765099</v>
      </c>
      <c r="AL43" s="60">
        <f>VLOOKUP($A43,'ADR Raw Data'!$B$6:$BE$43,'ADR Raw Data'!W$1,FALSE)</f>
        <v>52.031695285862199</v>
      </c>
      <c r="AM43" s="60">
        <f>VLOOKUP($A43,'ADR Raw Data'!$B$6:$BE$43,'ADR Raw Data'!X$1,FALSE)</f>
        <v>42.788696297965501</v>
      </c>
      <c r="AN43" s="61">
        <f>VLOOKUP($A43,'ADR Raw Data'!$B$6:$BE$43,'ADR Raw Data'!Y$1,FALSE)</f>
        <v>47.006505889239797</v>
      </c>
      <c r="AO43" s="60">
        <f>VLOOKUP($A43,'ADR Raw Data'!$B$6:$BE$43,'ADR Raw Data'!AA$1,FALSE)</f>
        <v>42.810573398384697</v>
      </c>
      <c r="AP43" s="60">
        <f>VLOOKUP($A43,'ADR Raw Data'!$B$6:$BE$43,'ADR Raw Data'!AB$1,FALSE)</f>
        <v>48.5250930845311</v>
      </c>
      <c r="AQ43" s="61">
        <f>VLOOKUP($A43,'ADR Raw Data'!$B$6:$BE$43,'ADR Raw Data'!AC$1,FALSE)</f>
        <v>45.787708385161203</v>
      </c>
      <c r="AR43" s="62">
        <f>VLOOKUP($A43,'ADR Raw Data'!$B$6:$BE$43,'ADR Raw Data'!AE$1,FALSE)</f>
        <v>46.557025701235098</v>
      </c>
      <c r="AS43" s="50"/>
      <c r="AT43" s="64">
        <f>VLOOKUP($A43,'RevPAR Raw Data'!$B$6:$BE$43,'RevPAR Raw Data'!G$1,FALSE)</f>
        <v>66.183775317092795</v>
      </c>
      <c r="AU43" s="65">
        <f>VLOOKUP($A43,'RevPAR Raw Data'!$B$6:$BE$43,'RevPAR Raw Data'!H$1,FALSE)</f>
        <v>82.0395772095832</v>
      </c>
      <c r="AV43" s="65">
        <f>VLOOKUP($A43,'RevPAR Raw Data'!$B$6:$BE$43,'RevPAR Raw Data'!I$1,FALSE)</f>
        <v>91.044884638614803</v>
      </c>
      <c r="AW43" s="65">
        <f>VLOOKUP($A43,'RevPAR Raw Data'!$B$6:$BE$43,'RevPAR Raw Data'!J$1,FALSE)</f>
        <v>89.425910811354896</v>
      </c>
      <c r="AX43" s="65">
        <f>VLOOKUP($A43,'RevPAR Raw Data'!$B$6:$BE$43,'RevPAR Raw Data'!K$1,FALSE)</f>
        <v>84.878174753372207</v>
      </c>
      <c r="AY43" s="66">
        <f>VLOOKUP($A43,'RevPAR Raw Data'!$B$6:$BE$43,'RevPAR Raw Data'!L$1,FALSE)</f>
        <v>82.714464546003597</v>
      </c>
      <c r="AZ43" s="65">
        <f>VLOOKUP($A43,'RevPAR Raw Data'!$B$6:$BE$43,'RevPAR Raw Data'!N$1,FALSE)</f>
        <v>98.986500905979398</v>
      </c>
      <c r="BA43" s="65">
        <f>VLOOKUP($A43,'RevPAR Raw Data'!$B$6:$BE$43,'RevPAR Raw Data'!O$1,FALSE)</f>
        <v>112.892514395007</v>
      </c>
      <c r="BB43" s="66">
        <f>VLOOKUP($A43,'RevPAR Raw Data'!$B$6:$BE$43,'RevPAR Raw Data'!P$1,FALSE)</f>
        <v>105.939507650493</v>
      </c>
      <c r="BC43" s="67">
        <f>VLOOKUP($A43,'RevPAR Raw Data'!$B$6:$BE$43,'RevPAR Raw Data'!R$1,FALSE)</f>
        <v>89.350191147286296</v>
      </c>
      <c r="BD43" s="63"/>
      <c r="BE43" s="59">
        <f>VLOOKUP($A43,'RevPAR Raw Data'!$B$6:$BE$43,'RevPAR Raw Data'!T$1,FALSE)</f>
        <v>101.216521398476</v>
      </c>
      <c r="BF43" s="60">
        <f>VLOOKUP($A43,'RevPAR Raw Data'!$B$6:$BE$43,'RevPAR Raw Data'!U$1,FALSE)</f>
        <v>126.141228240611</v>
      </c>
      <c r="BG43" s="60">
        <f>VLOOKUP($A43,'RevPAR Raw Data'!$B$6:$BE$43,'RevPAR Raw Data'!V$1,FALSE)</f>
        <v>144.181404014045</v>
      </c>
      <c r="BH43" s="60">
        <f>VLOOKUP($A43,'RevPAR Raw Data'!$B$6:$BE$43,'RevPAR Raw Data'!W$1,FALSE)</f>
        <v>134.594398620578</v>
      </c>
      <c r="BI43" s="60">
        <f>VLOOKUP($A43,'RevPAR Raw Data'!$B$6:$BE$43,'RevPAR Raw Data'!X$1,FALSE)</f>
        <v>113.29049622749901</v>
      </c>
      <c r="BJ43" s="61">
        <f>VLOOKUP($A43,'RevPAR Raw Data'!$B$6:$BE$43,'RevPAR Raw Data'!Y$1,FALSE)</f>
        <v>124.316968806511</v>
      </c>
      <c r="BK43" s="60">
        <f>VLOOKUP($A43,'RevPAR Raw Data'!$B$6:$BE$43,'RevPAR Raw Data'!AA$1,FALSE)</f>
        <v>98.383297248509393</v>
      </c>
      <c r="BL43" s="60">
        <f>VLOOKUP($A43,'RevPAR Raw Data'!$B$6:$BE$43,'RevPAR Raw Data'!AB$1,FALSE)</f>
        <v>122.798409005156</v>
      </c>
      <c r="BM43" s="61">
        <f>VLOOKUP($A43,'RevPAR Raw Data'!$B$6:$BE$43,'RevPAR Raw Data'!AC$1,FALSE)</f>
        <v>110.684765933764</v>
      </c>
      <c r="BN43" s="62">
        <f>VLOOKUP($A43,'RevPAR Raw Data'!$B$6:$BE$43,'RevPAR Raw Data'!AE$1,FALSE)</f>
        <v>119.50555357143899</v>
      </c>
    </row>
    <row r="44" spans="1:66" x14ac:dyDescent="0.35">
      <c r="A44" s="81" t="s">
        <v>83</v>
      </c>
      <c r="B44" s="59">
        <f>VLOOKUP($A44,'Occupancy Raw Data'!$B$6:$BE$43,'Occupancy Raw Data'!G$1,FALSE)</f>
        <v>43.219277108433701</v>
      </c>
      <c r="C44" s="60">
        <f>VLOOKUP($A44,'Occupancy Raw Data'!$B$6:$BE$43,'Occupancy Raw Data'!H$1,FALSE)</f>
        <v>52.8481927710843</v>
      </c>
      <c r="D44" s="60">
        <f>VLOOKUP($A44,'Occupancy Raw Data'!$B$6:$BE$43,'Occupancy Raw Data'!I$1,FALSE)</f>
        <v>59.4409638554216</v>
      </c>
      <c r="E44" s="60">
        <f>VLOOKUP($A44,'Occupancy Raw Data'!$B$6:$BE$43,'Occupancy Raw Data'!J$1,FALSE)</f>
        <v>60.732530120481897</v>
      </c>
      <c r="F44" s="60">
        <f>VLOOKUP($A44,'Occupancy Raw Data'!$B$6:$BE$43,'Occupancy Raw Data'!K$1,FALSE)</f>
        <v>63.701204819277102</v>
      </c>
      <c r="G44" s="61">
        <f>VLOOKUP($A44,'Occupancy Raw Data'!$B$6:$BE$43,'Occupancy Raw Data'!L$1,FALSE)</f>
        <v>55.988433734939697</v>
      </c>
      <c r="H44" s="60">
        <f>VLOOKUP($A44,'Occupancy Raw Data'!$B$6:$BE$43,'Occupancy Raw Data'!N$1,FALSE)</f>
        <v>73.822234710124505</v>
      </c>
      <c r="I44" s="60">
        <f>VLOOKUP($A44,'Occupancy Raw Data'!$B$6:$BE$43,'Occupancy Raw Data'!O$1,FALSE)</f>
        <v>72.782616839936296</v>
      </c>
      <c r="J44" s="61">
        <f>VLOOKUP($A44,'Occupancy Raw Data'!$B$6:$BE$43,'Occupancy Raw Data'!P$1,FALSE)</f>
        <v>73.3024257750304</v>
      </c>
      <c r="K44" s="62">
        <f>VLOOKUP($A44,'Occupancy Raw Data'!$B$6:$BE$43,'Occupancy Raw Data'!R$1,FALSE)</f>
        <v>61.037293968236597</v>
      </c>
      <c r="L44" s="63"/>
      <c r="M44" s="59">
        <f>VLOOKUP($A44,'Occupancy Raw Data'!$B$6:$BE$43,'Occupancy Raw Data'!T$1,FALSE)</f>
        <v>0.40185241963650098</v>
      </c>
      <c r="N44" s="60">
        <f>VLOOKUP($A44,'Occupancy Raw Data'!$B$6:$BE$43,'Occupancy Raw Data'!U$1,FALSE)</f>
        <v>4.6990616551883999</v>
      </c>
      <c r="O44" s="60">
        <f>VLOOKUP($A44,'Occupancy Raw Data'!$B$6:$BE$43,'Occupancy Raw Data'!V$1,FALSE)</f>
        <v>13.995476535297099</v>
      </c>
      <c r="P44" s="60">
        <f>VLOOKUP($A44,'Occupancy Raw Data'!$B$6:$BE$43,'Occupancy Raw Data'!W$1,FALSE)</f>
        <v>12.585220060889799</v>
      </c>
      <c r="Q44" s="60">
        <f>VLOOKUP($A44,'Occupancy Raw Data'!$B$6:$BE$43,'Occupancy Raw Data'!X$1,FALSE)</f>
        <v>7.5896318067714601</v>
      </c>
      <c r="R44" s="61">
        <f>VLOOKUP($A44,'Occupancy Raw Data'!$B$6:$BE$43,'Occupancy Raw Data'!Y$1,FALSE)</f>
        <v>8.10965053350224</v>
      </c>
      <c r="S44" s="60">
        <f>VLOOKUP($A44,'Occupancy Raw Data'!$B$6:$BE$43,'Occupancy Raw Data'!AA$1,FALSE)</f>
        <v>6.4459991579267699</v>
      </c>
      <c r="T44" s="60">
        <f>VLOOKUP($A44,'Occupancy Raw Data'!$B$6:$BE$43,'Occupancy Raw Data'!AB$1,FALSE)</f>
        <v>17.6244652411686</v>
      </c>
      <c r="U44" s="61">
        <f>VLOOKUP($A44,'Occupancy Raw Data'!$B$6:$BE$43,'Occupancy Raw Data'!AC$1,FALSE)</f>
        <v>11.7168733153782</v>
      </c>
      <c r="V44" s="62">
        <f>VLOOKUP($A44,'Occupancy Raw Data'!$B$6:$BE$43,'Occupancy Raw Data'!AE$1,FALSE)</f>
        <v>9.4312963117975794</v>
      </c>
      <c r="W44" s="63"/>
      <c r="X44" s="64">
        <f>VLOOKUP($A44,'ADR Raw Data'!$B$6:$BE$43,'ADR Raw Data'!G$1,FALSE)</f>
        <v>85.792591436217606</v>
      </c>
      <c r="Y44" s="65">
        <f>VLOOKUP($A44,'ADR Raw Data'!$B$6:$BE$43,'ADR Raw Data'!H$1,FALSE)</f>
        <v>88.106281232901594</v>
      </c>
      <c r="Z44" s="65">
        <f>VLOOKUP($A44,'ADR Raw Data'!$B$6:$BE$43,'ADR Raw Data'!I$1,FALSE)</f>
        <v>90.071765850494501</v>
      </c>
      <c r="AA44" s="65">
        <f>VLOOKUP($A44,'ADR Raw Data'!$B$6:$BE$43,'ADR Raw Data'!J$1,FALSE)</f>
        <v>91.653805745119797</v>
      </c>
      <c r="AB44" s="65">
        <f>VLOOKUP($A44,'ADR Raw Data'!$B$6:$BE$43,'ADR Raw Data'!K$1,FALSE)</f>
        <v>95.289862308972602</v>
      </c>
      <c r="AC44" s="66">
        <f>VLOOKUP($A44,'ADR Raw Data'!$B$6:$BE$43,'ADR Raw Data'!L$1,FALSE)</f>
        <v>90.570673116650497</v>
      </c>
      <c r="AD44" s="65">
        <f>VLOOKUP($A44,'ADR Raw Data'!$B$6:$BE$43,'ADR Raw Data'!N$1,FALSE)</f>
        <v>111.00779370718</v>
      </c>
      <c r="AE44" s="65">
        <f>VLOOKUP($A44,'ADR Raw Data'!$B$6:$BE$43,'ADR Raw Data'!O$1,FALSE)</f>
        <v>113.159682151589</v>
      </c>
      <c r="AF44" s="66">
        <f>VLOOKUP($A44,'ADR Raw Data'!$B$6:$BE$43,'ADR Raw Data'!P$1,FALSE)</f>
        <v>112.07610809429499</v>
      </c>
      <c r="AG44" s="67">
        <f>VLOOKUP($A44,'ADR Raw Data'!$B$6:$BE$43,'ADR Raw Data'!R$1,FALSE)</f>
        <v>98.101929659708702</v>
      </c>
      <c r="AH44" s="63"/>
      <c r="AI44" s="59">
        <f>VLOOKUP($A44,'ADR Raw Data'!$B$6:$BE$43,'ADR Raw Data'!T$1,FALSE)</f>
        <v>8.85820748978532</v>
      </c>
      <c r="AJ44" s="60">
        <f>VLOOKUP($A44,'ADR Raw Data'!$B$6:$BE$43,'ADR Raw Data'!U$1,FALSE)</f>
        <v>10.5825981046727</v>
      </c>
      <c r="AK44" s="60">
        <f>VLOOKUP($A44,'ADR Raw Data'!$B$6:$BE$43,'ADR Raw Data'!V$1,FALSE)</f>
        <v>11.143391496861</v>
      </c>
      <c r="AL44" s="60">
        <f>VLOOKUP($A44,'ADR Raw Data'!$B$6:$BE$43,'ADR Raw Data'!W$1,FALSE)</f>
        <v>16.2485243012034</v>
      </c>
      <c r="AM44" s="60">
        <f>VLOOKUP($A44,'ADR Raw Data'!$B$6:$BE$43,'ADR Raw Data'!X$1,FALSE)</f>
        <v>13.114953713607701</v>
      </c>
      <c r="AN44" s="61">
        <f>VLOOKUP($A44,'ADR Raw Data'!$B$6:$BE$43,'ADR Raw Data'!Y$1,FALSE)</f>
        <v>12.243107321959</v>
      </c>
      <c r="AO44" s="60">
        <f>VLOOKUP($A44,'ADR Raw Data'!$B$6:$BE$43,'ADR Raw Data'!AA$1,FALSE)</f>
        <v>16.627007030834001</v>
      </c>
      <c r="AP44" s="60">
        <f>VLOOKUP($A44,'ADR Raw Data'!$B$6:$BE$43,'ADR Raw Data'!AB$1,FALSE)</f>
        <v>20.297822799005999</v>
      </c>
      <c r="AQ44" s="61">
        <f>VLOOKUP($A44,'ADR Raw Data'!$B$6:$BE$43,'ADR Raw Data'!AC$1,FALSE)</f>
        <v>18.403774849783201</v>
      </c>
      <c r="AR44" s="62">
        <f>VLOOKUP($A44,'ADR Raw Data'!$B$6:$BE$43,'ADR Raw Data'!AE$1,FALSE)</f>
        <v>14.832867971147699</v>
      </c>
      <c r="AS44" s="50"/>
      <c r="AT44" s="64">
        <f>VLOOKUP($A44,'RevPAR Raw Data'!$B$6:$BE$43,'RevPAR Raw Data'!G$1,FALSE)</f>
        <v>37.078937831325298</v>
      </c>
      <c r="AU44" s="65">
        <f>VLOOKUP($A44,'RevPAR Raw Data'!$B$6:$BE$43,'RevPAR Raw Data'!H$1,FALSE)</f>
        <v>46.5625773493975</v>
      </c>
      <c r="AV44" s="65">
        <f>VLOOKUP($A44,'RevPAR Raw Data'!$B$6:$BE$43,'RevPAR Raw Data'!I$1,FALSE)</f>
        <v>53.539525783132497</v>
      </c>
      <c r="AW44" s="65">
        <f>VLOOKUP($A44,'RevPAR Raw Data'!$B$6:$BE$43,'RevPAR Raw Data'!J$1,FALSE)</f>
        <v>55.663675180722798</v>
      </c>
      <c r="AX44" s="65">
        <f>VLOOKUP($A44,'RevPAR Raw Data'!$B$6:$BE$43,'RevPAR Raw Data'!K$1,FALSE)</f>
        <v>60.700790361445698</v>
      </c>
      <c r="AY44" s="66">
        <f>VLOOKUP($A44,'RevPAR Raw Data'!$B$6:$BE$43,'RevPAR Raw Data'!L$1,FALSE)</f>
        <v>50.709101301204797</v>
      </c>
      <c r="AZ44" s="65">
        <f>VLOOKUP($A44,'RevPAR Raw Data'!$B$6:$BE$43,'RevPAR Raw Data'!N$1,FALSE)</f>
        <v>81.948434017045898</v>
      </c>
      <c r="BA44" s="65">
        <f>VLOOKUP($A44,'RevPAR Raw Data'!$B$6:$BE$43,'RevPAR Raw Data'!O$1,FALSE)</f>
        <v>82.360577877680896</v>
      </c>
      <c r="BB44" s="66">
        <f>VLOOKUP($A44,'RevPAR Raw Data'!$B$6:$BE$43,'RevPAR Raw Data'!P$1,FALSE)</f>
        <v>82.154505947363404</v>
      </c>
      <c r="BC44" s="67">
        <f>VLOOKUP($A44,'RevPAR Raw Data'!$B$6:$BE$43,'RevPAR Raw Data'!R$1,FALSE)</f>
        <v>59.878763194909098</v>
      </c>
      <c r="BD44" s="63"/>
      <c r="BE44" s="59">
        <f>VLOOKUP($A44,'RevPAR Raw Data'!$B$6:$BE$43,'RevPAR Raw Data'!T$1,FALSE)</f>
        <v>9.2956568305559504</v>
      </c>
      <c r="BF44" s="60">
        <f>VLOOKUP($A44,'RevPAR Raw Data'!$B$6:$BE$43,'RevPAR Raw Data'!U$1,FALSE)</f>
        <v>15.7789425695204</v>
      </c>
      <c r="BG44" s="60">
        <f>VLOOKUP($A44,'RevPAR Raw Data'!$B$6:$BE$43,'RevPAR Raw Data'!V$1,FALSE)</f>
        <v>26.698438774337699</v>
      </c>
      <c r="BH44" s="60">
        <f>VLOOKUP($A44,'RevPAR Raw Data'!$B$6:$BE$43,'RevPAR Raw Data'!W$1,FALSE)</f>
        <v>30.878656902046899</v>
      </c>
      <c r="BI44" s="60">
        <f>VLOOKUP($A44,'RevPAR Raw Data'!$B$6:$BE$43,'RevPAR Raw Data'!X$1,FALSE)</f>
        <v>21.6999622188705</v>
      </c>
      <c r="BJ44" s="61">
        <f>VLOOKUP($A44,'RevPAR Raw Data'!$B$6:$BE$43,'RevPAR Raw Data'!Y$1,FALSE)</f>
        <v>21.3456310737138</v>
      </c>
      <c r="BK44" s="60">
        <f>VLOOKUP($A44,'RevPAR Raw Data'!$B$6:$BE$43,'RevPAR Raw Data'!AA$1,FALSE)</f>
        <v>24.1447829219568</v>
      </c>
      <c r="BL44" s="60">
        <f>VLOOKUP($A44,'RevPAR Raw Data'!$B$6:$BE$43,'RevPAR Raw Data'!AB$1,FALSE)</f>
        <v>41.499670764099498</v>
      </c>
      <c r="BM44" s="61">
        <f>VLOOKUP($A44,'RevPAR Raw Data'!$B$6:$BE$43,'RevPAR Raw Data'!AC$1,FALSE)</f>
        <v>32.276995149558097</v>
      </c>
      <c r="BN44" s="62">
        <f>VLOOKUP($A44,'RevPAR Raw Data'!$B$6:$BE$43,'RevPAR Raw Data'!AE$1,FALSE)</f>
        <v>25.663096012841901</v>
      </c>
    </row>
    <row r="45" spans="1:66" x14ac:dyDescent="0.35">
      <c r="A45" s="83" t="s">
        <v>84</v>
      </c>
      <c r="B45" s="59">
        <f>VLOOKUP($A45,'Occupancy Raw Data'!$B$6:$BE$43,'Occupancy Raw Data'!G$1,FALSE)</f>
        <v>44.480929527658397</v>
      </c>
      <c r="C45" s="60">
        <f>VLOOKUP($A45,'Occupancy Raw Data'!$B$6:$BE$43,'Occupancy Raw Data'!H$1,FALSE)</f>
        <v>57.438747158373303</v>
      </c>
      <c r="D45" s="60">
        <f>VLOOKUP($A45,'Occupancy Raw Data'!$B$6:$BE$43,'Occupancy Raw Data'!I$1,FALSE)</f>
        <v>61.454912856782002</v>
      </c>
      <c r="E45" s="60">
        <f>VLOOKUP($A45,'Occupancy Raw Data'!$B$6:$BE$43,'Occupancy Raw Data'!J$1,FALSE)</f>
        <v>61.025511492801201</v>
      </c>
      <c r="F45" s="60">
        <f>VLOOKUP($A45,'Occupancy Raw Data'!$B$6:$BE$43,'Occupancy Raw Data'!K$1,FALSE)</f>
        <v>59.661530689568004</v>
      </c>
      <c r="G45" s="61">
        <f>VLOOKUP($A45,'Occupancy Raw Data'!$B$6:$BE$43,'Occupancy Raw Data'!L$1,FALSE)</f>
        <v>56.812326345036603</v>
      </c>
      <c r="H45" s="60">
        <f>VLOOKUP($A45,'Occupancy Raw Data'!$B$6:$BE$43,'Occupancy Raw Data'!N$1,FALSE)</f>
        <v>73.629704470825899</v>
      </c>
      <c r="I45" s="60">
        <f>VLOOKUP($A45,'Occupancy Raw Data'!$B$6:$BE$43,'Occupancy Raw Data'!O$1,FALSE)</f>
        <v>74.816872947714003</v>
      </c>
      <c r="J45" s="61">
        <f>VLOOKUP($A45,'Occupancy Raw Data'!$B$6:$BE$43,'Occupancy Raw Data'!P$1,FALSE)</f>
        <v>74.223288709269994</v>
      </c>
      <c r="K45" s="62">
        <f>VLOOKUP($A45,'Occupancy Raw Data'!$B$6:$BE$43,'Occupancy Raw Data'!R$1,FALSE)</f>
        <v>61.7868870205318</v>
      </c>
      <c r="L45" s="63"/>
      <c r="M45" s="59">
        <f>VLOOKUP($A45,'Occupancy Raw Data'!$B$6:$BE$43,'Occupancy Raw Data'!T$1,FALSE)</f>
        <v>-10.836362534527201</v>
      </c>
      <c r="N45" s="60">
        <f>VLOOKUP($A45,'Occupancy Raw Data'!$B$6:$BE$43,'Occupancy Raw Data'!U$1,FALSE)</f>
        <v>-2.9180206337226</v>
      </c>
      <c r="O45" s="60">
        <f>VLOOKUP($A45,'Occupancy Raw Data'!$B$6:$BE$43,'Occupancy Raw Data'!V$1,FALSE)</f>
        <v>-1.9236804047262901</v>
      </c>
      <c r="P45" s="60">
        <f>VLOOKUP($A45,'Occupancy Raw Data'!$B$6:$BE$43,'Occupancy Raw Data'!W$1,FALSE)</f>
        <v>-1.62202707463704</v>
      </c>
      <c r="Q45" s="60">
        <f>VLOOKUP($A45,'Occupancy Raw Data'!$B$6:$BE$43,'Occupancy Raw Data'!X$1,FALSE)</f>
        <v>-3.8987818742761302</v>
      </c>
      <c r="R45" s="61">
        <f>VLOOKUP($A45,'Occupancy Raw Data'!$B$6:$BE$43,'Occupancy Raw Data'!Y$1,FALSE)</f>
        <v>-3.9767862838033698</v>
      </c>
      <c r="S45" s="60">
        <f>VLOOKUP($A45,'Occupancy Raw Data'!$B$6:$BE$43,'Occupancy Raw Data'!AA$1,FALSE)</f>
        <v>4.6926473652037402</v>
      </c>
      <c r="T45" s="60">
        <f>VLOOKUP($A45,'Occupancy Raw Data'!$B$6:$BE$43,'Occupancy Raw Data'!AB$1,FALSE)</f>
        <v>14.2652472016355</v>
      </c>
      <c r="U45" s="61">
        <f>VLOOKUP($A45,'Occupancy Raw Data'!$B$6:$BE$43,'Occupancy Raw Data'!AC$1,FALSE)</f>
        <v>9.3079130519410693</v>
      </c>
      <c r="V45" s="62">
        <f>VLOOKUP($A45,'Occupancy Raw Data'!$B$6:$BE$43,'Occupancy Raw Data'!AE$1,FALSE)</f>
        <v>0.203026200896365</v>
      </c>
      <c r="W45" s="63"/>
      <c r="X45" s="64">
        <f>VLOOKUP($A45,'ADR Raw Data'!$B$6:$BE$43,'ADR Raw Data'!G$1,FALSE)</f>
        <v>84.682362294151005</v>
      </c>
      <c r="Y45" s="65">
        <f>VLOOKUP($A45,'ADR Raw Data'!$B$6:$BE$43,'ADR Raw Data'!H$1,FALSE)</f>
        <v>89.819045734388695</v>
      </c>
      <c r="Z45" s="65">
        <f>VLOOKUP($A45,'ADR Raw Data'!$B$6:$BE$43,'ADR Raw Data'!I$1,FALSE)</f>
        <v>90.401076859843798</v>
      </c>
      <c r="AA45" s="65">
        <f>VLOOKUP($A45,'ADR Raw Data'!$B$6:$BE$43,'ADR Raw Data'!J$1,FALSE)</f>
        <v>91.202446192052903</v>
      </c>
      <c r="AB45" s="65">
        <f>VLOOKUP($A45,'ADR Raw Data'!$B$6:$BE$43,'ADR Raw Data'!K$1,FALSE)</f>
        <v>90.749009314140494</v>
      </c>
      <c r="AC45" s="66">
        <f>VLOOKUP($A45,'ADR Raw Data'!$B$6:$BE$43,'ADR Raw Data'!L$1,FALSE)</f>
        <v>89.633135337008696</v>
      </c>
      <c r="AD45" s="65">
        <f>VLOOKUP($A45,'ADR Raw Data'!$B$6:$BE$43,'ADR Raw Data'!N$1,FALSE)</f>
        <v>100.817022298456</v>
      </c>
      <c r="AE45" s="65">
        <f>VLOOKUP($A45,'ADR Raw Data'!$B$6:$BE$43,'ADR Raw Data'!O$1,FALSE)</f>
        <v>104.12617150573899</v>
      </c>
      <c r="AF45" s="66">
        <f>VLOOKUP($A45,'ADR Raw Data'!$B$6:$BE$43,'ADR Raw Data'!P$1,FALSE)</f>
        <v>102.484828994384</v>
      </c>
      <c r="AG45" s="67">
        <f>VLOOKUP($A45,'ADR Raw Data'!$B$6:$BE$43,'ADR Raw Data'!R$1,FALSE)</f>
        <v>94.044126613327094</v>
      </c>
      <c r="AH45" s="63"/>
      <c r="AI45" s="59">
        <f>VLOOKUP($A45,'ADR Raw Data'!$B$6:$BE$43,'ADR Raw Data'!T$1,FALSE)</f>
        <v>11.1577594415202</v>
      </c>
      <c r="AJ45" s="60">
        <f>VLOOKUP($A45,'ADR Raw Data'!$B$6:$BE$43,'ADR Raw Data'!U$1,FALSE)</f>
        <v>13.0296599941687</v>
      </c>
      <c r="AK45" s="60">
        <f>VLOOKUP($A45,'ADR Raw Data'!$B$6:$BE$43,'ADR Raw Data'!V$1,FALSE)</f>
        <v>11.9845648721245</v>
      </c>
      <c r="AL45" s="60">
        <f>VLOOKUP($A45,'ADR Raw Data'!$B$6:$BE$43,'ADR Raw Data'!W$1,FALSE)</f>
        <v>16.133965364583599</v>
      </c>
      <c r="AM45" s="60">
        <f>VLOOKUP($A45,'ADR Raw Data'!$B$6:$BE$43,'ADR Raw Data'!X$1,FALSE)</f>
        <v>14.5993944393972</v>
      </c>
      <c r="AN45" s="61">
        <f>VLOOKUP($A45,'ADR Raw Data'!$B$6:$BE$43,'ADR Raw Data'!Y$1,FALSE)</f>
        <v>13.567723768208801</v>
      </c>
      <c r="AO45" s="60">
        <f>VLOOKUP($A45,'ADR Raw Data'!$B$6:$BE$43,'ADR Raw Data'!AA$1,FALSE)</f>
        <v>17.751483221927199</v>
      </c>
      <c r="AP45" s="60">
        <f>VLOOKUP($A45,'ADR Raw Data'!$B$6:$BE$43,'ADR Raw Data'!AB$1,FALSE)</f>
        <v>18.638160820374399</v>
      </c>
      <c r="AQ45" s="61">
        <f>VLOOKUP($A45,'ADR Raw Data'!$B$6:$BE$43,'ADR Raw Data'!AC$1,FALSE)</f>
        <v>18.267971122549699</v>
      </c>
      <c r="AR45" s="62">
        <f>VLOOKUP($A45,'ADR Raw Data'!$B$6:$BE$43,'ADR Raw Data'!AE$1,FALSE)</f>
        <v>15.594491252907901</v>
      </c>
      <c r="AS45" s="50"/>
      <c r="AT45" s="64">
        <f>VLOOKUP($A45,'RevPAR Raw Data'!$B$6:$BE$43,'RevPAR Raw Data'!G$1,FALSE)</f>
        <v>37.667501894417697</v>
      </c>
      <c r="AU45" s="65">
        <f>VLOOKUP($A45,'RevPAR Raw Data'!$B$6:$BE$43,'RevPAR Raw Data'!H$1,FALSE)</f>
        <v>51.5909345794392</v>
      </c>
      <c r="AV45" s="65">
        <f>VLOOKUP($A45,'RevPAR Raw Data'!$B$6:$BE$43,'RevPAR Raw Data'!I$1,FALSE)</f>
        <v>55.555903005809498</v>
      </c>
      <c r="AW45" s="65">
        <f>VLOOKUP($A45,'RevPAR Raw Data'!$B$6:$BE$43,'RevPAR Raw Data'!J$1,FALSE)</f>
        <v>55.656759282647101</v>
      </c>
      <c r="AX45" s="65">
        <f>VLOOKUP($A45,'RevPAR Raw Data'!$B$6:$BE$43,'RevPAR Raw Data'!K$1,FALSE)</f>
        <v>54.1422480424349</v>
      </c>
      <c r="AY45" s="66">
        <f>VLOOKUP($A45,'RevPAR Raw Data'!$B$6:$BE$43,'RevPAR Raw Data'!L$1,FALSE)</f>
        <v>50.922669360949698</v>
      </c>
      <c r="AZ45" s="65">
        <f>VLOOKUP($A45,'RevPAR Raw Data'!$B$6:$BE$43,'RevPAR Raw Data'!N$1,FALSE)</f>
        <v>74.231275574639994</v>
      </c>
      <c r="BA45" s="65">
        <f>VLOOKUP($A45,'RevPAR Raw Data'!$B$6:$BE$43,'RevPAR Raw Data'!O$1,FALSE)</f>
        <v>77.903945440767799</v>
      </c>
      <c r="BB45" s="66">
        <f>VLOOKUP($A45,'RevPAR Raw Data'!$B$6:$BE$43,'RevPAR Raw Data'!P$1,FALSE)</f>
        <v>76.067610507703904</v>
      </c>
      <c r="BC45" s="67">
        <f>VLOOKUP($A45,'RevPAR Raw Data'!$B$6:$BE$43,'RevPAR Raw Data'!R$1,FALSE)</f>
        <v>58.106938260022297</v>
      </c>
      <c r="BD45" s="63"/>
      <c r="BE45" s="59">
        <f>VLOOKUP($A45,'RevPAR Raw Data'!$B$6:$BE$43,'RevPAR Raw Data'!T$1,FALSE)</f>
        <v>-0.88769835682064202</v>
      </c>
      <c r="BF45" s="60">
        <f>VLOOKUP($A45,'RevPAR Raw Data'!$B$6:$BE$43,'RevPAR Raw Data'!U$1,FALSE)</f>
        <v>9.7314311933124298</v>
      </c>
      <c r="BG45" s="60">
        <f>VLOOKUP($A45,'RevPAR Raw Data'!$B$6:$BE$43,'RevPAR Raw Data'!V$1,FALSE)</f>
        <v>9.8303397413614704</v>
      </c>
      <c r="BH45" s="60">
        <f>VLOOKUP($A45,'RevPAR Raw Data'!$B$6:$BE$43,'RevPAR Raw Data'!W$1,FALSE)</f>
        <v>14.2502410035205</v>
      </c>
      <c r="BI45" s="60">
        <f>VLOOKUP($A45,'RevPAR Raw Data'!$B$6:$BE$43,'RevPAR Raw Data'!X$1,FALSE)</f>
        <v>10.131414020963801</v>
      </c>
      <c r="BJ45" s="61">
        <f>VLOOKUP($A45,'RevPAR Raw Data'!$B$6:$BE$43,'RevPAR Raw Data'!Y$1,FALSE)</f>
        <v>9.0513781065669807</v>
      </c>
      <c r="BK45" s="60">
        <f>VLOOKUP($A45,'RevPAR Raw Data'!$B$6:$BE$43,'RevPAR Raw Data'!AA$1,FALSE)</f>
        <v>23.277145096829301</v>
      </c>
      <c r="BL45" s="60">
        <f>VLOOKUP($A45,'RevPAR Raw Data'!$B$6:$BE$43,'RevPAR Raw Data'!AB$1,FALSE)</f>
        <v>35.562187736874698</v>
      </c>
      <c r="BM45" s="61">
        <f>VLOOKUP($A45,'RevPAR Raw Data'!$B$6:$BE$43,'RevPAR Raw Data'!AC$1,FALSE)</f>
        <v>29.276251042931399</v>
      </c>
      <c r="BN45" s="62">
        <f>VLOOKUP($A45,'RevPAR Raw Data'!$B$6:$BE$43,'RevPAR Raw Data'!AE$1,FALSE)</f>
        <v>15.829178356944199</v>
      </c>
    </row>
    <row r="46" spans="1:66" x14ac:dyDescent="0.35">
      <c r="A46" s="84" t="s">
        <v>85</v>
      </c>
      <c r="B46" s="59">
        <f>VLOOKUP($A46,'Occupancy Raw Data'!$B$6:$BE$43,'Occupancy Raw Data'!G$1,FALSE)</f>
        <v>38.762511373976302</v>
      </c>
      <c r="C46" s="60">
        <f>VLOOKUP($A46,'Occupancy Raw Data'!$B$6:$BE$43,'Occupancy Raw Data'!H$1,FALSE)</f>
        <v>46.613804757571799</v>
      </c>
      <c r="D46" s="60">
        <f>VLOOKUP($A46,'Occupancy Raw Data'!$B$6:$BE$43,'Occupancy Raw Data'!I$1,FALSE)</f>
        <v>50.292473677369003</v>
      </c>
      <c r="E46" s="60">
        <f>VLOOKUP($A46,'Occupancy Raw Data'!$B$6:$BE$43,'Occupancy Raw Data'!J$1,FALSE)</f>
        <v>52.060314571688501</v>
      </c>
      <c r="F46" s="60">
        <f>VLOOKUP($A46,'Occupancy Raw Data'!$B$6:$BE$43,'Occupancy Raw Data'!K$1,FALSE)</f>
        <v>55.492005719485199</v>
      </c>
      <c r="G46" s="61">
        <f>VLOOKUP($A46,'Occupancy Raw Data'!$B$6:$BE$43,'Occupancy Raw Data'!L$1,FALSE)</f>
        <v>48.644222020018098</v>
      </c>
      <c r="H46" s="60">
        <f>VLOOKUP($A46,'Occupancy Raw Data'!$B$6:$BE$43,'Occupancy Raw Data'!N$1,FALSE)</f>
        <v>73.3913947744702</v>
      </c>
      <c r="I46" s="60">
        <f>VLOOKUP($A46,'Occupancy Raw Data'!$B$6:$BE$43,'Occupancy Raw Data'!O$1,FALSE)</f>
        <v>71.545560899519003</v>
      </c>
      <c r="J46" s="61">
        <f>VLOOKUP($A46,'Occupancy Raw Data'!$B$6:$BE$43,'Occupancy Raw Data'!P$1,FALSE)</f>
        <v>72.468477836994595</v>
      </c>
      <c r="K46" s="62">
        <f>VLOOKUP($A46,'Occupancy Raw Data'!$B$6:$BE$43,'Occupancy Raw Data'!R$1,FALSE)</f>
        <v>55.45115225344</v>
      </c>
      <c r="L46" s="63"/>
      <c r="M46" s="59">
        <f>VLOOKUP($A46,'Occupancy Raw Data'!$B$6:$BE$43,'Occupancy Raw Data'!T$1,FALSE)</f>
        <v>-34.5030118114705</v>
      </c>
      <c r="N46" s="60">
        <f>VLOOKUP($A46,'Occupancy Raw Data'!$B$6:$BE$43,'Occupancy Raw Data'!U$1,FALSE)</f>
        <v>-16.5752936312985</v>
      </c>
      <c r="O46" s="60">
        <f>VLOOKUP($A46,'Occupancy Raw Data'!$B$6:$BE$43,'Occupancy Raw Data'!V$1,FALSE)</f>
        <v>-3.98379061547111</v>
      </c>
      <c r="P46" s="60">
        <f>VLOOKUP($A46,'Occupancy Raw Data'!$B$6:$BE$43,'Occupancy Raw Data'!W$1,FALSE)</f>
        <v>-10.234195353321301</v>
      </c>
      <c r="Q46" s="60">
        <f>VLOOKUP($A46,'Occupancy Raw Data'!$B$6:$BE$43,'Occupancy Raw Data'!X$1,FALSE)</f>
        <v>-12.539653607423499</v>
      </c>
      <c r="R46" s="61">
        <f>VLOOKUP($A46,'Occupancy Raw Data'!$B$6:$BE$43,'Occupancy Raw Data'!Y$1,FALSE)</f>
        <v>-15.8056249858868</v>
      </c>
      <c r="S46" s="60">
        <f>VLOOKUP($A46,'Occupancy Raw Data'!$B$6:$BE$43,'Occupancy Raw Data'!AA$1,FALSE)</f>
        <v>4.2639449162862002</v>
      </c>
      <c r="T46" s="60">
        <f>VLOOKUP($A46,'Occupancy Raw Data'!$B$6:$BE$43,'Occupancy Raw Data'!AB$1,FALSE)</f>
        <v>23.095652335915101</v>
      </c>
      <c r="U46" s="61">
        <f>VLOOKUP($A46,'Occupancy Raw Data'!$B$6:$BE$43,'Occupancy Raw Data'!AC$1,FALSE)</f>
        <v>12.780936928404699</v>
      </c>
      <c r="V46" s="62">
        <f>VLOOKUP($A46,'Occupancy Raw Data'!$B$6:$BE$43,'Occupancy Raw Data'!AE$1,FALSE)</f>
        <v>-7.0040412722092897</v>
      </c>
      <c r="W46" s="63"/>
      <c r="X46" s="64">
        <f>VLOOKUP($A46,'ADR Raw Data'!$B$6:$BE$43,'ADR Raw Data'!G$1,FALSE)</f>
        <v>92.559852448021402</v>
      </c>
      <c r="Y46" s="65">
        <f>VLOOKUP($A46,'ADR Raw Data'!$B$6:$BE$43,'ADR Raw Data'!H$1,FALSE)</f>
        <v>89.786620189626305</v>
      </c>
      <c r="Z46" s="65">
        <f>VLOOKUP($A46,'ADR Raw Data'!$B$6:$BE$43,'ADR Raw Data'!I$1,FALSE)</f>
        <v>93.533305763763195</v>
      </c>
      <c r="AA46" s="65">
        <f>VLOOKUP($A46,'ADR Raw Data'!$B$6:$BE$43,'ADR Raw Data'!J$1,FALSE)</f>
        <v>92.668054931335803</v>
      </c>
      <c r="AB46" s="65">
        <f>VLOOKUP($A46,'ADR Raw Data'!$B$6:$BE$43,'ADR Raw Data'!K$1,FALSE)</f>
        <v>95.908318107284998</v>
      </c>
      <c r="AC46" s="66">
        <f>VLOOKUP($A46,'ADR Raw Data'!$B$6:$BE$43,'ADR Raw Data'!L$1,FALSE)</f>
        <v>93.016772486772396</v>
      </c>
      <c r="AD46" s="65">
        <f>VLOOKUP($A46,'ADR Raw Data'!$B$6:$BE$43,'ADR Raw Data'!N$1,FALSE)</f>
        <v>124.748457314913</v>
      </c>
      <c r="AE46" s="65">
        <f>VLOOKUP($A46,'ADR Raw Data'!$B$6:$BE$43,'ADR Raw Data'!O$1,FALSE)</f>
        <v>124.30121366279</v>
      </c>
      <c r="AF46" s="66">
        <f>VLOOKUP($A46,'ADR Raw Data'!$B$6:$BE$43,'ADR Raw Data'!P$1,FALSE)</f>
        <v>124.527683408071</v>
      </c>
      <c r="AG46" s="67">
        <f>VLOOKUP($A46,'ADR Raw Data'!$B$6:$BE$43,'ADR Raw Data'!R$1,FALSE)</f>
        <v>104.78284384313901</v>
      </c>
      <c r="AH46" s="63"/>
      <c r="AI46" s="59">
        <f>VLOOKUP($A46,'ADR Raw Data'!$B$6:$BE$43,'ADR Raw Data'!T$1,FALSE)</f>
        <v>-12.8278073503951</v>
      </c>
      <c r="AJ46" s="60">
        <f>VLOOKUP($A46,'ADR Raw Data'!$B$6:$BE$43,'ADR Raw Data'!U$1,FALSE)</f>
        <v>7.7557961480983302</v>
      </c>
      <c r="AK46" s="60">
        <f>VLOOKUP($A46,'ADR Raw Data'!$B$6:$BE$43,'ADR Raw Data'!V$1,FALSE)</f>
        <v>16.372768278399501</v>
      </c>
      <c r="AL46" s="60">
        <f>VLOOKUP($A46,'ADR Raw Data'!$B$6:$BE$43,'ADR Raw Data'!W$1,FALSE)</f>
        <v>15.5479621539635</v>
      </c>
      <c r="AM46" s="60">
        <f>VLOOKUP($A46,'ADR Raw Data'!$B$6:$BE$43,'ADR Raw Data'!X$1,FALSE)</f>
        <v>14.618610356589199</v>
      </c>
      <c r="AN46" s="61">
        <f>VLOOKUP($A46,'ADR Raw Data'!$B$6:$BE$43,'ADR Raw Data'!Y$1,FALSE)</f>
        <v>7.0123059462150703</v>
      </c>
      <c r="AO46" s="60">
        <f>VLOOKUP($A46,'ADR Raw Data'!$B$6:$BE$43,'ADR Raw Data'!AA$1,FALSE)</f>
        <v>33.971662813334802</v>
      </c>
      <c r="AP46" s="60">
        <f>VLOOKUP($A46,'ADR Raw Data'!$B$6:$BE$43,'ADR Raw Data'!AB$1,FALSE)</f>
        <v>35.375147681519003</v>
      </c>
      <c r="AQ46" s="61">
        <f>VLOOKUP($A46,'ADR Raw Data'!$B$6:$BE$43,'ADR Raw Data'!AC$1,FALSE)</f>
        <v>34.581553273358701</v>
      </c>
      <c r="AR46" s="62">
        <f>VLOOKUP($A46,'ADR Raw Data'!$B$6:$BE$43,'ADR Raw Data'!AE$1,FALSE)</f>
        <v>18.2007354099545</v>
      </c>
      <c r="AS46" s="50"/>
      <c r="AT46" s="64">
        <f>VLOOKUP($A46,'RevPAR Raw Data'!$B$6:$BE$43,'RevPAR Raw Data'!G$1,FALSE)</f>
        <v>35.878523332900002</v>
      </c>
      <c r="AU46" s="65">
        <f>VLOOKUP($A46,'RevPAR Raw Data'!$B$6:$BE$43,'RevPAR Raw Data'!H$1,FALSE)</f>
        <v>41.852959833614896</v>
      </c>
      <c r="AV46" s="65">
        <f>VLOOKUP($A46,'RevPAR Raw Data'!$B$6:$BE$43,'RevPAR Raw Data'!I$1,FALSE)</f>
        <v>47.040213180813701</v>
      </c>
      <c r="AW46" s="65">
        <f>VLOOKUP($A46,'RevPAR Raw Data'!$B$6:$BE$43,'RevPAR Raw Data'!J$1,FALSE)</f>
        <v>48.243280904718503</v>
      </c>
      <c r="AX46" s="65">
        <f>VLOOKUP($A46,'RevPAR Raw Data'!$B$6:$BE$43,'RevPAR Raw Data'!K$1,FALSE)</f>
        <v>53.221449369556701</v>
      </c>
      <c r="AY46" s="66">
        <f>VLOOKUP($A46,'RevPAR Raw Data'!$B$6:$BE$43,'RevPAR Raw Data'!L$1,FALSE)</f>
        <v>45.247285324320799</v>
      </c>
      <c r="AZ46" s="65">
        <f>VLOOKUP($A46,'RevPAR Raw Data'!$B$6:$BE$43,'RevPAR Raw Data'!N$1,FALSE)</f>
        <v>91.554632783049499</v>
      </c>
      <c r="BA46" s="65">
        <f>VLOOKUP($A46,'RevPAR Raw Data'!$B$6:$BE$43,'RevPAR Raw Data'!O$1,FALSE)</f>
        <v>88.932000519953206</v>
      </c>
      <c r="BB46" s="66">
        <f>VLOOKUP($A46,'RevPAR Raw Data'!$B$6:$BE$43,'RevPAR Raw Data'!P$1,FALSE)</f>
        <v>90.243316651501303</v>
      </c>
      <c r="BC46" s="67">
        <f>VLOOKUP($A46,'RevPAR Raw Data'!$B$6:$BE$43,'RevPAR Raw Data'!R$1,FALSE)</f>
        <v>58.103294274943799</v>
      </c>
      <c r="BD46" s="63"/>
      <c r="BE46" s="59">
        <f>VLOOKUP($A46,'RevPAR Raw Data'!$B$6:$BE$43,'RevPAR Raw Data'!T$1,FALSE)</f>
        <v>-42.904839276606097</v>
      </c>
      <c r="BF46" s="60">
        <f>VLOOKUP($A46,'RevPAR Raw Data'!$B$6:$BE$43,'RevPAR Raw Data'!U$1,FALSE)</f>
        <v>-10.105043468192401</v>
      </c>
      <c r="BG46" s="60">
        <f>VLOOKUP($A46,'RevPAR Raw Data'!$B$6:$BE$43,'RevPAR Raw Data'!V$1,FALSE)</f>
        <v>11.7367208567607</v>
      </c>
      <c r="BH46" s="60">
        <f>VLOOKUP($A46,'RevPAR Raw Data'!$B$6:$BE$43,'RevPAR Raw Data'!W$1,FALSE)</f>
        <v>3.7225579803450999</v>
      </c>
      <c r="BI46" s="60">
        <f>VLOOKUP($A46,'RevPAR Raw Data'!$B$6:$BE$43,'RevPAR Raw Data'!X$1,FALSE)</f>
        <v>0.24583364823040699</v>
      </c>
      <c r="BJ46" s="61">
        <f>VLOOKUP($A46,'RevPAR Raw Data'!$B$6:$BE$43,'RevPAR Raw Data'!Y$1,FALSE)</f>
        <v>-9.9016578203936092</v>
      </c>
      <c r="BK46" s="60">
        <f>VLOOKUP($A46,'RevPAR Raw Data'!$B$6:$BE$43,'RevPAR Raw Data'!AA$1,FALSE)</f>
        <v>39.684140719128003</v>
      </c>
      <c r="BL46" s="60">
        <f>VLOOKUP($A46,'RevPAR Raw Data'!$B$6:$BE$43,'RevPAR Raw Data'!AB$1,FALSE)</f>
        <v>66.640921139274397</v>
      </c>
      <c r="BM46" s="61">
        <f>VLOOKUP($A46,'RevPAR Raw Data'!$B$6:$BE$43,'RevPAR Raw Data'!AC$1,FALSE)</f>
        <v>51.7823367144942</v>
      </c>
      <c r="BN46" s="62">
        <f>VLOOKUP($A46,'RevPAR Raw Data'!$B$6:$BE$43,'RevPAR Raw Data'!AE$1,FALSE)</f>
        <v>9.9219071177864304</v>
      </c>
    </row>
    <row r="47" spans="1:66" x14ac:dyDescent="0.35">
      <c r="A47" s="81" t="s">
        <v>86</v>
      </c>
      <c r="B47" s="59">
        <f>VLOOKUP($A47,'Occupancy Raw Data'!$B$6:$BE$43,'Occupancy Raw Data'!G$1,FALSE)</f>
        <v>38.927576601671298</v>
      </c>
      <c r="C47" s="60">
        <f>VLOOKUP($A47,'Occupancy Raw Data'!$B$6:$BE$43,'Occupancy Raw Data'!H$1,FALSE)</f>
        <v>53.899721448467901</v>
      </c>
      <c r="D47" s="60">
        <f>VLOOKUP($A47,'Occupancy Raw Data'!$B$6:$BE$43,'Occupancy Raw Data'!I$1,FALSE)</f>
        <v>55.849582172701901</v>
      </c>
      <c r="E47" s="60">
        <f>VLOOKUP($A47,'Occupancy Raw Data'!$B$6:$BE$43,'Occupancy Raw Data'!J$1,FALSE)</f>
        <v>55.292479108635</v>
      </c>
      <c r="F47" s="60">
        <f>VLOOKUP($A47,'Occupancy Raw Data'!$B$6:$BE$43,'Occupancy Raw Data'!K$1,FALSE)</f>
        <v>51.253481894150397</v>
      </c>
      <c r="G47" s="61">
        <f>VLOOKUP($A47,'Occupancy Raw Data'!$B$6:$BE$43,'Occupancy Raw Data'!L$1,FALSE)</f>
        <v>51.044568245125298</v>
      </c>
      <c r="H47" s="60">
        <f>VLOOKUP($A47,'Occupancy Raw Data'!$B$6:$BE$43,'Occupancy Raw Data'!N$1,FALSE)</f>
        <v>56.221198156682</v>
      </c>
      <c r="I47" s="60">
        <f>VLOOKUP($A47,'Occupancy Raw Data'!$B$6:$BE$43,'Occupancy Raw Data'!O$1,FALSE)</f>
        <v>55.8262014483212</v>
      </c>
      <c r="J47" s="61">
        <f>VLOOKUP($A47,'Occupancy Raw Data'!$B$6:$BE$43,'Occupancy Raw Data'!P$1,FALSE)</f>
        <v>56.023699802501604</v>
      </c>
      <c r="K47" s="62">
        <f>VLOOKUP($A47,'Occupancy Raw Data'!$B$6:$BE$43,'Occupancy Raw Data'!R$1,FALSE)</f>
        <v>52.5249559600704</v>
      </c>
      <c r="L47" s="63"/>
      <c r="M47" s="59">
        <f>VLOOKUP($A47,'Occupancy Raw Data'!$B$6:$BE$43,'Occupancy Raw Data'!T$1,FALSE)</f>
        <v>-27.402597402597401</v>
      </c>
      <c r="N47" s="60">
        <f>VLOOKUP($A47,'Occupancy Raw Data'!$B$6:$BE$43,'Occupancy Raw Data'!U$1,FALSE)</f>
        <v>2.6525198938991998</v>
      </c>
      <c r="O47" s="60">
        <f>VLOOKUP($A47,'Occupancy Raw Data'!$B$6:$BE$43,'Occupancy Raw Data'!V$1,FALSE)</f>
        <v>12.6404494382022</v>
      </c>
      <c r="P47" s="60">
        <f>VLOOKUP($A47,'Occupancy Raw Data'!$B$6:$BE$43,'Occupancy Raw Data'!W$1,FALSE)</f>
        <v>6.29183400267737</v>
      </c>
      <c r="Q47" s="60">
        <f>VLOOKUP($A47,'Occupancy Raw Data'!$B$6:$BE$43,'Occupancy Raw Data'!X$1,FALSE)</f>
        <v>-2.4385476225382301</v>
      </c>
      <c r="R47" s="61">
        <f>VLOOKUP($A47,'Occupancy Raw Data'!$B$6:$BE$43,'Occupancy Raw Data'!Y$1,FALSE)</f>
        <v>-1.9474479861556699</v>
      </c>
      <c r="S47" s="60">
        <f>VLOOKUP($A47,'Occupancy Raw Data'!$B$6:$BE$43,'Occupancy Raw Data'!AA$1,FALSE)</f>
        <v>-8.1720430107526791</v>
      </c>
      <c r="T47" s="60">
        <f>VLOOKUP($A47,'Occupancy Raw Data'!$B$6:$BE$43,'Occupancy Raw Data'!AB$1,FALSE)</f>
        <v>8.5787451984634995</v>
      </c>
      <c r="U47" s="61">
        <f>VLOOKUP($A47,'Occupancy Raw Data'!$B$6:$BE$43,'Occupancy Raw Data'!AC$1,FALSE)</f>
        <v>-0.52600818234950297</v>
      </c>
      <c r="V47" s="62">
        <f>VLOOKUP($A47,'Occupancy Raw Data'!$B$6:$BE$43,'Occupancy Raw Data'!AE$1,FALSE)</f>
        <v>-1.4822339139319201</v>
      </c>
      <c r="W47" s="63"/>
      <c r="X47" s="64">
        <f>VLOOKUP($A47,'ADR Raw Data'!$B$6:$BE$43,'ADR Raw Data'!G$1,FALSE)</f>
        <v>77.573202146690505</v>
      </c>
      <c r="Y47" s="65">
        <f>VLOOKUP($A47,'ADR Raw Data'!$B$6:$BE$43,'ADR Raw Data'!H$1,FALSE)</f>
        <v>81.559560723514196</v>
      </c>
      <c r="Z47" s="65">
        <f>VLOOKUP($A47,'ADR Raw Data'!$B$6:$BE$43,'ADR Raw Data'!I$1,FALSE)</f>
        <v>82.188566084787993</v>
      </c>
      <c r="AA47" s="65">
        <f>VLOOKUP($A47,'ADR Raw Data'!$B$6:$BE$43,'ADR Raw Data'!J$1,FALSE)</f>
        <v>81.924697732997402</v>
      </c>
      <c r="AB47" s="65">
        <f>VLOOKUP($A47,'ADR Raw Data'!$B$6:$BE$43,'ADR Raw Data'!K$1,FALSE)</f>
        <v>82.826032608695598</v>
      </c>
      <c r="AC47" s="66">
        <f>VLOOKUP($A47,'ADR Raw Data'!$B$6:$BE$43,'ADR Raw Data'!L$1,FALSE)</f>
        <v>81.422624829467907</v>
      </c>
      <c r="AD47" s="65">
        <f>VLOOKUP($A47,'ADR Raw Data'!$B$6:$BE$43,'ADR Raw Data'!N$1,FALSE)</f>
        <v>94.4853864168618</v>
      </c>
      <c r="AE47" s="65">
        <f>VLOOKUP($A47,'ADR Raw Data'!$B$6:$BE$43,'ADR Raw Data'!O$1,FALSE)</f>
        <v>96.444009433962194</v>
      </c>
      <c r="AF47" s="66">
        <f>VLOOKUP($A47,'ADR Raw Data'!$B$6:$BE$43,'ADR Raw Data'!P$1,FALSE)</f>
        <v>95.461245593419505</v>
      </c>
      <c r="AG47" s="67">
        <f>VLOOKUP($A47,'ADR Raw Data'!$B$6:$BE$43,'ADR Raw Data'!R$1,FALSE)</f>
        <v>85.874596608906202</v>
      </c>
      <c r="AH47" s="63"/>
      <c r="AI47" s="59">
        <f>VLOOKUP($A47,'ADR Raw Data'!$B$6:$BE$43,'ADR Raw Data'!T$1,FALSE)</f>
        <v>-8.2892667378599203</v>
      </c>
      <c r="AJ47" s="60">
        <f>VLOOKUP($A47,'ADR Raw Data'!$B$6:$BE$43,'ADR Raw Data'!U$1,FALSE)</f>
        <v>8.0935818471024596</v>
      </c>
      <c r="AK47" s="60">
        <f>VLOOKUP($A47,'ADR Raw Data'!$B$6:$BE$43,'ADR Raw Data'!V$1,FALSE)</f>
        <v>10.200681660774899</v>
      </c>
      <c r="AL47" s="60">
        <f>VLOOKUP($A47,'ADR Raw Data'!$B$6:$BE$43,'ADR Raw Data'!W$1,FALSE)</f>
        <v>9.8984214029464592</v>
      </c>
      <c r="AM47" s="60">
        <f>VLOOKUP($A47,'ADR Raw Data'!$B$6:$BE$43,'ADR Raw Data'!X$1,FALSE)</f>
        <v>9.7965509434041795</v>
      </c>
      <c r="AN47" s="61">
        <f>VLOOKUP($A47,'ADR Raw Data'!$B$6:$BE$43,'ADR Raw Data'!Y$1,FALSE)</f>
        <v>5.7910232439400602</v>
      </c>
      <c r="AO47" s="60">
        <f>VLOOKUP($A47,'ADR Raw Data'!$B$6:$BE$43,'ADR Raw Data'!AA$1,FALSE)</f>
        <v>14.968705472984499</v>
      </c>
      <c r="AP47" s="60">
        <f>VLOOKUP($A47,'ADR Raw Data'!$B$6:$BE$43,'ADR Raw Data'!AB$1,FALSE)</f>
        <v>15.7103626214661</v>
      </c>
      <c r="AQ47" s="61">
        <f>VLOOKUP($A47,'ADR Raw Data'!$B$6:$BE$43,'ADR Raw Data'!AC$1,FALSE)</f>
        <v>15.408763358499399</v>
      </c>
      <c r="AR47" s="62">
        <f>VLOOKUP($A47,'ADR Raw Data'!$B$6:$BE$43,'ADR Raw Data'!AE$1,FALSE)</f>
        <v>9.0374357659056095</v>
      </c>
      <c r="AS47" s="50"/>
      <c r="AT47" s="64">
        <f>VLOOKUP($A47,'RevPAR Raw Data'!$B$6:$BE$43,'RevPAR Raw Data'!G$1,FALSE)</f>
        <v>30.197367688022201</v>
      </c>
      <c r="AU47" s="65">
        <f>VLOOKUP($A47,'RevPAR Raw Data'!$B$6:$BE$43,'RevPAR Raw Data'!H$1,FALSE)</f>
        <v>43.9603760445682</v>
      </c>
      <c r="AV47" s="65">
        <f>VLOOKUP($A47,'RevPAR Raw Data'!$B$6:$BE$43,'RevPAR Raw Data'!I$1,FALSE)</f>
        <v>45.901970752089099</v>
      </c>
      <c r="AW47" s="65">
        <f>VLOOKUP($A47,'RevPAR Raw Data'!$B$6:$BE$43,'RevPAR Raw Data'!J$1,FALSE)</f>
        <v>45.298196378829999</v>
      </c>
      <c r="AX47" s="65">
        <f>VLOOKUP($A47,'RevPAR Raw Data'!$B$6:$BE$43,'RevPAR Raw Data'!K$1,FALSE)</f>
        <v>42.4512256267409</v>
      </c>
      <c r="AY47" s="66">
        <f>VLOOKUP($A47,'RevPAR Raw Data'!$B$6:$BE$43,'RevPAR Raw Data'!L$1,FALSE)</f>
        <v>41.561827298050098</v>
      </c>
      <c r="AZ47" s="65">
        <f>VLOOKUP($A47,'RevPAR Raw Data'!$B$6:$BE$43,'RevPAR Raw Data'!N$1,FALSE)</f>
        <v>53.120816326530601</v>
      </c>
      <c r="BA47" s="65">
        <f>VLOOKUP($A47,'RevPAR Raw Data'!$B$6:$BE$43,'RevPAR Raw Data'!O$1,FALSE)</f>
        <v>53.841026991441701</v>
      </c>
      <c r="BB47" s="66">
        <f>VLOOKUP($A47,'RevPAR Raw Data'!$B$6:$BE$43,'RevPAR Raw Data'!P$1,FALSE)</f>
        <v>53.480921658986098</v>
      </c>
      <c r="BC47" s="67">
        <f>VLOOKUP($A47,'RevPAR Raw Data'!$B$6:$BE$43,'RevPAR Raw Data'!R$1,FALSE)</f>
        <v>45.105594049716103</v>
      </c>
      <c r="BD47" s="63"/>
      <c r="BE47" s="59">
        <f>VLOOKUP($A47,'RevPAR Raw Data'!$B$6:$BE$43,'RevPAR Raw Data'!T$1,FALSE)</f>
        <v>-33.420389748654102</v>
      </c>
      <c r="BF47" s="60">
        <f>VLOOKUP($A47,'RevPAR Raw Data'!$B$6:$BE$43,'RevPAR Raw Data'!U$1,FALSE)</f>
        <v>10.960785609625001</v>
      </c>
      <c r="BG47" s="60">
        <f>VLOOKUP($A47,'RevPAR Raw Data'!$B$6:$BE$43,'RevPAR Raw Data'!V$1,FALSE)</f>
        <v>24.130543106659399</v>
      </c>
      <c r="BH47" s="60">
        <f>VLOOKUP($A47,'RevPAR Raw Data'!$B$6:$BE$43,'RevPAR Raw Data'!W$1,FALSE)</f>
        <v>16.8130476491827</v>
      </c>
      <c r="BI47" s="60">
        <f>VLOOKUP($A47,'RevPAR Raw Data'!$B$6:$BE$43,'RevPAR Raw Data'!X$1,FALSE)</f>
        <v>7.1191097607448102</v>
      </c>
      <c r="BJ47" s="61">
        <f>VLOOKUP($A47,'RevPAR Raw Data'!$B$6:$BE$43,'RevPAR Raw Data'!Y$1,FALSE)</f>
        <v>3.7307980922424702</v>
      </c>
      <c r="BK47" s="60">
        <f>VLOOKUP($A47,'RevPAR Raw Data'!$B$6:$BE$43,'RevPAR Raw Data'!AA$1,FALSE)</f>
        <v>5.5734134128266701</v>
      </c>
      <c r="BL47" s="60">
        <f>VLOOKUP($A47,'RevPAR Raw Data'!$B$6:$BE$43,'RevPAR Raw Data'!AB$1,FALSE)</f>
        <v>25.636859798979799</v>
      </c>
      <c r="BM47" s="61">
        <f>VLOOKUP($A47,'RevPAR Raw Data'!$B$6:$BE$43,'RevPAR Raw Data'!AC$1,FALSE)</f>
        <v>14.801703820085301</v>
      </c>
      <c r="BN47" s="62">
        <f>VLOOKUP($A47,'RevPAR Raw Data'!$B$6:$BE$43,'RevPAR Raw Data'!AE$1,FALSE)</f>
        <v>7.4212459141016103</v>
      </c>
    </row>
    <row r="48" spans="1:66" ht="15.6" thickBot="1" x14ac:dyDescent="0.4">
      <c r="A48" s="81" t="s">
        <v>87</v>
      </c>
      <c r="B48" s="85">
        <f>VLOOKUP($A48,'Occupancy Raw Data'!$B$6:$BE$43,'Occupancy Raw Data'!G$1,FALSE)</f>
        <v>38.7724753278356</v>
      </c>
      <c r="C48" s="86">
        <f>VLOOKUP($A48,'Occupancy Raw Data'!$B$6:$BE$43,'Occupancy Raw Data'!H$1,FALSE)</f>
        <v>49.8986075435987</v>
      </c>
      <c r="D48" s="86">
        <f>VLOOKUP($A48,'Occupancy Raw Data'!$B$6:$BE$43,'Occupancy Raw Data'!I$1,FALSE)</f>
        <v>56.793294578883298</v>
      </c>
      <c r="E48" s="86">
        <f>VLOOKUP($A48,'Occupancy Raw Data'!$B$6:$BE$43,'Occupancy Raw Data'!J$1,FALSE)</f>
        <v>55.116939299716101</v>
      </c>
      <c r="F48" s="86">
        <f>VLOOKUP($A48,'Occupancy Raw Data'!$B$6:$BE$43,'Occupancy Raw Data'!K$1,FALSE)</f>
        <v>53.913748817087999</v>
      </c>
      <c r="G48" s="87">
        <f>VLOOKUP($A48,'Occupancy Raw Data'!$B$6:$BE$43,'Occupancy Raw Data'!L$1,FALSE)</f>
        <v>50.899013113424303</v>
      </c>
      <c r="H48" s="86">
        <f>VLOOKUP($A48,'Occupancy Raw Data'!$B$6:$BE$43,'Occupancy Raw Data'!N$1,FALSE)</f>
        <v>65.035059331175802</v>
      </c>
      <c r="I48" s="86">
        <f>VLOOKUP($A48,'Occupancy Raw Data'!$B$6:$BE$43,'Occupancy Raw Data'!O$1,FALSE)</f>
        <v>64.293419633225398</v>
      </c>
      <c r="J48" s="87">
        <f>VLOOKUP($A48,'Occupancy Raw Data'!$B$6:$BE$43,'Occupancy Raw Data'!P$1,FALSE)</f>
        <v>64.6642394822006</v>
      </c>
      <c r="K48" s="88">
        <f>VLOOKUP($A48,'Occupancy Raw Data'!$B$6:$BE$43,'Occupancy Raw Data'!R$1,FALSE)</f>
        <v>54.839145454194501</v>
      </c>
      <c r="L48" s="63"/>
      <c r="M48" s="85">
        <f>VLOOKUP($A48,'Occupancy Raw Data'!$B$6:$BE$43,'Occupancy Raw Data'!T$1,FALSE)</f>
        <v>-3.4768044622042198</v>
      </c>
      <c r="N48" s="86">
        <f>VLOOKUP($A48,'Occupancy Raw Data'!$B$6:$BE$43,'Occupancy Raw Data'!U$1,FALSE)</f>
        <v>5.0391468785170099</v>
      </c>
      <c r="O48" s="86">
        <f>VLOOKUP($A48,'Occupancy Raw Data'!$B$6:$BE$43,'Occupancy Raw Data'!V$1,FALSE)</f>
        <v>20.035164968740698</v>
      </c>
      <c r="P48" s="86">
        <f>VLOOKUP($A48,'Occupancy Raw Data'!$B$6:$BE$43,'Occupancy Raw Data'!W$1,FALSE)</f>
        <v>8.8682016763043006</v>
      </c>
      <c r="Q48" s="86">
        <f>VLOOKUP($A48,'Occupancy Raw Data'!$B$6:$BE$43,'Occupancy Raw Data'!X$1,FALSE)</f>
        <v>3.1558144814072602</v>
      </c>
      <c r="R48" s="87">
        <f>VLOOKUP($A48,'Occupancy Raw Data'!$B$6:$BE$43,'Occupancy Raw Data'!Y$1,FALSE)</f>
        <v>6.9794851121921599</v>
      </c>
      <c r="S48" s="86">
        <f>VLOOKUP($A48,'Occupancy Raw Data'!$B$6:$BE$43,'Occupancy Raw Data'!AA$1,FALSE)</f>
        <v>8.0196049835409795</v>
      </c>
      <c r="T48" s="86">
        <f>VLOOKUP($A48,'Occupancy Raw Data'!$B$6:$BE$43,'Occupancy Raw Data'!AB$1,FALSE)</f>
        <v>15.445546901857499</v>
      </c>
      <c r="U48" s="61">
        <f>VLOOKUP($A48,'Occupancy Raw Data'!$B$6:$BE$43,'Occupancy Raw Data'!AC$1,FALSE)</f>
        <v>11.587926053185001</v>
      </c>
      <c r="V48" s="88">
        <f>VLOOKUP($A48,'Occupancy Raw Data'!$B$6:$BE$43,'Occupancy Raw Data'!AE$1,FALSE)</f>
        <v>8.4940288173966305</v>
      </c>
      <c r="W48" s="63"/>
      <c r="X48" s="89">
        <f>VLOOKUP($A48,'ADR Raw Data'!$B$6:$BE$43,'ADR Raw Data'!G$1,FALSE)</f>
        <v>86.199909344490905</v>
      </c>
      <c r="Y48" s="90">
        <f>VLOOKUP($A48,'ADR Raw Data'!$B$6:$BE$43,'ADR Raw Data'!H$1,FALSE)</f>
        <v>89.411985911676993</v>
      </c>
      <c r="Z48" s="90">
        <f>VLOOKUP($A48,'ADR Raw Data'!$B$6:$BE$43,'ADR Raw Data'!I$1,FALSE)</f>
        <v>96.288876457986106</v>
      </c>
      <c r="AA48" s="90">
        <f>VLOOKUP($A48,'ADR Raw Data'!$B$6:$BE$43,'ADR Raw Data'!J$1,FALSE)</f>
        <v>92.972440519990101</v>
      </c>
      <c r="AB48" s="90">
        <f>VLOOKUP($A48,'ADR Raw Data'!$B$6:$BE$43,'ADR Raw Data'!K$1,FALSE)</f>
        <v>92.557143931795295</v>
      </c>
      <c r="AC48" s="91">
        <f>VLOOKUP($A48,'ADR Raw Data'!$B$6:$BE$43,'ADR Raw Data'!L$1,FALSE)</f>
        <v>91.894665604249596</v>
      </c>
      <c r="AD48" s="90">
        <f>VLOOKUP($A48,'ADR Raw Data'!$B$6:$BE$43,'ADR Raw Data'!N$1,FALSE)</f>
        <v>108.572241343562</v>
      </c>
      <c r="AE48" s="90">
        <f>VLOOKUP($A48,'ADR Raw Data'!$B$6:$BE$43,'ADR Raw Data'!O$1,FALSE)</f>
        <v>111.697143456375</v>
      </c>
      <c r="AF48" s="91">
        <f>VLOOKUP($A48,'ADR Raw Data'!$B$6:$BE$43,'ADR Raw Data'!P$1,FALSE)</f>
        <v>110.125732457512</v>
      </c>
      <c r="AG48" s="92">
        <f>VLOOKUP($A48,'ADR Raw Data'!$B$6:$BE$43,'ADR Raw Data'!R$1,FALSE)</f>
        <v>98.048035613738705</v>
      </c>
      <c r="AH48" s="63"/>
      <c r="AI48" s="85">
        <f>VLOOKUP($A48,'ADR Raw Data'!$B$6:$BE$43,'ADR Raw Data'!T$1,FALSE)</f>
        <v>5.3808869612007904</v>
      </c>
      <c r="AJ48" s="86">
        <f>VLOOKUP($A48,'ADR Raw Data'!$B$6:$BE$43,'ADR Raw Data'!U$1,FALSE)</f>
        <v>8.51985256200728</v>
      </c>
      <c r="AK48" s="86">
        <f>VLOOKUP($A48,'ADR Raw Data'!$B$6:$BE$43,'ADR Raw Data'!V$1,FALSE)</f>
        <v>16.078940932569399</v>
      </c>
      <c r="AL48" s="86">
        <f>VLOOKUP($A48,'ADR Raw Data'!$B$6:$BE$43,'ADR Raw Data'!W$1,FALSE)</f>
        <v>13.310749627939099</v>
      </c>
      <c r="AM48" s="86">
        <f>VLOOKUP($A48,'ADR Raw Data'!$B$6:$BE$43,'ADR Raw Data'!X$1,FALSE)</f>
        <v>7.5787548617674796</v>
      </c>
      <c r="AN48" s="87">
        <f>VLOOKUP($A48,'ADR Raw Data'!$B$6:$BE$43,'ADR Raw Data'!Y$1,FALSE)</f>
        <v>10.5395225196472</v>
      </c>
      <c r="AO48" s="86">
        <f>VLOOKUP($A48,'ADR Raw Data'!$B$6:$BE$43,'ADR Raw Data'!AA$1,FALSE)</f>
        <v>13.183685227903</v>
      </c>
      <c r="AP48" s="86">
        <f>VLOOKUP($A48,'ADR Raw Data'!$B$6:$BE$43,'ADR Raw Data'!AB$1,FALSE)</f>
        <v>14.689851190946801</v>
      </c>
      <c r="AQ48" s="87">
        <f>VLOOKUP($A48,'ADR Raw Data'!$B$6:$BE$43,'ADR Raw Data'!AC$1,FALSE)</f>
        <v>13.966849930858301</v>
      </c>
      <c r="AR48" s="88">
        <f>VLOOKUP($A48,'ADR Raw Data'!$B$6:$BE$43,'ADR Raw Data'!AE$1,FALSE)</f>
        <v>11.977565427960601</v>
      </c>
      <c r="AS48" s="50"/>
      <c r="AT48" s="89">
        <f>VLOOKUP($A48,'RevPAR Raw Data'!$B$6:$BE$43,'RevPAR Raw Data'!G$1,FALSE)</f>
        <v>33.4218385832094</v>
      </c>
      <c r="AU48" s="90">
        <f>VLOOKUP($A48,'RevPAR Raw Data'!$B$6:$BE$43,'RevPAR Raw Data'!H$1,FALSE)</f>
        <v>44.615335947005498</v>
      </c>
      <c r="AV48" s="90">
        <f>VLOOKUP($A48,'RevPAR Raw Data'!$B$6:$BE$43,'RevPAR Raw Data'!I$1,FALSE)</f>
        <v>54.685625253481099</v>
      </c>
      <c r="AW48" s="90">
        <f>VLOOKUP($A48,'RevPAR Raw Data'!$B$6:$BE$43,'RevPAR Raw Data'!J$1,FALSE)</f>
        <v>51.243563606867603</v>
      </c>
      <c r="AX48" s="90">
        <f>VLOOKUP($A48,'RevPAR Raw Data'!$B$6:$BE$43,'RevPAR Raw Data'!K$1,FALSE)</f>
        <v>49.9010260916587</v>
      </c>
      <c r="AY48" s="91">
        <f>VLOOKUP($A48,'RevPAR Raw Data'!$B$6:$BE$43,'RevPAR Raw Data'!L$1,FALSE)</f>
        <v>46.773477896444497</v>
      </c>
      <c r="AZ48" s="90">
        <f>VLOOKUP($A48,'RevPAR Raw Data'!$B$6:$BE$43,'RevPAR Raw Data'!N$1,FALSE)</f>
        <v>70.610021574973004</v>
      </c>
      <c r="BA48" s="90">
        <f>VLOOKUP($A48,'RevPAR Raw Data'!$B$6:$BE$43,'RevPAR Raw Data'!O$1,FALSE)</f>
        <v>71.813913160733506</v>
      </c>
      <c r="BB48" s="91">
        <f>VLOOKUP($A48,'RevPAR Raw Data'!$B$6:$BE$43,'RevPAR Raw Data'!P$1,FALSE)</f>
        <v>71.211967367853205</v>
      </c>
      <c r="BC48" s="92">
        <f>VLOOKUP($A48,'RevPAR Raw Data'!$B$6:$BE$43,'RevPAR Raw Data'!R$1,FALSE)</f>
        <v>53.7687048651986</v>
      </c>
      <c r="BD48" s="63"/>
      <c r="BE48" s="85">
        <f>VLOOKUP($A48,'RevPAR Raw Data'!$B$6:$BE$43,'RevPAR Raw Data'!T$1,FALSE)</f>
        <v>1.71699958102337</v>
      </c>
      <c r="BF48" s="86">
        <f>VLOOKUP($A48,'RevPAR Raw Data'!$B$6:$BE$43,'RevPAR Raw Data'!U$1,FALSE)</f>
        <v>13.9883273249569</v>
      </c>
      <c r="BG48" s="86">
        <f>VLOOKUP($A48,'RevPAR Raw Data'!$B$6:$BE$43,'RevPAR Raw Data'!V$1,FALSE)</f>
        <v>39.335548242376802</v>
      </c>
      <c r="BH48" s="86">
        <f>VLOOKUP($A48,'RevPAR Raw Data'!$B$6:$BE$43,'RevPAR Raw Data'!W$1,FALSE)</f>
        <v>23.359375425876902</v>
      </c>
      <c r="BI48" s="86">
        <f>VLOOKUP($A48,'RevPAR Raw Data'!$B$6:$BE$43,'RevPAR Raw Data'!X$1,FALSE)</f>
        <v>10.9737407866127</v>
      </c>
      <c r="BJ48" s="87">
        <f>VLOOKUP($A48,'RevPAR Raw Data'!$B$6:$BE$43,'RevPAR Raw Data'!Y$1,FALSE)</f>
        <v>18.254612036994299</v>
      </c>
      <c r="BK48" s="86">
        <f>VLOOKUP($A48,'RevPAR Raw Data'!$B$6:$BE$43,'RevPAR Raw Data'!AA$1,FALSE)</f>
        <v>22.260569688995201</v>
      </c>
      <c r="BL48" s="86">
        <f>VLOOKUP($A48,'RevPAR Raw Data'!$B$6:$BE$43,'RevPAR Raw Data'!AB$1,FALSE)</f>
        <v>32.404325948315098</v>
      </c>
      <c r="BM48" s="87">
        <f>VLOOKUP($A48,'RevPAR Raw Data'!$B$6:$BE$43,'RevPAR Raw Data'!AC$1,FALSE)</f>
        <v>27.173244225990601</v>
      </c>
      <c r="BN48" s="88">
        <f>VLOOKUP($A48,'RevPAR Raw Data'!$B$6:$BE$43,'RevPAR Raw Data'!AE$1,FALSE)</f>
        <v>21.4889721044308</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lOmbR20Gab02VOCxgngsYuokk0J70DzN4zfXAXsadAnTtLc/OXaA+mAgRX/okrlq12ayTly4mui95aUz0Le+dA==" saltValue="gfZr1PKzUL7Zv6WR4c6kUA=="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F11" sqref="F1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130</v>
      </c>
      <c r="B1" s="184" t="s">
        <v>67</v>
      </c>
      <c r="C1" s="185"/>
      <c r="D1" s="185"/>
      <c r="E1" s="185"/>
      <c r="F1" s="185"/>
      <c r="G1" s="185"/>
      <c r="H1" s="185"/>
      <c r="I1" s="185"/>
      <c r="J1" s="185"/>
      <c r="K1" s="186"/>
      <c r="L1" s="50"/>
      <c r="M1" s="184" t="s">
        <v>74</v>
      </c>
      <c r="N1" s="185"/>
      <c r="O1" s="185"/>
      <c r="P1" s="185"/>
      <c r="Q1" s="185"/>
      <c r="R1" s="185"/>
      <c r="S1" s="185"/>
      <c r="T1" s="185"/>
      <c r="U1" s="185"/>
      <c r="V1" s="186"/>
      <c r="X1" s="184" t="s">
        <v>68</v>
      </c>
      <c r="Y1" s="185"/>
      <c r="Z1" s="185"/>
      <c r="AA1" s="185"/>
      <c r="AB1" s="185"/>
      <c r="AC1" s="185"/>
      <c r="AD1" s="185"/>
      <c r="AE1" s="185"/>
      <c r="AF1" s="185"/>
      <c r="AG1" s="186"/>
      <c r="AI1" s="184" t="s">
        <v>75</v>
      </c>
      <c r="AJ1" s="185"/>
      <c r="AK1" s="185"/>
      <c r="AL1" s="185"/>
      <c r="AM1" s="185"/>
      <c r="AN1" s="185"/>
      <c r="AO1" s="185"/>
      <c r="AP1" s="185"/>
      <c r="AQ1" s="185"/>
      <c r="AR1" s="186"/>
      <c r="AS1" s="50"/>
      <c r="AT1" s="184" t="s">
        <v>69</v>
      </c>
      <c r="AU1" s="185"/>
      <c r="AV1" s="185"/>
      <c r="AW1" s="185"/>
      <c r="AX1" s="185"/>
      <c r="AY1" s="185"/>
      <c r="AZ1" s="185"/>
      <c r="BA1" s="185"/>
      <c r="BB1" s="185"/>
      <c r="BC1" s="186"/>
      <c r="BE1" s="184" t="s">
        <v>76</v>
      </c>
      <c r="BF1" s="185"/>
      <c r="BG1" s="185"/>
      <c r="BH1" s="185"/>
      <c r="BI1" s="185"/>
      <c r="BJ1" s="185"/>
      <c r="BK1" s="185"/>
      <c r="BL1" s="185"/>
      <c r="BM1" s="185"/>
      <c r="BN1" s="186"/>
    </row>
    <row r="2" spans="1:66" x14ac:dyDescent="0.35">
      <c r="A2" s="190"/>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35">
      <c r="A3" s="190"/>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Data'!AG$1,FALSE)</f>
        <v>52.339792325348299</v>
      </c>
      <c r="C4" s="60">
        <f>VLOOKUP($A4,'Occupancy Raw Data'!$B$6:$BE$43,'Occupancy Raw Data'!AH$1,FALSE)</f>
        <v>59.790495461924799</v>
      </c>
      <c r="D4" s="60">
        <f>VLOOKUP($A4,'Occupancy Raw Data'!$B$6:$BE$43,'Occupancy Raw Data'!AI$1,FALSE)</f>
        <v>63.3917626899946</v>
      </c>
      <c r="E4" s="60">
        <f>VLOOKUP($A4,'Occupancy Raw Data'!$B$6:$BE$43,'Occupancy Raw Data'!AJ$1,FALSE)</f>
        <v>64.328083996732104</v>
      </c>
      <c r="F4" s="60">
        <f>VLOOKUP($A4,'Occupancy Raw Data'!$B$6:$BE$43,'Occupancy Raw Data'!AK$1,FALSE)</f>
        <v>64.870184813101901</v>
      </c>
      <c r="G4" s="61">
        <f>VLOOKUP($A4,'Occupancy Raw Data'!$B$6:$BE$43,'Occupancy Raw Data'!AL$1,FALSE)</f>
        <v>60.944155616605101</v>
      </c>
      <c r="H4" s="60">
        <f>VLOOKUP($A4,'Occupancy Raw Data'!$B$6:$BE$43,'Occupancy Raw Data'!AN$1,FALSE)</f>
        <v>73.604286009986794</v>
      </c>
      <c r="I4" s="60">
        <f>VLOOKUP($A4,'Occupancy Raw Data'!$B$6:$BE$43,'Occupancy Raw Data'!AO$1,FALSE)</f>
        <v>75.994050870436396</v>
      </c>
      <c r="J4" s="61">
        <f>VLOOKUP($A4,'Occupancy Raw Data'!$B$6:$BE$43,'Occupancy Raw Data'!AP$1,FALSE)</f>
        <v>74.799172451089902</v>
      </c>
      <c r="K4" s="62">
        <f>VLOOKUP($A4,'Occupancy Raw Data'!$B$6:$BE$43,'Occupancy Raw Data'!AR$1,FALSE)</f>
        <v>64.905875607865596</v>
      </c>
      <c r="M4" s="59">
        <f>VLOOKUP($A4,'Occupancy Raw Data'!$B$6:$BE$43,'Occupancy Raw Data'!AT$1,FALSE)</f>
        <v>10.931389247011101</v>
      </c>
      <c r="N4" s="60">
        <f>VLOOKUP($A4,'Occupancy Raw Data'!$B$6:$BE$43,'Occupancy Raw Data'!AU$1,FALSE)</f>
        <v>18.2101122690156</v>
      </c>
      <c r="O4" s="60">
        <f>VLOOKUP($A4,'Occupancy Raw Data'!$B$6:$BE$43,'Occupancy Raw Data'!AV$1,FALSE)</f>
        <v>21.302165521201999</v>
      </c>
      <c r="P4" s="60">
        <f>VLOOKUP($A4,'Occupancy Raw Data'!$B$6:$BE$43,'Occupancy Raw Data'!AW$1,FALSE)</f>
        <v>19.942019703590599</v>
      </c>
      <c r="Q4" s="60">
        <f>VLOOKUP($A4,'Occupancy Raw Data'!$B$6:$BE$43,'Occupancy Raw Data'!AX$1,FALSE)</f>
        <v>16.2977296204186</v>
      </c>
      <c r="R4" s="61">
        <f>VLOOKUP($A4,'Occupancy Raw Data'!$B$6:$BE$43,'Occupancy Raw Data'!AY$1,FALSE)</f>
        <v>17.451701584492401</v>
      </c>
      <c r="S4" s="60">
        <f>VLOOKUP($A4,'Occupancy Raw Data'!$B$6:$BE$43,'Occupancy Raw Data'!BA$1,FALSE)</f>
        <v>10.1240458430491</v>
      </c>
      <c r="T4" s="60">
        <f>VLOOKUP($A4,'Occupancy Raw Data'!$B$6:$BE$43,'Occupancy Raw Data'!BB$1,FALSE)</f>
        <v>8.9037701414506998</v>
      </c>
      <c r="U4" s="61">
        <f>VLOOKUP($A4,'Occupancy Raw Data'!$B$6:$BE$43,'Occupancy Raw Data'!BC$1,FALSE)</f>
        <v>9.5007657615164796</v>
      </c>
      <c r="V4" s="62">
        <f>VLOOKUP($A4,'Occupancy Raw Data'!$B$6:$BE$43,'Occupancy Raw Data'!BE$1,FALSE)</f>
        <v>14.7005586698176</v>
      </c>
      <c r="X4" s="64">
        <f>VLOOKUP($A4,'ADR Raw Data'!$B$6:$BE$43,'ADR Raw Data'!AG$1,FALSE)</f>
        <v>139.80468868610299</v>
      </c>
      <c r="Y4" s="65">
        <f>VLOOKUP($A4,'ADR Raw Data'!$B$6:$BE$43,'ADR Raw Data'!AH$1,FALSE)</f>
        <v>140.58875221708701</v>
      </c>
      <c r="Z4" s="65">
        <f>VLOOKUP($A4,'ADR Raw Data'!$B$6:$BE$43,'ADR Raw Data'!AI$1,FALSE)</f>
        <v>142.69295080803499</v>
      </c>
      <c r="AA4" s="65">
        <f>VLOOKUP($A4,'ADR Raw Data'!$B$6:$BE$43,'ADR Raw Data'!AJ$1,FALSE)</f>
        <v>142.49592456629</v>
      </c>
      <c r="AB4" s="65">
        <f>VLOOKUP($A4,'ADR Raw Data'!$B$6:$BE$43,'ADR Raw Data'!AK$1,FALSE)</f>
        <v>144.328313444364</v>
      </c>
      <c r="AC4" s="66">
        <f>VLOOKUP($A4,'ADR Raw Data'!$B$6:$BE$43,'ADR Raw Data'!AL$1,FALSE)</f>
        <v>142.09056632948599</v>
      </c>
      <c r="AD4" s="65">
        <f>VLOOKUP($A4,'ADR Raw Data'!$B$6:$BE$43,'ADR Raw Data'!AN$1,FALSE)</f>
        <v>158.278944611996</v>
      </c>
      <c r="AE4" s="65">
        <f>VLOOKUP($A4,'ADR Raw Data'!$B$6:$BE$43,'ADR Raw Data'!AO$1,FALSE)</f>
        <v>161.88860065321501</v>
      </c>
      <c r="AF4" s="66">
        <f>VLOOKUP($A4,'ADR Raw Data'!$B$6:$BE$43,'ADR Raw Data'!AP$1,FALSE)</f>
        <v>160.112609989703</v>
      </c>
      <c r="AG4" s="67">
        <f>VLOOKUP($A4,'ADR Raw Data'!$B$6:$BE$43,'ADR Raw Data'!AR$1,FALSE)</f>
        <v>148.029295723844</v>
      </c>
      <c r="AI4" s="59">
        <f>VLOOKUP($A4,'ADR Raw Data'!$B$6:$BE$43,'ADR Raw Data'!AT$1,FALSE)</f>
        <v>35.197409301818404</v>
      </c>
      <c r="AJ4" s="60">
        <f>VLOOKUP($A4,'ADR Raw Data'!$B$6:$BE$43,'ADR Raw Data'!AU$1,FALSE)</f>
        <v>38.813877215945602</v>
      </c>
      <c r="AK4" s="60">
        <f>VLOOKUP($A4,'ADR Raw Data'!$B$6:$BE$43,'ADR Raw Data'!AV$1,FALSE)</f>
        <v>40.514449208008301</v>
      </c>
      <c r="AL4" s="60">
        <f>VLOOKUP($A4,'ADR Raw Data'!$B$6:$BE$43,'ADR Raw Data'!AW$1,FALSE)</f>
        <v>39.248294914073597</v>
      </c>
      <c r="AM4" s="60">
        <f>VLOOKUP($A4,'ADR Raw Data'!$B$6:$BE$43,'ADR Raw Data'!AX$1,FALSE)</f>
        <v>36.347668653714301</v>
      </c>
      <c r="AN4" s="61">
        <f>VLOOKUP($A4,'ADR Raw Data'!$B$6:$BE$43,'ADR Raw Data'!AY$1,FALSE)</f>
        <v>38.054440529788202</v>
      </c>
      <c r="AO4" s="60">
        <f>VLOOKUP($A4,'ADR Raw Data'!$B$6:$BE$43,'ADR Raw Data'!BA$1,FALSE)</f>
        <v>33.896474999966301</v>
      </c>
      <c r="AP4" s="60">
        <f>VLOOKUP($A4,'ADR Raw Data'!$B$6:$BE$43,'ADR Raw Data'!BB$1,FALSE)</f>
        <v>33.1191169516825</v>
      </c>
      <c r="AQ4" s="61">
        <f>VLOOKUP($A4,'ADR Raw Data'!$B$6:$BE$43,'ADR Raw Data'!BC$1,FALSE)</f>
        <v>33.485535287715102</v>
      </c>
      <c r="AR4" s="62">
        <f>VLOOKUP($A4,'ADR Raw Data'!$B$6:$BE$43,'ADR Raw Data'!BE$1,FALSE)</f>
        <v>36.051543965786003</v>
      </c>
      <c r="AT4" s="64">
        <f>VLOOKUP($A4,'RevPAR Raw Data'!$B$6:$BE$43,'RevPAR Raw Data'!AG$1,FALSE)</f>
        <v>73.173483719406406</v>
      </c>
      <c r="AU4" s="65">
        <f>VLOOKUP($A4,'RevPAR Raw Data'!$B$6:$BE$43,'RevPAR Raw Data'!AH$1,FALSE)</f>
        <v>84.058711514334604</v>
      </c>
      <c r="AV4" s="65">
        <f>VLOOKUP($A4,'RevPAR Raw Data'!$B$6:$BE$43,'RevPAR Raw Data'!AI$1,FALSE)</f>
        <v>90.455576751580793</v>
      </c>
      <c r="AW4" s="65">
        <f>VLOOKUP($A4,'RevPAR Raw Data'!$B$6:$BE$43,'RevPAR Raw Data'!AJ$1,FALSE)</f>
        <v>91.664898046923199</v>
      </c>
      <c r="AX4" s="65">
        <f>VLOOKUP($A4,'RevPAR Raw Data'!$B$6:$BE$43,'RevPAR Raw Data'!AK$1,FALSE)</f>
        <v>93.626043668992494</v>
      </c>
      <c r="AY4" s="66">
        <f>VLOOKUP($A4,'RevPAR Raw Data'!$B$6:$BE$43,'RevPAR Raw Data'!AL$1,FALSE)</f>
        <v>86.595895860357999</v>
      </c>
      <c r="AZ4" s="65">
        <f>VLOOKUP($A4,'RevPAR Raw Data'!$B$6:$BE$43,'RevPAR Raw Data'!AN$1,FALSE)</f>
        <v>116.50008708580199</v>
      </c>
      <c r="BA4" s="65">
        <f>VLOOKUP($A4,'RevPAR Raw Data'!$B$6:$BE$43,'RevPAR Raw Data'!AO$1,FALSE)</f>
        <v>123.025705533842</v>
      </c>
      <c r="BB4" s="66">
        <f>VLOOKUP($A4,'RevPAR Raw Data'!$B$6:$BE$43,'RevPAR Raw Data'!AP$1,FALSE)</f>
        <v>119.762907262139</v>
      </c>
      <c r="BC4" s="67">
        <f>VLOOKUP($A4,'RevPAR Raw Data'!$B$6:$BE$43,'RevPAR Raw Data'!AR$1,FALSE)</f>
        <v>96.0797105457182</v>
      </c>
      <c r="BE4" s="59">
        <f>VLOOKUP($A4,'RevPAR Raw Data'!$B$6:$BE$43,'RevPAR Raw Data'!AT$1,FALSE)</f>
        <v>49.976364364475103</v>
      </c>
      <c r="BF4" s="60">
        <f>VLOOKUP($A4,'RevPAR Raw Data'!$B$6:$BE$43,'RevPAR Raw Data'!AU$1,FALSE)</f>
        <v>64.0920401019427</v>
      </c>
      <c r="BG4" s="60">
        <f>VLOOKUP($A4,'RevPAR Raw Data'!$B$6:$BE$43,'RevPAR Raw Data'!AV$1,FALSE)</f>
        <v>70.447069759503606</v>
      </c>
      <c r="BH4" s="60">
        <f>VLOOKUP($A4,'RevPAR Raw Data'!$B$6:$BE$43,'RevPAR Raw Data'!AW$1,FALSE)</f>
        <v>67.017217322752202</v>
      </c>
      <c r="BI4" s="60">
        <f>VLOOKUP($A4,'RevPAR Raw Data'!$B$6:$BE$43,'RevPAR Raw Data'!AX$1,FALSE)</f>
        <v>58.569243034640998</v>
      </c>
      <c r="BJ4" s="61">
        <f>VLOOKUP($A4,'RevPAR Raw Data'!$B$6:$BE$43,'RevPAR Raw Data'!AY$1,FALSE)</f>
        <v>62.147289515187403</v>
      </c>
      <c r="BK4" s="60">
        <f>VLOOKUP($A4,'RevPAR Raw Data'!$B$6:$BE$43,'RevPAR Raw Data'!BA$1,FALSE)</f>
        <v>47.452215511189799</v>
      </c>
      <c r="BL4" s="60">
        <f>VLOOKUP($A4,'RevPAR Raw Data'!$B$6:$BE$43,'RevPAR Raw Data'!BB$1,FALSE)</f>
        <v>44.971737139389298</v>
      </c>
      <c r="BM4" s="61">
        <f>VLOOKUP($A4,'RevPAR Raw Data'!$B$6:$BE$43,'RevPAR Raw Data'!BC$1,FALSE)</f>
        <v>46.1676833209074</v>
      </c>
      <c r="BN4" s="62">
        <f>VLOOKUP($A4,'RevPAR Raw Data'!$B$6:$BE$43,'RevPAR Raw Data'!BE$1,FALSE)</f>
        <v>56.051881007669103</v>
      </c>
    </row>
    <row r="5" spans="1:66" x14ac:dyDescent="0.35">
      <c r="A5" s="58" t="s">
        <v>70</v>
      </c>
      <c r="B5" s="59">
        <f>VLOOKUP($A5,'Occupancy Raw Data'!$B$6:$BE$43,'Occupancy Raw Data'!AG$1,FALSE)</f>
        <v>47.640091072406399</v>
      </c>
      <c r="C5" s="60">
        <f>VLOOKUP($A5,'Occupancy Raw Data'!$B$6:$BE$43,'Occupancy Raw Data'!AH$1,FALSE)</f>
        <v>56.037799592351</v>
      </c>
      <c r="D5" s="60">
        <f>VLOOKUP($A5,'Occupancy Raw Data'!$B$6:$BE$43,'Occupancy Raw Data'!AI$1,FALSE)</f>
        <v>59.398741828207797</v>
      </c>
      <c r="E5" s="60">
        <f>VLOOKUP($A5,'Occupancy Raw Data'!$B$6:$BE$43,'Occupancy Raw Data'!AJ$1,FALSE)</f>
        <v>59.681021908328603</v>
      </c>
      <c r="F5" s="60">
        <f>VLOOKUP($A5,'Occupancy Raw Data'!$B$6:$BE$43,'Occupancy Raw Data'!AK$1,FALSE)</f>
        <v>61.3694186439348</v>
      </c>
      <c r="G5" s="61">
        <f>VLOOKUP($A5,'Occupancy Raw Data'!$B$6:$BE$43,'Occupancy Raw Data'!AL$1,FALSE)</f>
        <v>56.825411667658301</v>
      </c>
      <c r="H5" s="60">
        <f>VLOOKUP($A5,'Occupancy Raw Data'!$B$6:$BE$43,'Occupancy Raw Data'!AN$1,FALSE)</f>
        <v>72.769699170771702</v>
      </c>
      <c r="I5" s="60">
        <f>VLOOKUP($A5,'Occupancy Raw Data'!$B$6:$BE$43,'Occupancy Raw Data'!AO$1,FALSE)</f>
        <v>75.716235306916801</v>
      </c>
      <c r="J5" s="61">
        <f>VLOOKUP($A5,'Occupancy Raw Data'!$B$6:$BE$43,'Occupancy Raw Data'!AP$1,FALSE)</f>
        <v>74.242967238844201</v>
      </c>
      <c r="K5" s="62">
        <f>VLOOKUP($A5,'Occupancy Raw Data'!$B$6:$BE$43,'Occupancy Raw Data'!AR$1,FALSE)</f>
        <v>61.804597627550201</v>
      </c>
      <c r="M5" s="59">
        <f>VLOOKUP($A5,'Occupancy Raw Data'!$B$6:$BE$43,'Occupancy Raw Data'!AT$1,FALSE)</f>
        <v>12.723606613015001</v>
      </c>
      <c r="N5" s="60">
        <f>VLOOKUP($A5,'Occupancy Raw Data'!$B$6:$BE$43,'Occupancy Raw Data'!AU$1,FALSE)</f>
        <v>20.166334225721702</v>
      </c>
      <c r="O5" s="60">
        <f>VLOOKUP($A5,'Occupancy Raw Data'!$B$6:$BE$43,'Occupancy Raw Data'!AV$1,FALSE)</f>
        <v>22.235379696551099</v>
      </c>
      <c r="P5" s="60">
        <f>VLOOKUP($A5,'Occupancy Raw Data'!$B$6:$BE$43,'Occupancy Raw Data'!AW$1,FALSE)</f>
        <v>20.497572348299499</v>
      </c>
      <c r="Q5" s="60">
        <f>VLOOKUP($A5,'Occupancy Raw Data'!$B$6:$BE$43,'Occupancy Raw Data'!AX$1,FALSE)</f>
        <v>19.866748572904999</v>
      </c>
      <c r="R5" s="61">
        <f>VLOOKUP($A5,'Occupancy Raw Data'!$B$6:$BE$43,'Occupancy Raw Data'!AY$1,FALSE)</f>
        <v>19.2700742439553</v>
      </c>
      <c r="S5" s="60">
        <f>VLOOKUP($A5,'Occupancy Raw Data'!$B$6:$BE$43,'Occupancy Raw Data'!BA$1,FALSE)</f>
        <v>16.180097375815102</v>
      </c>
      <c r="T5" s="60">
        <f>VLOOKUP($A5,'Occupancy Raw Data'!$B$6:$BE$43,'Occupancy Raw Data'!BB$1,FALSE)</f>
        <v>14.875139736238401</v>
      </c>
      <c r="U5" s="61">
        <f>VLOOKUP($A5,'Occupancy Raw Data'!$B$6:$BE$43,'Occupancy Raw Data'!BC$1,FALSE)</f>
        <v>15.510987631800599</v>
      </c>
      <c r="V5" s="62">
        <f>VLOOKUP($A5,'Occupancy Raw Data'!$B$6:$BE$43,'Occupancy Raw Data'!BE$1,FALSE)</f>
        <v>17.950563727266299</v>
      </c>
      <c r="X5" s="64">
        <f>VLOOKUP($A5,'ADR Raw Data'!$B$6:$BE$43,'ADR Raw Data'!AG$1,FALSE)</f>
        <v>101.238548128991</v>
      </c>
      <c r="Y5" s="65">
        <f>VLOOKUP($A5,'ADR Raw Data'!$B$6:$BE$43,'ADR Raw Data'!AH$1,FALSE)</f>
        <v>106.238218450346</v>
      </c>
      <c r="Z5" s="65">
        <f>VLOOKUP($A5,'ADR Raw Data'!$B$6:$BE$43,'ADR Raw Data'!AI$1,FALSE)</f>
        <v>109.159849764272</v>
      </c>
      <c r="AA5" s="65">
        <f>VLOOKUP($A5,'ADR Raw Data'!$B$6:$BE$43,'ADR Raw Data'!AJ$1,FALSE)</f>
        <v>108.582320763423</v>
      </c>
      <c r="AB5" s="65">
        <f>VLOOKUP($A5,'ADR Raw Data'!$B$6:$BE$43,'ADR Raw Data'!AK$1,FALSE)</f>
        <v>108.49537023144499</v>
      </c>
      <c r="AC5" s="66">
        <f>VLOOKUP($A5,'ADR Raw Data'!$B$6:$BE$43,'ADR Raw Data'!AL$1,FALSE)</f>
        <v>106.990609089305</v>
      </c>
      <c r="AD5" s="65">
        <f>VLOOKUP($A5,'ADR Raw Data'!$B$6:$BE$43,'ADR Raw Data'!AN$1,FALSE)</f>
        <v>123.26723514936</v>
      </c>
      <c r="AE5" s="65">
        <f>VLOOKUP($A5,'ADR Raw Data'!$B$6:$BE$43,'ADR Raw Data'!AO$1,FALSE)</f>
        <v>126.485558027579</v>
      </c>
      <c r="AF5" s="66">
        <f>VLOOKUP($A5,'ADR Raw Data'!$B$6:$BE$43,'ADR Raw Data'!AP$1,FALSE)</f>
        <v>124.90832858489701</v>
      </c>
      <c r="AG5" s="67">
        <f>VLOOKUP($A5,'ADR Raw Data'!$B$6:$BE$43,'ADR Raw Data'!AR$1,FALSE)</f>
        <v>113.143630302804</v>
      </c>
      <c r="AI5" s="59">
        <f>VLOOKUP($A5,'ADR Raw Data'!$B$6:$BE$43,'ADR Raw Data'!AT$1,FALSE)</f>
        <v>24.902079509430799</v>
      </c>
      <c r="AJ5" s="60">
        <f>VLOOKUP($A5,'ADR Raw Data'!$B$6:$BE$43,'ADR Raw Data'!AU$1,FALSE)</f>
        <v>30.507545398051601</v>
      </c>
      <c r="AK5" s="60">
        <f>VLOOKUP($A5,'ADR Raw Data'!$B$6:$BE$43,'ADR Raw Data'!AV$1,FALSE)</f>
        <v>32.901918477778501</v>
      </c>
      <c r="AL5" s="60">
        <f>VLOOKUP($A5,'ADR Raw Data'!$B$6:$BE$43,'ADR Raw Data'!AW$1,FALSE)</f>
        <v>32.456055380778999</v>
      </c>
      <c r="AM5" s="60">
        <f>VLOOKUP($A5,'ADR Raw Data'!$B$6:$BE$43,'ADR Raw Data'!AX$1,FALSE)</f>
        <v>28.463792124964801</v>
      </c>
      <c r="AN5" s="61">
        <f>VLOOKUP($A5,'ADR Raw Data'!$B$6:$BE$43,'ADR Raw Data'!AY$1,FALSE)</f>
        <v>30.053441021277099</v>
      </c>
      <c r="AO5" s="60">
        <f>VLOOKUP($A5,'ADR Raw Data'!$B$6:$BE$43,'ADR Raw Data'!BA$1,FALSE)</f>
        <v>27.826034387299</v>
      </c>
      <c r="AP5" s="60">
        <f>VLOOKUP($A5,'ADR Raw Data'!$B$6:$BE$43,'ADR Raw Data'!BB$1,FALSE)</f>
        <v>27.2556201292808</v>
      </c>
      <c r="AQ5" s="61">
        <f>VLOOKUP($A5,'ADR Raw Data'!$B$6:$BE$43,'ADR Raw Data'!BC$1,FALSE)</f>
        <v>27.519975700700702</v>
      </c>
      <c r="AR5" s="62">
        <f>VLOOKUP($A5,'ADR Raw Data'!$B$6:$BE$43,'ADR Raw Data'!BE$1,FALSE)</f>
        <v>28.912889729052701</v>
      </c>
      <c r="AT5" s="64">
        <f>VLOOKUP($A5,'RevPAR Raw Data'!$B$6:$BE$43,'RevPAR Raw Data'!AG$1,FALSE)</f>
        <v>48.230136529033302</v>
      </c>
      <c r="AU5" s="65">
        <f>VLOOKUP($A5,'RevPAR Raw Data'!$B$6:$BE$43,'RevPAR Raw Data'!AH$1,FALSE)</f>
        <v>59.533559945689497</v>
      </c>
      <c r="AV5" s="65">
        <f>VLOOKUP($A5,'RevPAR Raw Data'!$B$6:$BE$43,'RevPAR Raw Data'!AI$1,FALSE)</f>
        <v>64.839577341539595</v>
      </c>
      <c r="AW5" s="65">
        <f>VLOOKUP($A5,'RevPAR Raw Data'!$B$6:$BE$43,'RevPAR Raw Data'!AJ$1,FALSE)</f>
        <v>64.803038643390394</v>
      </c>
      <c r="AX5" s="65">
        <f>VLOOKUP($A5,'RevPAR Raw Data'!$B$6:$BE$43,'RevPAR Raw Data'!AK$1,FALSE)</f>
        <v>66.582977966622707</v>
      </c>
      <c r="AY5" s="66">
        <f>VLOOKUP($A5,'RevPAR Raw Data'!$B$6:$BE$43,'RevPAR Raw Data'!AL$1,FALSE)</f>
        <v>60.797854060732902</v>
      </c>
      <c r="AZ5" s="65">
        <f>VLOOKUP($A5,'RevPAR Raw Data'!$B$6:$BE$43,'RevPAR Raw Data'!AN$1,FALSE)</f>
        <v>89.701196194317404</v>
      </c>
      <c r="BA5" s="65">
        <f>VLOOKUP($A5,'RevPAR Raw Data'!$B$6:$BE$43,'RevPAR Raw Data'!AO$1,FALSE)</f>
        <v>95.770102745428602</v>
      </c>
      <c r="BB5" s="66">
        <f>VLOOKUP($A5,'RevPAR Raw Data'!$B$6:$BE$43,'RevPAR Raw Data'!AP$1,FALSE)</f>
        <v>92.735649469872996</v>
      </c>
      <c r="BC5" s="67">
        <f>VLOOKUP($A5,'RevPAR Raw Data'!$B$6:$BE$43,'RevPAR Raw Data'!AR$1,FALSE)</f>
        <v>69.927965449851598</v>
      </c>
      <c r="BE5" s="59">
        <f>VLOOKUP($A5,'RevPAR Raw Data'!$B$6:$BE$43,'RevPAR Raw Data'!AT$1,FALSE)</f>
        <v>40.794128757686103</v>
      </c>
      <c r="BF5" s="60">
        <f>VLOOKUP($A5,'RevPAR Raw Data'!$B$6:$BE$43,'RevPAR Raw Data'!AU$1,FALSE)</f>
        <v>56.8261331928083</v>
      </c>
      <c r="BG5" s="60">
        <f>VLOOKUP($A5,'RevPAR Raw Data'!$B$6:$BE$43,'RevPAR Raw Data'!AV$1,FALSE)</f>
        <v>62.453164675313403</v>
      </c>
      <c r="BH5" s="60">
        <f>VLOOKUP($A5,'RevPAR Raw Data'!$B$6:$BE$43,'RevPAR Raw Data'!AW$1,FALSE)</f>
        <v>59.606331162158</v>
      </c>
      <c r="BI5" s="60">
        <f>VLOOKUP($A5,'RevPAR Raw Data'!$B$6:$BE$43,'RevPAR Raw Data'!AX$1,FALSE)</f>
        <v>53.985370713651101</v>
      </c>
      <c r="BJ5" s="61">
        <f>VLOOKUP($A5,'RevPAR Raw Data'!$B$6:$BE$43,'RevPAR Raw Data'!AY$1,FALSE)</f>
        <v>55.114835662895899</v>
      </c>
      <c r="BK5" s="60">
        <f>VLOOKUP($A5,'RevPAR Raw Data'!$B$6:$BE$43,'RevPAR Raw Data'!BA$1,FALSE)</f>
        <v>48.508411222806899</v>
      </c>
      <c r="BL5" s="60">
        <f>VLOOKUP($A5,'RevPAR Raw Data'!$B$6:$BE$43,'RevPAR Raw Data'!BB$1,FALSE)</f>
        <v>46.185071445728198</v>
      </c>
      <c r="BM5" s="61">
        <f>VLOOKUP($A5,'RevPAR Raw Data'!$B$6:$BE$43,'RevPAR Raw Data'!BC$1,FALSE)</f>
        <v>47.299583359711598</v>
      </c>
      <c r="BN5" s="62">
        <f>VLOOKUP($A5,'RevPAR Raw Data'!$B$6:$BE$43,'RevPAR Raw Data'!BE$1,FALSE)</f>
        <v>52.053480152526902</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49.648339910930801</v>
      </c>
      <c r="C7" s="60">
        <f>VLOOKUP($A7,'Occupancy Raw Data'!$B$6:$BE$43,'Occupancy Raw Data'!AH$1,FALSE)</f>
        <v>57.372868315290098</v>
      </c>
      <c r="D7" s="60">
        <f>VLOOKUP($A7,'Occupancy Raw Data'!$B$6:$BE$43,'Occupancy Raw Data'!AI$1,FALSE)</f>
        <v>61.207637857996303</v>
      </c>
      <c r="E7" s="60">
        <f>VLOOKUP($A7,'Occupancy Raw Data'!$B$6:$BE$43,'Occupancy Raw Data'!AJ$1,FALSE)</f>
        <v>60.3694467576668</v>
      </c>
      <c r="F7" s="60">
        <f>VLOOKUP($A7,'Occupancy Raw Data'!$B$6:$BE$43,'Occupancy Raw Data'!AK$1,FALSE)</f>
        <v>59.2617401064484</v>
      </c>
      <c r="G7" s="61">
        <f>VLOOKUP($A7,'Occupancy Raw Data'!$B$6:$BE$43,'Occupancy Raw Data'!AL$1,FALSE)</f>
        <v>57.572006589666501</v>
      </c>
      <c r="H7" s="60">
        <f>VLOOKUP($A7,'Occupancy Raw Data'!$B$6:$BE$43,'Occupancy Raw Data'!AN$1,FALSE)</f>
        <v>70.026785633489197</v>
      </c>
      <c r="I7" s="60">
        <f>VLOOKUP($A7,'Occupancy Raw Data'!$B$6:$BE$43,'Occupancy Raw Data'!AO$1,FALSE)</f>
        <v>76.220963377885496</v>
      </c>
      <c r="J7" s="61">
        <f>VLOOKUP($A7,'Occupancy Raw Data'!$B$6:$BE$43,'Occupancy Raw Data'!AP$1,FALSE)</f>
        <v>73.123874505687397</v>
      </c>
      <c r="K7" s="62">
        <f>VLOOKUP($A7,'Occupancy Raw Data'!$B$6:$BE$43,'Occupancy Raw Data'!AR$1,FALSE)</f>
        <v>62.0162879463766</v>
      </c>
      <c r="M7" s="59">
        <f>VLOOKUP($A7,'Occupancy Raw Data'!$B$6:$BE$43,'Occupancy Raw Data'!AT$1,FALSE)</f>
        <v>44.487795460905602</v>
      </c>
      <c r="N7" s="60">
        <f>VLOOKUP($A7,'Occupancy Raw Data'!$B$6:$BE$43,'Occupancy Raw Data'!AU$1,FALSE)</f>
        <v>59.335525223079003</v>
      </c>
      <c r="O7" s="60">
        <f>VLOOKUP($A7,'Occupancy Raw Data'!$B$6:$BE$43,'Occupancy Raw Data'!AV$1,FALSE)</f>
        <v>65.615629424736994</v>
      </c>
      <c r="P7" s="60">
        <f>VLOOKUP($A7,'Occupancy Raw Data'!$B$6:$BE$43,'Occupancy Raw Data'!AW$1,FALSE)</f>
        <v>59.674988071910299</v>
      </c>
      <c r="Q7" s="60">
        <f>VLOOKUP($A7,'Occupancy Raw Data'!$B$6:$BE$43,'Occupancy Raw Data'!AX$1,FALSE)</f>
        <v>51.605623507788202</v>
      </c>
      <c r="R7" s="61">
        <f>VLOOKUP($A7,'Occupancy Raw Data'!$B$6:$BE$43,'Occupancy Raw Data'!AY$1,FALSE)</f>
        <v>56.247421873184898</v>
      </c>
      <c r="S7" s="60">
        <f>VLOOKUP($A7,'Occupancy Raw Data'!$B$6:$BE$43,'Occupancy Raw Data'!BA$1,FALSE)</f>
        <v>43.879549024926803</v>
      </c>
      <c r="T7" s="60">
        <f>VLOOKUP($A7,'Occupancy Raw Data'!$B$6:$BE$43,'Occupancy Raw Data'!BB$1,FALSE)</f>
        <v>43.5810597244188</v>
      </c>
      <c r="U7" s="61">
        <f>VLOOKUP($A7,'Occupancy Raw Data'!$B$6:$BE$43,'Occupancy Raw Data'!BC$1,FALSE)</f>
        <v>43.723828580400799</v>
      </c>
      <c r="V7" s="62">
        <f>VLOOKUP($A7,'Occupancy Raw Data'!$B$6:$BE$43,'Occupancy Raw Data'!BE$1,FALSE)</f>
        <v>51.757654903552996</v>
      </c>
      <c r="X7" s="64">
        <f>VLOOKUP($A7,'ADR Raw Data'!$B$6:$BE$43,'ADR Raw Data'!AG$1,FALSE)</f>
        <v>149.36092416521501</v>
      </c>
      <c r="Y7" s="65">
        <f>VLOOKUP($A7,'ADR Raw Data'!$B$6:$BE$43,'ADR Raw Data'!AH$1,FALSE)</f>
        <v>163.37915715113999</v>
      </c>
      <c r="Z7" s="65">
        <f>VLOOKUP($A7,'ADR Raw Data'!$B$6:$BE$43,'ADR Raw Data'!AI$1,FALSE)</f>
        <v>166.838453817117</v>
      </c>
      <c r="AA7" s="65">
        <f>VLOOKUP($A7,'ADR Raw Data'!$B$6:$BE$43,'ADR Raw Data'!AJ$1,FALSE)</f>
        <v>162.05666794114799</v>
      </c>
      <c r="AB7" s="65">
        <f>VLOOKUP($A7,'ADR Raw Data'!$B$6:$BE$43,'ADR Raw Data'!AK$1,FALSE)</f>
        <v>152.038061211241</v>
      </c>
      <c r="AC7" s="66">
        <f>VLOOKUP($A7,'ADR Raw Data'!$B$6:$BE$43,'ADR Raw Data'!AL$1,FALSE)</f>
        <v>159.084786626469</v>
      </c>
      <c r="AD7" s="65">
        <f>VLOOKUP($A7,'ADR Raw Data'!$B$6:$BE$43,'ADR Raw Data'!AN$1,FALSE)</f>
        <v>157.79913471043901</v>
      </c>
      <c r="AE7" s="65">
        <f>VLOOKUP($A7,'ADR Raw Data'!$B$6:$BE$43,'ADR Raw Data'!AO$1,FALSE)</f>
        <v>162.26525466137099</v>
      </c>
      <c r="AF7" s="66">
        <f>VLOOKUP($A7,'ADR Raw Data'!$B$6:$BE$43,'ADR Raw Data'!AP$1,FALSE)</f>
        <v>160.126773717004</v>
      </c>
      <c r="AG7" s="67">
        <f>VLOOKUP($A7,'ADR Raw Data'!$B$6:$BE$43,'ADR Raw Data'!AR$1,FALSE)</f>
        <v>159.43588979740099</v>
      </c>
      <c r="AI7" s="59">
        <f>VLOOKUP($A7,'ADR Raw Data'!$B$6:$BE$43,'ADR Raw Data'!AT$1,FALSE)</f>
        <v>56.144451395015402</v>
      </c>
      <c r="AJ7" s="60">
        <f>VLOOKUP($A7,'ADR Raw Data'!$B$6:$BE$43,'ADR Raw Data'!AU$1,FALSE)</f>
        <v>65.987067868716295</v>
      </c>
      <c r="AK7" s="60">
        <f>VLOOKUP($A7,'ADR Raw Data'!$B$6:$BE$43,'ADR Raw Data'!AV$1,FALSE)</f>
        <v>72.502541570625198</v>
      </c>
      <c r="AL7" s="60">
        <f>VLOOKUP($A7,'ADR Raw Data'!$B$6:$BE$43,'ADR Raw Data'!AW$1,FALSE)</f>
        <v>67.234178819789093</v>
      </c>
      <c r="AM7" s="60">
        <f>VLOOKUP($A7,'ADR Raw Data'!$B$6:$BE$43,'ADR Raw Data'!AX$1,FALSE)</f>
        <v>55.538368918456698</v>
      </c>
      <c r="AN7" s="61">
        <f>VLOOKUP($A7,'ADR Raw Data'!$B$6:$BE$43,'ADR Raw Data'!AY$1,FALSE)</f>
        <v>63.8165089672517</v>
      </c>
      <c r="AO7" s="60">
        <f>VLOOKUP($A7,'ADR Raw Data'!$B$6:$BE$43,'ADR Raw Data'!BA$1,FALSE)</f>
        <v>53.214329943029298</v>
      </c>
      <c r="AP7" s="60">
        <f>VLOOKUP($A7,'ADR Raw Data'!$B$6:$BE$43,'ADR Raw Data'!BB$1,FALSE)</f>
        <v>54.743375098895697</v>
      </c>
      <c r="AQ7" s="61">
        <f>VLOOKUP($A7,'ADR Raw Data'!$B$6:$BE$43,'ADR Raw Data'!BC$1,FALSE)</f>
        <v>54.016656280871402</v>
      </c>
      <c r="AR7" s="62">
        <f>VLOOKUP($A7,'ADR Raw Data'!$B$6:$BE$43,'ADR Raw Data'!BE$1,FALSE)</f>
        <v>60.146717905555299</v>
      </c>
      <c r="AT7" s="64">
        <f>VLOOKUP($A7,'RevPAR Raw Data'!$B$6:$BE$43,'RevPAR Raw Data'!AG$1,FALSE)</f>
        <v>74.155219323653995</v>
      </c>
      <c r="AU7" s="65">
        <f>VLOOKUP($A7,'RevPAR Raw Data'!$B$6:$BE$43,'RevPAR Raw Data'!AH$1,FALSE)</f>
        <v>93.735308686954596</v>
      </c>
      <c r="AV7" s="65">
        <f>VLOOKUP($A7,'RevPAR Raw Data'!$B$6:$BE$43,'RevPAR Raw Data'!AI$1,FALSE)</f>
        <v>102.117876620261</v>
      </c>
      <c r="AW7" s="65">
        <f>VLOOKUP($A7,'RevPAR Raw Data'!$B$6:$BE$43,'RevPAR Raw Data'!AJ$1,FALSE)</f>
        <v>97.832713869980793</v>
      </c>
      <c r="AX7" s="65">
        <f>VLOOKUP($A7,'RevPAR Raw Data'!$B$6:$BE$43,'RevPAR Raw Data'!AK$1,FALSE)</f>
        <v>90.1004006978891</v>
      </c>
      <c r="AY7" s="66">
        <f>VLOOKUP($A7,'RevPAR Raw Data'!$B$6:$BE$43,'RevPAR Raw Data'!AL$1,FALSE)</f>
        <v>91.588303839747894</v>
      </c>
      <c r="AZ7" s="65">
        <f>VLOOKUP($A7,'RevPAR Raw Data'!$B$6:$BE$43,'RevPAR Raw Data'!AN$1,FALSE)</f>
        <v>110.50166179518</v>
      </c>
      <c r="BA7" s="65">
        <f>VLOOKUP($A7,'RevPAR Raw Data'!$B$6:$BE$43,'RevPAR Raw Data'!AO$1,FALSE)</f>
        <v>123.68014033047599</v>
      </c>
      <c r="BB7" s="66">
        <f>VLOOKUP($A7,'RevPAR Raw Data'!$B$6:$BE$43,'RevPAR Raw Data'!AP$1,FALSE)</f>
        <v>117.090901062828</v>
      </c>
      <c r="BC7" s="67">
        <f>VLOOKUP($A7,'RevPAR Raw Data'!$B$6:$BE$43,'RevPAR Raw Data'!AR$1,FALSE)</f>
        <v>98.876220506623994</v>
      </c>
      <c r="BE7" s="59">
        <f>VLOOKUP($A7,'RevPAR Raw Data'!$B$6:$BE$43,'RevPAR Raw Data'!AT$1,FALSE)</f>
        <v>125.609675555183</v>
      </c>
      <c r="BF7" s="60">
        <f>VLOOKUP($A7,'RevPAR Raw Data'!$B$6:$BE$43,'RevPAR Raw Data'!AU$1,FALSE)</f>
        <v>164.47636639100699</v>
      </c>
      <c r="BG7" s="60">
        <f>VLOOKUP($A7,'RevPAR Raw Data'!$B$6:$BE$43,'RevPAR Raw Data'!AV$1,FALSE)</f>
        <v>185.69116999585901</v>
      </c>
      <c r="BH7" s="60">
        <f>VLOOKUP($A7,'RevPAR Raw Data'!$B$6:$BE$43,'RevPAR Raw Data'!AW$1,FALSE)</f>
        <v>167.031155082655</v>
      </c>
      <c r="BI7" s="60">
        <f>VLOOKUP($A7,'RevPAR Raw Data'!$B$6:$BE$43,'RevPAR Raw Data'!AX$1,FALSE)</f>
        <v>135.80491399267001</v>
      </c>
      <c r="BJ7" s="61">
        <f>VLOOKUP($A7,'RevPAR Raw Data'!$B$6:$BE$43,'RevPAR Raw Data'!AY$1,FALSE)</f>
        <v>155.959071863985</v>
      </c>
      <c r="BK7" s="60">
        <f>VLOOKUP($A7,'RevPAR Raw Data'!$B$6:$BE$43,'RevPAR Raw Data'!BA$1,FALSE)</f>
        <v>120.444086963594</v>
      </c>
      <c r="BL7" s="60">
        <f>VLOOKUP($A7,'RevPAR Raw Data'!$B$6:$BE$43,'RevPAR Raw Data'!BB$1,FALSE)</f>
        <v>122.182177820326</v>
      </c>
      <c r="BM7" s="61">
        <f>VLOOKUP($A7,'RevPAR Raw Data'!$B$6:$BE$43,'RevPAR Raw Data'!BC$1,FALSE)</f>
        <v>121.358635058384</v>
      </c>
      <c r="BN7" s="62">
        <f>VLOOKUP($A7,'RevPAR Raw Data'!$B$6:$BE$43,'RevPAR Raw Data'!BE$1,FALSE)</f>
        <v>143.034903498479</v>
      </c>
    </row>
    <row r="8" spans="1:66" x14ac:dyDescent="0.35">
      <c r="A8" s="76" t="s">
        <v>89</v>
      </c>
      <c r="B8" s="59">
        <f>VLOOKUP($A8,'Occupancy Raw Data'!$B$6:$BE$43,'Occupancy Raw Data'!AG$1,FALSE)</f>
        <v>54.136635090609502</v>
      </c>
      <c r="C8" s="60">
        <f>VLOOKUP($A8,'Occupancy Raw Data'!$B$6:$BE$43,'Occupancy Raw Data'!AH$1,FALSE)</f>
        <v>62.700782537067496</v>
      </c>
      <c r="D8" s="60">
        <f>VLOOKUP($A8,'Occupancy Raw Data'!$B$6:$BE$43,'Occupancy Raw Data'!AI$1,FALSE)</f>
        <v>66.196457990115306</v>
      </c>
      <c r="E8" s="60">
        <f>VLOOKUP($A8,'Occupancy Raw Data'!$B$6:$BE$43,'Occupancy Raw Data'!AJ$1,FALSE)</f>
        <v>65.761429159802304</v>
      </c>
      <c r="F8" s="60">
        <f>VLOOKUP($A8,'Occupancy Raw Data'!$B$6:$BE$43,'Occupancy Raw Data'!AK$1,FALSE)</f>
        <v>66.623764415156501</v>
      </c>
      <c r="G8" s="61">
        <f>VLOOKUP($A8,'Occupancy Raw Data'!$B$6:$BE$43,'Occupancy Raw Data'!AL$1,FALSE)</f>
        <v>63.083813838550199</v>
      </c>
      <c r="H8" s="60">
        <f>VLOOKUP($A8,'Occupancy Raw Data'!$B$6:$BE$43,'Occupancy Raw Data'!AN$1,FALSE)</f>
        <v>75.615218286655605</v>
      </c>
      <c r="I8" s="60">
        <f>VLOOKUP($A8,'Occupancy Raw Data'!$B$6:$BE$43,'Occupancy Raw Data'!AO$1,FALSE)</f>
        <v>81.3066309719934</v>
      </c>
      <c r="J8" s="61">
        <f>VLOOKUP($A8,'Occupancy Raw Data'!$B$6:$BE$43,'Occupancy Raw Data'!AP$1,FALSE)</f>
        <v>78.460924629324495</v>
      </c>
      <c r="K8" s="62">
        <f>VLOOKUP($A8,'Occupancy Raw Data'!$B$6:$BE$43,'Occupancy Raw Data'!AR$1,FALSE)</f>
        <v>67.477274064485698</v>
      </c>
      <c r="M8" s="59">
        <f>VLOOKUP($A8,'Occupancy Raw Data'!$B$6:$BE$43,'Occupancy Raw Data'!AT$1,FALSE)</f>
        <v>151.28209652386201</v>
      </c>
      <c r="N8" s="60">
        <f>VLOOKUP($A8,'Occupancy Raw Data'!$B$6:$BE$43,'Occupancy Raw Data'!AU$1,FALSE)</f>
        <v>181.834519816972</v>
      </c>
      <c r="O8" s="60">
        <f>VLOOKUP($A8,'Occupancy Raw Data'!$B$6:$BE$43,'Occupancy Raw Data'!AV$1,FALSE)</f>
        <v>187.34494267003399</v>
      </c>
      <c r="P8" s="60">
        <f>VLOOKUP($A8,'Occupancy Raw Data'!$B$6:$BE$43,'Occupancy Raw Data'!AW$1,FALSE)</f>
        <v>174.68842012188199</v>
      </c>
      <c r="Q8" s="60">
        <f>VLOOKUP($A8,'Occupancy Raw Data'!$B$6:$BE$43,'Occupancy Raw Data'!AX$1,FALSE)</f>
        <v>150.72368982916001</v>
      </c>
      <c r="R8" s="61">
        <f>VLOOKUP($A8,'Occupancy Raw Data'!$B$6:$BE$43,'Occupancy Raw Data'!AY$1,FALSE)</f>
        <v>168.803723533295</v>
      </c>
      <c r="S8" s="60">
        <f>VLOOKUP($A8,'Occupancy Raw Data'!$B$6:$BE$43,'Occupancy Raw Data'!BA$1,FALSE)</f>
        <v>105.851066946508</v>
      </c>
      <c r="T8" s="60">
        <f>VLOOKUP($A8,'Occupancy Raw Data'!$B$6:$BE$43,'Occupancy Raw Data'!BB$1,FALSE)</f>
        <v>99.184456901537104</v>
      </c>
      <c r="U8" s="61">
        <f>VLOOKUP($A8,'Occupancy Raw Data'!$B$6:$BE$43,'Occupancy Raw Data'!BC$1,FALSE)</f>
        <v>102.342106903584</v>
      </c>
      <c r="V8" s="62">
        <f>VLOOKUP($A8,'Occupancy Raw Data'!$B$6:$BE$43,'Occupancy Raw Data'!BE$1,FALSE)</f>
        <v>142.35721008521</v>
      </c>
      <c r="X8" s="64">
        <f>VLOOKUP($A8,'ADR Raw Data'!$B$6:$BE$43,'ADR Raw Data'!AG$1,FALSE)</f>
        <v>158.08294755361101</v>
      </c>
      <c r="Y8" s="65">
        <f>VLOOKUP($A8,'ADR Raw Data'!$B$6:$BE$43,'ADR Raw Data'!AH$1,FALSE)</f>
        <v>180.37711347401199</v>
      </c>
      <c r="Z8" s="65">
        <f>VLOOKUP($A8,'ADR Raw Data'!$B$6:$BE$43,'ADR Raw Data'!AI$1,FALSE)</f>
        <v>185.20028075906001</v>
      </c>
      <c r="AA8" s="65">
        <f>VLOOKUP($A8,'ADR Raw Data'!$B$6:$BE$43,'ADR Raw Data'!AJ$1,FALSE)</f>
        <v>180.10821309742801</v>
      </c>
      <c r="AB8" s="65">
        <f>VLOOKUP($A8,'ADR Raw Data'!$B$6:$BE$43,'ADR Raw Data'!AK$1,FALSE)</f>
        <v>164.625209411946</v>
      </c>
      <c r="AC8" s="66">
        <f>VLOOKUP($A8,'ADR Raw Data'!$B$6:$BE$43,'ADR Raw Data'!AL$1,FALSE)</f>
        <v>174.17967919108099</v>
      </c>
      <c r="AD8" s="65">
        <f>VLOOKUP($A8,'ADR Raw Data'!$B$6:$BE$43,'ADR Raw Data'!AN$1,FALSE)</f>
        <v>148.79202519148899</v>
      </c>
      <c r="AE8" s="65">
        <f>VLOOKUP($A8,'ADR Raw Data'!$B$6:$BE$43,'ADR Raw Data'!AO$1,FALSE)</f>
        <v>151.68512220604001</v>
      </c>
      <c r="AF8" s="66">
        <f>VLOOKUP($A8,'ADR Raw Data'!$B$6:$BE$43,'ADR Raw Data'!AP$1,FALSE)</f>
        <v>150.291038696871</v>
      </c>
      <c r="AG8" s="67">
        <f>VLOOKUP($A8,'ADR Raw Data'!$B$6:$BE$43,'ADR Raw Data'!AR$1,FALSE)</f>
        <v>166.24335714869599</v>
      </c>
      <c r="AI8" s="59">
        <f>VLOOKUP($A8,'ADR Raw Data'!$B$6:$BE$43,'ADR Raw Data'!AT$1,FALSE)</f>
        <v>49.661894658565203</v>
      </c>
      <c r="AJ8" s="60">
        <f>VLOOKUP($A8,'ADR Raw Data'!$B$6:$BE$43,'ADR Raw Data'!AU$1,FALSE)</f>
        <v>54.434333704962903</v>
      </c>
      <c r="AK8" s="60">
        <f>VLOOKUP($A8,'ADR Raw Data'!$B$6:$BE$43,'ADR Raw Data'!AV$1,FALSE)</f>
        <v>56.476976911554601</v>
      </c>
      <c r="AL8" s="60">
        <f>VLOOKUP($A8,'ADR Raw Data'!$B$6:$BE$43,'ADR Raw Data'!AW$1,FALSE)</f>
        <v>55.3760245580835</v>
      </c>
      <c r="AM8" s="60">
        <f>VLOOKUP($A8,'ADR Raw Data'!$B$6:$BE$43,'ADR Raw Data'!AX$1,FALSE)</f>
        <v>53.439390254275096</v>
      </c>
      <c r="AN8" s="61">
        <f>VLOOKUP($A8,'ADR Raw Data'!$B$6:$BE$43,'ADR Raw Data'!AY$1,FALSE)</f>
        <v>54.523877013001297</v>
      </c>
      <c r="AO8" s="60">
        <f>VLOOKUP($A8,'ADR Raw Data'!$B$6:$BE$43,'ADR Raw Data'!BA$1,FALSE)</f>
        <v>57.753752883703797</v>
      </c>
      <c r="AP8" s="60">
        <f>VLOOKUP($A8,'ADR Raw Data'!$B$6:$BE$43,'ADR Raw Data'!BB$1,FALSE)</f>
        <v>62.851531803391502</v>
      </c>
      <c r="AQ8" s="61">
        <f>VLOOKUP($A8,'ADR Raw Data'!$B$6:$BE$43,'ADR Raw Data'!BC$1,FALSE)</f>
        <v>60.395649321560001</v>
      </c>
      <c r="AR8" s="62">
        <f>VLOOKUP($A8,'ADR Raw Data'!$B$6:$BE$43,'ADR Raw Data'!BE$1,FALSE)</f>
        <v>58.098514653873899</v>
      </c>
      <c r="AT8" s="64">
        <f>VLOOKUP($A8,'RevPAR Raw Data'!$B$6:$BE$43,'RevPAR Raw Data'!AG$1,FALSE)</f>
        <v>85.580788457578194</v>
      </c>
      <c r="AU8" s="65">
        <f>VLOOKUP($A8,'RevPAR Raw Data'!$B$6:$BE$43,'RevPAR Raw Data'!AH$1,FALSE)</f>
        <v>113.09786166598001</v>
      </c>
      <c r="AV8" s="65">
        <f>VLOOKUP($A8,'RevPAR Raw Data'!$B$6:$BE$43,'RevPAR Raw Data'!AI$1,FALSE)</f>
        <v>122.596026050247</v>
      </c>
      <c r="AW8" s="65">
        <f>VLOOKUP($A8,'RevPAR Raw Data'!$B$6:$BE$43,'RevPAR Raw Data'!AJ$1,FALSE)</f>
        <v>118.441734967051</v>
      </c>
      <c r="AX8" s="65">
        <f>VLOOKUP($A8,'RevPAR Raw Data'!$B$6:$BE$43,'RevPAR Raw Data'!AK$1,FALSE)</f>
        <v>109.67951168657299</v>
      </c>
      <c r="AY8" s="66">
        <f>VLOOKUP($A8,'RevPAR Raw Data'!$B$6:$BE$43,'RevPAR Raw Data'!AL$1,FALSE)</f>
        <v>109.87918456548501</v>
      </c>
      <c r="AZ8" s="65">
        <f>VLOOKUP($A8,'RevPAR Raw Data'!$B$6:$BE$43,'RevPAR Raw Data'!AN$1,FALSE)</f>
        <v>112.50941464168</v>
      </c>
      <c r="BA8" s="65">
        <f>VLOOKUP($A8,'RevPAR Raw Data'!$B$6:$BE$43,'RevPAR Raw Data'!AO$1,FALSE)</f>
        <v>123.330062551482</v>
      </c>
      <c r="BB8" s="66">
        <f>VLOOKUP($A8,'RevPAR Raw Data'!$B$6:$BE$43,'RevPAR Raw Data'!AP$1,FALSE)</f>
        <v>117.919738596581</v>
      </c>
      <c r="BC8" s="67">
        <f>VLOOKUP($A8,'RevPAR Raw Data'!$B$6:$BE$43,'RevPAR Raw Data'!AR$1,FALSE)</f>
        <v>112.176485717227</v>
      </c>
      <c r="BE8" s="59">
        <f>VLOOKUP($A8,'RevPAR Raw Data'!$B$6:$BE$43,'RevPAR Raw Data'!AT$1,FALSE)</f>
        <v>276.073546595376</v>
      </c>
      <c r="BF8" s="60">
        <f>VLOOKUP($A8,'RevPAR Raw Data'!$B$6:$BE$43,'RevPAR Raw Data'!AU$1,FALSE)</f>
        <v>335.249262829923</v>
      </c>
      <c r="BG8" s="60">
        <f>VLOOKUP($A8,'RevPAR Raw Data'!$B$6:$BE$43,'RevPAR Raw Data'!AV$1,FALSE)</f>
        <v>349.62867959830902</v>
      </c>
      <c r="BH8" s="60">
        <f>VLOOKUP($A8,'RevPAR Raw Data'!$B$6:$BE$43,'RevPAR Raw Data'!AW$1,FALSE)</f>
        <v>326.79994710678699</v>
      </c>
      <c r="BI8" s="60">
        <f>VLOOKUP($A8,'RevPAR Raw Data'!$B$6:$BE$43,'RevPAR Raw Data'!AX$1,FALSE)</f>
        <v>284.70890089688402</v>
      </c>
      <c r="BJ8" s="61">
        <f>VLOOKUP($A8,'RevPAR Raw Data'!$B$6:$BE$43,'RevPAR Raw Data'!AY$1,FALSE)</f>
        <v>315.36593515895601</v>
      </c>
      <c r="BK8" s="60">
        <f>VLOOKUP($A8,'RevPAR Raw Data'!$B$6:$BE$43,'RevPAR Raw Data'!BA$1,FALSE)</f>
        <v>224.737783459262</v>
      </c>
      <c r="BL8" s="60">
        <f>VLOOKUP($A8,'RevPAR Raw Data'!$B$6:$BE$43,'RevPAR Raw Data'!BB$1,FALSE)</f>
        <v>224.374939178419</v>
      </c>
      <c r="BM8" s="61">
        <f>VLOOKUP($A8,'RevPAR Raw Data'!$B$6:$BE$43,'RevPAR Raw Data'!BC$1,FALSE)</f>
        <v>224.54793621893</v>
      </c>
      <c r="BN8" s="62">
        <f>VLOOKUP($A8,'RevPAR Raw Data'!$B$6:$BE$43,'RevPAR Raw Data'!BE$1,FALSE)</f>
        <v>283.16314930128698</v>
      </c>
    </row>
    <row r="9" spans="1:66" x14ac:dyDescent="0.35">
      <c r="A9" s="76" t="s">
        <v>90</v>
      </c>
      <c r="B9" s="59">
        <f>VLOOKUP($A9,'Occupancy Raw Data'!$B$6:$BE$43,'Occupancy Raw Data'!AG$1,FALSE)</f>
        <v>50.740560883816897</v>
      </c>
      <c r="C9" s="60">
        <f>VLOOKUP($A9,'Occupancy Raw Data'!$B$6:$BE$43,'Occupancy Raw Data'!AH$1,FALSE)</f>
        <v>57.882117275707103</v>
      </c>
      <c r="D9" s="60">
        <f>VLOOKUP($A9,'Occupancy Raw Data'!$B$6:$BE$43,'Occupancy Raw Data'!AI$1,FALSE)</f>
        <v>62.4286754886487</v>
      </c>
      <c r="E9" s="60">
        <f>VLOOKUP($A9,'Occupancy Raw Data'!$B$6:$BE$43,'Occupancy Raw Data'!AJ$1,FALSE)</f>
        <v>62.510622799562903</v>
      </c>
      <c r="F9" s="60">
        <f>VLOOKUP($A9,'Occupancy Raw Data'!$B$6:$BE$43,'Occupancy Raw Data'!AK$1,FALSE)</f>
        <v>59.396624984824498</v>
      </c>
      <c r="G9" s="61">
        <f>VLOOKUP($A9,'Occupancy Raw Data'!$B$6:$BE$43,'Occupancy Raw Data'!AL$1,FALSE)</f>
        <v>58.591720286512</v>
      </c>
      <c r="H9" s="60">
        <f>VLOOKUP($A9,'Occupancy Raw Data'!$B$6:$BE$43,'Occupancy Raw Data'!AN$1,FALSE)</f>
        <v>69.637003763506101</v>
      </c>
      <c r="I9" s="60">
        <f>VLOOKUP($A9,'Occupancy Raw Data'!$B$6:$BE$43,'Occupancy Raw Data'!AO$1,FALSE)</f>
        <v>78.7028044190846</v>
      </c>
      <c r="J9" s="61">
        <f>VLOOKUP($A9,'Occupancy Raw Data'!$B$6:$BE$43,'Occupancy Raw Data'!AP$1,FALSE)</f>
        <v>74.169904091295294</v>
      </c>
      <c r="K9" s="62">
        <f>VLOOKUP($A9,'Occupancy Raw Data'!$B$6:$BE$43,'Occupancy Raw Data'!AR$1,FALSE)</f>
        <v>63.042629945021503</v>
      </c>
      <c r="M9" s="59">
        <f>VLOOKUP($A9,'Occupancy Raw Data'!$B$6:$BE$43,'Occupancy Raw Data'!AT$1,FALSE)</f>
        <v>52.109573590726399</v>
      </c>
      <c r="N9" s="60">
        <f>VLOOKUP($A9,'Occupancy Raw Data'!$B$6:$BE$43,'Occupancy Raw Data'!AU$1,FALSE)</f>
        <v>71.892962527752303</v>
      </c>
      <c r="O9" s="60">
        <f>VLOOKUP($A9,'Occupancy Raw Data'!$B$6:$BE$43,'Occupancy Raw Data'!AV$1,FALSE)</f>
        <v>78.638491022015003</v>
      </c>
      <c r="P9" s="60">
        <f>VLOOKUP($A9,'Occupancy Raw Data'!$B$6:$BE$43,'Occupancy Raw Data'!AW$1,FALSE)</f>
        <v>74.702177256420399</v>
      </c>
      <c r="Q9" s="60">
        <f>VLOOKUP($A9,'Occupancy Raw Data'!$B$6:$BE$43,'Occupancy Raw Data'!AX$1,FALSE)</f>
        <v>61.605319602570702</v>
      </c>
      <c r="R9" s="61">
        <f>VLOOKUP($A9,'Occupancy Raw Data'!$B$6:$BE$43,'Occupancy Raw Data'!AY$1,FALSE)</f>
        <v>67.871539160274395</v>
      </c>
      <c r="S9" s="60">
        <f>VLOOKUP($A9,'Occupancy Raw Data'!$B$6:$BE$43,'Occupancy Raw Data'!BA$1,FALSE)</f>
        <v>48.176850113426198</v>
      </c>
      <c r="T9" s="60">
        <f>VLOOKUP($A9,'Occupancy Raw Data'!$B$6:$BE$43,'Occupancy Raw Data'!BB$1,FALSE)</f>
        <v>48.080714771208598</v>
      </c>
      <c r="U9" s="61">
        <f>VLOOKUP($A9,'Occupancy Raw Data'!$B$6:$BE$43,'Occupancy Raw Data'!BC$1,FALSE)</f>
        <v>48.1258292429414</v>
      </c>
      <c r="V9" s="62">
        <f>VLOOKUP($A9,'Occupancy Raw Data'!$B$6:$BE$43,'Occupancy Raw Data'!BE$1,FALSE)</f>
        <v>60.671955413528003</v>
      </c>
      <c r="X9" s="64">
        <f>VLOOKUP($A9,'ADR Raw Data'!$B$6:$BE$43,'ADR Raw Data'!AG$1,FALSE)</f>
        <v>124.46640925948</v>
      </c>
      <c r="Y9" s="65">
        <f>VLOOKUP($A9,'ADR Raw Data'!$B$6:$BE$43,'ADR Raw Data'!AH$1,FALSE)</f>
        <v>137.36101305647301</v>
      </c>
      <c r="Z9" s="65">
        <f>VLOOKUP($A9,'ADR Raw Data'!$B$6:$BE$43,'ADR Raw Data'!AI$1,FALSE)</f>
        <v>141.02741066653701</v>
      </c>
      <c r="AA9" s="65">
        <f>VLOOKUP($A9,'ADR Raw Data'!$B$6:$BE$43,'ADR Raw Data'!AJ$1,FALSE)</f>
        <v>139.29411196348801</v>
      </c>
      <c r="AB9" s="65">
        <f>VLOOKUP($A9,'ADR Raw Data'!$B$6:$BE$43,'ADR Raw Data'!AK$1,FALSE)</f>
        <v>131.68583699540099</v>
      </c>
      <c r="AC9" s="66">
        <f>VLOOKUP($A9,'ADR Raw Data'!$B$6:$BE$43,'ADR Raw Data'!AL$1,FALSE)</f>
        <v>135.170812233226</v>
      </c>
      <c r="AD9" s="65">
        <f>VLOOKUP($A9,'ADR Raw Data'!$B$6:$BE$43,'ADR Raw Data'!AN$1,FALSE)</f>
        <v>129.35336122733599</v>
      </c>
      <c r="AE9" s="65">
        <f>VLOOKUP($A9,'ADR Raw Data'!$B$6:$BE$43,'ADR Raw Data'!AO$1,FALSE)</f>
        <v>134.87108480197401</v>
      </c>
      <c r="AF9" s="66">
        <f>VLOOKUP($A9,'ADR Raw Data'!$B$6:$BE$43,'ADR Raw Data'!AP$1,FALSE)</f>
        <v>132.28083109974401</v>
      </c>
      <c r="AG9" s="67">
        <f>VLOOKUP($A9,'ADR Raw Data'!$B$6:$BE$43,'ADR Raw Data'!AR$1,FALSE)</f>
        <v>134.199362444033</v>
      </c>
      <c r="AI9" s="59">
        <f>VLOOKUP($A9,'ADR Raw Data'!$B$6:$BE$43,'ADR Raw Data'!AT$1,FALSE)</f>
        <v>43.404429965280301</v>
      </c>
      <c r="AJ9" s="60">
        <f>VLOOKUP($A9,'ADR Raw Data'!$B$6:$BE$43,'ADR Raw Data'!AU$1,FALSE)</f>
        <v>54.638620095750902</v>
      </c>
      <c r="AK9" s="60">
        <f>VLOOKUP($A9,'ADR Raw Data'!$B$6:$BE$43,'ADR Raw Data'!AV$1,FALSE)</f>
        <v>56.774162520439297</v>
      </c>
      <c r="AL9" s="60">
        <f>VLOOKUP($A9,'ADR Raw Data'!$B$6:$BE$43,'ADR Raw Data'!AW$1,FALSE)</f>
        <v>53.471778461254203</v>
      </c>
      <c r="AM9" s="60">
        <f>VLOOKUP($A9,'ADR Raw Data'!$B$6:$BE$43,'ADR Raw Data'!AX$1,FALSE)</f>
        <v>47.7312189114324</v>
      </c>
      <c r="AN9" s="61">
        <f>VLOOKUP($A9,'ADR Raw Data'!$B$6:$BE$43,'ADR Raw Data'!AY$1,FALSE)</f>
        <v>51.661122747660499</v>
      </c>
      <c r="AO9" s="60">
        <f>VLOOKUP($A9,'ADR Raw Data'!$B$6:$BE$43,'ADR Raw Data'!BA$1,FALSE)</f>
        <v>45.5203354760609</v>
      </c>
      <c r="AP9" s="60">
        <f>VLOOKUP($A9,'ADR Raw Data'!$B$6:$BE$43,'ADR Raw Data'!BB$1,FALSE)</f>
        <v>50.169104149859002</v>
      </c>
      <c r="AQ9" s="61">
        <f>VLOOKUP($A9,'ADR Raw Data'!$B$6:$BE$43,'ADR Raw Data'!BC$1,FALSE)</f>
        <v>47.998479150970603</v>
      </c>
      <c r="AR9" s="62">
        <f>VLOOKUP($A9,'ADR Raw Data'!$B$6:$BE$43,'ADR Raw Data'!BE$1,FALSE)</f>
        <v>50.415485000780102</v>
      </c>
      <c r="AT9" s="64">
        <f>VLOOKUP($A9,'RevPAR Raw Data'!$B$6:$BE$43,'RevPAR Raw Data'!AG$1,FALSE)</f>
        <v>63.154954170207503</v>
      </c>
      <c r="AU9" s="65">
        <f>VLOOKUP($A9,'RevPAR Raw Data'!$B$6:$BE$43,'RevPAR Raw Data'!AH$1,FALSE)</f>
        <v>79.507462668447204</v>
      </c>
      <c r="AV9" s="65">
        <f>VLOOKUP($A9,'RevPAR Raw Data'!$B$6:$BE$43,'RevPAR Raw Data'!AI$1,FALSE)</f>
        <v>88.041544555056404</v>
      </c>
      <c r="AW9" s="65">
        <f>VLOOKUP($A9,'RevPAR Raw Data'!$B$6:$BE$43,'RevPAR Raw Data'!AJ$1,FALSE)</f>
        <v>87.073616911496899</v>
      </c>
      <c r="AX9" s="65">
        <f>VLOOKUP($A9,'RevPAR Raw Data'!$B$6:$BE$43,'RevPAR Raw Data'!AK$1,FALSE)</f>
        <v>78.216942758285697</v>
      </c>
      <c r="AY9" s="66">
        <f>VLOOKUP($A9,'RevPAR Raw Data'!$B$6:$BE$43,'RevPAR Raw Data'!AL$1,FALSE)</f>
        <v>79.198904212698693</v>
      </c>
      <c r="AZ9" s="65">
        <f>VLOOKUP($A9,'RevPAR Raw Data'!$B$6:$BE$43,'RevPAR Raw Data'!AN$1,FALSE)</f>
        <v>90.0778050261017</v>
      </c>
      <c r="BA9" s="65">
        <f>VLOOKUP($A9,'RevPAR Raw Data'!$B$6:$BE$43,'RevPAR Raw Data'!AO$1,FALSE)</f>
        <v>106.147326089595</v>
      </c>
      <c r="BB9" s="66">
        <f>VLOOKUP($A9,'RevPAR Raw Data'!$B$6:$BE$43,'RevPAR Raw Data'!AP$1,FALSE)</f>
        <v>98.112565557848697</v>
      </c>
      <c r="BC9" s="67">
        <f>VLOOKUP($A9,'RevPAR Raw Data'!$B$6:$BE$43,'RevPAR Raw Data'!AR$1,FALSE)</f>
        <v>84.602807454170204</v>
      </c>
      <c r="BE9" s="59">
        <f>VLOOKUP($A9,'RevPAR Raw Data'!$B$6:$BE$43,'RevPAR Raw Data'!AT$1,FALSE)</f>
        <v>118.131866930399</v>
      </c>
      <c r="BF9" s="60">
        <f>VLOOKUP($A9,'RevPAR Raw Data'!$B$6:$BE$43,'RevPAR Raw Data'!AU$1,FALSE)</f>
        <v>165.812905294622</v>
      </c>
      <c r="BG9" s="60">
        <f>VLOOKUP($A9,'RevPAR Raw Data'!$B$6:$BE$43,'RevPAR Raw Data'!AV$1,FALSE)</f>
        <v>180.058998238914</v>
      </c>
      <c r="BH9" s="60">
        <f>VLOOKUP($A9,'RevPAR Raw Data'!$B$6:$BE$43,'RevPAR Raw Data'!AW$1,FALSE)</f>
        <v>168.11853844596101</v>
      </c>
      <c r="BI9" s="60">
        <f>VLOOKUP($A9,'RevPAR Raw Data'!$B$6:$BE$43,'RevPAR Raw Data'!AX$1,FALSE)</f>
        <v>138.74150847459299</v>
      </c>
      <c r="BJ9" s="61">
        <f>VLOOKUP($A9,'RevPAR Raw Data'!$B$6:$BE$43,'RevPAR Raw Data'!AY$1,FALSE)</f>
        <v>154.59586106424999</v>
      </c>
      <c r="BK9" s="60">
        <f>VLOOKUP($A9,'RevPAR Raw Data'!$B$6:$BE$43,'RevPAR Raw Data'!BA$1,FALSE)</f>
        <v>115.62744938291701</v>
      </c>
      <c r="BL9" s="60">
        <f>VLOOKUP($A9,'RevPAR Raw Data'!$B$6:$BE$43,'RevPAR Raw Data'!BB$1,FALSE)</f>
        <v>122.371482790632</v>
      </c>
      <c r="BM9" s="61">
        <f>VLOOKUP($A9,'RevPAR Raw Data'!$B$6:$BE$43,'RevPAR Raw Data'!BC$1,FALSE)</f>
        <v>119.223974509317</v>
      </c>
      <c r="BN9" s="62">
        <f>VLOOKUP($A9,'RevPAR Raw Data'!$B$6:$BE$43,'RevPAR Raw Data'!BE$1,FALSE)</f>
        <v>141.67550099549501</v>
      </c>
    </row>
    <row r="10" spans="1:66" x14ac:dyDescent="0.35">
      <c r="A10" s="76" t="s">
        <v>26</v>
      </c>
      <c r="B10" s="59">
        <f>VLOOKUP($A10,'Occupancy Raw Data'!$B$6:$BE$43,'Occupancy Raw Data'!AG$1,FALSE)</f>
        <v>44.590846047156703</v>
      </c>
      <c r="C10" s="60">
        <f>VLOOKUP($A10,'Occupancy Raw Data'!$B$6:$BE$43,'Occupancy Raw Data'!AH$1,FALSE)</f>
        <v>51.638349514563103</v>
      </c>
      <c r="D10" s="60">
        <f>VLOOKUP($A10,'Occupancy Raw Data'!$B$6:$BE$43,'Occupancy Raw Data'!AI$1,FALSE)</f>
        <v>58.893897364771099</v>
      </c>
      <c r="E10" s="60">
        <f>VLOOKUP($A10,'Occupancy Raw Data'!$B$6:$BE$43,'Occupancy Raw Data'!AJ$1,FALSE)</f>
        <v>58.359338881183497</v>
      </c>
      <c r="F10" s="60">
        <f>VLOOKUP($A10,'Occupancy Raw Data'!$B$6:$BE$43,'Occupancy Raw Data'!AK$1,FALSE)</f>
        <v>53.715903837262999</v>
      </c>
      <c r="G10" s="61">
        <f>VLOOKUP($A10,'Occupancy Raw Data'!$B$6:$BE$43,'Occupancy Raw Data'!AL$1,FALSE)</f>
        <v>53.439667128987502</v>
      </c>
      <c r="H10" s="60">
        <f>VLOOKUP($A10,'Occupancy Raw Data'!$B$6:$BE$43,'Occupancy Raw Data'!AN$1,FALSE)</f>
        <v>60.922330097087297</v>
      </c>
      <c r="I10" s="60">
        <f>VLOOKUP($A10,'Occupancy Raw Data'!$B$6:$BE$43,'Occupancy Raw Data'!AO$1,FALSE)</f>
        <v>68.937817845584803</v>
      </c>
      <c r="J10" s="61">
        <f>VLOOKUP($A10,'Occupancy Raw Data'!$B$6:$BE$43,'Occupancy Raw Data'!AP$1,FALSE)</f>
        <v>64.9300739713361</v>
      </c>
      <c r="K10" s="62">
        <f>VLOOKUP($A10,'Occupancy Raw Data'!$B$6:$BE$43,'Occupancy Raw Data'!AR$1,FALSE)</f>
        <v>56.722640512515603</v>
      </c>
      <c r="M10" s="59">
        <f>VLOOKUP($A10,'Occupancy Raw Data'!$B$6:$BE$43,'Occupancy Raw Data'!AT$1,FALSE)</f>
        <v>38.2045569822725</v>
      </c>
      <c r="N10" s="60">
        <f>VLOOKUP($A10,'Occupancy Raw Data'!$B$6:$BE$43,'Occupancy Raw Data'!AU$1,FALSE)</f>
        <v>47.602664404436403</v>
      </c>
      <c r="O10" s="60">
        <f>VLOOKUP($A10,'Occupancy Raw Data'!$B$6:$BE$43,'Occupancy Raw Data'!AV$1,FALSE)</f>
        <v>63.189127173199999</v>
      </c>
      <c r="P10" s="60">
        <f>VLOOKUP($A10,'Occupancy Raw Data'!$B$6:$BE$43,'Occupancy Raw Data'!AW$1,FALSE)</f>
        <v>58.971675805374502</v>
      </c>
      <c r="Q10" s="60">
        <f>VLOOKUP($A10,'Occupancy Raw Data'!$B$6:$BE$43,'Occupancy Raw Data'!AX$1,FALSE)</f>
        <v>46.738755947651597</v>
      </c>
      <c r="R10" s="61">
        <f>VLOOKUP($A10,'Occupancy Raw Data'!$B$6:$BE$43,'Occupancy Raw Data'!AY$1,FALSE)</f>
        <v>51.253946906801502</v>
      </c>
      <c r="S10" s="60">
        <f>VLOOKUP($A10,'Occupancy Raw Data'!$B$6:$BE$43,'Occupancy Raw Data'!BA$1,FALSE)</f>
        <v>39.1002408700353</v>
      </c>
      <c r="T10" s="60">
        <f>VLOOKUP($A10,'Occupancy Raw Data'!$B$6:$BE$43,'Occupancy Raw Data'!BB$1,FALSE)</f>
        <v>42.191863619901</v>
      </c>
      <c r="U10" s="61">
        <f>VLOOKUP($A10,'Occupancy Raw Data'!$B$6:$BE$43,'Occupancy Raw Data'!BC$1,FALSE)</f>
        <v>40.724529454737798</v>
      </c>
      <c r="V10" s="62">
        <f>VLOOKUP($A10,'Occupancy Raw Data'!$B$6:$BE$43,'Occupancy Raw Data'!BE$1,FALSE)</f>
        <v>47.640989027433598</v>
      </c>
      <c r="X10" s="64">
        <f>VLOOKUP($A10,'ADR Raw Data'!$B$6:$BE$43,'ADR Raw Data'!AG$1,FALSE)</f>
        <v>122.19915176257101</v>
      </c>
      <c r="Y10" s="65">
        <f>VLOOKUP($A10,'ADR Raw Data'!$B$6:$BE$43,'ADR Raw Data'!AH$1,FALSE)</f>
        <v>138.68770801857701</v>
      </c>
      <c r="Z10" s="65">
        <f>VLOOKUP($A10,'ADR Raw Data'!$B$6:$BE$43,'ADR Raw Data'!AI$1,FALSE)</f>
        <v>144.76302178392601</v>
      </c>
      <c r="AA10" s="65">
        <f>VLOOKUP($A10,'ADR Raw Data'!$B$6:$BE$43,'ADR Raw Data'!AJ$1,FALSE)</f>
        <v>144.23295439916799</v>
      </c>
      <c r="AB10" s="65">
        <f>VLOOKUP($A10,'ADR Raw Data'!$B$6:$BE$43,'ADR Raw Data'!AK$1,FALSE)</f>
        <v>131.21604249596501</v>
      </c>
      <c r="AC10" s="66">
        <f>VLOOKUP($A10,'ADR Raw Data'!$B$6:$BE$43,'ADR Raw Data'!AL$1,FALSE)</f>
        <v>136.98421641145401</v>
      </c>
      <c r="AD10" s="65">
        <f>VLOOKUP($A10,'ADR Raw Data'!$B$6:$BE$43,'ADR Raw Data'!AN$1,FALSE)</f>
        <v>118.88530307342</v>
      </c>
      <c r="AE10" s="65">
        <f>VLOOKUP($A10,'ADR Raw Data'!$B$6:$BE$43,'ADR Raw Data'!AO$1,FALSE)</f>
        <v>121.321058345209</v>
      </c>
      <c r="AF10" s="66">
        <f>VLOOKUP($A10,'ADR Raw Data'!$B$6:$BE$43,'ADR Raw Data'!AP$1,FALSE)</f>
        <v>120.178352988296</v>
      </c>
      <c r="AG10" s="67">
        <f>VLOOKUP($A10,'ADR Raw Data'!$B$6:$BE$43,'ADR Raw Data'!AR$1,FALSE)</f>
        <v>131.487766894202</v>
      </c>
      <c r="AI10" s="59">
        <f>VLOOKUP($A10,'ADR Raw Data'!$B$6:$BE$43,'ADR Raw Data'!AT$1,FALSE)</f>
        <v>37.323091917530398</v>
      </c>
      <c r="AJ10" s="60">
        <f>VLOOKUP($A10,'ADR Raw Data'!$B$6:$BE$43,'ADR Raw Data'!AU$1,FALSE)</f>
        <v>49.968642332477998</v>
      </c>
      <c r="AK10" s="60">
        <f>VLOOKUP($A10,'ADR Raw Data'!$B$6:$BE$43,'ADR Raw Data'!AV$1,FALSE)</f>
        <v>55.100568012671197</v>
      </c>
      <c r="AL10" s="60">
        <f>VLOOKUP($A10,'ADR Raw Data'!$B$6:$BE$43,'ADR Raw Data'!AW$1,FALSE)</f>
        <v>55.817546757757803</v>
      </c>
      <c r="AM10" s="60">
        <f>VLOOKUP($A10,'ADR Raw Data'!$B$6:$BE$43,'ADR Raw Data'!AX$1,FALSE)</f>
        <v>44.982995350175301</v>
      </c>
      <c r="AN10" s="61">
        <f>VLOOKUP($A10,'ADR Raw Data'!$B$6:$BE$43,'ADR Raw Data'!AY$1,FALSE)</f>
        <v>49.506042974870901</v>
      </c>
      <c r="AO10" s="60">
        <f>VLOOKUP($A10,'ADR Raw Data'!$B$6:$BE$43,'ADR Raw Data'!BA$1,FALSE)</f>
        <v>31.4684767875593</v>
      </c>
      <c r="AP10" s="60">
        <f>VLOOKUP($A10,'ADR Raw Data'!$B$6:$BE$43,'ADR Raw Data'!BB$1,FALSE)</f>
        <v>30.875387890039299</v>
      </c>
      <c r="AQ10" s="61">
        <f>VLOOKUP($A10,'ADR Raw Data'!$B$6:$BE$43,'ADR Raw Data'!BC$1,FALSE)</f>
        <v>31.167775556896501</v>
      </c>
      <c r="AR10" s="62">
        <f>VLOOKUP($A10,'ADR Raw Data'!$B$6:$BE$43,'ADR Raw Data'!BE$1,FALSE)</f>
        <v>43.508597667070802</v>
      </c>
      <c r="AT10" s="64">
        <f>VLOOKUP($A10,'RevPAR Raw Data'!$B$6:$BE$43,'RevPAR Raw Data'!AG$1,FALSE)</f>
        <v>54.4896356333795</v>
      </c>
      <c r="AU10" s="65">
        <f>VLOOKUP($A10,'RevPAR Raw Data'!$B$6:$BE$43,'RevPAR Raw Data'!AH$1,FALSE)</f>
        <v>71.616043400369804</v>
      </c>
      <c r="AV10" s="65">
        <f>VLOOKUP($A10,'RevPAR Raw Data'!$B$6:$BE$43,'RevPAR Raw Data'!AI$1,FALSE)</f>
        <v>85.256585471567206</v>
      </c>
      <c r="AW10" s="65">
        <f>VLOOKUP($A10,'RevPAR Raw Data'!$B$6:$BE$43,'RevPAR Raw Data'!AJ$1,FALSE)</f>
        <v>84.173398636153394</v>
      </c>
      <c r="AX10" s="65">
        <f>VLOOKUP($A10,'RevPAR Raw Data'!$B$6:$BE$43,'RevPAR Raw Data'!AK$1,FALSE)</f>
        <v>70.483883206195003</v>
      </c>
      <c r="AY10" s="66">
        <f>VLOOKUP($A10,'RevPAR Raw Data'!$B$6:$BE$43,'RevPAR Raw Data'!AL$1,FALSE)</f>
        <v>73.203909269533</v>
      </c>
      <c r="AZ10" s="65">
        <f>VLOOKUP($A10,'RevPAR Raw Data'!$B$6:$BE$43,'RevPAR Raw Data'!AN$1,FALSE)</f>
        <v>72.427696775312</v>
      </c>
      <c r="BA10" s="65">
        <f>VLOOKUP($A10,'RevPAR Raw Data'!$B$6:$BE$43,'RevPAR Raw Data'!AO$1,FALSE)</f>
        <v>83.636090210355903</v>
      </c>
      <c r="BB10" s="66">
        <f>VLOOKUP($A10,'RevPAR Raw Data'!$B$6:$BE$43,'RevPAR Raw Data'!AP$1,FALSE)</f>
        <v>78.031893492834001</v>
      </c>
      <c r="BC10" s="67">
        <f>VLOOKUP($A10,'RevPAR Raw Data'!$B$6:$BE$43,'RevPAR Raw Data'!AR$1,FALSE)</f>
        <v>74.5833333333333</v>
      </c>
      <c r="BE10" s="59">
        <f>VLOOKUP($A10,'RevPAR Raw Data'!$B$6:$BE$43,'RevPAR Raw Data'!AT$1,FALSE)</f>
        <v>89.786770818981907</v>
      </c>
      <c r="BF10" s="60">
        <f>VLOOKUP($A10,'RevPAR Raw Data'!$B$6:$BE$43,'RevPAR Raw Data'!AU$1,FALSE)</f>
        <v>121.357711853897</v>
      </c>
      <c r="BG10" s="60">
        <f>VLOOKUP($A10,'RevPAR Raw Data'!$B$6:$BE$43,'RevPAR Raw Data'!AV$1,FALSE)</f>
        <v>153.10726318055299</v>
      </c>
      <c r="BH10" s="60">
        <f>VLOOKUP($A10,'RevPAR Raw Data'!$B$6:$BE$43,'RevPAR Raw Data'!AW$1,FALSE)</f>
        <v>147.70576527962999</v>
      </c>
      <c r="BI10" s="60">
        <f>VLOOKUP($A10,'RevPAR Raw Data'!$B$6:$BE$43,'RevPAR Raw Data'!AX$1,FALSE)</f>
        <v>112.746243712488</v>
      </c>
      <c r="BJ10" s="61">
        <f>VLOOKUP($A10,'RevPAR Raw Data'!$B$6:$BE$43,'RevPAR Raw Data'!AY$1,FALSE)</f>
        <v>126.133790863671</v>
      </c>
      <c r="BK10" s="60">
        <f>VLOOKUP($A10,'RevPAR Raw Data'!$B$6:$BE$43,'RevPAR Raw Data'!BA$1,FALSE)</f>
        <v>82.872967879661502</v>
      </c>
      <c r="BL10" s="60">
        <f>VLOOKUP($A10,'RevPAR Raw Data'!$B$6:$BE$43,'RevPAR Raw Data'!BB$1,FALSE)</f>
        <v>86.094153060621196</v>
      </c>
      <c r="BM10" s="61">
        <f>VLOOKUP($A10,'RevPAR Raw Data'!$B$6:$BE$43,'RevPAR Raw Data'!BC$1,FALSE)</f>
        <v>84.585234948689205</v>
      </c>
      <c r="BN10" s="62">
        <f>VLOOKUP($A10,'RevPAR Raw Data'!$B$6:$BE$43,'RevPAR Raw Data'!BE$1,FALSE)</f>
        <v>111.877512935063</v>
      </c>
    </row>
    <row r="11" spans="1:66" x14ac:dyDescent="0.35">
      <c r="A11" s="76" t="s">
        <v>24</v>
      </c>
      <c r="B11" s="59">
        <f>VLOOKUP($A11,'Occupancy Raw Data'!$B$6:$BE$43,'Occupancy Raw Data'!AG$1,FALSE)</f>
        <v>50.405890804597703</v>
      </c>
      <c r="C11" s="60">
        <f>VLOOKUP($A11,'Occupancy Raw Data'!$B$6:$BE$43,'Occupancy Raw Data'!AH$1,FALSE)</f>
        <v>61.390086206896498</v>
      </c>
      <c r="D11" s="60">
        <f>VLOOKUP($A11,'Occupancy Raw Data'!$B$6:$BE$43,'Occupancy Raw Data'!AI$1,FALSE)</f>
        <v>64.375</v>
      </c>
      <c r="E11" s="60">
        <f>VLOOKUP($A11,'Occupancy Raw Data'!$B$6:$BE$43,'Occupancy Raw Data'!AJ$1,FALSE)</f>
        <v>63.721264367815998</v>
      </c>
      <c r="F11" s="60">
        <f>VLOOKUP($A11,'Occupancy Raw Data'!$B$6:$BE$43,'Occupancy Raw Data'!AK$1,FALSE)</f>
        <v>62.880747126436702</v>
      </c>
      <c r="G11" s="61">
        <f>VLOOKUP($A11,'Occupancy Raw Data'!$B$6:$BE$43,'Occupancy Raw Data'!AL$1,FALSE)</f>
        <v>60.554597701149397</v>
      </c>
      <c r="H11" s="60">
        <f>VLOOKUP($A11,'Occupancy Raw Data'!$B$6:$BE$43,'Occupancy Raw Data'!AN$1,FALSE)</f>
        <v>69.757545415534196</v>
      </c>
      <c r="I11" s="60">
        <f>VLOOKUP($A11,'Occupancy Raw Data'!$B$6:$BE$43,'Occupancy Raw Data'!AO$1,FALSE)</f>
        <v>76.147904448576696</v>
      </c>
      <c r="J11" s="61">
        <f>VLOOKUP($A11,'Occupancy Raw Data'!$B$6:$BE$43,'Occupancy Raw Data'!AP$1,FALSE)</f>
        <v>72.952724932055403</v>
      </c>
      <c r="K11" s="62">
        <f>VLOOKUP($A11,'Occupancy Raw Data'!$B$6:$BE$43,'Occupancy Raw Data'!AR$1,FALSE)</f>
        <v>64.108175146570403</v>
      </c>
      <c r="M11" s="59">
        <f>VLOOKUP($A11,'Occupancy Raw Data'!$B$6:$BE$43,'Occupancy Raw Data'!AT$1,FALSE)</f>
        <v>18.285130711691501</v>
      </c>
      <c r="N11" s="60">
        <f>VLOOKUP($A11,'Occupancy Raw Data'!$B$6:$BE$43,'Occupancy Raw Data'!AU$1,FALSE)</f>
        <v>25.331973245957698</v>
      </c>
      <c r="O11" s="60">
        <f>VLOOKUP($A11,'Occupancy Raw Data'!$B$6:$BE$43,'Occupancy Raw Data'!AV$1,FALSE)</f>
        <v>23.590586332958299</v>
      </c>
      <c r="P11" s="60">
        <f>VLOOKUP($A11,'Occupancy Raw Data'!$B$6:$BE$43,'Occupancy Raw Data'!AW$1,FALSE)</f>
        <v>22.2667430688815</v>
      </c>
      <c r="Q11" s="60">
        <f>VLOOKUP($A11,'Occupancy Raw Data'!$B$6:$BE$43,'Occupancy Raw Data'!AX$1,FALSE)</f>
        <v>23.243195473245901</v>
      </c>
      <c r="R11" s="61">
        <f>VLOOKUP($A11,'Occupancy Raw Data'!$B$6:$BE$43,'Occupancy Raw Data'!AY$1,FALSE)</f>
        <v>22.668834309292599</v>
      </c>
      <c r="S11" s="60">
        <f>VLOOKUP($A11,'Occupancy Raw Data'!$B$6:$BE$43,'Occupancy Raw Data'!BA$1,FALSE)</f>
        <v>21.5504753833211</v>
      </c>
      <c r="T11" s="60">
        <f>VLOOKUP($A11,'Occupancy Raw Data'!$B$6:$BE$43,'Occupancy Raw Data'!BB$1,FALSE)</f>
        <v>23.4679357963266</v>
      </c>
      <c r="U11" s="61">
        <f>VLOOKUP($A11,'Occupancy Raw Data'!$B$6:$BE$43,'Occupancy Raw Data'!BC$1,FALSE)</f>
        <v>22.543705015966701</v>
      </c>
      <c r="V11" s="62">
        <f>VLOOKUP($A11,'Occupancy Raw Data'!$B$6:$BE$43,'Occupancy Raw Data'!BE$1,FALSE)</f>
        <v>22.649648988328401</v>
      </c>
      <c r="X11" s="64">
        <f>VLOOKUP($A11,'ADR Raw Data'!$B$6:$BE$43,'ADR Raw Data'!AG$1,FALSE)</f>
        <v>103.05001425211999</v>
      </c>
      <c r="Y11" s="65">
        <f>VLOOKUP($A11,'ADR Raw Data'!$B$6:$BE$43,'ADR Raw Data'!AH$1,FALSE)</f>
        <v>106.584065297525</v>
      </c>
      <c r="Z11" s="65">
        <f>VLOOKUP($A11,'ADR Raw Data'!$B$6:$BE$43,'ADR Raw Data'!AI$1,FALSE)</f>
        <v>108.77269556969</v>
      </c>
      <c r="AA11" s="65">
        <f>VLOOKUP($A11,'ADR Raw Data'!$B$6:$BE$43,'ADR Raw Data'!AJ$1,FALSE)</f>
        <v>107.073804396843</v>
      </c>
      <c r="AB11" s="65">
        <f>VLOOKUP($A11,'ADR Raw Data'!$B$6:$BE$43,'ADR Raw Data'!AK$1,FALSE)</f>
        <v>107.81147492288299</v>
      </c>
      <c r="AC11" s="66">
        <f>VLOOKUP($A11,'ADR Raw Data'!$B$6:$BE$43,'ADR Raw Data'!AL$1,FALSE)</f>
        <v>106.819037749727</v>
      </c>
      <c r="AD11" s="65">
        <f>VLOOKUP($A11,'ADR Raw Data'!$B$6:$BE$43,'ADR Raw Data'!AN$1,FALSE)</f>
        <v>133.08556210590999</v>
      </c>
      <c r="AE11" s="65">
        <f>VLOOKUP($A11,'ADR Raw Data'!$B$6:$BE$43,'ADR Raw Data'!AO$1,FALSE)</f>
        <v>138.03825208979001</v>
      </c>
      <c r="AF11" s="66">
        <f>VLOOKUP($A11,'ADR Raw Data'!$B$6:$BE$43,'ADR Raw Data'!AP$1,FALSE)</f>
        <v>135.67036592240299</v>
      </c>
      <c r="AG11" s="67">
        <f>VLOOKUP($A11,'ADR Raw Data'!$B$6:$BE$43,'ADR Raw Data'!AR$1,FALSE)</f>
        <v>116.22934081043699</v>
      </c>
      <c r="AI11" s="59">
        <f>VLOOKUP($A11,'ADR Raw Data'!$B$6:$BE$43,'ADR Raw Data'!AT$1,FALSE)</f>
        <v>6.3577503413162102</v>
      </c>
      <c r="AJ11" s="60">
        <f>VLOOKUP($A11,'ADR Raw Data'!$B$6:$BE$43,'ADR Raw Data'!AU$1,FALSE)</f>
        <v>14.641455191752801</v>
      </c>
      <c r="AK11" s="60">
        <f>VLOOKUP($A11,'ADR Raw Data'!$B$6:$BE$43,'ADR Raw Data'!AV$1,FALSE)</f>
        <v>17.890093620440101</v>
      </c>
      <c r="AL11" s="60">
        <f>VLOOKUP($A11,'ADR Raw Data'!$B$6:$BE$43,'ADR Raw Data'!AW$1,FALSE)</f>
        <v>18.633843916830301</v>
      </c>
      <c r="AM11" s="60">
        <f>VLOOKUP($A11,'ADR Raw Data'!$B$6:$BE$43,'ADR Raw Data'!AX$1,FALSE)</f>
        <v>15.149595942386901</v>
      </c>
      <c r="AN11" s="61">
        <f>VLOOKUP($A11,'ADR Raw Data'!$B$6:$BE$43,'ADR Raw Data'!AY$1,FALSE)</f>
        <v>14.783471531214699</v>
      </c>
      <c r="AO11" s="60">
        <f>VLOOKUP($A11,'ADR Raw Data'!$B$6:$BE$43,'ADR Raw Data'!BA$1,FALSE)</f>
        <v>14.888088019382799</v>
      </c>
      <c r="AP11" s="60">
        <f>VLOOKUP($A11,'ADR Raw Data'!$B$6:$BE$43,'ADR Raw Data'!BB$1,FALSE)</f>
        <v>12.308787632563</v>
      </c>
      <c r="AQ11" s="61">
        <f>VLOOKUP($A11,'ADR Raw Data'!$B$6:$BE$43,'ADR Raw Data'!BC$1,FALSE)</f>
        <v>13.5301202147251</v>
      </c>
      <c r="AR11" s="62">
        <f>VLOOKUP($A11,'ADR Raw Data'!$B$6:$BE$43,'ADR Raw Data'!BE$1,FALSE)</f>
        <v>14.325399773450799</v>
      </c>
      <c r="AT11" s="64">
        <f>VLOOKUP($A11,'RevPAR Raw Data'!$B$6:$BE$43,'RevPAR Raw Data'!AG$1,FALSE)</f>
        <v>51.943277658045901</v>
      </c>
      <c r="AU11" s="65">
        <f>VLOOKUP($A11,'RevPAR Raw Data'!$B$6:$BE$43,'RevPAR Raw Data'!AH$1,FALSE)</f>
        <v>65.432049568965496</v>
      </c>
      <c r="AV11" s="65">
        <f>VLOOKUP($A11,'RevPAR Raw Data'!$B$6:$BE$43,'RevPAR Raw Data'!AI$1,FALSE)</f>
        <v>70.022422772988506</v>
      </c>
      <c r="AW11" s="65">
        <f>VLOOKUP($A11,'RevPAR Raw Data'!$B$6:$BE$43,'RevPAR Raw Data'!AJ$1,FALSE)</f>
        <v>68.228781968390805</v>
      </c>
      <c r="AX11" s="65">
        <f>VLOOKUP($A11,'RevPAR Raw Data'!$B$6:$BE$43,'RevPAR Raw Data'!AK$1,FALSE)</f>
        <v>67.792660919540197</v>
      </c>
      <c r="AY11" s="66">
        <f>VLOOKUP($A11,'RevPAR Raw Data'!$B$6:$BE$43,'RevPAR Raw Data'!AL$1,FALSE)</f>
        <v>64.683838577586201</v>
      </c>
      <c r="AZ11" s="65">
        <f>VLOOKUP($A11,'RevPAR Raw Data'!$B$6:$BE$43,'RevPAR Raw Data'!AN$1,FALSE)</f>
        <v>92.837221427549693</v>
      </c>
      <c r="BA11" s="65">
        <f>VLOOKUP($A11,'RevPAR Raw Data'!$B$6:$BE$43,'RevPAR Raw Data'!AO$1,FALSE)</f>
        <v>105.11323630381899</v>
      </c>
      <c r="BB11" s="66">
        <f>VLOOKUP($A11,'RevPAR Raw Data'!$B$6:$BE$43,'RevPAR Raw Data'!AP$1,FALSE)</f>
        <v>98.9752288656844</v>
      </c>
      <c r="BC11" s="67">
        <f>VLOOKUP($A11,'RevPAR Raw Data'!$B$6:$BE$43,'RevPAR Raw Data'!AR$1,FALSE)</f>
        <v>74.5125093784592</v>
      </c>
      <c r="BE11" s="59">
        <f>VLOOKUP($A11,'RevPAR Raw Data'!$B$6:$BE$43,'RevPAR Raw Data'!AT$1,FALSE)</f>
        <v>25.805404013240398</v>
      </c>
      <c r="BF11" s="60">
        <f>VLOOKUP($A11,'RevPAR Raw Data'!$B$6:$BE$43,'RevPAR Raw Data'!AU$1,FALSE)</f>
        <v>43.682397949704303</v>
      </c>
      <c r="BG11" s="60">
        <f>VLOOKUP($A11,'RevPAR Raw Data'!$B$6:$BE$43,'RevPAR Raw Data'!AV$1,FALSE)</f>
        <v>45.701057933975498</v>
      </c>
      <c r="BH11" s="60">
        <f>VLOOKUP($A11,'RevPAR Raw Data'!$B$6:$BE$43,'RevPAR Raw Data'!AW$1,FALSE)</f>
        <v>45.049737134528797</v>
      </c>
      <c r="BI11" s="60">
        <f>VLOOKUP($A11,'RevPAR Raw Data'!$B$6:$BE$43,'RevPAR Raw Data'!AX$1,FALSE)</f>
        <v>41.914041613928802</v>
      </c>
      <c r="BJ11" s="61">
        <f>VLOOKUP($A11,'RevPAR Raw Data'!$B$6:$BE$43,'RevPAR Raw Data'!AY$1,FALSE)</f>
        <v>40.803546507079901</v>
      </c>
      <c r="BK11" s="60">
        <f>VLOOKUP($A11,'RevPAR Raw Data'!$B$6:$BE$43,'RevPAR Raw Data'!BA$1,FALSE)</f>
        <v>39.647017146368199</v>
      </c>
      <c r="BL11" s="60">
        <f>VLOOKUP($A11,'RevPAR Raw Data'!$B$6:$BE$43,'RevPAR Raw Data'!BB$1,FALSE)</f>
        <v>38.665341807805802</v>
      </c>
      <c r="BM11" s="61">
        <f>VLOOKUP($A11,'RevPAR Raw Data'!$B$6:$BE$43,'RevPAR Raw Data'!BC$1,FALSE)</f>
        <v>39.124015620205199</v>
      </c>
      <c r="BN11" s="62">
        <f>VLOOKUP($A11,'RevPAR Raw Data'!$B$6:$BE$43,'RevPAR Raw Data'!BE$1,FALSE)</f>
        <v>40.219701526640698</v>
      </c>
    </row>
    <row r="12" spans="1:66" x14ac:dyDescent="0.35">
      <c r="A12" s="76" t="s">
        <v>27</v>
      </c>
      <c r="B12" s="59">
        <f>VLOOKUP($A12,'Occupancy Raw Data'!$B$6:$BE$43,'Occupancy Raw Data'!AG$1,FALSE)</f>
        <v>52.819658719027501</v>
      </c>
      <c r="C12" s="60">
        <f>VLOOKUP($A12,'Occupancy Raw Data'!$B$6:$BE$43,'Occupancy Raw Data'!AH$1,FALSE)</f>
        <v>58.090813464235602</v>
      </c>
      <c r="D12" s="60">
        <f>VLOOKUP($A12,'Occupancy Raw Data'!$B$6:$BE$43,'Occupancy Raw Data'!AI$1,FALSE)</f>
        <v>59.841047218326302</v>
      </c>
      <c r="E12" s="60">
        <f>VLOOKUP($A12,'Occupancy Raw Data'!$B$6:$BE$43,'Occupancy Raw Data'!AJ$1,FALSE)</f>
        <v>62.260402057035897</v>
      </c>
      <c r="F12" s="60">
        <f>VLOOKUP($A12,'Occupancy Raw Data'!$B$6:$BE$43,'Occupancy Raw Data'!AK$1,FALSE)</f>
        <v>63.721365123889598</v>
      </c>
      <c r="G12" s="61">
        <f>VLOOKUP($A12,'Occupancy Raw Data'!$B$6:$BE$43,'Occupancy Raw Data'!AL$1,FALSE)</f>
        <v>59.346657316502998</v>
      </c>
      <c r="H12" s="60">
        <f>VLOOKUP($A12,'Occupancy Raw Data'!$B$6:$BE$43,'Occupancy Raw Data'!AN$1,FALSE)</f>
        <v>77.840112201963507</v>
      </c>
      <c r="I12" s="60">
        <f>VLOOKUP($A12,'Occupancy Raw Data'!$B$6:$BE$43,'Occupancy Raw Data'!AO$1,FALSE)</f>
        <v>80.192262739597894</v>
      </c>
      <c r="J12" s="61">
        <f>VLOOKUP($A12,'Occupancy Raw Data'!$B$6:$BE$43,'Occupancy Raw Data'!AP$1,FALSE)</f>
        <v>79.016187470780693</v>
      </c>
      <c r="K12" s="62">
        <f>VLOOKUP($A12,'Occupancy Raw Data'!$B$6:$BE$43,'Occupancy Raw Data'!AR$1,FALSE)</f>
        <v>64.966523074867993</v>
      </c>
      <c r="M12" s="59">
        <f>VLOOKUP($A12,'Occupancy Raw Data'!$B$6:$BE$43,'Occupancy Raw Data'!AT$1,FALSE)</f>
        <v>6.75369607721934</v>
      </c>
      <c r="N12" s="60">
        <f>VLOOKUP($A12,'Occupancy Raw Data'!$B$6:$BE$43,'Occupancy Raw Data'!AU$1,FALSE)</f>
        <v>11.5248905230501</v>
      </c>
      <c r="O12" s="60">
        <f>VLOOKUP($A12,'Occupancy Raw Data'!$B$6:$BE$43,'Occupancy Raw Data'!AV$1,FALSE)</f>
        <v>10.5660669754757</v>
      </c>
      <c r="P12" s="60">
        <f>VLOOKUP($A12,'Occupancy Raw Data'!$B$6:$BE$43,'Occupancy Raw Data'!AW$1,FALSE)</f>
        <v>10.162514586152801</v>
      </c>
      <c r="Q12" s="60">
        <f>VLOOKUP($A12,'Occupancy Raw Data'!$B$6:$BE$43,'Occupancy Raw Data'!AX$1,FALSE)</f>
        <v>9.2974019564688799</v>
      </c>
      <c r="R12" s="61">
        <f>VLOOKUP($A12,'Occupancy Raw Data'!$B$6:$BE$43,'Occupancy Raw Data'!AY$1,FALSE)</f>
        <v>9.6956331849287594</v>
      </c>
      <c r="S12" s="60">
        <f>VLOOKUP($A12,'Occupancy Raw Data'!$B$6:$BE$43,'Occupancy Raw Data'!BA$1,FALSE)</f>
        <v>10.531525206975401</v>
      </c>
      <c r="T12" s="60">
        <f>VLOOKUP($A12,'Occupancy Raw Data'!$B$6:$BE$43,'Occupancy Raw Data'!BB$1,FALSE)</f>
        <v>8.0058784711563309</v>
      </c>
      <c r="U12" s="61">
        <f>VLOOKUP($A12,'Occupancy Raw Data'!$B$6:$BE$43,'Occupancy Raw Data'!BC$1,FALSE)</f>
        <v>9.2353172380960995</v>
      </c>
      <c r="V12" s="62">
        <f>VLOOKUP($A12,'Occupancy Raw Data'!$B$6:$BE$43,'Occupancy Raw Data'!BE$1,FALSE)</f>
        <v>9.5352328818813703</v>
      </c>
      <c r="X12" s="64">
        <f>VLOOKUP($A12,'ADR Raw Data'!$B$6:$BE$43,'ADR Raw Data'!AG$1,FALSE)</f>
        <v>83.976340100680403</v>
      </c>
      <c r="Y12" s="65">
        <f>VLOOKUP($A12,'ADR Raw Data'!$B$6:$BE$43,'ADR Raw Data'!AH$1,FALSE)</f>
        <v>85.654272923897096</v>
      </c>
      <c r="Z12" s="65">
        <f>VLOOKUP($A12,'ADR Raw Data'!$B$6:$BE$43,'ADR Raw Data'!AI$1,FALSE)</f>
        <v>86.649153320312493</v>
      </c>
      <c r="AA12" s="65">
        <f>VLOOKUP($A12,'ADR Raw Data'!$B$6:$BE$43,'ADR Raw Data'!AJ$1,FALSE)</f>
        <v>87.521998779800995</v>
      </c>
      <c r="AB12" s="65">
        <f>VLOOKUP($A12,'ADR Raw Data'!$B$6:$BE$43,'ADR Raw Data'!AK$1,FALSE)</f>
        <v>89.076737435803295</v>
      </c>
      <c r="AC12" s="66">
        <f>VLOOKUP($A12,'ADR Raw Data'!$B$6:$BE$43,'ADR Raw Data'!AL$1,FALSE)</f>
        <v>86.683063197904502</v>
      </c>
      <c r="AD12" s="65">
        <f>VLOOKUP($A12,'ADR Raw Data'!$B$6:$BE$43,'ADR Raw Data'!AN$1,FALSE)</f>
        <v>103.540882882882</v>
      </c>
      <c r="AE12" s="65">
        <f>VLOOKUP($A12,'ADR Raw Data'!$B$6:$BE$43,'ADR Raw Data'!AO$1,FALSE)</f>
        <v>105.582496629622</v>
      </c>
      <c r="AF12" s="66">
        <f>VLOOKUP($A12,'ADR Raw Data'!$B$6:$BE$43,'ADR Raw Data'!AP$1,FALSE)</f>
        <v>104.576883424239</v>
      </c>
      <c r="AG12" s="67">
        <f>VLOOKUP($A12,'ADR Raw Data'!$B$6:$BE$43,'ADR Raw Data'!AR$1,FALSE)</f>
        <v>92.901217175643595</v>
      </c>
      <c r="AI12" s="59">
        <f>VLOOKUP($A12,'ADR Raw Data'!$B$6:$BE$43,'ADR Raw Data'!AT$1,FALSE)</f>
        <v>16.088590373653201</v>
      </c>
      <c r="AJ12" s="60">
        <f>VLOOKUP($A12,'ADR Raw Data'!$B$6:$BE$43,'ADR Raw Data'!AU$1,FALSE)</f>
        <v>18.044664218161198</v>
      </c>
      <c r="AK12" s="60">
        <f>VLOOKUP($A12,'ADR Raw Data'!$B$6:$BE$43,'ADR Raw Data'!AV$1,FALSE)</f>
        <v>18.788594557771699</v>
      </c>
      <c r="AL12" s="60">
        <f>VLOOKUP($A12,'ADR Raw Data'!$B$6:$BE$43,'ADR Raw Data'!AW$1,FALSE)</f>
        <v>19.570614187365798</v>
      </c>
      <c r="AM12" s="60">
        <f>VLOOKUP($A12,'ADR Raw Data'!$B$6:$BE$43,'ADR Raw Data'!AX$1,FALSE)</f>
        <v>19.1691551714665</v>
      </c>
      <c r="AN12" s="61">
        <f>VLOOKUP($A12,'ADR Raw Data'!$B$6:$BE$43,'ADR Raw Data'!AY$1,FALSE)</f>
        <v>18.417709575785899</v>
      </c>
      <c r="AO12" s="60">
        <f>VLOOKUP($A12,'ADR Raw Data'!$B$6:$BE$43,'ADR Raw Data'!BA$1,FALSE)</f>
        <v>26.057159765778199</v>
      </c>
      <c r="AP12" s="60">
        <f>VLOOKUP($A12,'ADR Raw Data'!$B$6:$BE$43,'ADR Raw Data'!BB$1,FALSE)</f>
        <v>26.544701582528099</v>
      </c>
      <c r="AQ12" s="61">
        <f>VLOOKUP($A12,'ADR Raw Data'!$B$6:$BE$43,'ADR Raw Data'!BC$1,FALSE)</f>
        <v>26.295040824370901</v>
      </c>
      <c r="AR12" s="62">
        <f>VLOOKUP($A12,'ADR Raw Data'!$B$6:$BE$43,'ADR Raw Data'!BE$1,FALSE)</f>
        <v>21.3646684434276</v>
      </c>
      <c r="AT12" s="64">
        <f>VLOOKUP($A12,'RevPAR Raw Data'!$B$6:$BE$43,'RevPAR Raw Data'!AG$1,FALSE)</f>
        <v>44.356016245909302</v>
      </c>
      <c r="AU12" s="65">
        <f>VLOOKUP($A12,'RevPAR Raw Data'!$B$6:$BE$43,'RevPAR Raw Data'!AH$1,FALSE)</f>
        <v>49.757263908368301</v>
      </c>
      <c r="AV12" s="65">
        <f>VLOOKUP($A12,'RevPAR Raw Data'!$B$6:$BE$43,'RevPAR Raw Data'!AI$1,FALSE)</f>
        <v>51.851760752688101</v>
      </c>
      <c r="AW12" s="65">
        <f>VLOOKUP($A12,'RevPAR Raw Data'!$B$6:$BE$43,'RevPAR Raw Data'!AJ$1,FALSE)</f>
        <v>54.491548328658197</v>
      </c>
      <c r="AX12" s="65">
        <f>VLOOKUP($A12,'RevPAR Raw Data'!$B$6:$BE$43,'RevPAR Raw Data'!AK$1,FALSE)</f>
        <v>56.760913101916699</v>
      </c>
      <c r="AY12" s="66">
        <f>VLOOKUP($A12,'RevPAR Raw Data'!$B$6:$BE$43,'RevPAR Raw Data'!AL$1,FALSE)</f>
        <v>51.443500467508102</v>
      </c>
      <c r="AZ12" s="65">
        <f>VLOOKUP($A12,'RevPAR Raw Data'!$B$6:$BE$43,'RevPAR Raw Data'!AN$1,FALSE)</f>
        <v>80.596339410939606</v>
      </c>
      <c r="BA12" s="65">
        <f>VLOOKUP($A12,'RevPAR Raw Data'!$B$6:$BE$43,'RevPAR Raw Data'!AO$1,FALSE)</f>
        <v>84.668993104254298</v>
      </c>
      <c r="BB12" s="66">
        <f>VLOOKUP($A12,'RevPAR Raw Data'!$B$6:$BE$43,'RevPAR Raw Data'!AP$1,FALSE)</f>
        <v>82.632666257596995</v>
      </c>
      <c r="BC12" s="67">
        <f>VLOOKUP($A12,'RevPAR Raw Data'!$B$6:$BE$43,'RevPAR Raw Data'!AR$1,FALSE)</f>
        <v>60.354690693247797</v>
      </c>
      <c r="BE12" s="59">
        <f>VLOOKUP($A12,'RevPAR Raw Data'!$B$6:$BE$43,'RevPAR Raw Data'!AT$1,FALSE)</f>
        <v>23.928860947817899</v>
      </c>
      <c r="BF12" s="60">
        <f>VLOOKUP($A12,'RevPAR Raw Data'!$B$6:$BE$43,'RevPAR Raw Data'!AU$1,FALSE)</f>
        <v>31.649182537606499</v>
      </c>
      <c r="BG12" s="60">
        <f>VLOOKUP($A12,'RevPAR Raw Data'!$B$6:$BE$43,'RevPAR Raw Data'!AV$1,FALSE)</f>
        <v>31.339877017972199</v>
      </c>
      <c r="BH12" s="60">
        <f>VLOOKUP($A12,'RevPAR Raw Data'!$B$6:$BE$43,'RevPAR Raw Data'!AW$1,FALSE)</f>
        <v>31.721995294909402</v>
      </c>
      <c r="BI12" s="60">
        <f>VLOOKUP($A12,'RevPAR Raw Data'!$B$6:$BE$43,'RevPAR Raw Data'!AX$1,FALSE)</f>
        <v>30.248790535885899</v>
      </c>
      <c r="BJ12" s="61">
        <f>VLOOKUP($A12,'RevPAR Raw Data'!$B$6:$BE$43,'RevPAR Raw Data'!AY$1,FALSE)</f>
        <v>29.899056322248299</v>
      </c>
      <c r="BK12" s="60">
        <f>VLOOKUP($A12,'RevPAR Raw Data'!$B$6:$BE$43,'RevPAR Raw Data'!BA$1,FALSE)</f>
        <v>39.332901321708398</v>
      </c>
      <c r="BL12" s="60">
        <f>VLOOKUP($A12,'RevPAR Raw Data'!$B$6:$BE$43,'RevPAR Raw Data'!BB$1,FALSE)</f>
        <v>36.6757166029128</v>
      </c>
      <c r="BM12" s="61">
        <f>VLOOKUP($A12,'RevPAR Raw Data'!$B$6:$BE$43,'RevPAR Raw Data'!BC$1,FALSE)</f>
        <v>37.958788500484502</v>
      </c>
      <c r="BN12" s="62">
        <f>VLOOKUP($A12,'RevPAR Raw Data'!$B$6:$BE$43,'RevPAR Raw Data'!BE$1,FALSE)</f>
        <v>32.937072215831598</v>
      </c>
    </row>
    <row r="13" spans="1:66" x14ac:dyDescent="0.35">
      <c r="A13" s="76" t="s">
        <v>91</v>
      </c>
      <c r="B13" s="59">
        <f>VLOOKUP($A13,'Occupancy Raw Data'!$B$6:$BE$43,'Occupancy Raw Data'!AG$1,FALSE)</f>
        <v>50.009337068160498</v>
      </c>
      <c r="C13" s="60">
        <f>VLOOKUP($A13,'Occupancy Raw Data'!$B$6:$BE$43,'Occupancy Raw Data'!AH$1,FALSE)</f>
        <v>63.534080298786101</v>
      </c>
      <c r="D13" s="60">
        <f>VLOOKUP($A13,'Occupancy Raw Data'!$B$6:$BE$43,'Occupancy Raw Data'!AI$1,FALSE)</f>
        <v>68.377684407096098</v>
      </c>
      <c r="E13" s="60">
        <f>VLOOKUP($A13,'Occupancy Raw Data'!$B$6:$BE$43,'Occupancy Raw Data'!AJ$1,FALSE)</f>
        <v>68.230625583566706</v>
      </c>
      <c r="F13" s="60">
        <f>VLOOKUP($A13,'Occupancy Raw Data'!$B$6:$BE$43,'Occupancy Raw Data'!AK$1,FALSE)</f>
        <v>65.578898225957005</v>
      </c>
      <c r="G13" s="61">
        <f>VLOOKUP($A13,'Occupancy Raw Data'!$B$6:$BE$43,'Occupancy Raw Data'!AL$1,FALSE)</f>
        <v>63.1461251167133</v>
      </c>
      <c r="H13" s="60">
        <f>VLOOKUP($A13,'Occupancy Raw Data'!$B$6:$BE$43,'Occupancy Raw Data'!AN$1,FALSE)</f>
        <v>66.575630252100794</v>
      </c>
      <c r="I13" s="60">
        <f>VLOOKUP($A13,'Occupancy Raw Data'!$B$6:$BE$43,'Occupancy Raw Data'!AO$1,FALSE)</f>
        <v>71.734360410830902</v>
      </c>
      <c r="J13" s="61">
        <f>VLOOKUP($A13,'Occupancy Raw Data'!$B$6:$BE$43,'Occupancy Raw Data'!AP$1,FALSE)</f>
        <v>69.154995331465898</v>
      </c>
      <c r="K13" s="62">
        <f>VLOOKUP($A13,'Occupancy Raw Data'!$B$6:$BE$43,'Occupancy Raw Data'!AR$1,FALSE)</f>
        <v>64.8629451780712</v>
      </c>
      <c r="M13" s="59">
        <f>VLOOKUP($A13,'Occupancy Raw Data'!$B$6:$BE$43,'Occupancy Raw Data'!AT$1,FALSE)</f>
        <v>47.450284245416</v>
      </c>
      <c r="N13" s="60">
        <f>VLOOKUP($A13,'Occupancy Raw Data'!$B$6:$BE$43,'Occupancy Raw Data'!AU$1,FALSE)</f>
        <v>59.906349337768603</v>
      </c>
      <c r="O13" s="60">
        <f>VLOOKUP($A13,'Occupancy Raw Data'!$B$6:$BE$43,'Occupancy Raw Data'!AV$1,FALSE)</f>
        <v>65.144013406251105</v>
      </c>
      <c r="P13" s="60">
        <f>VLOOKUP($A13,'Occupancy Raw Data'!$B$6:$BE$43,'Occupancy Raw Data'!AW$1,FALSE)</f>
        <v>64.566571018117102</v>
      </c>
      <c r="Q13" s="60">
        <f>VLOOKUP($A13,'Occupancy Raw Data'!$B$6:$BE$43,'Occupancy Raw Data'!AX$1,FALSE)</f>
        <v>67.263809379048695</v>
      </c>
      <c r="R13" s="61">
        <f>VLOOKUP($A13,'Occupancy Raw Data'!$B$6:$BE$43,'Occupancy Raw Data'!AY$1,FALSE)</f>
        <v>61.316949525453801</v>
      </c>
      <c r="S13" s="60">
        <f>VLOOKUP($A13,'Occupancy Raw Data'!$B$6:$BE$43,'Occupancy Raw Data'!BA$1,FALSE)</f>
        <v>66.724868842988599</v>
      </c>
      <c r="T13" s="60">
        <f>VLOOKUP($A13,'Occupancy Raw Data'!$B$6:$BE$43,'Occupancy Raw Data'!BB$1,FALSE)</f>
        <v>71.678252835417894</v>
      </c>
      <c r="U13" s="61">
        <f>VLOOKUP($A13,'Occupancy Raw Data'!$B$6:$BE$43,'Occupancy Raw Data'!BC$1,FALSE)</f>
        <v>69.257715305434999</v>
      </c>
      <c r="V13" s="62">
        <f>VLOOKUP($A13,'Occupancy Raw Data'!$B$6:$BE$43,'Occupancy Raw Data'!BE$1,FALSE)</f>
        <v>63.655809305422999</v>
      </c>
      <c r="X13" s="64">
        <f>VLOOKUP($A13,'ADR Raw Data'!$B$6:$BE$43,'ADR Raw Data'!AG$1,FALSE)</f>
        <v>100.397715646004</v>
      </c>
      <c r="Y13" s="65">
        <f>VLOOKUP($A13,'ADR Raw Data'!$B$6:$BE$43,'ADR Raw Data'!AH$1,FALSE)</f>
        <v>111.548073333823</v>
      </c>
      <c r="Z13" s="65">
        <f>VLOOKUP($A13,'ADR Raw Data'!$B$6:$BE$43,'ADR Raw Data'!AI$1,FALSE)</f>
        <v>115.888994298979</v>
      </c>
      <c r="AA13" s="65">
        <f>VLOOKUP($A13,'ADR Raw Data'!$B$6:$BE$43,'ADR Raw Data'!AJ$1,FALSE)</f>
        <v>114.19502771125499</v>
      </c>
      <c r="AB13" s="65">
        <f>VLOOKUP($A13,'ADR Raw Data'!$B$6:$BE$43,'ADR Raw Data'!AK$1,FALSE)</f>
        <v>105.00931124083399</v>
      </c>
      <c r="AC13" s="66">
        <f>VLOOKUP($A13,'ADR Raw Data'!$B$6:$BE$43,'ADR Raw Data'!AL$1,FALSE)</f>
        <v>109.935935353654</v>
      </c>
      <c r="AD13" s="65">
        <f>VLOOKUP($A13,'ADR Raw Data'!$B$6:$BE$43,'ADR Raw Data'!AN$1,FALSE)</f>
        <v>97.942098804389701</v>
      </c>
      <c r="AE13" s="65">
        <f>VLOOKUP($A13,'ADR Raw Data'!$B$6:$BE$43,'ADR Raw Data'!AO$1,FALSE)</f>
        <v>97.677963945201896</v>
      </c>
      <c r="AF13" s="66">
        <f>VLOOKUP($A13,'ADR Raw Data'!$B$6:$BE$43,'ADR Raw Data'!AP$1,FALSE)</f>
        <v>97.805105481671504</v>
      </c>
      <c r="AG13" s="67">
        <f>VLOOKUP($A13,'ADR Raw Data'!$B$6:$BE$43,'ADR Raw Data'!AR$1,FALSE)</f>
        <v>106.24063826724399</v>
      </c>
      <c r="AI13" s="59">
        <f>VLOOKUP($A13,'ADR Raw Data'!$B$6:$BE$43,'ADR Raw Data'!AT$1,FALSE)</f>
        <v>35.104422303632703</v>
      </c>
      <c r="AJ13" s="60">
        <f>VLOOKUP($A13,'ADR Raw Data'!$B$6:$BE$43,'ADR Raw Data'!AU$1,FALSE)</f>
        <v>42.823415730507897</v>
      </c>
      <c r="AK13" s="60">
        <f>VLOOKUP($A13,'ADR Raw Data'!$B$6:$BE$43,'ADR Raw Data'!AV$1,FALSE)</f>
        <v>47.958085139787499</v>
      </c>
      <c r="AL13" s="60">
        <f>VLOOKUP($A13,'ADR Raw Data'!$B$6:$BE$43,'ADR Raw Data'!AW$1,FALSE)</f>
        <v>45.937441367119902</v>
      </c>
      <c r="AM13" s="60">
        <f>VLOOKUP($A13,'ADR Raw Data'!$B$6:$BE$43,'ADR Raw Data'!AX$1,FALSE)</f>
        <v>38.445811128038599</v>
      </c>
      <c r="AN13" s="61">
        <f>VLOOKUP($A13,'ADR Raw Data'!$B$6:$BE$43,'ADR Raw Data'!AY$1,FALSE)</f>
        <v>42.640142896376403</v>
      </c>
      <c r="AO13" s="60">
        <f>VLOOKUP($A13,'ADR Raw Data'!$B$6:$BE$43,'ADR Raw Data'!BA$1,FALSE)</f>
        <v>34.152763304295803</v>
      </c>
      <c r="AP13" s="60">
        <f>VLOOKUP($A13,'ADR Raw Data'!$B$6:$BE$43,'ADR Raw Data'!BB$1,FALSE)</f>
        <v>33.885654410504401</v>
      </c>
      <c r="AQ13" s="61">
        <f>VLOOKUP($A13,'ADR Raw Data'!$B$6:$BE$43,'ADR Raw Data'!BC$1,FALSE)</f>
        <v>34.013581401283297</v>
      </c>
      <c r="AR13" s="62">
        <f>VLOOKUP($A13,'ADR Raw Data'!$B$6:$BE$43,'ADR Raw Data'!BE$1,FALSE)</f>
        <v>40.034733342678102</v>
      </c>
      <c r="AT13" s="64">
        <f>VLOOKUP($A13,'RevPAR Raw Data'!$B$6:$BE$43,'RevPAR Raw Data'!AG$1,FALSE)</f>
        <v>50.208232026143698</v>
      </c>
      <c r="AU13" s="65">
        <f>VLOOKUP($A13,'RevPAR Raw Data'!$B$6:$BE$43,'RevPAR Raw Data'!AH$1,FALSE)</f>
        <v>70.871042483660105</v>
      </c>
      <c r="AV13" s="65">
        <f>VLOOKUP($A13,'RevPAR Raw Data'!$B$6:$BE$43,'RevPAR Raw Data'!AI$1,FALSE)</f>
        <v>79.242210784313698</v>
      </c>
      <c r="AW13" s="65">
        <f>VLOOKUP($A13,'RevPAR Raw Data'!$B$6:$BE$43,'RevPAR Raw Data'!AJ$1,FALSE)</f>
        <v>77.915981792717005</v>
      </c>
      <c r="AX13" s="65">
        <f>VLOOKUP($A13,'RevPAR Raw Data'!$B$6:$BE$43,'RevPAR Raw Data'!AK$1,FALSE)</f>
        <v>68.863949346405207</v>
      </c>
      <c r="AY13" s="66">
        <f>VLOOKUP($A13,'RevPAR Raw Data'!$B$6:$BE$43,'RevPAR Raw Data'!AL$1,FALSE)</f>
        <v>69.420283286647901</v>
      </c>
      <c r="AZ13" s="65">
        <f>VLOOKUP($A13,'RevPAR Raw Data'!$B$6:$BE$43,'RevPAR Raw Data'!AN$1,FALSE)</f>
        <v>65.205569561157702</v>
      </c>
      <c r="BA13" s="65">
        <f>VLOOKUP($A13,'RevPAR Raw Data'!$B$6:$BE$43,'RevPAR Raw Data'!AO$1,FALSE)</f>
        <v>70.068662698412595</v>
      </c>
      <c r="BB13" s="66">
        <f>VLOOKUP($A13,'RevPAR Raw Data'!$B$6:$BE$43,'RevPAR Raw Data'!AP$1,FALSE)</f>
        <v>67.637116129785198</v>
      </c>
      <c r="BC13" s="67">
        <f>VLOOKUP($A13,'RevPAR Raw Data'!$B$6:$BE$43,'RevPAR Raw Data'!AR$1,FALSE)</f>
        <v>68.910806956115707</v>
      </c>
      <c r="BE13" s="59">
        <f>VLOOKUP($A13,'RevPAR Raw Data'!$B$6:$BE$43,'RevPAR Raw Data'!AT$1,FALSE)</f>
        <v>99.211854714833706</v>
      </c>
      <c r="BF13" s="60">
        <f>VLOOKUP($A13,'RevPAR Raw Data'!$B$6:$BE$43,'RevPAR Raw Data'!AU$1,FALSE)</f>
        <v>128.383710094159</v>
      </c>
      <c r="BG13" s="60">
        <f>VLOOKUP($A13,'RevPAR Raw Data'!$B$6:$BE$43,'RevPAR Raw Data'!AV$1,FALSE)</f>
        <v>144.34391995888299</v>
      </c>
      <c r="BH13" s="60">
        <f>VLOOKUP($A13,'RevPAR Raw Data'!$B$6:$BE$43,'RevPAR Raw Data'!AW$1,FALSE)</f>
        <v>140.164243089444</v>
      </c>
      <c r="BI13" s="60">
        <f>VLOOKUP($A13,'RevPAR Raw Data'!$B$6:$BE$43,'RevPAR Raw Data'!AX$1,FALSE)</f>
        <v>131.56973761847999</v>
      </c>
      <c r="BJ13" s="61">
        <f>VLOOKUP($A13,'RevPAR Raw Data'!$B$6:$BE$43,'RevPAR Raw Data'!AY$1,FALSE)</f>
        <v>130.10272731918201</v>
      </c>
      <c r="BK13" s="60">
        <f>VLOOKUP($A13,'RevPAR Raw Data'!$B$6:$BE$43,'RevPAR Raw Data'!BA$1,FALSE)</f>
        <v>123.666018668332</v>
      </c>
      <c r="BL13" s="60">
        <f>VLOOKUP($A13,'RevPAR Raw Data'!$B$6:$BE$43,'RevPAR Raw Data'!BB$1,FALSE)</f>
        <v>129.85255228921901</v>
      </c>
      <c r="BM13" s="61">
        <f>VLOOKUP($A13,'RevPAR Raw Data'!$B$6:$BE$43,'RevPAR Raw Data'!BC$1,FALSE)</f>
        <v>126.828326078801</v>
      </c>
      <c r="BN13" s="62">
        <f>VLOOKUP($A13,'RevPAR Raw Data'!$B$6:$BE$43,'RevPAR Raw Data'!BE$1,FALSE)</f>
        <v>129.174976160651</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48.822558277752002</v>
      </c>
      <c r="C15" s="60">
        <f>VLOOKUP($A15,'Occupancy Raw Data'!$B$6:$BE$43,'Occupancy Raw Data'!AH$1,FALSE)</f>
        <v>53.863526801339198</v>
      </c>
      <c r="D15" s="60">
        <f>VLOOKUP($A15,'Occupancy Raw Data'!$B$6:$BE$43,'Occupancy Raw Data'!AI$1,FALSE)</f>
        <v>56.118048722503602</v>
      </c>
      <c r="E15" s="60">
        <f>VLOOKUP($A15,'Occupancy Raw Data'!$B$6:$BE$43,'Occupancy Raw Data'!AJ$1,FALSE)</f>
        <v>57.088800692073498</v>
      </c>
      <c r="F15" s="60">
        <f>VLOOKUP($A15,'Occupancy Raw Data'!$B$6:$BE$43,'Occupancy Raw Data'!AK$1,FALSE)</f>
        <v>61.078789399652599</v>
      </c>
      <c r="G15" s="61">
        <f>VLOOKUP($A15,'Occupancy Raw Data'!$B$6:$BE$43,'Occupancy Raw Data'!AL$1,FALSE)</f>
        <v>55.394336098982201</v>
      </c>
      <c r="H15" s="60">
        <f>VLOOKUP($A15,'Occupancy Raw Data'!$B$6:$BE$43,'Occupancy Raw Data'!AN$1,FALSE)</f>
        <v>75.9030813730799</v>
      </c>
      <c r="I15" s="60">
        <f>VLOOKUP($A15,'Occupancy Raw Data'!$B$6:$BE$43,'Occupancy Raw Data'!AO$1,FALSE)</f>
        <v>79.160117813321307</v>
      </c>
      <c r="J15" s="61">
        <f>VLOOKUP($A15,'Occupancy Raw Data'!$B$6:$BE$43,'Occupancy Raw Data'!AP$1,FALSE)</f>
        <v>77.531599593200596</v>
      </c>
      <c r="K15" s="62">
        <f>VLOOKUP($A15,'Occupancy Raw Data'!$B$6:$BE$43,'Occupancy Raw Data'!AR$1,FALSE)</f>
        <v>61.719173055043498</v>
      </c>
      <c r="M15" s="59">
        <f>VLOOKUP($A15,'Occupancy Raw Data'!$B$6:$BE$43,'Occupancy Raw Data'!AT$1,FALSE)</f>
        <v>-2.8228767212479902</v>
      </c>
      <c r="N15" s="60">
        <f>VLOOKUP($A15,'Occupancy Raw Data'!$B$6:$BE$43,'Occupancy Raw Data'!AU$1,FALSE)</f>
        <v>5.0166930176653004</v>
      </c>
      <c r="O15" s="60">
        <f>VLOOKUP($A15,'Occupancy Raw Data'!$B$6:$BE$43,'Occupancy Raw Data'!AV$1,FALSE)</f>
        <v>5.7041205410935998</v>
      </c>
      <c r="P15" s="60">
        <f>VLOOKUP($A15,'Occupancy Raw Data'!$B$6:$BE$43,'Occupancy Raw Data'!AW$1,FALSE)</f>
        <v>5.0335561587473503</v>
      </c>
      <c r="Q15" s="60">
        <f>VLOOKUP($A15,'Occupancy Raw Data'!$B$6:$BE$43,'Occupancy Raw Data'!AX$1,FALSE)</f>
        <v>6.30908471514784</v>
      </c>
      <c r="R15" s="61">
        <f>VLOOKUP($A15,'Occupancy Raw Data'!$B$6:$BE$43,'Occupancy Raw Data'!AY$1,FALSE)</f>
        <v>3.9574734890483598</v>
      </c>
      <c r="S15" s="60">
        <f>VLOOKUP($A15,'Occupancy Raw Data'!$B$6:$BE$43,'Occupancy Raw Data'!BA$1,FALSE)</f>
        <v>0.88825110563938703</v>
      </c>
      <c r="T15" s="60">
        <f>VLOOKUP($A15,'Occupancy Raw Data'!$B$6:$BE$43,'Occupancy Raw Data'!BB$1,FALSE)</f>
        <v>-1.37311792692474</v>
      </c>
      <c r="U15" s="61">
        <f>VLOOKUP($A15,'Occupancy Raw Data'!$B$6:$BE$43,'Occupancy Raw Data'!BC$1,FALSE)</f>
        <v>-0.27898979806122898</v>
      </c>
      <c r="V15" s="62">
        <f>VLOOKUP($A15,'Occupancy Raw Data'!$B$6:$BE$43,'Occupancy Raw Data'!BE$1,FALSE)</f>
        <v>2.3960006665896301</v>
      </c>
      <c r="X15" s="64">
        <f>VLOOKUP($A15,'ADR Raw Data'!$B$6:$BE$43,'ADR Raw Data'!AG$1,FALSE)</f>
        <v>94.363308014121003</v>
      </c>
      <c r="Y15" s="65">
        <f>VLOOKUP($A15,'ADR Raw Data'!$B$6:$BE$43,'ADR Raw Data'!AH$1,FALSE)</f>
        <v>93.946644756942305</v>
      </c>
      <c r="Z15" s="65">
        <f>VLOOKUP($A15,'ADR Raw Data'!$B$6:$BE$43,'ADR Raw Data'!AI$1,FALSE)</f>
        <v>95.378893887901697</v>
      </c>
      <c r="AA15" s="65">
        <f>VLOOKUP($A15,'ADR Raw Data'!$B$6:$BE$43,'ADR Raw Data'!AJ$1,FALSE)</f>
        <v>96.713267599393802</v>
      </c>
      <c r="AB15" s="65">
        <f>VLOOKUP($A15,'ADR Raw Data'!$B$6:$BE$43,'ADR Raw Data'!AK$1,FALSE)</f>
        <v>99.710063235341806</v>
      </c>
      <c r="AC15" s="66">
        <f>VLOOKUP($A15,'ADR Raw Data'!$B$6:$BE$43,'ADR Raw Data'!AL$1,FALSE)</f>
        <v>96.151500946077405</v>
      </c>
      <c r="AD15" s="65">
        <f>VLOOKUP($A15,'ADR Raw Data'!$B$6:$BE$43,'ADR Raw Data'!AN$1,FALSE)</f>
        <v>128.40763157120799</v>
      </c>
      <c r="AE15" s="65">
        <f>VLOOKUP($A15,'ADR Raw Data'!$B$6:$BE$43,'ADR Raw Data'!AO$1,FALSE)</f>
        <v>134.86027154059801</v>
      </c>
      <c r="AF15" s="66">
        <f>VLOOKUP($A15,'ADR Raw Data'!$B$6:$BE$43,'ADR Raw Data'!AP$1,FALSE)</f>
        <v>131.701719032733</v>
      </c>
      <c r="AG15" s="67">
        <f>VLOOKUP($A15,'ADR Raw Data'!$B$6:$BE$43,'ADR Raw Data'!AR$1,FALSE)</f>
        <v>108.910785268609</v>
      </c>
      <c r="AI15" s="59">
        <f>VLOOKUP($A15,'ADR Raw Data'!$B$6:$BE$43,'ADR Raw Data'!AT$1,FALSE)</f>
        <v>17.467412981395501</v>
      </c>
      <c r="AJ15" s="60">
        <f>VLOOKUP($A15,'ADR Raw Data'!$B$6:$BE$43,'ADR Raw Data'!AU$1,FALSE)</f>
        <v>17.354368677179401</v>
      </c>
      <c r="AK15" s="60">
        <f>VLOOKUP($A15,'ADR Raw Data'!$B$6:$BE$43,'ADR Raw Data'!AV$1,FALSE)</f>
        <v>17.302405740282399</v>
      </c>
      <c r="AL15" s="60">
        <f>VLOOKUP($A15,'ADR Raw Data'!$B$6:$BE$43,'ADR Raw Data'!AW$1,FALSE)</f>
        <v>18.381877241944</v>
      </c>
      <c r="AM15" s="60">
        <f>VLOOKUP($A15,'ADR Raw Data'!$B$6:$BE$43,'ADR Raw Data'!AX$1,FALSE)</f>
        <v>18.39075935588</v>
      </c>
      <c r="AN15" s="61">
        <f>VLOOKUP($A15,'ADR Raw Data'!$B$6:$BE$43,'ADR Raw Data'!AY$1,FALSE)</f>
        <v>17.8468392958567</v>
      </c>
      <c r="AO15" s="60">
        <f>VLOOKUP($A15,'ADR Raw Data'!$B$6:$BE$43,'ADR Raw Data'!BA$1,FALSE)</f>
        <v>23.319454242325001</v>
      </c>
      <c r="AP15" s="60">
        <f>VLOOKUP($A15,'ADR Raw Data'!$B$6:$BE$43,'ADR Raw Data'!BB$1,FALSE)</f>
        <v>24.088732102780501</v>
      </c>
      <c r="AQ15" s="61">
        <f>VLOOKUP($A15,'ADR Raw Data'!$B$6:$BE$43,'ADR Raw Data'!BC$1,FALSE)</f>
        <v>23.690426364514799</v>
      </c>
      <c r="AR15" s="62">
        <f>VLOOKUP($A15,'ADR Raw Data'!$B$6:$BE$43,'ADR Raw Data'!BE$1,FALSE)</f>
        <v>19.996011111087501</v>
      </c>
      <c r="AT15" s="64">
        <f>VLOOKUP($A15,'RevPAR Raw Data'!$B$6:$BE$43,'RevPAR Raw Data'!AG$1,FALSE)</f>
        <v>46.070581048008897</v>
      </c>
      <c r="AU15" s="65">
        <f>VLOOKUP($A15,'RevPAR Raw Data'!$B$6:$BE$43,'RevPAR Raw Data'!AH$1,FALSE)</f>
        <v>50.602976177614501</v>
      </c>
      <c r="AV15" s="65">
        <f>VLOOKUP($A15,'RevPAR Raw Data'!$B$6:$BE$43,'RevPAR Raw Data'!AI$1,FALSE)</f>
        <v>53.5247741429977</v>
      </c>
      <c r="AW15" s="65">
        <f>VLOOKUP($A15,'RevPAR Raw Data'!$B$6:$BE$43,'RevPAR Raw Data'!AJ$1,FALSE)</f>
        <v>55.212444582609599</v>
      </c>
      <c r="AX15" s="65">
        <f>VLOOKUP($A15,'RevPAR Raw Data'!$B$6:$BE$43,'RevPAR Raw Data'!AK$1,FALSE)</f>
        <v>60.901699533774902</v>
      </c>
      <c r="AY15" s="66">
        <f>VLOOKUP($A15,'RevPAR Raw Data'!$B$6:$BE$43,'RevPAR Raw Data'!AL$1,FALSE)</f>
        <v>53.262485598286098</v>
      </c>
      <c r="AZ15" s="65">
        <f>VLOOKUP($A15,'RevPAR Raw Data'!$B$6:$BE$43,'RevPAR Raw Data'!AN$1,FALSE)</f>
        <v>97.465349080739102</v>
      </c>
      <c r="BA15" s="65">
        <f>VLOOKUP($A15,'RevPAR Raw Data'!$B$6:$BE$43,'RevPAR Raw Data'!AO$1,FALSE)</f>
        <v>106.755549834902</v>
      </c>
      <c r="BB15" s="66">
        <f>VLOOKUP($A15,'RevPAR Raw Data'!$B$6:$BE$43,'RevPAR Raw Data'!AP$1,FALSE)</f>
        <v>102.11044945782</v>
      </c>
      <c r="BC15" s="67">
        <f>VLOOKUP($A15,'RevPAR Raw Data'!$B$6:$BE$43,'RevPAR Raw Data'!AR$1,FALSE)</f>
        <v>67.218836035539596</v>
      </c>
      <c r="BE15" s="59">
        <f>VLOOKUP($A15,'RevPAR Raw Data'!$B$6:$BE$43,'RevPAR Raw Data'!AT$1,FALSE)</f>
        <v>14.151452725291399</v>
      </c>
      <c r="BF15" s="60">
        <f>VLOOKUP($A15,'RevPAR Raw Data'!$B$6:$BE$43,'RevPAR Raw Data'!AU$1,FALSE)</f>
        <v>23.241677096532602</v>
      </c>
      <c r="BG15" s="60">
        <f>VLOOKUP($A15,'RevPAR Raw Data'!$B$6:$BE$43,'RevPAR Raw Data'!AV$1,FALSE)</f>
        <v>23.993476361310801</v>
      </c>
      <c r="BH15" s="60">
        <f>VLOOKUP($A15,'RevPAR Raw Data'!$B$6:$BE$43,'RevPAR Raw Data'!AW$1,FALSE)</f>
        <v>24.340695514696598</v>
      </c>
      <c r="BI15" s="60">
        <f>VLOOKUP($A15,'RevPAR Raw Data'!$B$6:$BE$43,'RevPAR Raw Data'!AX$1,FALSE)</f>
        <v>25.860132658549301</v>
      </c>
      <c r="BJ15" s="61">
        <f>VLOOKUP($A15,'RevPAR Raw Data'!$B$6:$BE$43,'RevPAR Raw Data'!AY$1,FALSE)</f>
        <v>22.5105967186716</v>
      </c>
      <c r="BK15" s="60">
        <f>VLOOKUP($A15,'RevPAR Raw Data'!$B$6:$BE$43,'RevPAR Raw Data'!BA$1,FALSE)</f>
        <v>24.4148406581009</v>
      </c>
      <c r="BL15" s="60">
        <f>VLOOKUP($A15,'RevPAR Raw Data'!$B$6:$BE$43,'RevPAR Raw Data'!BB$1,FALSE)</f>
        <v>22.384847476983602</v>
      </c>
      <c r="BM15" s="61">
        <f>VLOOKUP($A15,'RevPAR Raw Data'!$B$6:$BE$43,'RevPAR Raw Data'!BC$1,FALSE)</f>
        <v>23.345342693779401</v>
      </c>
      <c r="BN15" s="62">
        <f>VLOOKUP($A15,'RevPAR Raw Data'!$B$6:$BE$43,'RevPAR Raw Data'!BE$1,FALSE)</f>
        <v>22.871116337190202</v>
      </c>
    </row>
    <row r="16" spans="1:66" x14ac:dyDescent="0.35">
      <c r="A16" s="76" t="s">
        <v>92</v>
      </c>
      <c r="B16" s="59">
        <f>VLOOKUP($A16,'Occupancy Raw Data'!$B$6:$BE$43,'Occupancy Raw Data'!AG$1,FALSE)</f>
        <v>63.978165938864599</v>
      </c>
      <c r="C16" s="60">
        <f>VLOOKUP($A16,'Occupancy Raw Data'!$B$6:$BE$43,'Occupancy Raw Data'!AH$1,FALSE)</f>
        <v>76.048034934497807</v>
      </c>
      <c r="D16" s="60">
        <f>VLOOKUP($A16,'Occupancy Raw Data'!$B$6:$BE$43,'Occupancy Raw Data'!AI$1,FALSE)</f>
        <v>79.593886462881997</v>
      </c>
      <c r="E16" s="60">
        <f>VLOOKUP($A16,'Occupancy Raw Data'!$B$6:$BE$43,'Occupancy Raw Data'!AJ$1,FALSE)</f>
        <v>79.052401746724797</v>
      </c>
      <c r="F16" s="60">
        <f>VLOOKUP($A16,'Occupancy Raw Data'!$B$6:$BE$43,'Occupancy Raw Data'!AK$1,FALSE)</f>
        <v>76.873362445414799</v>
      </c>
      <c r="G16" s="61">
        <f>VLOOKUP($A16,'Occupancy Raw Data'!$B$6:$BE$43,'Occupancy Raw Data'!AL$1,FALSE)</f>
        <v>75.109170305676798</v>
      </c>
      <c r="H16" s="60">
        <f>VLOOKUP($A16,'Occupancy Raw Data'!$B$6:$BE$43,'Occupancy Raw Data'!AN$1,FALSE)</f>
        <v>82.9301310043668</v>
      </c>
      <c r="I16" s="60">
        <f>VLOOKUP($A16,'Occupancy Raw Data'!$B$6:$BE$43,'Occupancy Raw Data'!AO$1,FALSE)</f>
        <v>85.152838427947501</v>
      </c>
      <c r="J16" s="61">
        <f>VLOOKUP($A16,'Occupancy Raw Data'!$B$6:$BE$43,'Occupancy Raw Data'!AP$1,FALSE)</f>
        <v>84.0414847161572</v>
      </c>
      <c r="K16" s="62">
        <f>VLOOKUP($A16,'Occupancy Raw Data'!$B$6:$BE$43,'Occupancy Raw Data'!AR$1,FALSE)</f>
        <v>77.661260137242607</v>
      </c>
      <c r="M16" s="59">
        <f>VLOOKUP($A16,'Occupancy Raw Data'!$B$6:$BE$43,'Occupancy Raw Data'!AT$1,FALSE)</f>
        <v>-4.24183006535947</v>
      </c>
      <c r="N16" s="60">
        <f>VLOOKUP($A16,'Occupancy Raw Data'!$B$6:$BE$43,'Occupancy Raw Data'!AU$1,FALSE)</f>
        <v>4.7581809432146196</v>
      </c>
      <c r="O16" s="60">
        <f>VLOOKUP($A16,'Occupancy Raw Data'!$B$6:$BE$43,'Occupancy Raw Data'!AV$1,FALSE)</f>
        <v>6.0387457094653501</v>
      </c>
      <c r="P16" s="60">
        <f>VLOOKUP($A16,'Occupancy Raw Data'!$B$6:$BE$43,'Occupancy Raw Data'!AW$1,FALSE)</f>
        <v>1.94278634981416</v>
      </c>
      <c r="Q16" s="60">
        <f>VLOOKUP($A16,'Occupancy Raw Data'!$B$6:$BE$43,'Occupancy Raw Data'!AX$1,FALSE)</f>
        <v>0.136518771331058</v>
      </c>
      <c r="R16" s="61">
        <f>VLOOKUP($A16,'Occupancy Raw Data'!$B$6:$BE$43,'Occupancy Raw Data'!AY$1,FALSE)</f>
        <v>1.8341997134432899</v>
      </c>
      <c r="S16" s="60">
        <f>VLOOKUP($A16,'Occupancy Raw Data'!$B$6:$BE$43,'Occupancy Raw Data'!BA$1,FALSE)</f>
        <v>-1.59083842885273</v>
      </c>
      <c r="T16" s="60">
        <f>VLOOKUP($A16,'Occupancy Raw Data'!$B$6:$BE$43,'Occupancy Raw Data'!BB$1,FALSE)</f>
        <v>-1.4404852160727799</v>
      </c>
      <c r="U16" s="61">
        <f>VLOOKUP($A16,'Occupancy Raw Data'!$B$6:$BE$43,'Occupancy Raw Data'!BC$1,FALSE)</f>
        <v>-1.51472507228206</v>
      </c>
      <c r="V16" s="62">
        <f>VLOOKUP($A16,'Occupancy Raw Data'!$B$6:$BE$43,'Occupancy Raw Data'!BE$1,FALSE)</f>
        <v>0.77468551168099398</v>
      </c>
      <c r="X16" s="64">
        <f>VLOOKUP($A16,'ADR Raw Data'!$B$6:$BE$43,'ADR Raw Data'!AG$1,FALSE)</f>
        <v>80.173737956453394</v>
      </c>
      <c r="Y16" s="65">
        <f>VLOOKUP($A16,'ADR Raw Data'!$B$6:$BE$43,'ADR Raw Data'!AH$1,FALSE)</f>
        <v>84.1409337065747</v>
      </c>
      <c r="Z16" s="65">
        <f>VLOOKUP($A16,'ADR Raw Data'!$B$6:$BE$43,'ADR Raw Data'!AI$1,FALSE)</f>
        <v>85.910814895484705</v>
      </c>
      <c r="AA16" s="65">
        <f>VLOOKUP($A16,'ADR Raw Data'!$B$6:$BE$43,'ADR Raw Data'!AJ$1,FALSE)</f>
        <v>85.533475865878501</v>
      </c>
      <c r="AB16" s="65">
        <f>VLOOKUP($A16,'ADR Raw Data'!$B$6:$BE$43,'ADR Raw Data'!AK$1,FALSE)</f>
        <v>83.391880635082899</v>
      </c>
      <c r="AC16" s="66">
        <f>VLOOKUP($A16,'ADR Raw Data'!$B$6:$BE$43,'ADR Raw Data'!AL$1,FALSE)</f>
        <v>83.979993008139502</v>
      </c>
      <c r="AD16" s="65">
        <f>VLOOKUP($A16,'ADR Raw Data'!$B$6:$BE$43,'ADR Raw Data'!AN$1,FALSE)</f>
        <v>96.187986282976098</v>
      </c>
      <c r="AE16" s="65">
        <f>VLOOKUP($A16,'ADR Raw Data'!$B$6:$BE$43,'ADR Raw Data'!AO$1,FALSE)</f>
        <v>98.331179215384594</v>
      </c>
      <c r="AF16" s="66">
        <f>VLOOKUP($A16,'ADR Raw Data'!$B$6:$BE$43,'ADR Raw Data'!AP$1,FALSE)</f>
        <v>97.273753402093902</v>
      </c>
      <c r="AG16" s="67">
        <f>VLOOKUP($A16,'ADR Raw Data'!$B$6:$BE$43,'ADR Raw Data'!AR$1,FALSE)</f>
        <v>88.090251029391595</v>
      </c>
      <c r="AI16" s="59">
        <f>VLOOKUP($A16,'ADR Raw Data'!$B$6:$BE$43,'ADR Raw Data'!AT$1,FALSE)</f>
        <v>15.9401222841853</v>
      </c>
      <c r="AJ16" s="60">
        <f>VLOOKUP($A16,'ADR Raw Data'!$B$6:$BE$43,'ADR Raw Data'!AU$1,FALSE)</f>
        <v>20.248023420791402</v>
      </c>
      <c r="AK16" s="60">
        <f>VLOOKUP($A16,'ADR Raw Data'!$B$6:$BE$43,'ADR Raw Data'!AV$1,FALSE)</f>
        <v>20.407003118071199</v>
      </c>
      <c r="AL16" s="60">
        <f>VLOOKUP($A16,'ADR Raw Data'!$B$6:$BE$43,'ADR Raw Data'!AW$1,FALSE)</f>
        <v>18.5772783339469</v>
      </c>
      <c r="AM16" s="60">
        <f>VLOOKUP($A16,'ADR Raw Data'!$B$6:$BE$43,'ADR Raw Data'!AX$1,FALSE)</f>
        <v>15.2788275765314</v>
      </c>
      <c r="AN16" s="61">
        <f>VLOOKUP($A16,'ADR Raw Data'!$B$6:$BE$43,'ADR Raw Data'!AY$1,FALSE)</f>
        <v>18.196468150882101</v>
      </c>
      <c r="AO16" s="60">
        <f>VLOOKUP($A16,'ADR Raw Data'!$B$6:$BE$43,'ADR Raw Data'!BA$1,FALSE)</f>
        <v>21.9457718275555</v>
      </c>
      <c r="AP16" s="60">
        <f>VLOOKUP($A16,'ADR Raw Data'!$B$6:$BE$43,'ADR Raw Data'!BB$1,FALSE)</f>
        <v>21.9774632844466</v>
      </c>
      <c r="AQ16" s="61">
        <f>VLOOKUP($A16,'ADR Raw Data'!$B$6:$BE$43,'ADR Raw Data'!BC$1,FALSE)</f>
        <v>21.963012916254399</v>
      </c>
      <c r="AR16" s="62">
        <f>VLOOKUP($A16,'ADR Raw Data'!$B$6:$BE$43,'ADR Raw Data'!BE$1,FALSE)</f>
        <v>19.354736017687099</v>
      </c>
      <c r="AT16" s="64">
        <f>VLOOKUP($A16,'RevPAR Raw Data'!$B$6:$BE$43,'RevPAR Raw Data'!AG$1,FALSE)</f>
        <v>51.2936871091703</v>
      </c>
      <c r="AU16" s="65">
        <f>VLOOKUP($A16,'RevPAR Raw Data'!$B$6:$BE$43,'RevPAR Raw Data'!AH$1,FALSE)</f>
        <v>63.9875266593886</v>
      </c>
      <c r="AV16" s="65">
        <f>VLOOKUP($A16,'RevPAR Raw Data'!$B$6:$BE$43,'RevPAR Raw Data'!AI$1,FALSE)</f>
        <v>68.379756467248896</v>
      </c>
      <c r="AW16" s="65">
        <f>VLOOKUP($A16,'RevPAR Raw Data'!$B$6:$BE$43,'RevPAR Raw Data'!AJ$1,FALSE)</f>
        <v>67.616266969432303</v>
      </c>
      <c r="AX16" s="65">
        <f>VLOOKUP($A16,'RevPAR Raw Data'!$B$6:$BE$43,'RevPAR Raw Data'!AK$1,FALSE)</f>
        <v>64.106142650655002</v>
      </c>
      <c r="AY16" s="66">
        <f>VLOOKUP($A16,'RevPAR Raw Data'!$B$6:$BE$43,'RevPAR Raw Data'!AL$1,FALSE)</f>
        <v>63.076675971179</v>
      </c>
      <c r="AZ16" s="65">
        <f>VLOOKUP($A16,'RevPAR Raw Data'!$B$6:$BE$43,'RevPAR Raw Data'!AN$1,FALSE)</f>
        <v>79.7688230349344</v>
      </c>
      <c r="BA16" s="65">
        <f>VLOOKUP($A16,'RevPAR Raw Data'!$B$6:$BE$43,'RevPAR Raw Data'!AO$1,FALSE)</f>
        <v>83.731790161571993</v>
      </c>
      <c r="BB16" s="66">
        <f>VLOOKUP($A16,'RevPAR Raw Data'!$B$6:$BE$43,'RevPAR Raw Data'!AP$1,FALSE)</f>
        <v>81.750306598253204</v>
      </c>
      <c r="BC16" s="67">
        <f>VLOOKUP($A16,'RevPAR Raw Data'!$B$6:$BE$43,'RevPAR Raw Data'!AR$1,FALSE)</f>
        <v>68.411999007485903</v>
      </c>
      <c r="BE16" s="59">
        <f>VLOOKUP($A16,'RevPAR Raw Data'!$B$6:$BE$43,'RevPAR Raw Data'!AT$1,FALSE)</f>
        <v>11.0221393193202</v>
      </c>
      <c r="BF16" s="60">
        <f>VLOOKUP($A16,'RevPAR Raw Data'!$B$6:$BE$43,'RevPAR Raw Data'!AU$1,FALSE)</f>
        <v>25.969641955791701</v>
      </c>
      <c r="BG16" s="60">
        <f>VLOOKUP($A16,'RevPAR Raw Data'!$B$6:$BE$43,'RevPAR Raw Data'!AV$1,FALSE)</f>
        <v>27.678075852759498</v>
      </c>
      <c r="BH16" s="60">
        <f>VLOOKUP($A16,'RevPAR Raw Data'!$B$6:$BE$43,'RevPAR Raw Data'!AW$1,FALSE)</f>
        <v>20.880981511400002</v>
      </c>
      <c r="BI16" s="60">
        <f>VLOOKUP($A16,'RevPAR Raw Data'!$B$6:$BE$43,'RevPAR Raw Data'!AX$1,FALSE)</f>
        <v>15.4362048155437</v>
      </c>
      <c r="BJ16" s="61">
        <f>VLOOKUP($A16,'RevPAR Raw Data'!$B$6:$BE$43,'RevPAR Raw Data'!AY$1,FALSE)</f>
        <v>20.364427431005598</v>
      </c>
      <c r="BK16" s="60">
        <f>VLOOKUP($A16,'RevPAR Raw Data'!$B$6:$BE$43,'RevPAR Raw Data'!BA$1,FALSE)</f>
        <v>20.005811626961702</v>
      </c>
      <c r="BL16" s="60">
        <f>VLOOKUP($A16,'RevPAR Raw Data'!$B$6:$BE$43,'RevPAR Raw Data'!BB$1,FALSE)</f>
        <v>20.220395958893501</v>
      </c>
      <c r="BM16" s="61">
        <f>VLOOKUP($A16,'RevPAR Raw Data'!$B$6:$BE$43,'RevPAR Raw Data'!BC$1,FALSE)</f>
        <v>20.115608580701299</v>
      </c>
      <c r="BN16" s="62">
        <f>VLOOKUP($A16,'RevPAR Raw Data'!$B$6:$BE$43,'RevPAR Raw Data'!BE$1,FALSE)</f>
        <v>20.279359865121201</v>
      </c>
    </row>
    <row r="17" spans="1:66" x14ac:dyDescent="0.35">
      <c r="A17" s="78" t="s">
        <v>32</v>
      </c>
      <c r="B17" s="59">
        <f>VLOOKUP($A17,'Occupancy Raw Data'!$B$6:$BE$43,'Occupancy Raw Data'!AG$1,FALSE)</f>
        <v>51.936170212765902</v>
      </c>
      <c r="C17" s="60">
        <f>VLOOKUP($A17,'Occupancy Raw Data'!$B$6:$BE$43,'Occupancy Raw Data'!AH$1,FALSE)</f>
        <v>59.684397163120501</v>
      </c>
      <c r="D17" s="60">
        <f>VLOOKUP($A17,'Occupancy Raw Data'!$B$6:$BE$43,'Occupancy Raw Data'!AI$1,FALSE)</f>
        <v>62.397163120567299</v>
      </c>
      <c r="E17" s="60">
        <f>VLOOKUP($A17,'Occupancy Raw Data'!$B$6:$BE$43,'Occupancy Raw Data'!AJ$1,FALSE)</f>
        <v>63.524822695035397</v>
      </c>
      <c r="F17" s="60">
        <f>VLOOKUP($A17,'Occupancy Raw Data'!$B$6:$BE$43,'Occupancy Raw Data'!AK$1,FALSE)</f>
        <v>66.326241134751697</v>
      </c>
      <c r="G17" s="61">
        <f>VLOOKUP($A17,'Occupancy Raw Data'!$B$6:$BE$43,'Occupancy Raw Data'!AL$1,FALSE)</f>
        <v>60.773758865248197</v>
      </c>
      <c r="H17" s="60">
        <f>VLOOKUP($A17,'Occupancy Raw Data'!$B$6:$BE$43,'Occupancy Raw Data'!AN$1,FALSE)</f>
        <v>77.352200588715107</v>
      </c>
      <c r="I17" s="60">
        <f>VLOOKUP($A17,'Occupancy Raw Data'!$B$6:$BE$43,'Occupancy Raw Data'!AO$1,FALSE)</f>
        <v>79.324041564705396</v>
      </c>
      <c r="J17" s="61">
        <f>VLOOKUP($A17,'Occupancy Raw Data'!$B$6:$BE$43,'Occupancy Raw Data'!AP$1,FALSE)</f>
        <v>78.338121076710195</v>
      </c>
      <c r="K17" s="62">
        <f>VLOOKUP($A17,'Occupancy Raw Data'!$B$6:$BE$43,'Occupancy Raw Data'!AR$1,FALSE)</f>
        <v>65.791766720366297</v>
      </c>
      <c r="M17" s="59">
        <f>VLOOKUP($A17,'Occupancy Raw Data'!$B$6:$BE$43,'Occupancy Raw Data'!AT$1,FALSE)</f>
        <v>-6.2441883435808396</v>
      </c>
      <c r="N17" s="60">
        <f>VLOOKUP($A17,'Occupancy Raw Data'!$B$6:$BE$43,'Occupancy Raw Data'!AU$1,FALSE)</f>
        <v>3.8143216203538302</v>
      </c>
      <c r="O17" s="60">
        <f>VLOOKUP($A17,'Occupancy Raw Data'!$B$6:$BE$43,'Occupancy Raw Data'!AV$1,FALSE)</f>
        <v>5.2597428611198804</v>
      </c>
      <c r="P17" s="60">
        <f>VLOOKUP($A17,'Occupancy Raw Data'!$B$6:$BE$43,'Occupancy Raw Data'!AW$1,FALSE)</f>
        <v>4.8838536701867996</v>
      </c>
      <c r="Q17" s="60">
        <f>VLOOKUP($A17,'Occupancy Raw Data'!$B$6:$BE$43,'Occupancy Raw Data'!AX$1,FALSE)</f>
        <v>6.3755484168234098</v>
      </c>
      <c r="R17" s="61">
        <f>VLOOKUP($A17,'Occupancy Raw Data'!$B$6:$BE$43,'Occupancy Raw Data'!AY$1,FALSE)</f>
        <v>2.97714929252782</v>
      </c>
      <c r="S17" s="60">
        <f>VLOOKUP($A17,'Occupancy Raw Data'!$B$6:$BE$43,'Occupancy Raw Data'!BA$1,FALSE)</f>
        <v>4.0565557568858299</v>
      </c>
      <c r="T17" s="60">
        <f>VLOOKUP($A17,'Occupancy Raw Data'!$B$6:$BE$43,'Occupancy Raw Data'!BB$1,FALSE)</f>
        <v>-8.0274349127542402E-2</v>
      </c>
      <c r="U17" s="61">
        <f>VLOOKUP($A17,'Occupancy Raw Data'!$B$6:$BE$43,'Occupancy Raw Data'!BC$1,FALSE)</f>
        <v>1.9201767222583599</v>
      </c>
      <c r="V17" s="62">
        <f>VLOOKUP($A17,'Occupancy Raw Data'!$B$6:$BE$43,'Occupancy Raw Data'!BE$1,FALSE)</f>
        <v>2.6145233597621198</v>
      </c>
      <c r="X17" s="64">
        <f>VLOOKUP($A17,'ADR Raw Data'!$B$6:$BE$43,'ADR Raw Data'!AG$1,FALSE)</f>
        <v>70.815832671036404</v>
      </c>
      <c r="Y17" s="65">
        <f>VLOOKUP($A17,'ADR Raw Data'!$B$6:$BE$43,'ADR Raw Data'!AH$1,FALSE)</f>
        <v>75.439180096250894</v>
      </c>
      <c r="Z17" s="65">
        <f>VLOOKUP($A17,'ADR Raw Data'!$B$6:$BE$43,'ADR Raw Data'!AI$1,FALSE)</f>
        <v>77.919194794271405</v>
      </c>
      <c r="AA17" s="65">
        <f>VLOOKUP($A17,'ADR Raw Data'!$B$6:$BE$43,'ADR Raw Data'!AJ$1,FALSE)</f>
        <v>78.742800519146996</v>
      </c>
      <c r="AB17" s="65">
        <f>VLOOKUP($A17,'ADR Raw Data'!$B$6:$BE$43,'ADR Raw Data'!AK$1,FALSE)</f>
        <v>82.3710144407613</v>
      </c>
      <c r="AC17" s="66">
        <f>VLOOKUP($A17,'ADR Raw Data'!$B$6:$BE$43,'ADR Raw Data'!AL$1,FALSE)</f>
        <v>77.361889343104806</v>
      </c>
      <c r="AD17" s="65">
        <f>VLOOKUP($A17,'ADR Raw Data'!$B$6:$BE$43,'ADR Raw Data'!AN$1,FALSE)</f>
        <v>100.832590853239</v>
      </c>
      <c r="AE17" s="65">
        <f>VLOOKUP($A17,'ADR Raw Data'!$B$6:$BE$43,'ADR Raw Data'!AO$1,FALSE)</f>
        <v>102.151119998211</v>
      </c>
      <c r="AF17" s="66">
        <f>VLOOKUP($A17,'ADR Raw Data'!$B$6:$BE$43,'ADR Raw Data'!AP$1,FALSE)</f>
        <v>101.500152566888</v>
      </c>
      <c r="AG17" s="67">
        <f>VLOOKUP($A17,'ADR Raw Data'!$B$6:$BE$43,'ADR Raw Data'!AR$1,FALSE)</f>
        <v>85.573088264327794</v>
      </c>
      <c r="AI17" s="59">
        <f>VLOOKUP($A17,'ADR Raw Data'!$B$6:$BE$43,'ADR Raw Data'!AT$1,FALSE)</f>
        <v>16.109264232223499</v>
      </c>
      <c r="AJ17" s="60">
        <f>VLOOKUP($A17,'ADR Raw Data'!$B$6:$BE$43,'ADR Raw Data'!AU$1,FALSE)</f>
        <v>21.4841452559053</v>
      </c>
      <c r="AK17" s="60">
        <f>VLOOKUP($A17,'ADR Raw Data'!$B$6:$BE$43,'ADR Raw Data'!AV$1,FALSE)</f>
        <v>24.211790939319201</v>
      </c>
      <c r="AL17" s="60">
        <f>VLOOKUP($A17,'ADR Raw Data'!$B$6:$BE$43,'ADR Raw Data'!AW$1,FALSE)</f>
        <v>25.5263063180962</v>
      </c>
      <c r="AM17" s="60">
        <f>VLOOKUP($A17,'ADR Raw Data'!$B$6:$BE$43,'ADR Raw Data'!AX$1,FALSE)</f>
        <v>31.756818935853499</v>
      </c>
      <c r="AN17" s="61">
        <f>VLOOKUP($A17,'ADR Raw Data'!$B$6:$BE$43,'ADR Raw Data'!AY$1,FALSE)</f>
        <v>24.304799599410298</v>
      </c>
      <c r="AO17" s="60">
        <f>VLOOKUP($A17,'ADR Raw Data'!$B$6:$BE$43,'ADR Raw Data'!BA$1,FALSE)</f>
        <v>40.717857654857298</v>
      </c>
      <c r="AP17" s="60">
        <f>VLOOKUP($A17,'ADR Raw Data'!$B$6:$BE$43,'ADR Raw Data'!BB$1,FALSE)</f>
        <v>37.650226732143203</v>
      </c>
      <c r="AQ17" s="61">
        <f>VLOOKUP($A17,'ADR Raw Data'!$B$6:$BE$43,'ADR Raw Data'!BC$1,FALSE)</f>
        <v>39.0885100556116</v>
      </c>
      <c r="AR17" s="62">
        <f>VLOOKUP($A17,'ADR Raw Data'!$B$6:$BE$43,'ADR Raw Data'!BE$1,FALSE)</f>
        <v>29.8251007564354</v>
      </c>
      <c r="AT17" s="64">
        <f>VLOOKUP($A17,'RevPAR Raw Data'!$B$6:$BE$43,'RevPAR Raw Data'!AG$1,FALSE)</f>
        <v>36.779031393616997</v>
      </c>
      <c r="AU17" s="65">
        <f>VLOOKUP($A17,'RevPAR Raw Data'!$B$6:$BE$43,'RevPAR Raw Data'!AH$1,FALSE)</f>
        <v>45.025419865248203</v>
      </c>
      <c r="AV17" s="65">
        <f>VLOOKUP($A17,'RevPAR Raw Data'!$B$6:$BE$43,'RevPAR Raw Data'!AI$1,FALSE)</f>
        <v>48.619367078014101</v>
      </c>
      <c r="AW17" s="65">
        <f>VLOOKUP($A17,'RevPAR Raw Data'!$B$6:$BE$43,'RevPAR Raw Data'!AJ$1,FALSE)</f>
        <v>50.021224414893602</v>
      </c>
      <c r="AX17" s="65">
        <f>VLOOKUP($A17,'RevPAR Raw Data'!$B$6:$BE$43,'RevPAR Raw Data'!AK$1,FALSE)</f>
        <v>54.633597663120497</v>
      </c>
      <c r="AY17" s="66">
        <f>VLOOKUP($A17,'RevPAR Raw Data'!$B$6:$BE$43,'RevPAR Raw Data'!AL$1,FALSE)</f>
        <v>47.015728082978697</v>
      </c>
      <c r="AZ17" s="65">
        <f>VLOOKUP($A17,'RevPAR Raw Data'!$B$6:$BE$43,'RevPAR Raw Data'!AN$1,FALSE)</f>
        <v>77.996227935595897</v>
      </c>
      <c r="BA17" s="65">
        <f>VLOOKUP($A17,'RevPAR Raw Data'!$B$6:$BE$43,'RevPAR Raw Data'!AO$1,FALSE)</f>
        <v>81.0303968861935</v>
      </c>
      <c r="BB17" s="66">
        <f>VLOOKUP($A17,'RevPAR Raw Data'!$B$6:$BE$43,'RevPAR Raw Data'!AP$1,FALSE)</f>
        <v>79.513312410894699</v>
      </c>
      <c r="BC17" s="67">
        <f>VLOOKUP($A17,'RevPAR Raw Data'!$B$6:$BE$43,'RevPAR Raw Data'!AR$1,FALSE)</f>
        <v>56.3000466062798</v>
      </c>
      <c r="BE17" s="59">
        <f>VLOOKUP($A17,'RevPAR Raw Data'!$B$6:$BE$43,'RevPAR Raw Data'!AT$1,FALSE)</f>
        <v>8.8591830892175505</v>
      </c>
      <c r="BF17" s="60">
        <f>VLOOKUP($A17,'RevPAR Raw Data'!$B$6:$BE$43,'RevPAR Raw Data'!AU$1,FALSE)</f>
        <v>26.117941273703401</v>
      </c>
      <c r="BG17" s="60">
        <f>VLOOKUP($A17,'RevPAR Raw Data'!$B$6:$BE$43,'RevPAR Raw Data'!AV$1,FALSE)</f>
        <v>30.7450117459192</v>
      </c>
      <c r="BH17" s="60">
        <f>VLOOKUP($A17,'RevPAR Raw Data'!$B$6:$BE$43,'RevPAR Raw Data'!AW$1,FALSE)</f>
        <v>31.6568274362625</v>
      </c>
      <c r="BI17" s="60">
        <f>VLOOKUP($A17,'RevPAR Raw Data'!$B$6:$BE$43,'RevPAR Raw Data'!AX$1,FALSE)</f>
        <v>40.157038719575198</v>
      </c>
      <c r="BJ17" s="61">
        <f>VLOOKUP($A17,'RevPAR Raw Data'!$B$6:$BE$43,'RevPAR Raw Data'!AY$1,FALSE)</f>
        <v>28.005539061262301</v>
      </c>
      <c r="BK17" s="60">
        <f>VLOOKUP($A17,'RevPAR Raw Data'!$B$6:$BE$43,'RevPAR Raw Data'!BA$1,FALSE)</f>
        <v>46.4261560105219</v>
      </c>
      <c r="BL17" s="60">
        <f>VLOOKUP($A17,'RevPAR Raw Data'!$B$6:$BE$43,'RevPAR Raw Data'!BB$1,FALSE)</f>
        <v>37.539728908561301</v>
      </c>
      <c r="BM17" s="61">
        <f>VLOOKUP($A17,'RevPAR Raw Data'!$B$6:$BE$43,'RevPAR Raw Data'!BC$1,FALSE)</f>
        <v>41.759255249035398</v>
      </c>
      <c r="BN17" s="62">
        <f>VLOOKUP($A17,'RevPAR Raw Data'!$B$6:$BE$43,'RevPAR Raw Data'!BE$1,FALSE)</f>
        <v>33.219408342547098</v>
      </c>
    </row>
    <row r="18" spans="1:66" x14ac:dyDescent="0.35">
      <c r="A18" s="78" t="s">
        <v>93</v>
      </c>
      <c r="B18" s="59">
        <f>VLOOKUP($A18,'Occupancy Raw Data'!$B$6:$BE$43,'Occupancy Raw Data'!AG$1,FALSE)</f>
        <v>58.029517701835999</v>
      </c>
      <c r="C18" s="60">
        <f>VLOOKUP($A18,'Occupancy Raw Data'!$B$6:$BE$43,'Occupancy Raw Data'!AH$1,FALSE)</f>
        <v>66.1102569734241</v>
      </c>
      <c r="D18" s="60">
        <f>VLOOKUP($A18,'Occupancy Raw Data'!$B$6:$BE$43,'Occupancy Raw Data'!AI$1,FALSE)</f>
        <v>70.358005710520501</v>
      </c>
      <c r="E18" s="60">
        <f>VLOOKUP($A18,'Occupancy Raw Data'!$B$6:$BE$43,'Occupancy Raw Data'!AJ$1,FALSE)</f>
        <v>70.454645288820501</v>
      </c>
      <c r="F18" s="60">
        <f>VLOOKUP($A18,'Occupancy Raw Data'!$B$6:$BE$43,'Occupancy Raw Data'!AK$1,FALSE)</f>
        <v>71.333186909729804</v>
      </c>
      <c r="G18" s="61">
        <f>VLOOKUP($A18,'Occupancy Raw Data'!$B$6:$BE$43,'Occupancy Raw Data'!AL$1,FALSE)</f>
        <v>67.257041449229504</v>
      </c>
      <c r="H18" s="60">
        <f>VLOOKUP($A18,'Occupancy Raw Data'!$B$6:$BE$43,'Occupancy Raw Data'!AN$1,FALSE)</f>
        <v>78.387876125631394</v>
      </c>
      <c r="I18" s="60">
        <f>VLOOKUP($A18,'Occupancy Raw Data'!$B$6:$BE$43,'Occupancy Raw Data'!AO$1,FALSE)</f>
        <v>81.313419723259301</v>
      </c>
      <c r="J18" s="61">
        <f>VLOOKUP($A18,'Occupancy Raw Data'!$B$6:$BE$43,'Occupancy Raw Data'!AP$1,FALSE)</f>
        <v>79.850647924445397</v>
      </c>
      <c r="K18" s="62">
        <f>VLOOKUP($A18,'Occupancy Raw Data'!$B$6:$BE$43,'Occupancy Raw Data'!AR$1,FALSE)</f>
        <v>70.855192148397194</v>
      </c>
      <c r="M18" s="59">
        <f>VLOOKUP($A18,'Occupancy Raw Data'!$B$6:$BE$43,'Occupancy Raw Data'!AT$1,FALSE)</f>
        <v>1.12725569175843</v>
      </c>
      <c r="N18" s="60">
        <f>VLOOKUP($A18,'Occupancy Raw Data'!$B$6:$BE$43,'Occupancy Raw Data'!AU$1,FALSE)</f>
        <v>12.6473236755701</v>
      </c>
      <c r="O18" s="60">
        <f>VLOOKUP($A18,'Occupancy Raw Data'!$B$6:$BE$43,'Occupancy Raw Data'!AV$1,FALSE)</f>
        <v>14.837668766934801</v>
      </c>
      <c r="P18" s="60">
        <f>VLOOKUP($A18,'Occupancy Raw Data'!$B$6:$BE$43,'Occupancy Raw Data'!AW$1,FALSE)</f>
        <v>12.691776776017401</v>
      </c>
      <c r="Q18" s="60">
        <f>VLOOKUP($A18,'Occupancy Raw Data'!$B$6:$BE$43,'Occupancy Raw Data'!AX$1,FALSE)</f>
        <v>11.212524069458199</v>
      </c>
      <c r="R18" s="61">
        <f>VLOOKUP($A18,'Occupancy Raw Data'!$B$6:$BE$43,'Occupancy Raw Data'!AY$1,FALSE)</f>
        <v>10.620517738201899</v>
      </c>
      <c r="S18" s="60">
        <f>VLOOKUP($A18,'Occupancy Raw Data'!$B$6:$BE$43,'Occupancy Raw Data'!BA$1,FALSE)</f>
        <v>3.5885313074837</v>
      </c>
      <c r="T18" s="60">
        <f>VLOOKUP($A18,'Occupancy Raw Data'!$B$6:$BE$43,'Occupancy Raw Data'!BB$1,FALSE)</f>
        <v>-0.20127397537939301</v>
      </c>
      <c r="U18" s="61">
        <f>VLOOKUP($A18,'Occupancy Raw Data'!$B$6:$BE$43,'Occupancy Raw Data'!BC$1,FALSE)</f>
        <v>1.6236315633612</v>
      </c>
      <c r="V18" s="62">
        <f>VLOOKUP($A18,'Occupancy Raw Data'!$B$6:$BE$43,'Occupancy Raw Data'!BE$1,FALSE)</f>
        <v>7.5545342313391801</v>
      </c>
      <c r="X18" s="64">
        <f>VLOOKUP($A18,'ADR Raw Data'!$B$6:$BE$43,'ADR Raw Data'!AG$1,FALSE)</f>
        <v>90.247908863825501</v>
      </c>
      <c r="Y18" s="65">
        <f>VLOOKUP($A18,'ADR Raw Data'!$B$6:$BE$43,'ADR Raw Data'!AH$1,FALSE)</f>
        <v>96.481824199335506</v>
      </c>
      <c r="Z18" s="65">
        <f>VLOOKUP($A18,'ADR Raw Data'!$B$6:$BE$43,'ADR Raw Data'!AI$1,FALSE)</f>
        <v>99.304166498095697</v>
      </c>
      <c r="AA18" s="65">
        <f>VLOOKUP($A18,'ADR Raw Data'!$B$6:$BE$43,'ADR Raw Data'!AJ$1,FALSE)</f>
        <v>99.444718367728598</v>
      </c>
      <c r="AB18" s="65">
        <f>VLOOKUP($A18,'ADR Raw Data'!$B$6:$BE$43,'ADR Raw Data'!AK$1,FALSE)</f>
        <v>96.087778847219596</v>
      </c>
      <c r="AC18" s="66">
        <f>VLOOKUP($A18,'ADR Raw Data'!$B$6:$BE$43,'ADR Raw Data'!AL$1,FALSE)</f>
        <v>96.533709854224298</v>
      </c>
      <c r="AD18" s="65">
        <f>VLOOKUP($A18,'ADR Raw Data'!$B$6:$BE$43,'ADR Raw Data'!AN$1,FALSE)</f>
        <v>110.10606461193601</v>
      </c>
      <c r="AE18" s="65">
        <f>VLOOKUP($A18,'ADR Raw Data'!$B$6:$BE$43,'ADR Raw Data'!AO$1,FALSE)</f>
        <v>114.134792091189</v>
      </c>
      <c r="AF18" s="66">
        <f>VLOOKUP($A18,'ADR Raw Data'!$B$6:$BE$43,'ADR Raw Data'!AP$1,FALSE)</f>
        <v>112.15732917262601</v>
      </c>
      <c r="AG18" s="67">
        <f>VLOOKUP($A18,'ADR Raw Data'!$B$6:$BE$43,'ADR Raw Data'!AR$1,FALSE)</f>
        <v>101.56428502727699</v>
      </c>
      <c r="AI18" s="59">
        <f>VLOOKUP($A18,'ADR Raw Data'!$B$6:$BE$43,'ADR Raw Data'!AT$1,FALSE)</f>
        <v>19.127813016488702</v>
      </c>
      <c r="AJ18" s="60">
        <f>VLOOKUP($A18,'ADR Raw Data'!$B$6:$BE$43,'ADR Raw Data'!AU$1,FALSE)</f>
        <v>26.333768325773899</v>
      </c>
      <c r="AK18" s="60">
        <f>VLOOKUP($A18,'ADR Raw Data'!$B$6:$BE$43,'ADR Raw Data'!AV$1,FALSE)</f>
        <v>28.244910358455002</v>
      </c>
      <c r="AL18" s="60">
        <f>VLOOKUP($A18,'ADR Raw Data'!$B$6:$BE$43,'ADR Raw Data'!AW$1,FALSE)</f>
        <v>26.779954968224001</v>
      </c>
      <c r="AM18" s="60">
        <f>VLOOKUP($A18,'ADR Raw Data'!$B$6:$BE$43,'ADR Raw Data'!AX$1,FALSE)</f>
        <v>22.129523590679401</v>
      </c>
      <c r="AN18" s="61">
        <f>VLOOKUP($A18,'ADR Raw Data'!$B$6:$BE$43,'ADR Raw Data'!AY$1,FALSE)</f>
        <v>24.7512760635916</v>
      </c>
      <c r="AO18" s="60">
        <f>VLOOKUP($A18,'ADR Raw Data'!$B$6:$BE$43,'ADR Raw Data'!BA$1,FALSE)</f>
        <v>24.670030932268102</v>
      </c>
      <c r="AP18" s="60">
        <f>VLOOKUP($A18,'ADR Raw Data'!$B$6:$BE$43,'ADR Raw Data'!BB$1,FALSE)</f>
        <v>20.068086449064101</v>
      </c>
      <c r="AQ18" s="61">
        <f>VLOOKUP($A18,'ADR Raw Data'!$B$6:$BE$43,'ADR Raw Data'!BC$1,FALSE)</f>
        <v>22.158860161373099</v>
      </c>
      <c r="AR18" s="62">
        <f>VLOOKUP($A18,'ADR Raw Data'!$B$6:$BE$43,'ADR Raw Data'!BE$1,FALSE)</f>
        <v>23.408931609609802</v>
      </c>
      <c r="AT18" s="64">
        <f>VLOOKUP($A18,'RevPAR Raw Data'!$B$6:$BE$43,'RevPAR Raw Data'!AG$1,FALSE)</f>
        <v>52.370426249670501</v>
      </c>
      <c r="AU18" s="65">
        <f>VLOOKUP($A18,'RevPAR Raw Data'!$B$6:$BE$43,'RevPAR Raw Data'!AH$1,FALSE)</f>
        <v>63.784381910828003</v>
      </c>
      <c r="AV18" s="65">
        <f>VLOOKUP($A18,'RevPAR Raw Data'!$B$6:$BE$43,'RevPAR Raw Data'!AI$1,FALSE)</f>
        <v>69.868431135514996</v>
      </c>
      <c r="AW18" s="65">
        <f>VLOOKUP($A18,'RevPAR Raw Data'!$B$6:$BE$43,'RevPAR Raw Data'!AJ$1,FALSE)</f>
        <v>70.063423584449794</v>
      </c>
      <c r="AX18" s="65">
        <f>VLOOKUP($A18,'RevPAR Raw Data'!$B$6:$BE$43,'RevPAR Raw Data'!AK$1,FALSE)</f>
        <v>68.542474882495</v>
      </c>
      <c r="AY18" s="66">
        <f>VLOOKUP($A18,'RevPAR Raw Data'!$B$6:$BE$43,'RevPAR Raw Data'!AL$1,FALSE)</f>
        <v>64.925717249134607</v>
      </c>
      <c r="AZ18" s="65">
        <f>VLOOKUP($A18,'RevPAR Raw Data'!$B$6:$BE$43,'RevPAR Raw Data'!AN$1,FALSE)</f>
        <v>86.309805534812199</v>
      </c>
      <c r="BA18" s="65">
        <f>VLOOKUP($A18,'RevPAR Raw Data'!$B$6:$BE$43,'RevPAR Raw Data'!AO$1,FALSE)</f>
        <v>92.806902543377902</v>
      </c>
      <c r="BB18" s="66">
        <f>VLOOKUP($A18,'RevPAR Raw Data'!$B$6:$BE$43,'RevPAR Raw Data'!AP$1,FALSE)</f>
        <v>89.558354039095093</v>
      </c>
      <c r="BC18" s="67">
        <f>VLOOKUP($A18,'RevPAR Raw Data'!$B$6:$BE$43,'RevPAR Raw Data'!AR$1,FALSE)</f>
        <v>71.963569310223605</v>
      </c>
      <c r="BE18" s="59">
        <f>VLOOKUP($A18,'RevPAR Raw Data'!$B$6:$BE$43,'RevPAR Raw Data'!AT$1,FALSE)</f>
        <v>20.470688069184401</v>
      </c>
      <c r="BF18" s="60">
        <f>VLOOKUP($A18,'RevPAR Raw Data'!$B$6:$BE$43,'RevPAR Raw Data'!AU$1,FALSE)</f>
        <v>42.311608917479397</v>
      </c>
      <c r="BG18" s="60">
        <f>VLOOKUP($A18,'RevPAR Raw Data'!$B$6:$BE$43,'RevPAR Raw Data'!AV$1,FALSE)</f>
        <v>47.273465367895099</v>
      </c>
      <c r="BH18" s="60">
        <f>VLOOKUP($A18,'RevPAR Raw Data'!$B$6:$BE$43,'RevPAR Raw Data'!AW$1,FALSE)</f>
        <v>42.870583849526497</v>
      </c>
      <c r="BI18" s="60">
        <f>VLOOKUP($A18,'RevPAR Raw Data'!$B$6:$BE$43,'RevPAR Raw Data'!AX$1,FALSE)</f>
        <v>35.823325819198999</v>
      </c>
      <c r="BJ18" s="61">
        <f>VLOOKUP($A18,'RevPAR Raw Data'!$B$6:$BE$43,'RevPAR Raw Data'!AY$1,FALSE)</f>
        <v>38.000507466558602</v>
      </c>
      <c r="BK18" s="60">
        <f>VLOOKUP($A18,'RevPAR Raw Data'!$B$6:$BE$43,'RevPAR Raw Data'!BA$1,FALSE)</f>
        <v>29.143854023322099</v>
      </c>
      <c r="BL18" s="60">
        <f>VLOOKUP($A18,'RevPAR Raw Data'!$B$6:$BE$43,'RevPAR Raw Data'!BB$1,FALSE)</f>
        <v>19.8264206383061</v>
      </c>
      <c r="BM18" s="61">
        <f>VLOOKUP($A18,'RevPAR Raw Data'!$B$6:$BE$43,'RevPAR Raw Data'!BC$1,FALSE)</f>
        <v>24.1422699723955</v>
      </c>
      <c r="BN18" s="62">
        <f>VLOOKUP($A18,'RevPAR Raw Data'!$B$6:$BE$43,'RevPAR Raw Data'!BE$1,FALSE)</f>
        <v>32.731901592587697</v>
      </c>
    </row>
    <row r="19" spans="1:66" x14ac:dyDescent="0.35">
      <c r="A19" s="78" t="s">
        <v>94</v>
      </c>
      <c r="B19" s="59">
        <f>VLOOKUP($A19,'Occupancy Raw Data'!$B$6:$BE$43,'Occupancy Raw Data'!AG$1,FALSE)</f>
        <v>44.8930525617642</v>
      </c>
      <c r="C19" s="60">
        <f>VLOOKUP($A19,'Occupancy Raw Data'!$B$6:$BE$43,'Occupancy Raw Data'!AH$1,FALSE)</f>
        <v>44.528270601890199</v>
      </c>
      <c r="D19" s="60">
        <f>VLOOKUP($A19,'Occupancy Raw Data'!$B$6:$BE$43,'Occupancy Raw Data'!AI$1,FALSE)</f>
        <v>46.314873155363898</v>
      </c>
      <c r="E19" s="60">
        <f>VLOOKUP($A19,'Occupancy Raw Data'!$B$6:$BE$43,'Occupancy Raw Data'!AJ$1,FALSE)</f>
        <v>46.770850605206398</v>
      </c>
      <c r="F19" s="60">
        <f>VLOOKUP($A19,'Occupancy Raw Data'!$B$6:$BE$43,'Occupancy Raw Data'!AK$1,FALSE)</f>
        <v>53.444702371082698</v>
      </c>
      <c r="G19" s="61">
        <f>VLOOKUP($A19,'Occupancy Raw Data'!$B$6:$BE$43,'Occupancy Raw Data'!AL$1,FALSE)</f>
        <v>47.190349859061499</v>
      </c>
      <c r="H19" s="60">
        <f>VLOOKUP($A19,'Occupancy Raw Data'!$B$6:$BE$43,'Occupancy Raw Data'!AN$1,FALSE)</f>
        <v>75.563753937987002</v>
      </c>
      <c r="I19" s="60">
        <f>VLOOKUP($A19,'Occupancy Raw Data'!$B$6:$BE$43,'Occupancy Raw Data'!AO$1,FALSE)</f>
        <v>81.611673022715905</v>
      </c>
      <c r="J19" s="61">
        <f>VLOOKUP($A19,'Occupancy Raw Data'!$B$6:$BE$43,'Occupancy Raw Data'!AP$1,FALSE)</f>
        <v>78.587713480351496</v>
      </c>
      <c r="K19" s="62">
        <f>VLOOKUP($A19,'Occupancy Raw Data'!$B$6:$BE$43,'Occupancy Raw Data'!AR$1,FALSE)</f>
        <v>56.161025179429998</v>
      </c>
      <c r="M19" s="59">
        <f>VLOOKUP($A19,'Occupancy Raw Data'!$B$6:$BE$43,'Occupancy Raw Data'!AT$1,FALSE)</f>
        <v>-8.3336172593396594</v>
      </c>
      <c r="N19" s="60">
        <f>VLOOKUP($A19,'Occupancy Raw Data'!$B$6:$BE$43,'Occupancy Raw Data'!AU$1,FALSE)</f>
        <v>-5.64549974405627</v>
      </c>
      <c r="O19" s="60">
        <f>VLOOKUP($A19,'Occupancy Raw Data'!$B$6:$BE$43,'Occupancy Raw Data'!AV$1,FALSE)</f>
        <v>-6.3378430415450504</v>
      </c>
      <c r="P19" s="60">
        <f>VLOOKUP($A19,'Occupancy Raw Data'!$B$6:$BE$43,'Occupancy Raw Data'!AW$1,FALSE)</f>
        <v>-8.0097667545668791</v>
      </c>
      <c r="Q19" s="60">
        <f>VLOOKUP($A19,'Occupancy Raw Data'!$B$6:$BE$43,'Occupancy Raw Data'!AX$1,FALSE)</f>
        <v>-5.26113360862609</v>
      </c>
      <c r="R19" s="61">
        <f>VLOOKUP($A19,'Occupancy Raw Data'!$B$6:$BE$43,'Occupancy Raw Data'!AY$1,FALSE)</f>
        <v>-6.6911227898601702</v>
      </c>
      <c r="S19" s="60">
        <f>VLOOKUP($A19,'Occupancy Raw Data'!$B$6:$BE$43,'Occupancy Raw Data'!BA$1,FALSE)</f>
        <v>-10.1766164212844</v>
      </c>
      <c r="T19" s="60">
        <f>VLOOKUP($A19,'Occupancy Raw Data'!$B$6:$BE$43,'Occupancy Raw Data'!BB$1,FALSE)</f>
        <v>-8.19257442736426</v>
      </c>
      <c r="U19" s="61">
        <f>VLOOKUP($A19,'Occupancy Raw Data'!$B$6:$BE$43,'Occupancy Raw Data'!BC$1,FALSE)</f>
        <v>-9.15724849913334</v>
      </c>
      <c r="V19" s="62">
        <f>VLOOKUP($A19,'Occupancy Raw Data'!$B$6:$BE$43,'Occupancy Raw Data'!BE$1,FALSE)</f>
        <v>-7.6929923580403097</v>
      </c>
      <c r="X19" s="64">
        <f>VLOOKUP($A19,'ADR Raw Data'!$B$6:$BE$43,'ADR Raw Data'!AG$1,FALSE)</f>
        <v>108.68458836565</v>
      </c>
      <c r="Y19" s="65">
        <f>VLOOKUP($A19,'ADR Raw Data'!$B$6:$BE$43,'ADR Raw Data'!AH$1,FALSE)</f>
        <v>103.73062719698299</v>
      </c>
      <c r="Z19" s="65">
        <f>VLOOKUP($A19,'ADR Raw Data'!$B$6:$BE$43,'ADR Raw Data'!AI$1,FALSE)</f>
        <v>103.980184113487</v>
      </c>
      <c r="AA19" s="65">
        <f>VLOOKUP($A19,'ADR Raw Data'!$B$6:$BE$43,'ADR Raw Data'!AJ$1,FALSE)</f>
        <v>107.570406394575</v>
      </c>
      <c r="AB19" s="65">
        <f>VLOOKUP($A19,'ADR Raw Data'!$B$6:$BE$43,'ADR Raw Data'!AK$1,FALSE)</f>
        <v>111.73864411696201</v>
      </c>
      <c r="AC19" s="66">
        <f>VLOOKUP($A19,'ADR Raw Data'!$B$6:$BE$43,'ADR Raw Data'!AL$1,FALSE)</f>
        <v>107.29717187681101</v>
      </c>
      <c r="AD19" s="65">
        <f>VLOOKUP($A19,'ADR Raw Data'!$B$6:$BE$43,'ADR Raw Data'!AN$1,FALSE)</f>
        <v>156.04438039113501</v>
      </c>
      <c r="AE19" s="65">
        <f>VLOOKUP($A19,'ADR Raw Data'!$B$6:$BE$43,'ADR Raw Data'!AO$1,FALSE)</f>
        <v>165.124751300284</v>
      </c>
      <c r="AF19" s="66">
        <f>VLOOKUP($A19,'ADR Raw Data'!$B$6:$BE$43,'ADR Raw Data'!AP$1,FALSE)</f>
        <v>160.75926665479801</v>
      </c>
      <c r="AG19" s="67">
        <f>VLOOKUP($A19,'ADR Raw Data'!$B$6:$BE$43,'ADR Raw Data'!AR$1,FALSE)</f>
        <v>128.671750080663</v>
      </c>
      <c r="AI19" s="59">
        <f>VLOOKUP($A19,'ADR Raw Data'!$B$6:$BE$43,'ADR Raw Data'!AT$1,FALSE)</f>
        <v>19.011970641657701</v>
      </c>
      <c r="AJ19" s="60">
        <f>VLOOKUP($A19,'ADR Raw Data'!$B$6:$BE$43,'ADR Raw Data'!AU$1,FALSE)</f>
        <v>16.365038710301398</v>
      </c>
      <c r="AK19" s="60">
        <f>VLOOKUP($A19,'ADR Raw Data'!$B$6:$BE$43,'ADR Raw Data'!AV$1,FALSE)</f>
        <v>14.043036024132</v>
      </c>
      <c r="AL19" s="60">
        <f>VLOOKUP($A19,'ADR Raw Data'!$B$6:$BE$43,'ADR Raw Data'!AW$1,FALSE)</f>
        <v>17.8668430805652</v>
      </c>
      <c r="AM19" s="60">
        <f>VLOOKUP($A19,'ADR Raw Data'!$B$6:$BE$43,'ADR Raw Data'!AX$1,FALSE)</f>
        <v>17.134297172373099</v>
      </c>
      <c r="AN19" s="61">
        <f>VLOOKUP($A19,'ADR Raw Data'!$B$6:$BE$43,'ADR Raw Data'!AY$1,FALSE)</f>
        <v>16.9023954916</v>
      </c>
      <c r="AO19" s="60">
        <f>VLOOKUP($A19,'ADR Raw Data'!$B$6:$BE$43,'ADR Raw Data'!BA$1,FALSE)</f>
        <v>21.7211313907383</v>
      </c>
      <c r="AP19" s="60">
        <f>VLOOKUP($A19,'ADR Raw Data'!$B$6:$BE$43,'ADR Raw Data'!BB$1,FALSE)</f>
        <v>21.148694818863799</v>
      </c>
      <c r="AQ19" s="61">
        <f>VLOOKUP($A19,'ADR Raw Data'!$B$6:$BE$43,'ADR Raw Data'!BC$1,FALSE)</f>
        <v>21.455700438662699</v>
      </c>
      <c r="AR19" s="62">
        <f>VLOOKUP($A19,'ADR Raw Data'!$B$6:$BE$43,'ADR Raw Data'!BE$1,FALSE)</f>
        <v>18.845595164660999</v>
      </c>
      <c r="AT19" s="64">
        <f>VLOOKUP($A19,'RevPAR Raw Data'!$B$6:$BE$43,'RevPAR Raw Data'!AG$1,FALSE)</f>
        <v>48.7918293815287</v>
      </c>
      <c r="AU19" s="65">
        <f>VLOOKUP($A19,'RevPAR Raw Data'!$B$6:$BE$43,'RevPAR Raw Data'!AH$1,FALSE)</f>
        <v>46.189454375310802</v>
      </c>
      <c r="AV19" s="65">
        <f>VLOOKUP($A19,'RevPAR Raw Data'!$B$6:$BE$43,'RevPAR Raw Data'!AI$1,FALSE)</f>
        <v>48.158290378875797</v>
      </c>
      <c r="AW19" s="65">
        <f>VLOOKUP($A19,'RevPAR Raw Data'!$B$6:$BE$43,'RevPAR Raw Data'!AJ$1,FALSE)</f>
        <v>50.311594070220501</v>
      </c>
      <c r="AX19" s="65">
        <f>VLOOKUP($A19,'RevPAR Raw Data'!$B$6:$BE$43,'RevPAR Raw Data'!AK$1,FALSE)</f>
        <v>59.718385781793998</v>
      </c>
      <c r="AY19" s="66">
        <f>VLOOKUP($A19,'RevPAR Raw Data'!$B$6:$BE$43,'RevPAR Raw Data'!AL$1,FALSE)</f>
        <v>50.633910797546001</v>
      </c>
      <c r="AZ19" s="65">
        <f>VLOOKUP($A19,'RevPAR Raw Data'!$B$6:$BE$43,'RevPAR Raw Data'!AN$1,FALSE)</f>
        <v>117.912991632813</v>
      </c>
      <c r="BA19" s="65">
        <f>VLOOKUP($A19,'RevPAR Raw Data'!$B$6:$BE$43,'RevPAR Raw Data'!AO$1,FALSE)</f>
        <v>134.76107211076101</v>
      </c>
      <c r="BB19" s="66">
        <f>VLOOKUP($A19,'RevPAR Raw Data'!$B$6:$BE$43,'RevPAR Raw Data'!AP$1,FALSE)</f>
        <v>126.337031871787</v>
      </c>
      <c r="BC19" s="67">
        <f>VLOOKUP($A19,'RevPAR Raw Data'!$B$6:$BE$43,'RevPAR Raw Data'!AR$1,FALSE)</f>
        <v>72.263373961614903</v>
      </c>
      <c r="BE19" s="59">
        <f>VLOOKUP($A19,'RevPAR Raw Data'!$B$6:$BE$43,'RevPAR Raw Data'!AT$1,FALSE)</f>
        <v>9.0939685155843399</v>
      </c>
      <c r="BF19" s="60">
        <f>VLOOKUP($A19,'RevPAR Raw Data'!$B$6:$BE$43,'RevPAR Raw Data'!AU$1,FALSE)</f>
        <v>9.7956507477404209</v>
      </c>
      <c r="BG19" s="60">
        <f>VLOOKUP($A19,'RevPAR Raw Data'!$B$6:$BE$43,'RevPAR Raw Data'!AV$1,FALSE)</f>
        <v>6.8151674011098802</v>
      </c>
      <c r="BH19" s="60">
        <f>VLOOKUP($A19,'RevPAR Raw Data'!$B$6:$BE$43,'RevPAR Raw Data'!AW$1,FALSE)</f>
        <v>8.4259838688406301</v>
      </c>
      <c r="BI19" s="60">
        <f>VLOOKUP($A19,'RevPAR Raw Data'!$B$6:$BE$43,'RevPAR Raw Data'!AX$1,FALSE)</f>
        <v>10.9717052966094</v>
      </c>
      <c r="BJ19" s="61">
        <f>VLOOKUP($A19,'RevPAR Raw Data'!$B$6:$BE$43,'RevPAR Raw Data'!AY$1,FALSE)</f>
        <v>9.0803126649691208</v>
      </c>
      <c r="BK19" s="60">
        <f>VLOOKUP($A19,'RevPAR Raw Data'!$B$6:$BE$43,'RevPAR Raw Data'!BA$1,FALSE)</f>
        <v>9.3340387454551905</v>
      </c>
      <c r="BL19" s="60">
        <f>VLOOKUP($A19,'RevPAR Raw Data'!$B$6:$BE$43,'RevPAR Raw Data'!BB$1,FALSE)</f>
        <v>11.223497828048</v>
      </c>
      <c r="BM19" s="61">
        <f>VLOOKUP($A19,'RevPAR Raw Data'!$B$6:$BE$43,'RevPAR Raw Data'!BC$1,FALSE)</f>
        <v>10.3337001331314</v>
      </c>
      <c r="BN19" s="62">
        <f>VLOOKUP($A19,'RevPAR Raw Data'!$B$6:$BE$43,'RevPAR Raw Data'!BE$1,FALSE)</f>
        <v>9.7028126107761796</v>
      </c>
    </row>
    <row r="20" spans="1:66" x14ac:dyDescent="0.35">
      <c r="A20" s="78" t="s">
        <v>29</v>
      </c>
      <c r="B20" s="59">
        <f>VLOOKUP($A20,'Occupancy Raw Data'!$B$6:$BE$43,'Occupancy Raw Data'!AG$1,FALSE)</f>
        <v>33.306044480829499</v>
      </c>
      <c r="C20" s="60">
        <f>VLOOKUP($A20,'Occupancy Raw Data'!$B$6:$BE$43,'Occupancy Raw Data'!AH$1,FALSE)</f>
        <v>36.788784281620899</v>
      </c>
      <c r="D20" s="60">
        <f>VLOOKUP($A20,'Occupancy Raw Data'!$B$6:$BE$43,'Occupancy Raw Data'!AI$1,FALSE)</f>
        <v>36.8160731341247</v>
      </c>
      <c r="E20" s="60">
        <f>VLOOKUP($A20,'Occupancy Raw Data'!$B$6:$BE$43,'Occupancy Raw Data'!AJ$1,FALSE)</f>
        <v>40.343157320234603</v>
      </c>
      <c r="F20" s="60">
        <f>VLOOKUP($A20,'Occupancy Raw Data'!$B$6:$BE$43,'Occupancy Raw Data'!AK$1,FALSE)</f>
        <v>48.294446718515402</v>
      </c>
      <c r="G20" s="61">
        <f>VLOOKUP($A20,'Occupancy Raw Data'!$B$6:$BE$43,'Occupancy Raw Data'!AL$1,FALSE)</f>
        <v>39.109701187064999</v>
      </c>
      <c r="H20" s="60">
        <f>VLOOKUP($A20,'Occupancy Raw Data'!$B$6:$BE$43,'Occupancy Raw Data'!AN$1,FALSE)</f>
        <v>67.6490653568017</v>
      </c>
      <c r="I20" s="60">
        <f>VLOOKUP($A20,'Occupancy Raw Data'!$B$6:$BE$43,'Occupancy Raw Data'!AO$1,FALSE)</f>
        <v>68.614408514121905</v>
      </c>
      <c r="J20" s="61">
        <f>VLOOKUP($A20,'Occupancy Raw Data'!$B$6:$BE$43,'Occupancy Raw Data'!AP$1,FALSE)</f>
        <v>68.131736935461802</v>
      </c>
      <c r="K20" s="62">
        <f>VLOOKUP($A20,'Occupancy Raw Data'!$B$6:$BE$43,'Occupancy Raw Data'!AR$1,FALSE)</f>
        <v>47.401711400892701</v>
      </c>
      <c r="M20" s="59">
        <f>VLOOKUP($A20,'Occupancy Raw Data'!$B$6:$BE$43,'Occupancy Raw Data'!AT$1,FALSE)</f>
        <v>18.720611193095898</v>
      </c>
      <c r="N20" s="60">
        <f>VLOOKUP($A20,'Occupancy Raw Data'!$B$6:$BE$43,'Occupancy Raw Data'!AU$1,FALSE)</f>
        <v>27.495904661649</v>
      </c>
      <c r="O20" s="60">
        <f>VLOOKUP($A20,'Occupancy Raw Data'!$B$6:$BE$43,'Occupancy Raw Data'!AV$1,FALSE)</f>
        <v>28.220242860011801</v>
      </c>
      <c r="P20" s="60">
        <f>VLOOKUP($A20,'Occupancy Raw Data'!$B$6:$BE$43,'Occupancy Raw Data'!AW$1,FALSE)</f>
        <v>40.348240133896603</v>
      </c>
      <c r="Q20" s="60">
        <f>VLOOKUP($A20,'Occupancy Raw Data'!$B$6:$BE$43,'Occupancy Raw Data'!AX$1,FALSE)</f>
        <v>45.114709271093403</v>
      </c>
      <c r="R20" s="61">
        <f>VLOOKUP($A20,'Occupancy Raw Data'!$B$6:$BE$43,'Occupancy Raw Data'!AY$1,FALSE)</f>
        <v>32.442912063702799</v>
      </c>
      <c r="S20" s="60">
        <f>VLOOKUP($A20,'Occupancy Raw Data'!$B$6:$BE$43,'Occupancy Raw Data'!BA$1,FALSE)</f>
        <v>27.051318913386499</v>
      </c>
      <c r="T20" s="60">
        <f>VLOOKUP($A20,'Occupancy Raw Data'!$B$6:$BE$43,'Occupancy Raw Data'!BB$1,FALSE)</f>
        <v>13.5686761613053</v>
      </c>
      <c r="U20" s="61">
        <f>VLOOKUP($A20,'Occupancy Raw Data'!$B$6:$BE$43,'Occupancy Raw Data'!BC$1,FALSE)</f>
        <v>19.884672273471001</v>
      </c>
      <c r="V20" s="62">
        <f>VLOOKUP($A20,'Occupancy Raw Data'!$B$6:$BE$43,'Occupancy Raw Data'!BE$1,FALSE)</f>
        <v>26.980438741343601</v>
      </c>
      <c r="X20" s="64">
        <f>VLOOKUP($A20,'ADR Raw Data'!$B$6:$BE$43,'ADR Raw Data'!AG$1,FALSE)</f>
        <v>124.774750102417</v>
      </c>
      <c r="Y20" s="65">
        <f>VLOOKUP($A20,'ADR Raw Data'!$B$6:$BE$43,'ADR Raw Data'!AH$1,FALSE)</f>
        <v>115.635292535929</v>
      </c>
      <c r="Z20" s="65">
        <f>VLOOKUP($A20,'ADR Raw Data'!$B$6:$BE$43,'ADR Raw Data'!AI$1,FALSE)</f>
        <v>116.19979801723299</v>
      </c>
      <c r="AA20" s="65">
        <f>VLOOKUP($A20,'ADR Raw Data'!$B$6:$BE$43,'ADR Raw Data'!AJ$1,FALSE)</f>
        <v>116.625230405005</v>
      </c>
      <c r="AB20" s="65">
        <f>VLOOKUP($A20,'ADR Raw Data'!$B$6:$BE$43,'ADR Raw Data'!AK$1,FALSE)</f>
        <v>125.15349766916199</v>
      </c>
      <c r="AC20" s="66">
        <f>VLOOKUP($A20,'ADR Raw Data'!$B$6:$BE$43,'ADR Raw Data'!AL$1,FALSE)</f>
        <v>119.853149999127</v>
      </c>
      <c r="AD20" s="65">
        <f>VLOOKUP($A20,'ADR Raw Data'!$B$6:$BE$43,'ADR Raw Data'!AN$1,FALSE)</f>
        <v>155.24977410246001</v>
      </c>
      <c r="AE20" s="65">
        <f>VLOOKUP($A20,'ADR Raw Data'!$B$6:$BE$43,'ADR Raw Data'!AO$1,FALSE)</f>
        <v>166.47240616455301</v>
      </c>
      <c r="AF20" s="66">
        <f>VLOOKUP($A20,'ADR Raw Data'!$B$6:$BE$43,'ADR Raw Data'!AP$1,FALSE)</f>
        <v>160.900842866798</v>
      </c>
      <c r="AG20" s="67">
        <f>VLOOKUP($A20,'ADR Raw Data'!$B$6:$BE$43,'ADR Raw Data'!AR$1,FALSE)</f>
        <v>136.709989308551</v>
      </c>
      <c r="AI20" s="59">
        <f>VLOOKUP($A20,'ADR Raw Data'!$B$6:$BE$43,'ADR Raw Data'!AT$1,FALSE)</f>
        <v>8.67407152821864</v>
      </c>
      <c r="AJ20" s="60">
        <f>VLOOKUP($A20,'ADR Raw Data'!$B$6:$BE$43,'ADR Raw Data'!AU$1,FALSE)</f>
        <v>-1.1563636822908101</v>
      </c>
      <c r="AK20" s="60">
        <f>VLOOKUP($A20,'ADR Raw Data'!$B$6:$BE$43,'ADR Raw Data'!AV$1,FALSE)</f>
        <v>-1.82915833801649</v>
      </c>
      <c r="AL20" s="60">
        <f>VLOOKUP($A20,'ADR Raw Data'!$B$6:$BE$43,'ADR Raw Data'!AW$1,FALSE)</f>
        <v>-2.2543386610076999</v>
      </c>
      <c r="AM20" s="60">
        <f>VLOOKUP($A20,'ADR Raw Data'!$B$6:$BE$43,'ADR Raw Data'!AX$1,FALSE)</f>
        <v>1.4985316882072801</v>
      </c>
      <c r="AN20" s="61">
        <f>VLOOKUP($A20,'ADR Raw Data'!$B$6:$BE$43,'ADR Raw Data'!AY$1,FALSE)</f>
        <v>0.95440985779892595</v>
      </c>
      <c r="AO20" s="60">
        <f>VLOOKUP($A20,'ADR Raw Data'!$B$6:$BE$43,'ADR Raw Data'!BA$1,FALSE)</f>
        <v>15.0805061010853</v>
      </c>
      <c r="AP20" s="60">
        <f>VLOOKUP($A20,'ADR Raw Data'!$B$6:$BE$43,'ADR Raw Data'!BB$1,FALSE)</f>
        <v>26.298841512699301</v>
      </c>
      <c r="AQ20" s="61">
        <f>VLOOKUP($A20,'ADR Raw Data'!$B$6:$BE$43,'ADR Raw Data'!BC$1,FALSE)</f>
        <v>20.742808510644299</v>
      </c>
      <c r="AR20" s="62">
        <f>VLOOKUP($A20,'ADR Raw Data'!$B$6:$BE$43,'ADR Raw Data'!BE$1,FALSE)</f>
        <v>9.3293719342807897</v>
      </c>
      <c r="AT20" s="64">
        <f>VLOOKUP($A20,'RevPAR Raw Data'!$B$6:$BE$43,'RevPAR Raw Data'!AG$1,FALSE)</f>
        <v>41.557533769954901</v>
      </c>
      <c r="AU20" s="65">
        <f>VLOOKUP($A20,'RevPAR Raw Data'!$B$6:$BE$43,'RevPAR Raw Data'!AH$1,FALSE)</f>
        <v>42.540818324464396</v>
      </c>
      <c r="AV20" s="65">
        <f>VLOOKUP($A20,'RevPAR Raw Data'!$B$6:$BE$43,'RevPAR Raw Data'!AI$1,FALSE)</f>
        <v>42.780202619729799</v>
      </c>
      <c r="AW20" s="65">
        <f>VLOOKUP($A20,'RevPAR Raw Data'!$B$6:$BE$43,'RevPAR Raw Data'!AJ$1,FALSE)</f>
        <v>47.050300177377501</v>
      </c>
      <c r="AX20" s="65">
        <f>VLOOKUP($A20,'RevPAR Raw Data'!$B$6:$BE$43,'RevPAR Raw Data'!AK$1,FALSE)</f>
        <v>60.442189248192101</v>
      </c>
      <c r="AY20" s="66">
        <f>VLOOKUP($A20,'RevPAR Raw Data'!$B$6:$BE$43,'RevPAR Raw Data'!AL$1,FALSE)</f>
        <v>46.874208827943697</v>
      </c>
      <c r="AZ20" s="65">
        <f>VLOOKUP($A20,'RevPAR Raw Data'!$B$6:$BE$43,'RevPAR Raw Data'!AN$1,FALSE)</f>
        <v>105.02502114886001</v>
      </c>
      <c r="BA20" s="65">
        <f>VLOOKUP($A20,'RevPAR Raw Data'!$B$6:$BE$43,'RevPAR Raw Data'!AO$1,FALSE)</f>
        <v>114.22405682903501</v>
      </c>
      <c r="BB20" s="66">
        <f>VLOOKUP($A20,'RevPAR Raw Data'!$B$6:$BE$43,'RevPAR Raw Data'!AP$1,FALSE)</f>
        <v>109.624538988948</v>
      </c>
      <c r="BC20" s="67">
        <f>VLOOKUP($A20,'RevPAR Raw Data'!$B$6:$BE$43,'RevPAR Raw Data'!AR$1,FALSE)</f>
        <v>64.802874588230694</v>
      </c>
      <c r="BE20" s="59">
        <f>VLOOKUP($A20,'RevPAR Raw Data'!$B$6:$BE$43,'RevPAR Raw Data'!AT$1,FALSE)</f>
        <v>29.018521926723398</v>
      </c>
      <c r="BF20" s="60">
        <f>VLOOKUP($A20,'RevPAR Raw Data'!$B$6:$BE$43,'RevPAR Raw Data'!AU$1,FALSE)</f>
        <v>26.021588323733599</v>
      </c>
      <c r="BG20" s="60">
        <f>VLOOKUP($A20,'RevPAR Raw Data'!$B$6:$BE$43,'RevPAR Raw Data'!AV$1,FALSE)</f>
        <v>25.874891596712899</v>
      </c>
      <c r="BH20" s="60">
        <f>VLOOKUP($A20,'RevPAR Raw Data'!$B$6:$BE$43,'RevPAR Raw Data'!AW$1,FALSE)</f>
        <v>37.184315496514301</v>
      </c>
      <c r="BI20" s="60">
        <f>VLOOKUP($A20,'RevPAR Raw Data'!$B$6:$BE$43,'RevPAR Raw Data'!AX$1,FALSE)</f>
        <v>47.289299173770601</v>
      </c>
      <c r="BJ20" s="61">
        <f>VLOOKUP($A20,'RevPAR Raw Data'!$B$6:$BE$43,'RevPAR Raw Data'!AY$1,FALSE)</f>
        <v>33.706960272394703</v>
      </c>
      <c r="BK20" s="60">
        <f>VLOOKUP($A20,'RevPAR Raw Data'!$B$6:$BE$43,'RevPAR Raw Data'!BA$1,FALSE)</f>
        <v>46.211300813629101</v>
      </c>
      <c r="BL20" s="60">
        <f>VLOOKUP($A20,'RevPAR Raw Data'!$B$6:$BE$43,'RevPAR Raw Data'!BB$1,FALSE)</f>
        <v>43.4359223130378</v>
      </c>
      <c r="BM20" s="61">
        <f>VLOOKUP($A20,'RevPAR Raw Data'!$B$6:$BE$43,'RevPAR Raw Data'!BC$1,FALSE)</f>
        <v>44.752120276770597</v>
      </c>
      <c r="BN20" s="62">
        <f>VLOOKUP($A20,'RevPAR Raw Data'!$B$6:$BE$43,'RevPAR Raw Data'!BE$1,FALSE)</f>
        <v>38.826916155305099</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41.449440064398502</v>
      </c>
      <c r="C22" s="60">
        <f>VLOOKUP($A22,'Occupancy Raw Data'!$B$6:$BE$43,'Occupancy Raw Data'!AH$1,FALSE)</f>
        <v>52.068683855387398</v>
      </c>
      <c r="D22" s="60">
        <f>VLOOKUP($A22,'Occupancy Raw Data'!$B$6:$BE$43,'Occupancy Raw Data'!AI$1,FALSE)</f>
        <v>54.899140563960501</v>
      </c>
      <c r="E22" s="60">
        <f>VLOOKUP($A22,'Occupancy Raw Data'!$B$6:$BE$43,'Occupancy Raw Data'!AJ$1,FALSE)</f>
        <v>54.930511163198098</v>
      </c>
      <c r="F22" s="60">
        <f>VLOOKUP($A22,'Occupancy Raw Data'!$B$6:$BE$43,'Occupancy Raw Data'!AK$1,FALSE)</f>
        <v>55.671567582924901</v>
      </c>
      <c r="G22" s="61">
        <f>VLOOKUP($A22,'Occupancy Raw Data'!$B$6:$BE$43,'Occupancy Raw Data'!AL$1,FALSE)</f>
        <v>51.8038686459739</v>
      </c>
      <c r="H22" s="60">
        <f>VLOOKUP($A22,'Occupancy Raw Data'!$B$6:$BE$43,'Occupancy Raw Data'!AN$1,FALSE)</f>
        <v>66.0520114110886</v>
      </c>
      <c r="I22" s="60">
        <f>VLOOKUP($A22,'Occupancy Raw Data'!$B$6:$BE$43,'Occupancy Raw Data'!AO$1,FALSE)</f>
        <v>65.518667052548807</v>
      </c>
      <c r="J22" s="61">
        <f>VLOOKUP($A22,'Occupancy Raw Data'!$B$6:$BE$43,'Occupancy Raw Data'!AP$1,FALSE)</f>
        <v>65.785339231818696</v>
      </c>
      <c r="K22" s="62">
        <f>VLOOKUP($A22,'Occupancy Raw Data'!$B$6:$BE$43,'Occupancy Raw Data'!AR$1,FALSE)</f>
        <v>55.8046677336866</v>
      </c>
      <c r="M22" s="59">
        <f>VLOOKUP($A22,'Occupancy Raw Data'!$B$6:$BE$43,'Occupancy Raw Data'!AT$1,FALSE)</f>
        <v>0.92708663442712702</v>
      </c>
      <c r="N22" s="60">
        <f>VLOOKUP($A22,'Occupancy Raw Data'!$B$6:$BE$43,'Occupancy Raw Data'!AU$1,FALSE)</f>
        <v>4.4846993166318301</v>
      </c>
      <c r="O22" s="60">
        <f>VLOOKUP($A22,'Occupancy Raw Data'!$B$6:$BE$43,'Occupancy Raw Data'!AV$1,FALSE)</f>
        <v>5.3883983740001602</v>
      </c>
      <c r="P22" s="60">
        <f>VLOOKUP($A22,'Occupancy Raw Data'!$B$6:$BE$43,'Occupancy Raw Data'!AW$1,FALSE)</f>
        <v>4.2804224659497603</v>
      </c>
      <c r="Q22" s="60">
        <f>VLOOKUP($A22,'Occupancy Raw Data'!$B$6:$BE$43,'Occupancy Raw Data'!AX$1,FALSE)</f>
        <v>5.8604117086667999</v>
      </c>
      <c r="R22" s="61">
        <f>VLOOKUP($A22,'Occupancy Raw Data'!$B$6:$BE$43,'Occupancy Raw Data'!AY$1,FALSE)</f>
        <v>4.3284319869222401</v>
      </c>
      <c r="S22" s="60">
        <f>VLOOKUP($A22,'Occupancy Raw Data'!$B$6:$BE$43,'Occupancy Raw Data'!BA$1,FALSE)</f>
        <v>6.4361160619130899</v>
      </c>
      <c r="T22" s="60">
        <f>VLOOKUP($A22,'Occupancy Raw Data'!$B$6:$BE$43,'Occupancy Raw Data'!BB$1,FALSE)</f>
        <v>3.5634811653492302</v>
      </c>
      <c r="U22" s="61">
        <f>VLOOKUP($A22,'Occupancy Raw Data'!$B$6:$BE$43,'Occupancy Raw Data'!BC$1,FALSE)</f>
        <v>4.9859724754624697</v>
      </c>
      <c r="V22" s="62">
        <f>VLOOKUP($A22,'Occupancy Raw Data'!$B$6:$BE$43,'Occupancy Raw Data'!BE$1,FALSE)</f>
        <v>4.5467992454350101</v>
      </c>
      <c r="X22" s="64">
        <f>VLOOKUP($A22,'ADR Raw Data'!$B$6:$BE$43,'ADR Raw Data'!AG$1,FALSE)</f>
        <v>92.098801765008204</v>
      </c>
      <c r="Y22" s="65">
        <f>VLOOKUP($A22,'ADR Raw Data'!$B$6:$BE$43,'ADR Raw Data'!AH$1,FALSE)</f>
        <v>93.599593606838695</v>
      </c>
      <c r="Z22" s="65">
        <f>VLOOKUP($A22,'ADR Raw Data'!$B$6:$BE$43,'ADR Raw Data'!AI$1,FALSE)</f>
        <v>95.211543918663907</v>
      </c>
      <c r="AA22" s="65">
        <f>VLOOKUP($A22,'ADR Raw Data'!$B$6:$BE$43,'ADR Raw Data'!AJ$1,FALSE)</f>
        <v>95.239278694883794</v>
      </c>
      <c r="AB22" s="65">
        <f>VLOOKUP($A22,'ADR Raw Data'!$B$6:$BE$43,'ADR Raw Data'!AK$1,FALSE)</f>
        <v>98.7003576592668</v>
      </c>
      <c r="AC22" s="66">
        <f>VLOOKUP($A22,'ADR Raw Data'!$B$6:$BE$43,'ADR Raw Data'!AL$1,FALSE)</f>
        <v>95.145130596332706</v>
      </c>
      <c r="AD22" s="65">
        <f>VLOOKUP($A22,'ADR Raw Data'!$B$6:$BE$43,'ADR Raw Data'!AN$1,FALSE)</f>
        <v>117.416133933042</v>
      </c>
      <c r="AE22" s="65">
        <f>VLOOKUP($A22,'ADR Raw Data'!$B$6:$BE$43,'ADR Raw Data'!AO$1,FALSE)</f>
        <v>118.42655238936599</v>
      </c>
      <c r="AF22" s="66">
        <f>VLOOKUP($A22,'ADR Raw Data'!$B$6:$BE$43,'ADR Raw Data'!AP$1,FALSE)</f>
        <v>117.919295208766</v>
      </c>
      <c r="AG22" s="67">
        <f>VLOOKUP($A22,'ADR Raw Data'!$B$6:$BE$43,'ADR Raw Data'!AR$1,FALSE)</f>
        <v>102.827495582015</v>
      </c>
      <c r="AH22" s="94"/>
      <c r="AI22" s="59">
        <f>VLOOKUP($A22,'ADR Raw Data'!$B$6:$BE$43,'ADR Raw Data'!AT$1,FALSE)</f>
        <v>15.3514890815422</v>
      </c>
      <c r="AJ22" s="60">
        <f>VLOOKUP($A22,'ADR Raw Data'!$B$6:$BE$43,'ADR Raw Data'!AU$1,FALSE)</f>
        <v>16.531451136113699</v>
      </c>
      <c r="AK22" s="60">
        <f>VLOOKUP($A22,'ADR Raw Data'!$B$6:$BE$43,'ADR Raw Data'!AV$1,FALSE)</f>
        <v>17.9744569453594</v>
      </c>
      <c r="AL22" s="60">
        <f>VLOOKUP($A22,'ADR Raw Data'!$B$6:$BE$43,'ADR Raw Data'!AW$1,FALSE)</f>
        <v>18.663812247335699</v>
      </c>
      <c r="AM22" s="60">
        <f>VLOOKUP($A22,'ADR Raw Data'!$B$6:$BE$43,'ADR Raw Data'!AX$1,FALSE)</f>
        <v>19.560201401507499</v>
      </c>
      <c r="AN22" s="61">
        <f>VLOOKUP($A22,'ADR Raw Data'!$B$6:$BE$43,'ADR Raw Data'!AY$1,FALSE)</f>
        <v>17.777978287110901</v>
      </c>
      <c r="AO22" s="60">
        <f>VLOOKUP($A22,'ADR Raw Data'!$B$6:$BE$43,'ADR Raw Data'!BA$1,FALSE)</f>
        <v>26.474472078181101</v>
      </c>
      <c r="AP22" s="60">
        <f>VLOOKUP($A22,'ADR Raw Data'!$B$6:$BE$43,'ADR Raw Data'!BB$1,FALSE)</f>
        <v>24.7139939466153</v>
      </c>
      <c r="AQ22" s="61">
        <f>VLOOKUP($A22,'ADR Raw Data'!$B$6:$BE$43,'ADR Raw Data'!BC$1,FALSE)</f>
        <v>25.568462144059801</v>
      </c>
      <c r="AR22" s="62">
        <f>VLOOKUP($A22,'ADR Raw Data'!$B$6:$BE$43,'ADR Raw Data'!BE$1,FALSE)</f>
        <v>20.698240301679601</v>
      </c>
      <c r="AT22" s="64">
        <f>VLOOKUP($A22,'RevPAR Raw Data'!$B$6:$BE$43,'RevPAR Raw Data'!AG$1,FALSE)</f>
        <v>38.1744376376163</v>
      </c>
      <c r="AU22" s="65">
        <f>VLOOKUP($A22,'RevPAR Raw Data'!$B$6:$BE$43,'RevPAR Raw Data'!AH$1,FALSE)</f>
        <v>48.736076485072303</v>
      </c>
      <c r="AV22" s="65">
        <f>VLOOKUP($A22,'RevPAR Raw Data'!$B$6:$BE$43,'RevPAR Raw Data'!AI$1,FALSE)</f>
        <v>52.270319329024304</v>
      </c>
      <c r="AW22" s="65">
        <f>VLOOKUP($A22,'RevPAR Raw Data'!$B$6:$BE$43,'RevPAR Raw Data'!AJ$1,FALSE)</f>
        <v>52.315422615242497</v>
      </c>
      <c r="AX22" s="65">
        <f>VLOOKUP($A22,'RevPAR Raw Data'!$B$6:$BE$43,'RevPAR Raw Data'!AK$1,FALSE)</f>
        <v>54.948036318867302</v>
      </c>
      <c r="AY22" s="66">
        <f>VLOOKUP($A22,'RevPAR Raw Data'!$B$6:$BE$43,'RevPAR Raw Data'!AL$1,FALSE)</f>
        <v>49.288858477164503</v>
      </c>
      <c r="AZ22" s="65">
        <f>VLOOKUP($A22,'RevPAR Raw Data'!$B$6:$BE$43,'RevPAR Raw Data'!AN$1,FALSE)</f>
        <v>77.555718183912205</v>
      </c>
      <c r="BA22" s="65">
        <f>VLOOKUP($A22,'RevPAR Raw Data'!$B$6:$BE$43,'RevPAR Raw Data'!AO$1,FALSE)</f>
        <v>77.591498561801203</v>
      </c>
      <c r="BB22" s="66">
        <f>VLOOKUP($A22,'RevPAR Raw Data'!$B$6:$BE$43,'RevPAR Raw Data'!AP$1,FALSE)</f>
        <v>77.573608372856697</v>
      </c>
      <c r="BC22" s="67">
        <f>VLOOKUP($A22,'RevPAR Raw Data'!$B$6:$BE$43,'RevPAR Raw Data'!AR$1,FALSE)</f>
        <v>57.382542248415099</v>
      </c>
      <c r="BE22" s="59">
        <f>VLOOKUP($A22,'RevPAR Raw Data'!$B$6:$BE$43,'RevPAR Raw Data'!AT$1,FALSE)</f>
        <v>16.420897319429901</v>
      </c>
      <c r="BF22" s="60">
        <f>VLOOKUP($A22,'RevPAR Raw Data'!$B$6:$BE$43,'RevPAR Raw Data'!AU$1,FALSE)</f>
        <v>21.757536328876199</v>
      </c>
      <c r="BG22" s="60">
        <f>VLOOKUP($A22,'RevPAR Raw Data'!$B$6:$BE$43,'RevPAR Raw Data'!AV$1,FALSE)</f>
        <v>24.331390665138699</v>
      </c>
      <c r="BH22" s="60">
        <f>VLOOKUP($A22,'RevPAR Raw Data'!$B$6:$BE$43,'RevPAR Raw Data'!AW$1,FALSE)</f>
        <v>23.743124725723099</v>
      </c>
      <c r="BI22" s="60">
        <f>VLOOKUP($A22,'RevPAR Raw Data'!$B$6:$BE$43,'RevPAR Raw Data'!AX$1,FALSE)</f>
        <v>26.566921443346999</v>
      </c>
      <c r="BJ22" s="61">
        <f>VLOOKUP($A22,'RevPAR Raw Data'!$B$6:$BE$43,'RevPAR Raw Data'!AY$1,FALSE)</f>
        <v>22.875917972840501</v>
      </c>
      <c r="BK22" s="60">
        <f>VLOOKUP($A22,'RevPAR Raw Data'!$B$6:$BE$43,'RevPAR Raw Data'!BA$1,FALSE)</f>
        <v>34.614515889824702</v>
      </c>
      <c r="BL22" s="60">
        <f>VLOOKUP($A22,'RevPAR Raw Data'!$B$6:$BE$43,'RevPAR Raw Data'!BB$1,FALSE)</f>
        <v>29.1581536314578</v>
      </c>
      <c r="BM22" s="61">
        <f>VLOOKUP($A22,'RevPAR Raw Data'!$B$6:$BE$43,'RevPAR Raw Data'!BC$1,FALSE)</f>
        <v>31.829271104424201</v>
      </c>
      <c r="BN22" s="62">
        <f>VLOOKUP($A22,'RevPAR Raw Data'!$B$6:$BE$43,'RevPAR Raw Data'!BE$1,FALSE)</f>
        <v>26.186146980969699</v>
      </c>
    </row>
    <row r="23" spans="1:66" x14ac:dyDescent="0.35">
      <c r="A23" s="78" t="s">
        <v>71</v>
      </c>
      <c r="B23" s="59">
        <f>VLOOKUP($A23,'Occupancy Raw Data'!$B$6:$BE$43,'Occupancy Raw Data'!AG$1,FALSE)</f>
        <v>39.777835859905899</v>
      </c>
      <c r="C23" s="60">
        <f>VLOOKUP($A23,'Occupancy Raw Data'!$B$6:$BE$43,'Occupancy Raw Data'!AH$1,FALSE)</f>
        <v>50.538421327757398</v>
      </c>
      <c r="D23" s="60">
        <f>VLOOKUP($A23,'Occupancy Raw Data'!$B$6:$BE$43,'Occupancy Raw Data'!AI$1,FALSE)</f>
        <v>52.7430737062205</v>
      </c>
      <c r="E23" s="60">
        <f>VLOOKUP($A23,'Occupancy Raw Data'!$B$6:$BE$43,'Occupancy Raw Data'!AJ$1,FALSE)</f>
        <v>52.496079456351197</v>
      </c>
      <c r="F23" s="60">
        <f>VLOOKUP($A23,'Occupancy Raw Data'!$B$6:$BE$43,'Occupancy Raw Data'!AK$1,FALSE)</f>
        <v>51.807370622059501</v>
      </c>
      <c r="G23" s="61">
        <f>VLOOKUP($A23,'Occupancy Raw Data'!$B$6:$BE$43,'Occupancy Raw Data'!AL$1,FALSE)</f>
        <v>49.472556194458903</v>
      </c>
      <c r="H23" s="60">
        <f>VLOOKUP($A23,'Occupancy Raw Data'!$B$6:$BE$43,'Occupancy Raw Data'!AN$1,FALSE)</f>
        <v>61.627710357565498</v>
      </c>
      <c r="I23" s="60">
        <f>VLOOKUP($A23,'Occupancy Raw Data'!$B$6:$BE$43,'Occupancy Raw Data'!AO$1,FALSE)</f>
        <v>62.562921918289298</v>
      </c>
      <c r="J23" s="61">
        <f>VLOOKUP($A23,'Occupancy Raw Data'!$B$6:$BE$43,'Occupancy Raw Data'!AP$1,FALSE)</f>
        <v>62.095316137927398</v>
      </c>
      <c r="K23" s="62">
        <f>VLOOKUP($A23,'Occupancy Raw Data'!$B$6:$BE$43,'Occupancy Raw Data'!AR$1,FALSE)</f>
        <v>53.091195871445002</v>
      </c>
      <c r="M23" s="59">
        <f>VLOOKUP($A23,'Occupancy Raw Data'!$B$6:$BE$43,'Occupancy Raw Data'!AT$1,FALSE)</f>
        <v>0.58309779722045596</v>
      </c>
      <c r="N23" s="60">
        <f>VLOOKUP($A23,'Occupancy Raw Data'!$B$6:$BE$43,'Occupancy Raw Data'!AU$1,FALSE)</f>
        <v>3.9747384112396</v>
      </c>
      <c r="O23" s="60">
        <f>VLOOKUP($A23,'Occupancy Raw Data'!$B$6:$BE$43,'Occupancy Raw Data'!AV$1,FALSE)</f>
        <v>3.0584193682459802</v>
      </c>
      <c r="P23" s="60">
        <f>VLOOKUP($A23,'Occupancy Raw Data'!$B$6:$BE$43,'Occupancy Raw Data'!AW$1,FALSE)</f>
        <v>1.63751039973392</v>
      </c>
      <c r="Q23" s="60">
        <f>VLOOKUP($A23,'Occupancy Raw Data'!$B$6:$BE$43,'Occupancy Raw Data'!AX$1,FALSE)</f>
        <v>3.21455338516376</v>
      </c>
      <c r="R23" s="61">
        <f>VLOOKUP($A23,'Occupancy Raw Data'!$B$6:$BE$43,'Occupancy Raw Data'!AY$1,FALSE)</f>
        <v>2.55621423442846</v>
      </c>
      <c r="S23" s="60">
        <f>VLOOKUP($A23,'Occupancy Raw Data'!$B$6:$BE$43,'Occupancy Raw Data'!BA$1,FALSE)</f>
        <v>3.8548880939860801</v>
      </c>
      <c r="T23" s="60">
        <f>VLOOKUP($A23,'Occupancy Raw Data'!$B$6:$BE$43,'Occupancy Raw Data'!BB$1,FALSE)</f>
        <v>3.7646578487387501</v>
      </c>
      <c r="U23" s="61">
        <f>VLOOKUP($A23,'Occupancy Raw Data'!$B$6:$BE$43,'Occupancy Raw Data'!BC$1,FALSE)</f>
        <v>3.8094136285160798</v>
      </c>
      <c r="V23" s="62">
        <f>VLOOKUP($A23,'Occupancy Raw Data'!$B$6:$BE$43,'Occupancy Raw Data'!BE$1,FALSE)</f>
        <v>2.9683259279994201</v>
      </c>
      <c r="X23" s="64">
        <f>VLOOKUP($A23,'ADR Raw Data'!$B$6:$BE$43,'ADR Raw Data'!AG$1,FALSE)</f>
        <v>90.128351731388307</v>
      </c>
      <c r="Y23" s="65">
        <f>VLOOKUP($A23,'ADR Raw Data'!$B$6:$BE$43,'ADR Raw Data'!AH$1,FALSE)</f>
        <v>91.401274824162101</v>
      </c>
      <c r="Z23" s="65">
        <f>VLOOKUP($A23,'ADR Raw Data'!$B$6:$BE$43,'ADR Raw Data'!AI$1,FALSE)</f>
        <v>92.735335365098194</v>
      </c>
      <c r="AA23" s="65">
        <f>VLOOKUP($A23,'ADR Raw Data'!$B$6:$BE$43,'ADR Raw Data'!AJ$1,FALSE)</f>
        <v>92.361944734876701</v>
      </c>
      <c r="AB23" s="65">
        <f>VLOOKUP($A23,'ADR Raw Data'!$B$6:$BE$43,'ADR Raw Data'!AK$1,FALSE)</f>
        <v>94.8277380622051</v>
      </c>
      <c r="AC23" s="66">
        <f>VLOOKUP($A23,'ADR Raw Data'!$B$6:$BE$43,'ADR Raw Data'!AL$1,FALSE)</f>
        <v>92.402540178146793</v>
      </c>
      <c r="AD23" s="65">
        <f>VLOOKUP($A23,'ADR Raw Data'!$B$6:$BE$43,'ADR Raw Data'!AN$1,FALSE)</f>
        <v>109.59716631489999</v>
      </c>
      <c r="AE23" s="65">
        <f>VLOOKUP($A23,'ADR Raw Data'!$B$6:$BE$43,'ADR Raw Data'!AO$1,FALSE)</f>
        <v>111.153278446537</v>
      </c>
      <c r="AF23" s="66">
        <f>VLOOKUP($A23,'ADR Raw Data'!$B$6:$BE$43,'ADR Raw Data'!AP$1,FALSE)</f>
        <v>110.38108149436</v>
      </c>
      <c r="AG23" s="67">
        <f>VLOOKUP($A23,'ADR Raw Data'!$B$6:$BE$43,'ADR Raw Data'!AR$1,FALSE)</f>
        <v>98.430659008782797</v>
      </c>
      <c r="AH23" s="94"/>
      <c r="AI23" s="59">
        <f>VLOOKUP($A23,'ADR Raw Data'!$B$6:$BE$43,'ADR Raw Data'!AT$1,FALSE)</f>
        <v>12.765869425475</v>
      </c>
      <c r="AJ23" s="60">
        <f>VLOOKUP($A23,'ADR Raw Data'!$B$6:$BE$43,'ADR Raw Data'!AU$1,FALSE)</f>
        <v>13.2789289324969</v>
      </c>
      <c r="AK23" s="60">
        <f>VLOOKUP($A23,'ADR Raw Data'!$B$6:$BE$43,'ADR Raw Data'!AV$1,FALSE)</f>
        <v>14.5583371887534</v>
      </c>
      <c r="AL23" s="60">
        <f>VLOOKUP($A23,'ADR Raw Data'!$B$6:$BE$43,'ADR Raw Data'!AW$1,FALSE)</f>
        <v>15.616531192375501</v>
      </c>
      <c r="AM23" s="60">
        <f>VLOOKUP($A23,'ADR Raw Data'!$B$6:$BE$43,'ADR Raw Data'!AX$1,FALSE)</f>
        <v>15.0001355813788</v>
      </c>
      <c r="AN23" s="61">
        <f>VLOOKUP($A23,'ADR Raw Data'!$B$6:$BE$43,'ADR Raw Data'!AY$1,FALSE)</f>
        <v>14.3344668860988</v>
      </c>
      <c r="AO23" s="60">
        <f>VLOOKUP($A23,'ADR Raw Data'!$B$6:$BE$43,'ADR Raw Data'!BA$1,FALSE)</f>
        <v>19.274808415662399</v>
      </c>
      <c r="AP23" s="60">
        <f>VLOOKUP($A23,'ADR Raw Data'!$B$6:$BE$43,'ADR Raw Data'!BB$1,FALSE)</f>
        <v>18.515782742553501</v>
      </c>
      <c r="AQ23" s="61">
        <f>VLOOKUP($A23,'ADR Raw Data'!$B$6:$BE$43,'ADR Raw Data'!BC$1,FALSE)</f>
        <v>18.8880225655349</v>
      </c>
      <c r="AR23" s="62">
        <f>VLOOKUP($A23,'ADR Raw Data'!$B$6:$BE$43,'ADR Raw Data'!BE$1,FALSE)</f>
        <v>16.045910830103299</v>
      </c>
      <c r="AT23" s="64">
        <f>VLOOKUP($A23,'RevPAR Raw Data'!$B$6:$BE$43,'RevPAR Raw Data'!AG$1,FALSE)</f>
        <v>35.851107814950304</v>
      </c>
      <c r="AU23" s="65">
        <f>VLOOKUP($A23,'RevPAR Raw Data'!$B$6:$BE$43,'RevPAR Raw Data'!AH$1,FALSE)</f>
        <v>46.192761369576502</v>
      </c>
      <c r="AV23" s="65">
        <f>VLOOKUP($A23,'RevPAR Raw Data'!$B$6:$BE$43,'RevPAR Raw Data'!AI$1,FALSE)</f>
        <v>48.9114662833246</v>
      </c>
      <c r="AW23" s="65">
        <f>VLOOKUP($A23,'RevPAR Raw Data'!$B$6:$BE$43,'RevPAR Raw Data'!AJ$1,FALSE)</f>
        <v>48.486399895452102</v>
      </c>
      <c r="AX23" s="65">
        <f>VLOOKUP($A23,'RevPAR Raw Data'!$B$6:$BE$43,'RevPAR Raw Data'!AK$1,FALSE)</f>
        <v>49.127757710402499</v>
      </c>
      <c r="AY23" s="66">
        <f>VLOOKUP($A23,'RevPAR Raw Data'!$B$6:$BE$43,'RevPAR Raw Data'!AL$1,FALSE)</f>
        <v>45.713898614741197</v>
      </c>
      <c r="AZ23" s="65">
        <f>VLOOKUP($A23,'RevPAR Raw Data'!$B$6:$BE$43,'RevPAR Raw Data'!AN$1,FALSE)</f>
        <v>67.542224216646503</v>
      </c>
      <c r="BA23" s="65">
        <f>VLOOKUP($A23,'RevPAR Raw Data'!$B$6:$BE$43,'RevPAR Raw Data'!AO$1,FALSE)</f>
        <v>69.540738804125795</v>
      </c>
      <c r="BB23" s="66">
        <f>VLOOKUP($A23,'RevPAR Raw Data'!$B$6:$BE$43,'RevPAR Raw Data'!AP$1,FALSE)</f>
        <v>68.541481510386106</v>
      </c>
      <c r="BC23" s="67">
        <f>VLOOKUP($A23,'RevPAR Raw Data'!$B$6:$BE$43,'RevPAR Raw Data'!AR$1,FALSE)</f>
        <v>52.258013971906998</v>
      </c>
      <c r="BE23" s="59">
        <f>VLOOKUP($A23,'RevPAR Raw Data'!$B$6:$BE$43,'RevPAR Raw Data'!AT$1,FALSE)</f>
        <v>13.4234047261114</v>
      </c>
      <c r="BF23" s="60">
        <f>VLOOKUP($A23,'RevPAR Raw Data'!$B$6:$BE$43,'RevPAR Raw Data'!AU$1,FALSE)</f>
        <v>17.781470032617701</v>
      </c>
      <c r="BG23" s="60">
        <f>VLOOKUP($A23,'RevPAR Raw Data'!$B$6:$BE$43,'RevPAR Raw Data'!AV$1,FALSE)</f>
        <v>18.062011561274801</v>
      </c>
      <c r="BH23" s="60">
        <f>VLOOKUP($A23,'RevPAR Raw Data'!$B$6:$BE$43,'RevPAR Raw Data'!AW$1,FALSE)</f>
        <v>17.509763914462301</v>
      </c>
      <c r="BI23" s="60">
        <f>VLOOKUP($A23,'RevPAR Raw Data'!$B$6:$BE$43,'RevPAR Raw Data'!AX$1,FALSE)</f>
        <v>18.696876332653002</v>
      </c>
      <c r="BJ23" s="61">
        <f>VLOOKUP($A23,'RevPAR Raw Data'!$B$6:$BE$43,'RevPAR Raw Data'!AY$1,FALSE)</f>
        <v>17.257100803499199</v>
      </c>
      <c r="BK23" s="60">
        <f>VLOOKUP($A23,'RevPAR Raw Data'!$B$6:$BE$43,'RevPAR Raw Data'!BA$1,FALSE)</f>
        <v>23.872718804402499</v>
      </c>
      <c r="BL23" s="60">
        <f>VLOOKUP($A23,'RevPAR Raw Data'!$B$6:$BE$43,'RevPAR Raw Data'!BB$1,FALSE)</f>
        <v>22.977496459565199</v>
      </c>
      <c r="BM23" s="61">
        <f>VLOOKUP($A23,'RevPAR Raw Data'!$B$6:$BE$43,'RevPAR Raw Data'!BC$1,FALSE)</f>
        <v>23.4169590998196</v>
      </c>
      <c r="BN23" s="62">
        <f>VLOOKUP($A23,'RevPAR Raw Data'!$B$6:$BE$43,'RevPAR Raw Data'!BE$1,FALSE)</f>
        <v>19.4905316896564</v>
      </c>
    </row>
    <row r="24" spans="1:66" x14ac:dyDescent="0.35">
      <c r="A24" s="78" t="s">
        <v>53</v>
      </c>
      <c r="B24" s="59">
        <f>VLOOKUP($A24,'Occupancy Raw Data'!$B$6:$BE$43,'Occupancy Raw Data'!AG$1,FALSE)</f>
        <v>41.191929467616099</v>
      </c>
      <c r="C24" s="60">
        <f>VLOOKUP($A24,'Occupancy Raw Data'!$B$6:$BE$43,'Occupancy Raw Data'!AH$1,FALSE)</f>
        <v>59.5456086809087</v>
      </c>
      <c r="D24" s="60">
        <f>VLOOKUP($A24,'Occupancy Raw Data'!$B$6:$BE$43,'Occupancy Raw Data'!AI$1,FALSE)</f>
        <v>63.351983723296001</v>
      </c>
      <c r="E24" s="60">
        <f>VLOOKUP($A24,'Occupancy Raw Data'!$B$6:$BE$43,'Occupancy Raw Data'!AJ$1,FALSE)</f>
        <v>61.241098677517797</v>
      </c>
      <c r="F24" s="60">
        <f>VLOOKUP($A24,'Occupancy Raw Data'!$B$6:$BE$43,'Occupancy Raw Data'!AK$1,FALSE)</f>
        <v>57.256697185486601</v>
      </c>
      <c r="G24" s="61">
        <f>VLOOKUP($A24,'Occupancy Raw Data'!$B$6:$BE$43,'Occupancy Raw Data'!AL$1,FALSE)</f>
        <v>56.517463546964997</v>
      </c>
      <c r="H24" s="60">
        <f>VLOOKUP($A24,'Occupancy Raw Data'!$B$6:$BE$43,'Occupancy Raw Data'!AN$1,FALSE)</f>
        <v>66.793828416412296</v>
      </c>
      <c r="I24" s="60">
        <f>VLOOKUP($A24,'Occupancy Raw Data'!$B$6:$BE$43,'Occupancy Raw Data'!AO$1,FALSE)</f>
        <v>59.7490674805018</v>
      </c>
      <c r="J24" s="61">
        <f>VLOOKUP($A24,'Occupancy Raw Data'!$B$6:$BE$43,'Occupancy Raw Data'!AP$1,FALSE)</f>
        <v>63.271447948457102</v>
      </c>
      <c r="K24" s="62">
        <f>VLOOKUP($A24,'Occupancy Raw Data'!$B$6:$BE$43,'Occupancy Raw Data'!AR$1,FALSE)</f>
        <v>58.447173375962699</v>
      </c>
      <c r="M24" s="59">
        <f>VLOOKUP($A24,'Occupancy Raw Data'!$B$6:$BE$43,'Occupancy Raw Data'!AT$1,FALSE)</f>
        <v>10.278208203655</v>
      </c>
      <c r="N24" s="60">
        <f>VLOOKUP($A24,'Occupancy Raw Data'!$B$6:$BE$43,'Occupancy Raw Data'!AU$1,FALSE)</f>
        <v>16.685538382687302</v>
      </c>
      <c r="O24" s="60">
        <f>VLOOKUP($A24,'Occupancy Raw Data'!$B$6:$BE$43,'Occupancy Raw Data'!AV$1,FALSE)</f>
        <v>20.5431514919613</v>
      </c>
      <c r="P24" s="60">
        <f>VLOOKUP($A24,'Occupancy Raw Data'!$B$6:$BE$43,'Occupancy Raw Data'!AW$1,FALSE)</f>
        <v>14.488622369759501</v>
      </c>
      <c r="Q24" s="60">
        <f>VLOOKUP($A24,'Occupancy Raw Data'!$B$6:$BE$43,'Occupancy Raw Data'!AX$1,FALSE)</f>
        <v>7.5799661961681899</v>
      </c>
      <c r="R24" s="61">
        <f>VLOOKUP($A24,'Occupancy Raw Data'!$B$6:$BE$43,'Occupancy Raw Data'!AY$1,FALSE)</f>
        <v>14.106404418861199</v>
      </c>
      <c r="S24" s="60">
        <f>VLOOKUP($A24,'Occupancy Raw Data'!$B$6:$BE$43,'Occupancy Raw Data'!BA$1,FALSE)</f>
        <v>6.3248697240849499</v>
      </c>
      <c r="T24" s="60">
        <f>VLOOKUP($A24,'Occupancy Raw Data'!$B$6:$BE$43,'Occupancy Raw Data'!BB$1,FALSE)</f>
        <v>-3.5324146860260699</v>
      </c>
      <c r="U24" s="61">
        <f>VLOOKUP($A24,'Occupancy Raw Data'!$B$6:$BE$43,'Occupancy Raw Data'!BC$1,FALSE)</f>
        <v>1.43113388654198</v>
      </c>
      <c r="V24" s="62">
        <f>VLOOKUP($A24,'Occupancy Raw Data'!$B$6:$BE$43,'Occupancy Raw Data'!BE$1,FALSE)</f>
        <v>9.8601843680026402</v>
      </c>
      <c r="X24" s="64">
        <f>VLOOKUP($A24,'ADR Raw Data'!$B$6:$BE$43,'ADR Raw Data'!AG$1,FALSE)</f>
        <v>94.790510393084901</v>
      </c>
      <c r="Y24" s="65">
        <f>VLOOKUP($A24,'ADR Raw Data'!$B$6:$BE$43,'ADR Raw Data'!AH$1,FALSE)</f>
        <v>102.210573747152</v>
      </c>
      <c r="Z24" s="65">
        <f>VLOOKUP($A24,'ADR Raw Data'!$B$6:$BE$43,'ADR Raw Data'!AI$1,FALSE)</f>
        <v>103.431098621704</v>
      </c>
      <c r="AA24" s="65">
        <f>VLOOKUP($A24,'ADR Raw Data'!$B$6:$BE$43,'ADR Raw Data'!AJ$1,FALSE)</f>
        <v>103.41800526024301</v>
      </c>
      <c r="AB24" s="65">
        <f>VLOOKUP($A24,'ADR Raw Data'!$B$6:$BE$43,'ADR Raw Data'!AK$1,FALSE)</f>
        <v>101.332272727272</v>
      </c>
      <c r="AC24" s="66">
        <f>VLOOKUP($A24,'ADR Raw Data'!$B$6:$BE$43,'ADR Raw Data'!AL$1,FALSE)</f>
        <v>101.486308273834</v>
      </c>
      <c r="AD24" s="65">
        <f>VLOOKUP($A24,'ADR Raw Data'!$B$6:$BE$43,'ADR Raw Data'!AN$1,FALSE)</f>
        <v>119.330041883487</v>
      </c>
      <c r="AE24" s="65">
        <f>VLOOKUP($A24,'ADR Raw Data'!$B$6:$BE$43,'ADR Raw Data'!AO$1,FALSE)</f>
        <v>114.902542565266</v>
      </c>
      <c r="AF24" s="66">
        <f>VLOOKUP($A24,'ADR Raw Data'!$B$6:$BE$43,'ADR Raw Data'!AP$1,FALSE)</f>
        <v>117.239533730823</v>
      </c>
      <c r="AG24" s="67">
        <f>VLOOKUP($A24,'ADR Raw Data'!$B$6:$BE$43,'ADR Raw Data'!AR$1,FALSE)</f>
        <v>106.358739354758</v>
      </c>
      <c r="AH24" s="94"/>
      <c r="AI24" s="59">
        <f>VLOOKUP($A24,'ADR Raw Data'!$B$6:$BE$43,'ADR Raw Data'!AT$1,FALSE)</f>
        <v>11.2750375468455</v>
      </c>
      <c r="AJ24" s="60">
        <f>VLOOKUP($A24,'ADR Raw Data'!$B$6:$BE$43,'ADR Raw Data'!AU$1,FALSE)</f>
        <v>17.635200346690599</v>
      </c>
      <c r="AK24" s="60">
        <f>VLOOKUP($A24,'ADR Raw Data'!$B$6:$BE$43,'ADR Raw Data'!AV$1,FALSE)</f>
        <v>18.976293669293099</v>
      </c>
      <c r="AL24" s="60">
        <f>VLOOKUP($A24,'ADR Raw Data'!$B$6:$BE$43,'ADR Raw Data'!AW$1,FALSE)</f>
        <v>16.880450792150999</v>
      </c>
      <c r="AM24" s="60">
        <f>VLOOKUP($A24,'ADR Raw Data'!$B$6:$BE$43,'ADR Raw Data'!AX$1,FALSE)</f>
        <v>14.721741444474301</v>
      </c>
      <c r="AN24" s="61">
        <f>VLOOKUP($A24,'ADR Raw Data'!$B$6:$BE$43,'ADR Raw Data'!AY$1,FALSE)</f>
        <v>16.2568549465079</v>
      </c>
      <c r="AO24" s="60">
        <f>VLOOKUP($A24,'ADR Raw Data'!$B$6:$BE$43,'ADR Raw Data'!BA$1,FALSE)</f>
        <v>25.079831699566899</v>
      </c>
      <c r="AP24" s="60">
        <f>VLOOKUP($A24,'ADR Raw Data'!$B$6:$BE$43,'ADR Raw Data'!BB$1,FALSE)</f>
        <v>17.7251571563732</v>
      </c>
      <c r="AQ24" s="61">
        <f>VLOOKUP($A24,'ADR Raw Data'!$B$6:$BE$43,'ADR Raw Data'!BC$1,FALSE)</f>
        <v>21.498104729445899</v>
      </c>
      <c r="AR24" s="62">
        <f>VLOOKUP($A24,'ADR Raw Data'!$B$6:$BE$43,'ADR Raw Data'!BE$1,FALSE)</f>
        <v>17.683516901932801</v>
      </c>
      <c r="AT24" s="64">
        <f>VLOOKUP($A24,'RevPAR Raw Data'!$B$6:$BE$43,'RevPAR Raw Data'!AG$1,FALSE)</f>
        <v>39.0460401831129</v>
      </c>
      <c r="AU24" s="65">
        <f>VLOOKUP($A24,'RevPAR Raw Data'!$B$6:$BE$43,'RevPAR Raw Data'!AH$1,FALSE)</f>
        <v>60.861908273991098</v>
      </c>
      <c r="AV24" s="65">
        <f>VLOOKUP($A24,'RevPAR Raw Data'!$B$6:$BE$43,'RevPAR Raw Data'!AI$1,FALSE)</f>
        <v>65.525652763648594</v>
      </c>
      <c r="AW24" s="65">
        <f>VLOOKUP($A24,'RevPAR Raw Data'!$B$6:$BE$43,'RevPAR Raw Data'!AJ$1,FALSE)</f>
        <v>63.334322651746298</v>
      </c>
      <c r="AX24" s="65">
        <f>VLOOKUP($A24,'RevPAR Raw Data'!$B$6:$BE$43,'RevPAR Raw Data'!AK$1,FALSE)</f>
        <v>58.019512546625897</v>
      </c>
      <c r="AY24" s="66">
        <f>VLOOKUP($A24,'RevPAR Raw Data'!$B$6:$BE$43,'RevPAR Raw Data'!AL$1,FALSE)</f>
        <v>57.357487283825002</v>
      </c>
      <c r="AZ24" s="65">
        <f>VLOOKUP($A24,'RevPAR Raw Data'!$B$6:$BE$43,'RevPAR Raw Data'!AN$1,FALSE)</f>
        <v>79.7051034248897</v>
      </c>
      <c r="BA24" s="65">
        <f>VLOOKUP($A24,'RevPAR Raw Data'!$B$6:$BE$43,'RevPAR Raw Data'!AO$1,FALSE)</f>
        <v>68.653197694133596</v>
      </c>
      <c r="BB24" s="66">
        <f>VLOOKUP($A24,'RevPAR Raw Data'!$B$6:$BE$43,'RevPAR Raw Data'!AP$1,FALSE)</f>
        <v>74.179150559511598</v>
      </c>
      <c r="BC24" s="67">
        <f>VLOOKUP($A24,'RevPAR Raw Data'!$B$6:$BE$43,'RevPAR Raw Data'!AR$1,FALSE)</f>
        <v>62.163676791164001</v>
      </c>
      <c r="BE24" s="59">
        <f>VLOOKUP($A24,'RevPAR Raw Data'!$B$6:$BE$43,'RevPAR Raw Data'!AT$1,FALSE)</f>
        <v>22.7121175846057</v>
      </c>
      <c r="BF24" s="60">
        <f>VLOOKUP($A24,'RevPAR Raw Data'!$B$6:$BE$43,'RevPAR Raw Data'!AU$1,FALSE)</f>
        <v>37.263266852088798</v>
      </c>
      <c r="BG24" s="60">
        <f>VLOOKUP($A24,'RevPAR Raw Data'!$B$6:$BE$43,'RevPAR Raw Data'!AV$1,FALSE)</f>
        <v>43.417773917296799</v>
      </c>
      <c r="BH24" s="60">
        <f>VLOOKUP($A24,'RevPAR Raw Data'!$B$6:$BE$43,'RevPAR Raw Data'!AW$1,FALSE)</f>
        <v>33.814817931498403</v>
      </c>
      <c r="BI24" s="60">
        <f>VLOOKUP($A24,'RevPAR Raw Data'!$B$6:$BE$43,'RevPAR Raw Data'!AX$1,FALSE)</f>
        <v>23.417610665620899</v>
      </c>
      <c r="BJ24" s="61">
        <f>VLOOKUP($A24,'RevPAR Raw Data'!$B$6:$BE$43,'RevPAR Raw Data'!AY$1,FALSE)</f>
        <v>32.656517069911096</v>
      </c>
      <c r="BK24" s="60">
        <f>VLOOKUP($A24,'RevPAR Raw Data'!$B$6:$BE$43,'RevPAR Raw Data'!BA$1,FALSE)</f>
        <v>32.990968105669197</v>
      </c>
      <c r="BL24" s="60">
        <f>VLOOKUP($A24,'RevPAR Raw Data'!$B$6:$BE$43,'RevPAR Raw Data'!BB$1,FALSE)</f>
        <v>13.566616415834201</v>
      </c>
      <c r="BM24" s="61">
        <f>VLOOKUP($A24,'RevPAR Raw Data'!$B$6:$BE$43,'RevPAR Raw Data'!BC$1,FALSE)</f>
        <v>23.2369052777352</v>
      </c>
      <c r="BN24" s="62">
        <f>VLOOKUP($A24,'RevPAR Raw Data'!$B$6:$BE$43,'RevPAR Raw Data'!BE$1,FALSE)</f>
        <v>29.287328639213001</v>
      </c>
    </row>
    <row r="25" spans="1:66" x14ac:dyDescent="0.35">
      <c r="A25" s="78" t="s">
        <v>52</v>
      </c>
      <c r="B25" s="59">
        <f>VLOOKUP($A25,'Occupancy Raw Data'!$B$6:$BE$43,'Occupancy Raw Data'!AG$1,FALSE)</f>
        <v>36.357880381842897</v>
      </c>
      <c r="C25" s="60">
        <f>VLOOKUP($A25,'Occupancy Raw Data'!$B$6:$BE$43,'Occupancy Raw Data'!AH$1,FALSE)</f>
        <v>44.530488992791703</v>
      </c>
      <c r="D25" s="60">
        <f>VLOOKUP($A25,'Occupancy Raw Data'!$B$6:$BE$43,'Occupancy Raw Data'!AI$1,FALSE)</f>
        <v>47.4722384570426</v>
      </c>
      <c r="E25" s="60">
        <f>VLOOKUP($A25,'Occupancy Raw Data'!$B$6:$BE$43,'Occupancy Raw Data'!AJ$1,FALSE)</f>
        <v>49.201246834209996</v>
      </c>
      <c r="F25" s="60">
        <f>VLOOKUP($A25,'Occupancy Raw Data'!$B$6:$BE$43,'Occupancy Raw Data'!AK$1,FALSE)</f>
        <v>51.607247223845697</v>
      </c>
      <c r="G25" s="61">
        <f>VLOOKUP($A25,'Occupancy Raw Data'!$B$6:$BE$43,'Occupancy Raw Data'!AL$1,FALSE)</f>
        <v>45.833820377946601</v>
      </c>
      <c r="H25" s="60">
        <f>VLOOKUP($A25,'Occupancy Raw Data'!$B$6:$BE$43,'Occupancy Raw Data'!AN$1,FALSE)</f>
        <v>66.681278005065195</v>
      </c>
      <c r="I25" s="60">
        <f>VLOOKUP($A25,'Occupancy Raw Data'!$B$6:$BE$43,'Occupancy Raw Data'!AO$1,FALSE)</f>
        <v>64.421390999415493</v>
      </c>
      <c r="J25" s="61">
        <f>VLOOKUP($A25,'Occupancy Raw Data'!$B$6:$BE$43,'Occupancy Raw Data'!AP$1,FALSE)</f>
        <v>65.551334502240394</v>
      </c>
      <c r="K25" s="62">
        <f>VLOOKUP($A25,'Occupancy Raw Data'!$B$6:$BE$43,'Occupancy Raw Data'!AR$1,FALSE)</f>
        <v>51.467395842030498</v>
      </c>
      <c r="M25" s="59">
        <f>VLOOKUP($A25,'Occupancy Raw Data'!$B$6:$BE$43,'Occupancy Raw Data'!AT$1,FALSE)</f>
        <v>1.9398764329265099</v>
      </c>
      <c r="N25" s="60">
        <f>VLOOKUP($A25,'Occupancy Raw Data'!$B$6:$BE$43,'Occupancy Raw Data'!AU$1,FALSE)</f>
        <v>4.6552316943078802</v>
      </c>
      <c r="O25" s="60">
        <f>VLOOKUP($A25,'Occupancy Raw Data'!$B$6:$BE$43,'Occupancy Raw Data'!AV$1,FALSE)</f>
        <v>4.4783896035548398</v>
      </c>
      <c r="P25" s="60">
        <f>VLOOKUP($A25,'Occupancy Raw Data'!$B$6:$BE$43,'Occupancy Raw Data'!AW$1,FALSE)</f>
        <v>1.7294303056525999</v>
      </c>
      <c r="Q25" s="60">
        <f>VLOOKUP($A25,'Occupancy Raw Data'!$B$6:$BE$43,'Occupancy Raw Data'!AX$1,FALSE)</f>
        <v>0.30311187633071501</v>
      </c>
      <c r="R25" s="61">
        <f>VLOOKUP($A25,'Occupancy Raw Data'!$B$6:$BE$43,'Occupancy Raw Data'!AY$1,FALSE)</f>
        <v>2.55065010500934</v>
      </c>
      <c r="S25" s="60">
        <f>VLOOKUP($A25,'Occupancy Raw Data'!$B$6:$BE$43,'Occupancy Raw Data'!BA$1,FALSE)</f>
        <v>7.97805339733707</v>
      </c>
      <c r="T25" s="60">
        <f>VLOOKUP($A25,'Occupancy Raw Data'!$B$6:$BE$43,'Occupancy Raw Data'!BB$1,FALSE)</f>
        <v>8.09426961122848</v>
      </c>
      <c r="U25" s="61">
        <f>VLOOKUP($A25,'Occupancy Raw Data'!$B$6:$BE$43,'Occupancy Raw Data'!BC$1,FALSE)</f>
        <v>8.0351286193542695</v>
      </c>
      <c r="V25" s="62">
        <f>VLOOKUP($A25,'Occupancy Raw Data'!$B$6:$BE$43,'Occupancy Raw Data'!BE$1,FALSE)</f>
        <v>4.48078685450119</v>
      </c>
      <c r="X25" s="64">
        <f>VLOOKUP($A25,'ADR Raw Data'!$B$6:$BE$43,'ADR Raw Data'!AG$1,FALSE)</f>
        <v>86.1259866041527</v>
      </c>
      <c r="Y25" s="65">
        <f>VLOOKUP($A25,'ADR Raw Data'!$B$6:$BE$43,'ADR Raw Data'!AH$1,FALSE)</f>
        <v>86.116804112435702</v>
      </c>
      <c r="Z25" s="65">
        <f>VLOOKUP($A25,'ADR Raw Data'!$B$6:$BE$43,'ADR Raw Data'!AI$1,FALSE)</f>
        <v>87.124301836462493</v>
      </c>
      <c r="AA25" s="65">
        <f>VLOOKUP($A25,'ADR Raw Data'!$B$6:$BE$43,'ADR Raw Data'!AJ$1,FALSE)</f>
        <v>88.654457533161704</v>
      </c>
      <c r="AB25" s="65">
        <f>VLOOKUP($A25,'ADR Raw Data'!$B$6:$BE$43,'ADR Raw Data'!AK$1,FALSE)</f>
        <v>93.197021517553694</v>
      </c>
      <c r="AC25" s="66">
        <f>VLOOKUP($A25,'ADR Raw Data'!$B$6:$BE$43,'ADR Raw Data'!AL$1,FALSE)</f>
        <v>88.466197054385404</v>
      </c>
      <c r="AD25" s="65">
        <f>VLOOKUP($A25,'ADR Raw Data'!$B$6:$BE$43,'ADR Raw Data'!AN$1,FALSE)</f>
        <v>116.11002045139099</v>
      </c>
      <c r="AE25" s="65">
        <f>VLOOKUP($A25,'ADR Raw Data'!$B$6:$BE$43,'ADR Raw Data'!AO$1,FALSE)</f>
        <v>118.180356089816</v>
      </c>
      <c r="AF25" s="66">
        <f>VLOOKUP($A25,'ADR Raw Data'!$B$6:$BE$43,'ADR Raw Data'!AP$1,FALSE)</f>
        <v>117.127344527825</v>
      </c>
      <c r="AG25" s="67">
        <f>VLOOKUP($A25,'ADR Raw Data'!$B$6:$BE$43,'ADR Raw Data'!AR$1,FALSE)</f>
        <v>98.895970447878199</v>
      </c>
      <c r="AI25" s="59">
        <f>VLOOKUP($A25,'ADR Raw Data'!$B$6:$BE$43,'ADR Raw Data'!AT$1,FALSE)</f>
        <v>19.997261419024898</v>
      </c>
      <c r="AJ25" s="60">
        <f>VLOOKUP($A25,'ADR Raw Data'!$B$6:$BE$43,'ADR Raw Data'!AU$1,FALSE)</f>
        <v>21.417084285929398</v>
      </c>
      <c r="AK25" s="60">
        <f>VLOOKUP($A25,'ADR Raw Data'!$B$6:$BE$43,'ADR Raw Data'!AV$1,FALSE)</f>
        <v>21.752791781933499</v>
      </c>
      <c r="AL25" s="60">
        <f>VLOOKUP($A25,'ADR Raw Data'!$B$6:$BE$43,'ADR Raw Data'!AW$1,FALSE)</f>
        <v>22.5518263461665</v>
      </c>
      <c r="AM25" s="60">
        <f>VLOOKUP($A25,'ADR Raw Data'!$B$6:$BE$43,'ADR Raw Data'!AX$1,FALSE)</f>
        <v>24.954081223411201</v>
      </c>
      <c r="AN25" s="61">
        <f>VLOOKUP($A25,'ADR Raw Data'!$B$6:$BE$43,'ADR Raw Data'!AY$1,FALSE)</f>
        <v>22.294854937569301</v>
      </c>
      <c r="AO25" s="60">
        <f>VLOOKUP($A25,'ADR Raw Data'!$B$6:$BE$43,'ADR Raw Data'!BA$1,FALSE)</f>
        <v>41.013193389240797</v>
      </c>
      <c r="AP25" s="60">
        <f>VLOOKUP($A25,'ADR Raw Data'!$B$6:$BE$43,'ADR Raw Data'!BB$1,FALSE)</f>
        <v>43.355619921275199</v>
      </c>
      <c r="AQ25" s="61">
        <f>VLOOKUP($A25,'ADR Raw Data'!$B$6:$BE$43,'ADR Raw Data'!BC$1,FALSE)</f>
        <v>42.164965445811497</v>
      </c>
      <c r="AR25" s="62">
        <f>VLOOKUP($A25,'ADR Raw Data'!$B$6:$BE$43,'ADR Raw Data'!BE$1,FALSE)</f>
        <v>30.3401833483682</v>
      </c>
      <c r="AT25" s="64">
        <f>VLOOKUP($A25,'RevPAR Raw Data'!$B$6:$BE$43,'RevPAR Raw Data'!AG$1,FALSE)</f>
        <v>31.313583187219901</v>
      </c>
      <c r="AU25" s="65">
        <f>VLOOKUP($A25,'RevPAR Raw Data'!$B$6:$BE$43,'RevPAR Raw Data'!AH$1,FALSE)</f>
        <v>38.348233976232201</v>
      </c>
      <c r="AV25" s="65">
        <f>VLOOKUP($A25,'RevPAR Raw Data'!$B$6:$BE$43,'RevPAR Raw Data'!AI$1,FALSE)</f>
        <v>41.359856321838997</v>
      </c>
      <c r="AW25" s="65">
        <f>VLOOKUP($A25,'RevPAR Raw Data'!$B$6:$BE$43,'RevPAR Raw Data'!AJ$1,FALSE)</f>
        <v>43.619098480420803</v>
      </c>
      <c r="AX25" s="65">
        <f>VLOOKUP($A25,'RevPAR Raw Data'!$B$6:$BE$43,'RevPAR Raw Data'!AK$1,FALSE)</f>
        <v>48.096417299824601</v>
      </c>
      <c r="AY25" s="66">
        <f>VLOOKUP($A25,'RevPAR Raw Data'!$B$6:$BE$43,'RevPAR Raw Data'!AL$1,FALSE)</f>
        <v>40.547437853107297</v>
      </c>
      <c r="AZ25" s="65">
        <f>VLOOKUP($A25,'RevPAR Raw Data'!$B$6:$BE$43,'RevPAR Raw Data'!AN$1,FALSE)</f>
        <v>77.423645528930393</v>
      </c>
      <c r="BA25" s="65">
        <f>VLOOKUP($A25,'RevPAR Raw Data'!$B$6:$BE$43,'RevPAR Raw Data'!AO$1,FALSE)</f>
        <v>76.133429281122105</v>
      </c>
      <c r="BB25" s="66">
        <f>VLOOKUP($A25,'RevPAR Raw Data'!$B$6:$BE$43,'RevPAR Raw Data'!AP$1,FALSE)</f>
        <v>76.778537405026299</v>
      </c>
      <c r="BC25" s="67">
        <f>VLOOKUP($A25,'RevPAR Raw Data'!$B$6:$BE$43,'RevPAR Raw Data'!AR$1,FALSE)</f>
        <v>50.899180582226997</v>
      </c>
      <c r="BE25" s="59">
        <f>VLOOKUP($A25,'RevPAR Raw Data'!$B$6:$BE$43,'RevPAR Raw Data'!AT$1,FALSE)</f>
        <v>22.3250600134498</v>
      </c>
      <c r="BF25" s="60">
        <f>VLOOKUP($A25,'RevPAR Raw Data'!$B$6:$BE$43,'RevPAR Raw Data'!AU$1,FALSE)</f>
        <v>27.069330875912499</v>
      </c>
      <c r="BG25" s="60">
        <f>VLOOKUP($A25,'RevPAR Raw Data'!$B$6:$BE$43,'RevPAR Raw Data'!AV$1,FALSE)</f>
        <v>27.205356151133401</v>
      </c>
      <c r="BH25" s="60">
        <f>VLOOKUP($A25,'RevPAR Raw Data'!$B$6:$BE$43,'RevPAR Raw Data'!AW$1,FALSE)</f>
        <v>24.671274771127901</v>
      </c>
      <c r="BI25" s="60">
        <f>VLOOKUP($A25,'RevPAR Raw Data'!$B$6:$BE$43,'RevPAR Raw Data'!AX$1,FALSE)</f>
        <v>25.332831883559301</v>
      </c>
      <c r="BJ25" s="61">
        <f>VLOOKUP($A25,'RevPAR Raw Data'!$B$6:$BE$43,'RevPAR Raw Data'!AY$1,FALSE)</f>
        <v>25.414168783455398</v>
      </c>
      <c r="BK25" s="60">
        <f>VLOOKUP($A25,'RevPAR Raw Data'!$B$6:$BE$43,'RevPAR Raw Data'!BA$1,FALSE)</f>
        <v>52.263301255124603</v>
      </c>
      <c r="BL25" s="60">
        <f>VLOOKUP($A25,'RevPAR Raw Data'!$B$6:$BE$43,'RevPAR Raw Data'!BB$1,FALSE)</f>
        <v>54.959210300551199</v>
      </c>
      <c r="BM25" s="61">
        <f>VLOOKUP($A25,'RevPAR Raw Data'!$B$6:$BE$43,'RevPAR Raw Data'!BC$1,FALSE)</f>
        <v>53.588103271043003</v>
      </c>
      <c r="BN25" s="62">
        <f>VLOOKUP($A25,'RevPAR Raw Data'!$B$6:$BE$43,'RevPAR Raw Data'!BE$1,FALSE)</f>
        <v>36.180449149974599</v>
      </c>
    </row>
    <row r="26" spans="1:66" x14ac:dyDescent="0.35">
      <c r="A26" s="78" t="s">
        <v>51</v>
      </c>
      <c r="B26" s="59">
        <f>VLOOKUP($A26,'Occupancy Raw Data'!$B$6:$BE$43,'Occupancy Raw Data'!AG$1,FALSE)</f>
        <v>42.404317958783103</v>
      </c>
      <c r="C26" s="60">
        <f>VLOOKUP($A26,'Occupancy Raw Data'!$B$6:$BE$43,'Occupancy Raw Data'!AH$1,FALSE)</f>
        <v>52.468105986261001</v>
      </c>
      <c r="D26" s="60">
        <f>VLOOKUP($A26,'Occupancy Raw Data'!$B$6:$BE$43,'Occupancy Raw Data'!AI$1,FALSE)</f>
        <v>55.755642787046099</v>
      </c>
      <c r="E26" s="60">
        <f>VLOOKUP($A26,'Occupancy Raw Data'!$B$6:$BE$43,'Occupancy Raw Data'!AJ$1,FALSE)</f>
        <v>56.3493621197252</v>
      </c>
      <c r="F26" s="60">
        <f>VLOOKUP($A26,'Occupancy Raw Data'!$B$6:$BE$43,'Occupancy Raw Data'!AK$1,FALSE)</f>
        <v>59.676153091265903</v>
      </c>
      <c r="G26" s="61">
        <f>VLOOKUP($A26,'Occupancy Raw Data'!$B$6:$BE$43,'Occupancy Raw Data'!AL$1,FALSE)</f>
        <v>53.330716388616203</v>
      </c>
      <c r="H26" s="60">
        <f>VLOOKUP($A26,'Occupancy Raw Data'!$B$6:$BE$43,'Occupancy Raw Data'!AN$1,FALSE)</f>
        <v>69.612365063788005</v>
      </c>
      <c r="I26" s="60">
        <f>VLOOKUP($A26,'Occupancy Raw Data'!$B$6:$BE$43,'Occupancy Raw Data'!AO$1,FALSE)</f>
        <v>68.400392541707504</v>
      </c>
      <c r="J26" s="61">
        <f>VLOOKUP($A26,'Occupancy Raw Data'!$B$6:$BE$43,'Occupancy Raw Data'!AP$1,FALSE)</f>
        <v>69.006378802747705</v>
      </c>
      <c r="K26" s="62">
        <f>VLOOKUP($A26,'Occupancy Raw Data'!$B$6:$BE$43,'Occupancy Raw Data'!AR$1,FALSE)</f>
        <v>57.809477078368097</v>
      </c>
      <c r="M26" s="59">
        <f>VLOOKUP($A26,'Occupancy Raw Data'!$B$6:$BE$43,'Occupancy Raw Data'!AT$1,FALSE)</f>
        <v>-4.2562092492441597</v>
      </c>
      <c r="N26" s="60">
        <f>VLOOKUP($A26,'Occupancy Raw Data'!$B$6:$BE$43,'Occupancy Raw Data'!AU$1,FALSE)</f>
        <v>-0.45818107747178</v>
      </c>
      <c r="O26" s="60">
        <f>VLOOKUP($A26,'Occupancy Raw Data'!$B$6:$BE$43,'Occupancy Raw Data'!AV$1,FALSE)</f>
        <v>2.50778953986485</v>
      </c>
      <c r="P26" s="60">
        <f>VLOOKUP($A26,'Occupancy Raw Data'!$B$6:$BE$43,'Occupancy Raw Data'!AW$1,FALSE)</f>
        <v>6.2150451056977198</v>
      </c>
      <c r="Q26" s="60">
        <f>VLOOKUP($A26,'Occupancy Raw Data'!$B$6:$BE$43,'Occupancy Raw Data'!AX$1,FALSE)</f>
        <v>10.8724880760982</v>
      </c>
      <c r="R26" s="61">
        <f>VLOOKUP($A26,'Occupancy Raw Data'!$B$6:$BE$43,'Occupancy Raw Data'!AY$1,FALSE)</f>
        <v>3.24730413141463</v>
      </c>
      <c r="S26" s="60">
        <f>VLOOKUP($A26,'Occupancy Raw Data'!$B$6:$BE$43,'Occupancy Raw Data'!BA$1,FALSE)</f>
        <v>10.529901830318501</v>
      </c>
      <c r="T26" s="60">
        <f>VLOOKUP($A26,'Occupancy Raw Data'!$B$6:$BE$43,'Occupancy Raw Data'!BB$1,FALSE)</f>
        <v>3.8751302884937702</v>
      </c>
      <c r="U26" s="61">
        <f>VLOOKUP($A26,'Occupancy Raw Data'!$B$6:$BE$43,'Occupancy Raw Data'!BC$1,FALSE)</f>
        <v>7.1284391747090599</v>
      </c>
      <c r="V26" s="62">
        <f>VLOOKUP($A26,'Occupancy Raw Data'!$B$6:$BE$43,'Occupancy Raw Data'!BE$1,FALSE)</f>
        <v>4.5389825343410397</v>
      </c>
      <c r="X26" s="64">
        <f>VLOOKUP($A26,'ADR Raw Data'!$B$6:$BE$43,'ADR Raw Data'!AG$1,FALSE)</f>
        <v>83.835531127053898</v>
      </c>
      <c r="Y26" s="65">
        <f>VLOOKUP($A26,'ADR Raw Data'!$B$6:$BE$43,'ADR Raw Data'!AH$1,FALSE)</f>
        <v>86.554317777985503</v>
      </c>
      <c r="Z26" s="65">
        <f>VLOOKUP($A26,'ADR Raw Data'!$B$6:$BE$43,'ADR Raw Data'!AI$1,FALSE)</f>
        <v>86.331554167033303</v>
      </c>
      <c r="AA26" s="65">
        <f>VLOOKUP($A26,'ADR Raw Data'!$B$6:$BE$43,'ADR Raw Data'!AJ$1,FALSE)</f>
        <v>87.231215604319004</v>
      </c>
      <c r="AB26" s="65">
        <f>VLOOKUP($A26,'ADR Raw Data'!$B$6:$BE$43,'ADR Raw Data'!AK$1,FALSE)</f>
        <v>91.022798881762796</v>
      </c>
      <c r="AC26" s="66">
        <f>VLOOKUP($A26,'ADR Raw Data'!$B$6:$BE$43,'ADR Raw Data'!AL$1,FALSE)</f>
        <v>87.218459995583601</v>
      </c>
      <c r="AD26" s="65">
        <f>VLOOKUP($A26,'ADR Raw Data'!$B$6:$BE$43,'ADR Raw Data'!AN$1,FALSE)</f>
        <v>103.492166772397</v>
      </c>
      <c r="AE26" s="65">
        <f>VLOOKUP($A26,'ADR Raw Data'!$B$6:$BE$43,'ADR Raw Data'!AO$1,FALSE)</f>
        <v>105.061686513629</v>
      </c>
      <c r="AF26" s="66">
        <f>VLOOKUP($A26,'ADR Raw Data'!$B$6:$BE$43,'ADR Raw Data'!AP$1,FALSE)</f>
        <v>104.27003519749699</v>
      </c>
      <c r="AG26" s="67">
        <f>VLOOKUP($A26,'ADR Raw Data'!$B$6:$BE$43,'ADR Raw Data'!AR$1,FALSE)</f>
        <v>93.033954602223801</v>
      </c>
      <c r="AI26" s="59">
        <f>VLOOKUP($A26,'ADR Raw Data'!$B$6:$BE$43,'ADR Raw Data'!AT$1,FALSE)</f>
        <v>10.7551738145055</v>
      </c>
      <c r="AJ26" s="60">
        <f>VLOOKUP($A26,'ADR Raw Data'!$B$6:$BE$43,'ADR Raw Data'!AU$1,FALSE)</f>
        <v>13.402587048107801</v>
      </c>
      <c r="AK26" s="60">
        <f>VLOOKUP($A26,'ADR Raw Data'!$B$6:$BE$43,'ADR Raw Data'!AV$1,FALSE)</f>
        <v>11.566433153423</v>
      </c>
      <c r="AL26" s="60">
        <f>VLOOKUP($A26,'ADR Raw Data'!$B$6:$BE$43,'ADR Raw Data'!AW$1,FALSE)</f>
        <v>15.117736886659999</v>
      </c>
      <c r="AM26" s="60">
        <f>VLOOKUP($A26,'ADR Raw Data'!$B$6:$BE$43,'ADR Raw Data'!AX$1,FALSE)</f>
        <v>17.089572446073401</v>
      </c>
      <c r="AN26" s="61">
        <f>VLOOKUP($A26,'ADR Raw Data'!$B$6:$BE$43,'ADR Raw Data'!AY$1,FALSE)</f>
        <v>13.831202860081699</v>
      </c>
      <c r="AO26" s="60">
        <f>VLOOKUP($A26,'ADR Raw Data'!$B$6:$BE$43,'ADR Raw Data'!BA$1,FALSE)</f>
        <v>19.691060005678299</v>
      </c>
      <c r="AP26" s="60">
        <f>VLOOKUP($A26,'ADR Raw Data'!$B$6:$BE$43,'ADR Raw Data'!BB$1,FALSE)</f>
        <v>20.3744298888919</v>
      </c>
      <c r="AQ26" s="61">
        <f>VLOOKUP($A26,'ADR Raw Data'!$B$6:$BE$43,'ADR Raw Data'!BC$1,FALSE)</f>
        <v>20.0139087725107</v>
      </c>
      <c r="AR26" s="62">
        <f>VLOOKUP($A26,'ADR Raw Data'!$B$6:$BE$43,'ADR Raw Data'!BE$1,FALSE)</f>
        <v>16.240501675261498</v>
      </c>
      <c r="AT26" s="64">
        <f>VLOOKUP($A26,'RevPAR Raw Data'!$B$6:$BE$43,'RevPAR Raw Data'!AG$1,FALSE)</f>
        <v>35.549885181550501</v>
      </c>
      <c r="AU26" s="65">
        <f>VLOOKUP($A26,'RevPAR Raw Data'!$B$6:$BE$43,'RevPAR Raw Data'!AH$1,FALSE)</f>
        <v>45.413411187438598</v>
      </c>
      <c r="AV26" s="65">
        <f>VLOOKUP($A26,'RevPAR Raw Data'!$B$6:$BE$43,'RevPAR Raw Data'!AI$1,FALSE)</f>
        <v>48.134712953876303</v>
      </c>
      <c r="AW26" s="65">
        <f>VLOOKUP($A26,'RevPAR Raw Data'!$B$6:$BE$43,'RevPAR Raw Data'!AJ$1,FALSE)</f>
        <v>49.154233562315902</v>
      </c>
      <c r="AX26" s="65">
        <f>VLOOKUP($A26,'RevPAR Raw Data'!$B$6:$BE$43,'RevPAR Raw Data'!AK$1,FALSE)</f>
        <v>54.318904808635899</v>
      </c>
      <c r="AY26" s="66">
        <f>VLOOKUP($A26,'RevPAR Raw Data'!$B$6:$BE$43,'RevPAR Raw Data'!AL$1,FALSE)</f>
        <v>46.514229538763402</v>
      </c>
      <c r="AZ26" s="65">
        <f>VLOOKUP($A26,'RevPAR Raw Data'!$B$6:$BE$43,'RevPAR Raw Data'!AN$1,FALSE)</f>
        <v>72.043344946025499</v>
      </c>
      <c r="BA26" s="65">
        <f>VLOOKUP($A26,'RevPAR Raw Data'!$B$6:$BE$43,'RevPAR Raw Data'!AO$1,FALSE)</f>
        <v>71.862605986261002</v>
      </c>
      <c r="BB26" s="66">
        <f>VLOOKUP($A26,'RevPAR Raw Data'!$B$6:$BE$43,'RevPAR Raw Data'!AP$1,FALSE)</f>
        <v>71.952975466143201</v>
      </c>
      <c r="BC26" s="67">
        <f>VLOOKUP($A26,'RevPAR Raw Data'!$B$6:$BE$43,'RevPAR Raw Data'!AR$1,FALSE)</f>
        <v>53.782442660872</v>
      </c>
      <c r="BE26" s="59">
        <f>VLOOKUP($A26,'RevPAR Raw Data'!$B$6:$BE$43,'RevPAR Raw Data'!AT$1,FALSE)</f>
        <v>6.0412018625961297</v>
      </c>
      <c r="BF26" s="60">
        <f>VLOOKUP($A26,'RevPAR Raw Data'!$B$6:$BE$43,'RevPAR Raw Data'!AU$1,FALSE)</f>
        <v>12.882997852889901</v>
      </c>
      <c r="BG26" s="60">
        <f>VLOOKUP($A26,'RevPAR Raw Data'!$B$6:$BE$43,'RevPAR Raw Data'!AV$1,FALSE)</f>
        <v>14.364284494044799</v>
      </c>
      <c r="BH26" s="60">
        <f>VLOOKUP($A26,'RevPAR Raw Data'!$B$6:$BE$43,'RevPAR Raw Data'!AW$1,FALSE)</f>
        <v>22.272356158824401</v>
      </c>
      <c r="BI26" s="60">
        <f>VLOOKUP($A26,'RevPAR Raw Data'!$B$6:$BE$43,'RevPAR Raw Data'!AX$1,FALSE)</f>
        <v>29.820122248627101</v>
      </c>
      <c r="BJ26" s="61">
        <f>VLOOKUP($A26,'RevPAR Raw Data'!$B$6:$BE$43,'RevPAR Raw Data'!AY$1,FALSE)</f>
        <v>17.527648213396098</v>
      </c>
      <c r="BK26" s="60">
        <f>VLOOKUP($A26,'RevPAR Raw Data'!$B$6:$BE$43,'RevPAR Raw Data'!BA$1,FALSE)</f>
        <v>32.294411123943803</v>
      </c>
      <c r="BL26" s="60">
        <f>VLOOKUP($A26,'RevPAR Raw Data'!$B$6:$BE$43,'RevPAR Raw Data'!BB$1,FALSE)</f>
        <v>25.039095881118101</v>
      </c>
      <c r="BM26" s="61">
        <f>VLOOKUP($A26,'RevPAR Raw Data'!$B$6:$BE$43,'RevPAR Raw Data'!BC$1,FALSE)</f>
        <v>28.569027260550001</v>
      </c>
      <c r="BN26" s="62">
        <f>VLOOKUP($A26,'RevPAR Raw Data'!$B$6:$BE$43,'RevPAR Raw Data'!BE$1,FALSE)</f>
        <v>21.516637744132101</v>
      </c>
    </row>
    <row r="27" spans="1:66" x14ac:dyDescent="0.35">
      <c r="A27" s="78" t="s">
        <v>48</v>
      </c>
      <c r="B27" s="59">
        <f>VLOOKUP($A27,'Occupancy Raw Data'!$B$6:$BE$43,'Occupancy Raw Data'!AG$1,FALSE)</f>
        <v>39.422581199518802</v>
      </c>
      <c r="C27" s="60">
        <f>VLOOKUP($A27,'Occupancy Raw Data'!$B$6:$BE$43,'Occupancy Raw Data'!AH$1,FALSE)</f>
        <v>50.395256916995997</v>
      </c>
      <c r="D27" s="60">
        <f>VLOOKUP($A27,'Occupancy Raw Data'!$B$6:$BE$43,'Occupancy Raw Data'!AI$1,FALSE)</f>
        <v>53.677607836398003</v>
      </c>
      <c r="E27" s="60">
        <f>VLOOKUP($A27,'Occupancy Raw Data'!$B$6:$BE$43,'Occupancy Raw Data'!AJ$1,FALSE)</f>
        <v>54.094346107578602</v>
      </c>
      <c r="F27" s="60">
        <f>VLOOKUP($A27,'Occupancy Raw Data'!$B$6:$BE$43,'Occupancy Raw Data'!AK$1,FALSE)</f>
        <v>54.167382711806098</v>
      </c>
      <c r="G27" s="61">
        <f>VLOOKUP($A27,'Occupancy Raw Data'!$B$6:$BE$43,'Occupancy Raw Data'!AL$1,FALSE)</f>
        <v>50.351434954459499</v>
      </c>
      <c r="H27" s="60">
        <f>VLOOKUP($A27,'Occupancy Raw Data'!$B$6:$BE$43,'Occupancy Raw Data'!AN$1,FALSE)</f>
        <v>64.809245574841</v>
      </c>
      <c r="I27" s="60">
        <f>VLOOKUP($A27,'Occupancy Raw Data'!$B$6:$BE$43,'Occupancy Raw Data'!AO$1,FALSE)</f>
        <v>65.840350575700199</v>
      </c>
      <c r="J27" s="61">
        <f>VLOOKUP($A27,'Occupancy Raw Data'!$B$6:$BE$43,'Occupancy Raw Data'!AP$1,FALSE)</f>
        <v>65.324798075270607</v>
      </c>
      <c r="K27" s="62">
        <f>VLOOKUP($A27,'Occupancy Raw Data'!$B$6:$BE$43,'Occupancy Raw Data'!AR$1,FALSE)</f>
        <v>54.629538703262703</v>
      </c>
      <c r="M27" s="59">
        <f>VLOOKUP($A27,'Occupancy Raw Data'!$B$6:$BE$43,'Occupancy Raw Data'!AT$1,FALSE)</f>
        <v>9.3095829897892592</v>
      </c>
      <c r="N27" s="60">
        <f>VLOOKUP($A27,'Occupancy Raw Data'!$B$6:$BE$43,'Occupancy Raw Data'!AU$1,FALSE)</f>
        <v>15.847448425194001</v>
      </c>
      <c r="O27" s="60">
        <f>VLOOKUP($A27,'Occupancy Raw Data'!$B$6:$BE$43,'Occupancy Raw Data'!AV$1,FALSE)</f>
        <v>17.111065988479702</v>
      </c>
      <c r="P27" s="60">
        <f>VLOOKUP($A27,'Occupancy Raw Data'!$B$6:$BE$43,'Occupancy Raw Data'!AW$1,FALSE)</f>
        <v>14.734058053150999</v>
      </c>
      <c r="Q27" s="60">
        <f>VLOOKUP($A27,'Occupancy Raw Data'!$B$6:$BE$43,'Occupancy Raw Data'!AX$1,FALSE)</f>
        <v>17.353278920560399</v>
      </c>
      <c r="R27" s="61">
        <f>VLOOKUP($A27,'Occupancy Raw Data'!$B$6:$BE$43,'Occupancy Raw Data'!AY$1,FALSE)</f>
        <v>15.1119454218614</v>
      </c>
      <c r="S27" s="60">
        <f>VLOOKUP($A27,'Occupancy Raw Data'!$B$6:$BE$43,'Occupancy Raw Data'!BA$1,FALSE)</f>
        <v>14.7980827054971</v>
      </c>
      <c r="T27" s="60">
        <f>VLOOKUP($A27,'Occupancy Raw Data'!$B$6:$BE$43,'Occupancy Raw Data'!BB$1,FALSE)</f>
        <v>11.6063550199361</v>
      </c>
      <c r="U27" s="61">
        <f>VLOOKUP($A27,'Occupancy Raw Data'!$B$6:$BE$43,'Occupancy Raw Data'!BC$1,FALSE)</f>
        <v>13.167130356615401</v>
      </c>
      <c r="V27" s="62">
        <f>VLOOKUP($A27,'Occupancy Raw Data'!$B$6:$BE$43,'Occupancy Raw Data'!BE$1,FALSE)</f>
        <v>14.4400240647242</v>
      </c>
      <c r="X27" s="64">
        <f>VLOOKUP($A27,'ADR Raw Data'!$B$6:$BE$43,'ADR Raw Data'!AG$1,FALSE)</f>
        <v>82.434852877070597</v>
      </c>
      <c r="Y27" s="65">
        <f>VLOOKUP($A27,'ADR Raw Data'!$B$6:$BE$43,'ADR Raw Data'!AH$1,FALSE)</f>
        <v>87.3156564364876</v>
      </c>
      <c r="Z27" s="65">
        <f>VLOOKUP($A27,'ADR Raw Data'!$B$6:$BE$43,'ADR Raw Data'!AI$1,FALSE)</f>
        <v>91.310037618056597</v>
      </c>
      <c r="AA27" s="65">
        <f>VLOOKUP($A27,'ADR Raw Data'!$B$6:$BE$43,'ADR Raw Data'!AJ$1,FALSE)</f>
        <v>89.329713287268603</v>
      </c>
      <c r="AB27" s="65">
        <f>VLOOKUP($A27,'ADR Raw Data'!$B$6:$BE$43,'ADR Raw Data'!AK$1,FALSE)</f>
        <v>87.724557423857803</v>
      </c>
      <c r="AC27" s="66">
        <f>VLOOKUP($A27,'ADR Raw Data'!$B$6:$BE$43,'ADR Raw Data'!AL$1,FALSE)</f>
        <v>87.923754842232796</v>
      </c>
      <c r="AD27" s="65">
        <f>VLOOKUP($A27,'ADR Raw Data'!$B$6:$BE$43,'ADR Raw Data'!AN$1,FALSE)</f>
        <v>102.735099105071</v>
      </c>
      <c r="AE27" s="65">
        <f>VLOOKUP($A27,'ADR Raw Data'!$B$6:$BE$43,'ADR Raw Data'!AO$1,FALSE)</f>
        <v>106.923399021207</v>
      </c>
      <c r="AF27" s="66">
        <f>VLOOKUP($A27,'ADR Raw Data'!$B$6:$BE$43,'ADR Raw Data'!AP$1,FALSE)</f>
        <v>104.845776389345</v>
      </c>
      <c r="AG27" s="67">
        <f>VLOOKUP($A27,'ADR Raw Data'!$B$6:$BE$43,'ADR Raw Data'!AR$1,FALSE)</f>
        <v>93.705177791009802</v>
      </c>
      <c r="AI27" s="59">
        <f>VLOOKUP($A27,'ADR Raw Data'!$B$6:$BE$43,'ADR Raw Data'!AT$1,FALSE)</f>
        <v>18.989889094621901</v>
      </c>
      <c r="AJ27" s="60">
        <f>VLOOKUP($A27,'ADR Raw Data'!$B$6:$BE$43,'ADR Raw Data'!AU$1,FALSE)</f>
        <v>22.865590266000002</v>
      </c>
      <c r="AK27" s="60">
        <f>VLOOKUP($A27,'ADR Raw Data'!$B$6:$BE$43,'ADR Raw Data'!AV$1,FALSE)</f>
        <v>25.6639287384243</v>
      </c>
      <c r="AL27" s="60">
        <f>VLOOKUP($A27,'ADR Raw Data'!$B$6:$BE$43,'ADR Raw Data'!AW$1,FALSE)</f>
        <v>21.909621965565599</v>
      </c>
      <c r="AM27" s="60">
        <f>VLOOKUP($A27,'ADR Raw Data'!$B$6:$BE$43,'ADR Raw Data'!AX$1,FALSE)</f>
        <v>19.883153708002499</v>
      </c>
      <c r="AN27" s="61">
        <f>VLOOKUP($A27,'ADR Raw Data'!$B$6:$BE$43,'ADR Raw Data'!AY$1,FALSE)</f>
        <v>22.070231271946</v>
      </c>
      <c r="AO27" s="60">
        <f>VLOOKUP($A27,'ADR Raw Data'!$B$6:$BE$43,'ADR Raw Data'!BA$1,FALSE)</f>
        <v>22.700351664770999</v>
      </c>
      <c r="AP27" s="60">
        <f>VLOOKUP($A27,'ADR Raw Data'!$B$6:$BE$43,'ADR Raw Data'!BB$1,FALSE)</f>
        <v>25.269906649583501</v>
      </c>
      <c r="AQ27" s="61">
        <f>VLOOKUP($A27,'ADR Raw Data'!$B$6:$BE$43,'ADR Raw Data'!BC$1,FALSE)</f>
        <v>23.9908171753838</v>
      </c>
      <c r="AR27" s="62">
        <f>VLOOKUP($A27,'ADR Raw Data'!$B$6:$BE$43,'ADR Raw Data'!BE$1,FALSE)</f>
        <v>22.719896562719001</v>
      </c>
      <c r="AT27" s="64">
        <f>VLOOKUP($A27,'RevPAR Raw Data'!$B$6:$BE$43,'RevPAR Raw Data'!AG$1,FALSE)</f>
        <v>32.497946812167001</v>
      </c>
      <c r="AU27" s="65">
        <f>VLOOKUP($A27,'RevPAR Raw Data'!$B$6:$BE$43,'RevPAR Raw Data'!AH$1,FALSE)</f>
        <v>44.002949389929498</v>
      </c>
      <c r="AV27" s="65">
        <f>VLOOKUP($A27,'RevPAR Raw Data'!$B$6:$BE$43,'RevPAR Raw Data'!AI$1,FALSE)</f>
        <v>49.013043907887898</v>
      </c>
      <c r="AW27" s="65">
        <f>VLOOKUP($A27,'RevPAR Raw Data'!$B$6:$BE$43,'RevPAR Raw Data'!AJ$1,FALSE)</f>
        <v>48.3223242825227</v>
      </c>
      <c r="AX27" s="65">
        <f>VLOOKUP($A27,'RevPAR Raw Data'!$B$6:$BE$43,'RevPAR Raw Data'!AK$1,FALSE)</f>
        <v>47.518096752019197</v>
      </c>
      <c r="AY27" s="66">
        <f>VLOOKUP($A27,'RevPAR Raw Data'!$B$6:$BE$43,'RevPAR Raw Data'!AL$1,FALSE)</f>
        <v>44.270872228905297</v>
      </c>
      <c r="AZ27" s="65">
        <f>VLOOKUP($A27,'RevPAR Raw Data'!$B$6:$BE$43,'RevPAR Raw Data'!AN$1,FALSE)</f>
        <v>66.581842670561898</v>
      </c>
      <c r="BA27" s="65">
        <f>VLOOKUP($A27,'RevPAR Raw Data'!$B$6:$BE$43,'RevPAR Raw Data'!AO$1,FALSE)</f>
        <v>70.398740763017699</v>
      </c>
      <c r="BB27" s="66">
        <f>VLOOKUP($A27,'RevPAR Raw Data'!$B$6:$BE$43,'RevPAR Raw Data'!AP$1,FALSE)</f>
        <v>68.490291716789798</v>
      </c>
      <c r="BC27" s="67">
        <f>VLOOKUP($A27,'RevPAR Raw Data'!$B$6:$BE$43,'RevPAR Raw Data'!AR$1,FALSE)</f>
        <v>51.190706368300802</v>
      </c>
      <c r="BE27" s="59">
        <f>VLOOKUP($A27,'RevPAR Raw Data'!$B$6:$BE$43,'RevPAR Raw Data'!AT$1,FALSE)</f>
        <v>30.067351569344002</v>
      </c>
      <c r="BF27" s="60">
        <f>VLOOKUP($A27,'RevPAR Raw Data'!$B$6:$BE$43,'RevPAR Raw Data'!AU$1,FALSE)</f>
        <v>42.336651315714597</v>
      </c>
      <c r="BG27" s="60">
        <f>VLOOKUP($A27,'RevPAR Raw Data'!$B$6:$BE$43,'RevPAR Raw Data'!AV$1,FALSE)</f>
        <v>47.166366508572203</v>
      </c>
      <c r="BH27" s="60">
        <f>VLOOKUP($A27,'RevPAR Raw Data'!$B$6:$BE$43,'RevPAR Raw Data'!AW$1,FALSE)</f>
        <v>39.871856438348999</v>
      </c>
      <c r="BI27" s="60">
        <f>VLOOKUP($A27,'RevPAR Raw Data'!$B$6:$BE$43,'RevPAR Raw Data'!AX$1,FALSE)</f>
        <v>40.686811749716398</v>
      </c>
      <c r="BJ27" s="61">
        <f>VLOOKUP($A27,'RevPAR Raw Data'!$B$6:$BE$43,'RevPAR Raw Data'!AY$1,FALSE)</f>
        <v>40.517417998102502</v>
      </c>
      <c r="BK27" s="60">
        <f>VLOOKUP($A27,'RevPAR Raw Data'!$B$6:$BE$43,'RevPAR Raw Data'!BA$1,FALSE)</f>
        <v>40.857651184059698</v>
      </c>
      <c r="BL27" s="60">
        <f>VLOOKUP($A27,'RevPAR Raw Data'!$B$6:$BE$43,'RevPAR Raw Data'!BB$1,FALSE)</f>
        <v>39.809176748476801</v>
      </c>
      <c r="BM27" s="61">
        <f>VLOOKUP($A27,'RevPAR Raw Data'!$B$6:$BE$43,'RevPAR Raw Data'!BC$1,FALSE)</f>
        <v>40.3168497030994</v>
      </c>
      <c r="BN27" s="62">
        <f>VLOOKUP($A27,'RevPAR Raw Data'!$B$6:$BE$43,'RevPAR Raw Data'!BE$1,FALSE)</f>
        <v>40.440679158580402</v>
      </c>
    </row>
    <row r="28" spans="1:66" x14ac:dyDescent="0.35">
      <c r="A28" s="78" t="s">
        <v>49</v>
      </c>
      <c r="B28" s="59">
        <f>VLOOKUP($A28,'Occupancy Raw Data'!$B$6:$BE$43,'Occupancy Raw Data'!AG$1,FALSE)</f>
        <v>57.455606908294797</v>
      </c>
      <c r="C28" s="60">
        <f>VLOOKUP($A28,'Occupancy Raw Data'!$B$6:$BE$43,'Occupancy Raw Data'!AH$1,FALSE)</f>
        <v>65.111894916078796</v>
      </c>
      <c r="D28" s="60">
        <f>VLOOKUP($A28,'Occupancy Raw Data'!$B$6:$BE$43,'Occupancy Raw Data'!AI$1,FALSE)</f>
        <v>68.809292143030802</v>
      </c>
      <c r="E28" s="60">
        <f>VLOOKUP($A28,'Occupancy Raw Data'!$B$6:$BE$43,'Occupancy Raw Data'!AJ$1,FALSE)</f>
        <v>68.310630017027407</v>
      </c>
      <c r="F28" s="60">
        <f>VLOOKUP($A28,'Occupancy Raw Data'!$B$6:$BE$43,'Occupancy Raw Data'!AK$1,FALSE)</f>
        <v>74.756750182437301</v>
      </c>
      <c r="G28" s="61">
        <f>VLOOKUP($A28,'Occupancy Raw Data'!$B$6:$BE$43,'Occupancy Raw Data'!AL$1,FALSE)</f>
        <v>66.888834833373807</v>
      </c>
      <c r="H28" s="60">
        <f>VLOOKUP($A28,'Occupancy Raw Data'!$B$6:$BE$43,'Occupancy Raw Data'!AN$1,FALSE)</f>
        <v>82.765750425687102</v>
      </c>
      <c r="I28" s="60">
        <f>VLOOKUP($A28,'Occupancy Raw Data'!$B$6:$BE$43,'Occupancy Raw Data'!AO$1,FALSE)</f>
        <v>80.819751885185994</v>
      </c>
      <c r="J28" s="61">
        <f>VLOOKUP($A28,'Occupancy Raw Data'!$B$6:$BE$43,'Occupancy Raw Data'!AP$1,FALSE)</f>
        <v>81.792751155436605</v>
      </c>
      <c r="K28" s="62">
        <f>VLOOKUP($A28,'Occupancy Raw Data'!$B$6:$BE$43,'Occupancy Raw Data'!AR$1,FALSE)</f>
        <v>71.1470966396775</v>
      </c>
      <c r="M28" s="59">
        <f>VLOOKUP($A28,'Occupancy Raw Data'!$B$6:$BE$43,'Occupancy Raw Data'!AT$1,FALSE)</f>
        <v>-7.46455988891781</v>
      </c>
      <c r="N28" s="60">
        <f>VLOOKUP($A28,'Occupancy Raw Data'!$B$6:$BE$43,'Occupancy Raw Data'!AU$1,FALSE)</f>
        <v>-7.78201165436802</v>
      </c>
      <c r="O28" s="60">
        <f>VLOOKUP($A28,'Occupancy Raw Data'!$B$6:$BE$43,'Occupancy Raw Data'!AV$1,FALSE)</f>
        <v>-3.9740507212875098</v>
      </c>
      <c r="P28" s="60">
        <f>VLOOKUP($A28,'Occupancy Raw Data'!$B$6:$BE$43,'Occupancy Raw Data'!AW$1,FALSE)</f>
        <v>-3.5044614150510398</v>
      </c>
      <c r="Q28" s="60">
        <f>VLOOKUP($A28,'Occupancy Raw Data'!$B$6:$BE$43,'Occupancy Raw Data'!AX$1,FALSE)</f>
        <v>1.2816121340289901</v>
      </c>
      <c r="R28" s="61">
        <f>VLOOKUP($A28,'Occupancy Raw Data'!$B$6:$BE$43,'Occupancy Raw Data'!AY$1,FALSE)</f>
        <v>-4.1586765839347404</v>
      </c>
      <c r="S28" s="60">
        <f>VLOOKUP($A28,'Occupancy Raw Data'!$B$6:$BE$43,'Occupancy Raw Data'!BA$1,FALSE)</f>
        <v>-8.4351695389921197E-2</v>
      </c>
      <c r="T28" s="60">
        <f>VLOOKUP($A28,'Occupancy Raw Data'!$B$6:$BE$43,'Occupancy Raw Data'!BB$1,FALSE)</f>
        <v>-7.3337046788745797</v>
      </c>
      <c r="U28" s="61">
        <f>VLOOKUP($A28,'Occupancy Raw Data'!$B$6:$BE$43,'Occupancy Raw Data'!BC$1,FALSE)</f>
        <v>-3.8023946937574098</v>
      </c>
      <c r="V28" s="62">
        <f>VLOOKUP($A28,'Occupancy Raw Data'!$B$6:$BE$43,'Occupancy Raw Data'!BE$1,FALSE)</f>
        <v>-4.0419417344461603</v>
      </c>
      <c r="X28" s="64">
        <f>VLOOKUP($A28,'ADR Raw Data'!$B$6:$BE$43,'ADR Raw Data'!AG$1,FALSE)</f>
        <v>118.725832980524</v>
      </c>
      <c r="Y28" s="65">
        <f>VLOOKUP($A28,'ADR Raw Data'!$B$6:$BE$43,'ADR Raw Data'!AH$1,FALSE)</f>
        <v>116.200763052208</v>
      </c>
      <c r="Z28" s="65">
        <f>VLOOKUP($A28,'ADR Raw Data'!$B$6:$BE$43,'ADR Raw Data'!AI$1,FALSE)</f>
        <v>118.80744851966401</v>
      </c>
      <c r="AA28" s="65">
        <f>VLOOKUP($A28,'ADR Raw Data'!$B$6:$BE$43,'ADR Raw Data'!AJ$1,FALSE)</f>
        <v>121.001869491676</v>
      </c>
      <c r="AB28" s="65">
        <f>VLOOKUP($A28,'ADR Raw Data'!$B$6:$BE$43,'ADR Raw Data'!AK$1,FALSE)</f>
        <v>133.339340274953</v>
      </c>
      <c r="AC28" s="66">
        <f>VLOOKUP($A28,'ADR Raw Data'!$B$6:$BE$43,'ADR Raw Data'!AL$1,FALSE)</f>
        <v>121.982399265401</v>
      </c>
      <c r="AD28" s="65">
        <f>VLOOKUP($A28,'ADR Raw Data'!$B$6:$BE$43,'ADR Raw Data'!AN$1,FALSE)</f>
        <v>175.62831153563499</v>
      </c>
      <c r="AE28" s="65">
        <f>VLOOKUP($A28,'ADR Raw Data'!$B$6:$BE$43,'ADR Raw Data'!AO$1,FALSE)</f>
        <v>174.14686230248299</v>
      </c>
      <c r="AF28" s="66">
        <f>VLOOKUP($A28,'ADR Raw Data'!$B$6:$BE$43,'ADR Raw Data'!AP$1,FALSE)</f>
        <v>174.89639851301101</v>
      </c>
      <c r="AG28" s="67">
        <f>VLOOKUP($A28,'ADR Raw Data'!$B$6:$BE$43,'ADR Raw Data'!AR$1,FALSE)</f>
        <v>139.36281564423101</v>
      </c>
      <c r="AI28" s="59">
        <f>VLOOKUP($A28,'ADR Raw Data'!$B$6:$BE$43,'ADR Raw Data'!AT$1,FALSE)</f>
        <v>23.155327000825199</v>
      </c>
      <c r="AJ28" s="60">
        <f>VLOOKUP($A28,'ADR Raw Data'!$B$6:$BE$43,'ADR Raw Data'!AU$1,FALSE)</f>
        <v>21.7214223900124</v>
      </c>
      <c r="AK28" s="60">
        <f>VLOOKUP($A28,'ADR Raw Data'!$B$6:$BE$43,'ADR Raw Data'!AV$1,FALSE)</f>
        <v>24.915183681590101</v>
      </c>
      <c r="AL28" s="60">
        <f>VLOOKUP($A28,'ADR Raw Data'!$B$6:$BE$43,'ADR Raw Data'!AW$1,FALSE)</f>
        <v>26.7537785173324</v>
      </c>
      <c r="AM28" s="60">
        <f>VLOOKUP($A28,'ADR Raw Data'!$B$6:$BE$43,'ADR Raw Data'!AX$1,FALSE)</f>
        <v>32.673496741828501</v>
      </c>
      <c r="AN28" s="61">
        <f>VLOOKUP($A28,'ADR Raw Data'!$B$6:$BE$43,'ADR Raw Data'!AY$1,FALSE)</f>
        <v>26.244574126678</v>
      </c>
      <c r="AO28" s="60">
        <f>VLOOKUP($A28,'ADR Raw Data'!$B$6:$BE$43,'ADR Raw Data'!BA$1,FALSE)</f>
        <v>45.329091169973097</v>
      </c>
      <c r="AP28" s="60">
        <f>VLOOKUP($A28,'ADR Raw Data'!$B$6:$BE$43,'ADR Raw Data'!BB$1,FALSE)</f>
        <v>37.882862164094597</v>
      </c>
      <c r="AQ28" s="61">
        <f>VLOOKUP($A28,'ADR Raw Data'!$B$6:$BE$43,'ADR Raw Data'!BC$1,FALSE)</f>
        <v>41.450604937840097</v>
      </c>
      <c r="AR28" s="62">
        <f>VLOOKUP($A28,'ADR Raw Data'!$B$6:$BE$43,'ADR Raw Data'!BE$1,FALSE)</f>
        <v>32.125971570223797</v>
      </c>
      <c r="AT28" s="64">
        <f>VLOOKUP($A28,'RevPAR Raw Data'!$B$6:$BE$43,'RevPAR Raw Data'!AG$1,FALSE)</f>
        <v>68.214647895889001</v>
      </c>
      <c r="AU28" s="65">
        <f>VLOOKUP($A28,'RevPAR Raw Data'!$B$6:$BE$43,'RevPAR Raw Data'!AH$1,FALSE)</f>
        <v>75.660518730235907</v>
      </c>
      <c r="AV28" s="65">
        <f>VLOOKUP($A28,'RevPAR Raw Data'!$B$6:$BE$43,'RevPAR Raw Data'!AI$1,FALSE)</f>
        <v>81.750564339576698</v>
      </c>
      <c r="AW28" s="65">
        <f>VLOOKUP($A28,'RevPAR Raw Data'!$B$6:$BE$43,'RevPAR Raw Data'!AJ$1,FALSE)</f>
        <v>82.657139382145402</v>
      </c>
      <c r="AX28" s="65">
        <f>VLOOKUP($A28,'RevPAR Raw Data'!$B$6:$BE$43,'RevPAR Raw Data'!AK$1,FALSE)</f>
        <v>99.680157504256798</v>
      </c>
      <c r="AY28" s="66">
        <f>VLOOKUP($A28,'RevPAR Raw Data'!$B$6:$BE$43,'RevPAR Raw Data'!AL$1,FALSE)</f>
        <v>81.592605570420801</v>
      </c>
      <c r="AZ28" s="65">
        <f>VLOOKUP($A28,'RevPAR Raw Data'!$B$6:$BE$43,'RevPAR Raw Data'!AN$1,FALSE)</f>
        <v>145.360090002432</v>
      </c>
      <c r="BA28" s="65">
        <f>VLOOKUP($A28,'RevPAR Raw Data'!$B$6:$BE$43,'RevPAR Raw Data'!AO$1,FALSE)</f>
        <v>140.74506202870299</v>
      </c>
      <c r="BB28" s="66">
        <f>VLOOKUP($A28,'RevPAR Raw Data'!$B$6:$BE$43,'RevPAR Raw Data'!AP$1,FALSE)</f>
        <v>143.05257601556701</v>
      </c>
      <c r="BC28" s="67">
        <f>VLOOKUP($A28,'RevPAR Raw Data'!$B$6:$BE$43,'RevPAR Raw Data'!AR$1,FALSE)</f>
        <v>99.152597126177099</v>
      </c>
      <c r="BE28" s="59">
        <f>VLOOKUP($A28,'RevPAR Raw Data'!$B$6:$BE$43,'RevPAR Raw Data'!AT$1,FALSE)</f>
        <v>13.962323860455999</v>
      </c>
      <c r="BF28" s="60">
        <f>VLOOKUP($A28,'RevPAR Raw Data'!$B$6:$BE$43,'RevPAR Raw Data'!AU$1,FALSE)</f>
        <v>12.249047113759101</v>
      </c>
      <c r="BG28" s="60">
        <f>VLOOKUP($A28,'RevPAR Raw Data'!$B$6:$BE$43,'RevPAR Raw Data'!AV$1,FALSE)</f>
        <v>19.950990923494299</v>
      </c>
      <c r="BH28" s="60">
        <f>VLOOKUP($A28,'RevPAR Raw Data'!$B$6:$BE$43,'RevPAR Raw Data'!AW$1,FALSE)</f>
        <v>22.311741257073301</v>
      </c>
      <c r="BI28" s="60">
        <f>VLOOKUP($A28,'RevPAR Raw Data'!$B$6:$BE$43,'RevPAR Raw Data'!AX$1,FALSE)</f>
        <v>34.373856374712297</v>
      </c>
      <c r="BJ28" s="61">
        <f>VLOOKUP($A28,'RevPAR Raw Data'!$B$6:$BE$43,'RevPAR Raw Data'!AY$1,FALSE)</f>
        <v>20.994470583983698</v>
      </c>
      <c r="BK28" s="60">
        <f>VLOOKUP($A28,'RevPAR Raw Data'!$B$6:$BE$43,'RevPAR Raw Data'!BA$1,FALSE)</f>
        <v>45.206503617676397</v>
      </c>
      <c r="BL28" s="60">
        <f>VLOOKUP($A28,'RevPAR Raw Data'!$B$6:$BE$43,'RevPAR Raw Data'!BB$1,FALSE)</f>
        <v>27.770940250200201</v>
      </c>
      <c r="BM28" s="61">
        <f>VLOOKUP($A28,'RevPAR Raw Data'!$B$6:$BE$43,'RevPAR Raw Data'!BC$1,FALSE)</f>
        <v>36.0720946413959</v>
      </c>
      <c r="BN28" s="62">
        <f>VLOOKUP($A28,'RevPAR Raw Data'!$B$6:$BE$43,'RevPAR Raw Data'!BE$1,FALSE)</f>
        <v>26.7855167832844</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46.523178807946998</v>
      </c>
      <c r="C30" s="60">
        <f>VLOOKUP($A30,'Occupancy Raw Data'!$B$6:$BE$43,'Occupancy Raw Data'!AH$1,FALSE)</f>
        <v>58.786385338056299</v>
      </c>
      <c r="D30" s="60">
        <f>VLOOKUP($A30,'Occupancy Raw Data'!$B$6:$BE$43,'Occupancy Raw Data'!AI$1,FALSE)</f>
        <v>62.440320344986901</v>
      </c>
      <c r="E30" s="60">
        <f>VLOOKUP($A30,'Occupancy Raw Data'!$B$6:$BE$43,'Occupancy Raw Data'!AJ$1,FALSE)</f>
        <v>61.701062682889201</v>
      </c>
      <c r="F30" s="60">
        <f>VLOOKUP($A30,'Occupancy Raw Data'!$B$6:$BE$43,'Occupancy Raw Data'!AK$1,FALSE)</f>
        <v>59.741259818265803</v>
      </c>
      <c r="G30" s="61">
        <f>VLOOKUP($A30,'Occupancy Raw Data'!$B$6:$BE$43,'Occupancy Raw Data'!AL$1,FALSE)</f>
        <v>57.838441398428998</v>
      </c>
      <c r="H30" s="60">
        <f>VLOOKUP($A30,'Occupancy Raw Data'!$B$6:$BE$43,'Occupancy Raw Data'!AN$1,FALSE)</f>
        <v>67.280147851532405</v>
      </c>
      <c r="I30" s="60">
        <f>VLOOKUP($A30,'Occupancy Raw Data'!$B$6:$BE$43,'Occupancy Raw Data'!AO$1,FALSE)</f>
        <v>66.590944093639294</v>
      </c>
      <c r="J30" s="61">
        <f>VLOOKUP($A30,'Occupancy Raw Data'!$B$6:$BE$43,'Occupancy Raw Data'!AP$1,FALSE)</f>
        <v>66.9355459725858</v>
      </c>
      <c r="K30" s="62">
        <f>VLOOKUP($A30,'Occupancy Raw Data'!$B$6:$BE$43,'Occupancy Raw Data'!AR$1,FALSE)</f>
        <v>60.4376141339024</v>
      </c>
      <c r="M30" s="59">
        <f>VLOOKUP($A30,'Occupancy Raw Data'!$B$6:$BE$43,'Occupancy Raw Data'!AT$1,FALSE)</f>
        <v>-8.6807845555265004</v>
      </c>
      <c r="N30" s="60">
        <f>VLOOKUP($A30,'Occupancy Raw Data'!$B$6:$BE$43,'Occupancy Raw Data'!AU$1,FALSE)</f>
        <v>7.9181314748226796</v>
      </c>
      <c r="O30" s="60">
        <f>VLOOKUP($A30,'Occupancy Raw Data'!$B$6:$BE$43,'Occupancy Raw Data'!AV$1,FALSE)</f>
        <v>17.599099339402802</v>
      </c>
      <c r="P30" s="60">
        <f>VLOOKUP($A30,'Occupancy Raw Data'!$B$6:$BE$43,'Occupancy Raw Data'!AW$1,FALSE)</f>
        <v>13.636734976407</v>
      </c>
      <c r="Q30" s="60">
        <f>VLOOKUP($A30,'Occupancy Raw Data'!$B$6:$BE$43,'Occupancy Raw Data'!AX$1,FALSE)</f>
        <v>4.41985383950857</v>
      </c>
      <c r="R30" s="61">
        <f>VLOOKUP($A30,'Occupancy Raw Data'!$B$6:$BE$43,'Occupancy Raw Data'!AY$1,FALSE)</f>
        <v>7.09869825902899</v>
      </c>
      <c r="S30" s="60">
        <f>VLOOKUP($A30,'Occupancy Raw Data'!$B$6:$BE$43,'Occupancy Raw Data'!BA$1,FALSE)</f>
        <v>-7.51669349284865</v>
      </c>
      <c r="T30" s="60">
        <f>VLOOKUP($A30,'Occupancy Raw Data'!$B$6:$BE$43,'Occupancy Raw Data'!BB$1,FALSE)</f>
        <v>-12.178784608170799</v>
      </c>
      <c r="U30" s="61">
        <f>VLOOKUP($A30,'Occupancy Raw Data'!$B$6:$BE$43,'Occupancy Raw Data'!BC$1,FALSE)</f>
        <v>-9.8960179290024204</v>
      </c>
      <c r="V30" s="62">
        <f>VLOOKUP($A30,'Occupancy Raw Data'!$B$6:$BE$43,'Occupancy Raw Data'!BE$1,FALSE)</f>
        <v>1.06672275685468</v>
      </c>
      <c r="X30" s="64">
        <f>VLOOKUP($A30,'ADR Raw Data'!$B$6:$BE$43,'ADR Raw Data'!AG$1,FALSE)</f>
        <v>81.194820822643294</v>
      </c>
      <c r="Y30" s="65">
        <f>VLOOKUP($A30,'ADR Raw Data'!$B$6:$BE$43,'ADR Raw Data'!AH$1,FALSE)</f>
        <v>87.018816478910097</v>
      </c>
      <c r="Z30" s="65">
        <f>VLOOKUP($A30,'ADR Raw Data'!$B$6:$BE$43,'ADR Raw Data'!AI$1,FALSE)</f>
        <v>90.516646728741406</v>
      </c>
      <c r="AA30" s="65">
        <f>VLOOKUP($A30,'ADR Raw Data'!$B$6:$BE$43,'ADR Raw Data'!AJ$1,FALSE)</f>
        <v>89.481610608424305</v>
      </c>
      <c r="AB30" s="65">
        <f>VLOOKUP($A30,'ADR Raw Data'!$B$6:$BE$43,'ADR Raw Data'!AK$1,FALSE)</f>
        <v>87.744288476411398</v>
      </c>
      <c r="AC30" s="66">
        <f>VLOOKUP($A30,'ADR Raw Data'!$B$6:$BE$43,'ADR Raw Data'!AL$1,FALSE)</f>
        <v>87.512441385186804</v>
      </c>
      <c r="AD30" s="65">
        <f>VLOOKUP($A30,'ADR Raw Data'!$B$6:$BE$43,'ADR Raw Data'!AN$1,FALSE)</f>
        <v>97.435800618061094</v>
      </c>
      <c r="AE30" s="65">
        <f>VLOOKUP($A30,'ADR Raw Data'!$B$6:$BE$43,'ADR Raw Data'!AO$1,FALSE)</f>
        <v>98.275030933795804</v>
      </c>
      <c r="AF30" s="66">
        <f>VLOOKUP($A30,'ADR Raw Data'!$B$6:$BE$43,'ADR Raw Data'!AP$1,FALSE)</f>
        <v>97.853255486208894</v>
      </c>
      <c r="AG30" s="67">
        <f>VLOOKUP($A30,'ADR Raw Data'!$B$6:$BE$43,'ADR Raw Data'!AR$1,FALSE)</f>
        <v>90.784613844445602</v>
      </c>
      <c r="AI30" s="59">
        <f>VLOOKUP($A30,'ADR Raw Data'!$B$6:$BE$43,'ADR Raw Data'!AT$1,FALSE)</f>
        <v>-20.803514303093799</v>
      </c>
      <c r="AJ30" s="60">
        <f>VLOOKUP($A30,'ADR Raw Data'!$B$6:$BE$43,'ADR Raw Data'!AU$1,FALSE)</f>
        <v>6.0273325230249597</v>
      </c>
      <c r="AK30" s="60">
        <f>VLOOKUP($A30,'ADR Raw Data'!$B$6:$BE$43,'ADR Raw Data'!AV$1,FALSE)</f>
        <v>13.6426244237687</v>
      </c>
      <c r="AL30" s="60">
        <f>VLOOKUP($A30,'ADR Raw Data'!$B$6:$BE$43,'ADR Raw Data'!AW$1,FALSE)</f>
        <v>10.480914869634001</v>
      </c>
      <c r="AM30" s="60">
        <f>VLOOKUP($A30,'ADR Raw Data'!$B$6:$BE$43,'ADR Raw Data'!AX$1,FALSE)</f>
        <v>0.78581189739062696</v>
      </c>
      <c r="AN30" s="61">
        <f>VLOOKUP($A30,'ADR Raw Data'!$B$6:$BE$43,'ADR Raw Data'!AY$1,FALSE)</f>
        <v>1.4116608299095701</v>
      </c>
      <c r="AO30" s="60">
        <f>VLOOKUP($A30,'ADR Raw Data'!$B$6:$BE$43,'ADR Raw Data'!BA$1,FALSE)</f>
        <v>-13.424880636431</v>
      </c>
      <c r="AP30" s="60">
        <f>VLOOKUP($A30,'ADR Raw Data'!$B$6:$BE$43,'ADR Raw Data'!BB$1,FALSE)</f>
        <v>-18.607587427636702</v>
      </c>
      <c r="AQ30" s="61">
        <f>VLOOKUP($A30,'ADR Raw Data'!$B$6:$BE$43,'ADR Raw Data'!BC$1,FALSE)</f>
        <v>-16.1701521747149</v>
      </c>
      <c r="AR30" s="62">
        <f>VLOOKUP($A30,'ADR Raw Data'!$B$6:$BE$43,'ADR Raw Data'!BE$1,FALSE)</f>
        <v>-6.5004668460048496</v>
      </c>
      <c r="AT30" s="64">
        <f>VLOOKUP($A30,'RevPAR Raw Data'!$B$6:$BE$43,'RevPAR Raw Data'!AG$1,FALSE)</f>
        <v>37.774411674110503</v>
      </c>
      <c r="AU30" s="65">
        <f>VLOOKUP($A30,'RevPAR Raw Data'!$B$6:$BE$43,'RevPAR Raw Data'!AH$1,FALSE)</f>
        <v>51.155216771908201</v>
      </c>
      <c r="AV30" s="65">
        <f>VLOOKUP($A30,'RevPAR Raw Data'!$B$6:$BE$43,'RevPAR Raw Data'!AI$1,FALSE)</f>
        <v>56.518884182966197</v>
      </c>
      <c r="AW30" s="65">
        <f>VLOOKUP($A30,'RevPAR Raw Data'!$B$6:$BE$43,'RevPAR Raw Data'!AJ$1,FALSE)</f>
        <v>55.211104651162699</v>
      </c>
      <c r="AX30" s="65">
        <f>VLOOKUP($A30,'RevPAR Raw Data'!$B$6:$BE$43,'RevPAR Raw Data'!AK$1,FALSE)</f>
        <v>52.419543354381602</v>
      </c>
      <c r="AY30" s="66">
        <f>VLOOKUP($A30,'RevPAR Raw Data'!$B$6:$BE$43,'RevPAR Raw Data'!AL$1,FALSE)</f>
        <v>50.615832126905801</v>
      </c>
      <c r="AZ30" s="65">
        <f>VLOOKUP($A30,'RevPAR Raw Data'!$B$6:$BE$43,'RevPAR Raw Data'!AN$1,FALSE)</f>
        <v>65.554950716155801</v>
      </c>
      <c r="BA30" s="65">
        <f>VLOOKUP($A30,'RevPAR Raw Data'!$B$6:$BE$43,'RevPAR Raw Data'!AO$1,FALSE)</f>
        <v>65.442270907130705</v>
      </c>
      <c r="BB30" s="66">
        <f>VLOOKUP($A30,'RevPAR Raw Data'!$B$6:$BE$43,'RevPAR Raw Data'!AP$1,FALSE)</f>
        <v>65.498610811643303</v>
      </c>
      <c r="BC30" s="67">
        <f>VLOOKUP($A30,'RevPAR Raw Data'!$B$6:$BE$43,'RevPAR Raw Data'!AR$1,FALSE)</f>
        <v>54.868054608259399</v>
      </c>
      <c r="BE30" s="59">
        <f>VLOOKUP($A30,'RevPAR Raw Data'!$B$6:$BE$43,'RevPAR Raw Data'!AT$1,FALSE)</f>
        <v>-27.6783906019906</v>
      </c>
      <c r="BF30" s="60">
        <f>VLOOKUP($A30,'RevPAR Raw Data'!$B$6:$BE$43,'RevPAR Raw Data'!AU$1,FALSE)</f>
        <v>14.422716111445499</v>
      </c>
      <c r="BG30" s="60">
        <f>VLOOKUP($A30,'RevPAR Raw Data'!$B$6:$BE$43,'RevPAR Raw Data'!AV$1,FALSE)</f>
        <v>33.642702788012301</v>
      </c>
      <c r="BH30" s="60">
        <f>VLOOKUP($A30,'RevPAR Raw Data'!$B$6:$BE$43,'RevPAR Raw Data'!AW$1,FALSE)</f>
        <v>25.546904429915799</v>
      </c>
      <c r="BI30" s="60">
        <f>VLOOKUP($A30,'RevPAR Raw Data'!$B$6:$BE$43,'RevPAR Raw Data'!AX$1,FALSE)</f>
        <v>5.24039747421733</v>
      </c>
      <c r="BJ30" s="61">
        <f>VLOOKUP($A30,'RevPAR Raw Data'!$B$6:$BE$43,'RevPAR Raw Data'!AY$1,FALSE)</f>
        <v>8.6105686316947505</v>
      </c>
      <c r="BK30" s="60">
        <f>VLOOKUP($A30,'RevPAR Raw Data'!$B$6:$BE$43,'RevPAR Raw Data'!BA$1,FALSE)</f>
        <v>-19.932467000058299</v>
      </c>
      <c r="BL30" s="60">
        <f>VLOOKUP($A30,'RevPAR Raw Data'!$B$6:$BE$43,'RevPAR Raw Data'!BB$1,FALSE)</f>
        <v>-28.520194042218598</v>
      </c>
      <c r="BM30" s="61">
        <f>VLOOKUP($A30,'RevPAR Raw Data'!$B$6:$BE$43,'RevPAR Raw Data'!BC$1,FALSE)</f>
        <v>-24.465968945360601</v>
      </c>
      <c r="BN30" s="62">
        <f>VLOOKUP($A30,'RevPAR Raw Data'!$B$6:$BE$43,'RevPAR Raw Data'!BE$1,FALSE)</f>
        <v>-5.5030860482983002</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51.524836862431698</v>
      </c>
      <c r="C32" s="60">
        <f>VLOOKUP($A32,'Occupancy Raw Data'!$B$6:$BE$43,'Occupancy Raw Data'!AH$1,FALSE)</f>
        <v>60.011319749633699</v>
      </c>
      <c r="D32" s="60">
        <f>VLOOKUP($A32,'Occupancy Raw Data'!$B$6:$BE$43,'Occupancy Raw Data'!AI$1,FALSE)</f>
        <v>64.181870644115904</v>
      </c>
      <c r="E32" s="60">
        <f>VLOOKUP($A32,'Occupancy Raw Data'!$B$6:$BE$43,'Occupancy Raw Data'!AJ$1,FALSE)</f>
        <v>64.189639099746898</v>
      </c>
      <c r="F32" s="60">
        <f>VLOOKUP($A32,'Occupancy Raw Data'!$B$6:$BE$43,'Occupancy Raw Data'!AK$1,FALSE)</f>
        <v>71.601855551116401</v>
      </c>
      <c r="G32" s="61">
        <f>VLOOKUP($A32,'Occupancy Raw Data'!$B$6:$BE$43,'Occupancy Raw Data'!AL$1,FALSE)</f>
        <v>62.301904381408903</v>
      </c>
      <c r="H32" s="60">
        <f>VLOOKUP($A32,'Occupancy Raw Data'!$B$6:$BE$43,'Occupancy Raw Data'!AN$1,FALSE)</f>
        <v>87.595995916011802</v>
      </c>
      <c r="I32" s="60">
        <f>VLOOKUP($A32,'Occupancy Raw Data'!$B$6:$BE$43,'Occupancy Raw Data'!AO$1,FALSE)</f>
        <v>89.986460691614496</v>
      </c>
      <c r="J32" s="61">
        <f>VLOOKUP($A32,'Occupancy Raw Data'!$B$6:$BE$43,'Occupancy Raw Data'!AP$1,FALSE)</f>
        <v>88.791228303813199</v>
      </c>
      <c r="K32" s="62">
        <f>VLOOKUP($A32,'Occupancy Raw Data'!$B$6:$BE$43,'Occupancy Raw Data'!AR$1,FALSE)</f>
        <v>69.870282644952994</v>
      </c>
      <c r="M32" s="59">
        <f>VLOOKUP($A32,'Occupancy Raw Data'!$B$6:$BE$43,'Occupancy Raw Data'!AT$1,FALSE)</f>
        <v>6.7024772765623899</v>
      </c>
      <c r="N32" s="60">
        <f>VLOOKUP($A32,'Occupancy Raw Data'!$B$6:$BE$43,'Occupancy Raw Data'!AU$1,FALSE)</f>
        <v>12.082074732226101</v>
      </c>
      <c r="O32" s="60">
        <f>VLOOKUP($A32,'Occupancy Raw Data'!$B$6:$BE$43,'Occupancy Raw Data'!AV$1,FALSE)</f>
        <v>13.639384900414701</v>
      </c>
      <c r="P32" s="60">
        <f>VLOOKUP($A32,'Occupancy Raw Data'!$B$6:$BE$43,'Occupancy Raw Data'!AW$1,FALSE)</f>
        <v>11.1691860306696</v>
      </c>
      <c r="Q32" s="60">
        <f>VLOOKUP($A32,'Occupancy Raw Data'!$B$6:$BE$43,'Occupancy Raw Data'!AX$1,FALSE)</f>
        <v>13.363304311981899</v>
      </c>
      <c r="R32" s="61">
        <f>VLOOKUP($A32,'Occupancy Raw Data'!$B$6:$BE$43,'Occupancy Raw Data'!AY$1,FALSE)</f>
        <v>11.561431078249701</v>
      </c>
      <c r="S32" s="60">
        <f>VLOOKUP($A32,'Occupancy Raw Data'!$B$6:$BE$43,'Occupancy Raw Data'!BA$1,FALSE)</f>
        <v>15.1926474321321</v>
      </c>
      <c r="T32" s="60">
        <f>VLOOKUP($A32,'Occupancy Raw Data'!$B$6:$BE$43,'Occupancy Raw Data'!BB$1,FALSE)</f>
        <v>14.3354189898324</v>
      </c>
      <c r="U32" s="61">
        <f>VLOOKUP($A32,'Occupancy Raw Data'!$B$6:$BE$43,'Occupancy Raw Data'!BC$1,FALSE)</f>
        <v>14.7566631753607</v>
      </c>
      <c r="V32" s="62">
        <f>VLOOKUP($A32,'Occupancy Raw Data'!$B$6:$BE$43,'Occupancy Raw Data'!BE$1,FALSE)</f>
        <v>12.686981038487</v>
      </c>
      <c r="X32" s="64">
        <f>VLOOKUP($A32,'ADR Raw Data'!$B$6:$BE$43,'ADR Raw Data'!AG$1,FALSE)</f>
        <v>92.117418846385803</v>
      </c>
      <c r="Y32" s="65">
        <f>VLOOKUP($A32,'ADR Raw Data'!$B$6:$BE$43,'ADR Raw Data'!AH$1,FALSE)</f>
        <v>95.589244926490906</v>
      </c>
      <c r="Z32" s="65">
        <f>VLOOKUP($A32,'ADR Raw Data'!$B$6:$BE$43,'ADR Raw Data'!AI$1,FALSE)</f>
        <v>99.258551553611198</v>
      </c>
      <c r="AA32" s="65">
        <f>VLOOKUP($A32,'ADR Raw Data'!$B$6:$BE$43,'ADR Raw Data'!AJ$1,FALSE)</f>
        <v>98.683028618603004</v>
      </c>
      <c r="AB32" s="65">
        <f>VLOOKUP($A32,'ADR Raw Data'!$B$6:$BE$43,'ADR Raw Data'!AK$1,FALSE)</f>
        <v>108.069471647111</v>
      </c>
      <c r="AC32" s="66">
        <f>VLOOKUP($A32,'ADR Raw Data'!$B$6:$BE$43,'ADR Raw Data'!AL$1,FALSE)</f>
        <v>99.277138424624496</v>
      </c>
      <c r="AD32" s="65">
        <f>VLOOKUP($A32,'ADR Raw Data'!$B$6:$BE$43,'ADR Raw Data'!AN$1,FALSE)</f>
        <v>128.434524942037</v>
      </c>
      <c r="AE32" s="65">
        <f>VLOOKUP($A32,'ADR Raw Data'!$B$6:$BE$43,'ADR Raw Data'!AO$1,FALSE)</f>
        <v>130.563062226059</v>
      </c>
      <c r="AF32" s="66">
        <f>VLOOKUP($A32,'ADR Raw Data'!$B$6:$BE$43,'ADR Raw Data'!AP$1,FALSE)</f>
        <v>129.51311986801301</v>
      </c>
      <c r="AG32" s="67">
        <f>VLOOKUP($A32,'ADR Raw Data'!$B$6:$BE$43,'ADR Raw Data'!AR$1,FALSE)</f>
        <v>110.255400384605</v>
      </c>
      <c r="AI32" s="59">
        <f>VLOOKUP($A32,'ADR Raw Data'!$B$6:$BE$43,'ADR Raw Data'!AT$1,FALSE)</f>
        <v>23.787709060792601</v>
      </c>
      <c r="AJ32" s="60">
        <f>VLOOKUP($A32,'ADR Raw Data'!$B$6:$BE$43,'ADR Raw Data'!AU$1,FALSE)</f>
        <v>26.787108439346198</v>
      </c>
      <c r="AK32" s="60">
        <f>VLOOKUP($A32,'ADR Raw Data'!$B$6:$BE$43,'ADR Raw Data'!AV$1,FALSE)</f>
        <v>29.560608041723</v>
      </c>
      <c r="AL32" s="60">
        <f>VLOOKUP($A32,'ADR Raw Data'!$B$6:$BE$43,'ADR Raw Data'!AW$1,FALSE)</f>
        <v>28.9109557416885</v>
      </c>
      <c r="AM32" s="60">
        <f>VLOOKUP($A32,'ADR Raw Data'!$B$6:$BE$43,'ADR Raw Data'!AX$1,FALSE)</f>
        <v>28.239574004711901</v>
      </c>
      <c r="AN32" s="61">
        <f>VLOOKUP($A32,'ADR Raw Data'!$B$6:$BE$43,'ADR Raw Data'!AY$1,FALSE)</f>
        <v>27.734011871216399</v>
      </c>
      <c r="AO32" s="60">
        <f>VLOOKUP($A32,'ADR Raw Data'!$B$6:$BE$43,'ADR Raw Data'!BA$1,FALSE)</f>
        <v>32.216290715215102</v>
      </c>
      <c r="AP32" s="60">
        <f>VLOOKUP($A32,'ADR Raw Data'!$B$6:$BE$43,'ADR Raw Data'!BB$1,FALSE)</f>
        <v>30.771922673373702</v>
      </c>
      <c r="AQ32" s="61">
        <f>VLOOKUP($A32,'ADR Raw Data'!$B$6:$BE$43,'ADR Raw Data'!BC$1,FALSE)</f>
        <v>31.467759089886101</v>
      </c>
      <c r="AR32" s="62">
        <f>VLOOKUP($A32,'ADR Raw Data'!$B$6:$BE$43,'ADR Raw Data'!BE$1,FALSE)</f>
        <v>29.4930700157175</v>
      </c>
      <c r="AT32" s="64">
        <f>VLOOKUP($A32,'RevPAR Raw Data'!$B$6:$BE$43,'RevPAR Raw Data'!AG$1,FALSE)</f>
        <v>47.463349782483199</v>
      </c>
      <c r="AU32" s="65">
        <f>VLOOKUP($A32,'RevPAR Raw Data'!$B$6:$BE$43,'RevPAR Raw Data'!AH$1,FALSE)</f>
        <v>57.364367419097</v>
      </c>
      <c r="AV32" s="65">
        <f>VLOOKUP($A32,'RevPAR Raw Data'!$B$6:$BE$43,'RevPAR Raw Data'!AI$1,FALSE)</f>
        <v>63.705995161361898</v>
      </c>
      <c r="AW32" s="65">
        <f>VLOOKUP($A32,'RevPAR Raw Data'!$B$6:$BE$43,'RevPAR Raw Data'!AJ$1,FALSE)</f>
        <v>63.344279922981301</v>
      </c>
      <c r="AX32" s="65">
        <f>VLOOKUP($A32,'RevPAR Raw Data'!$B$6:$BE$43,'RevPAR Raw Data'!AK$1,FALSE)</f>
        <v>77.379746983619597</v>
      </c>
      <c r="AY32" s="66">
        <f>VLOOKUP($A32,'RevPAR Raw Data'!$B$6:$BE$43,'RevPAR Raw Data'!AL$1,FALSE)</f>
        <v>61.851547853908599</v>
      </c>
      <c r="AZ32" s="65">
        <f>VLOOKUP($A32,'RevPAR Raw Data'!$B$6:$BE$43,'RevPAR Raw Data'!AN$1,FALSE)</f>
        <v>112.503501222976</v>
      </c>
      <c r="BA32" s="65">
        <f>VLOOKUP($A32,'RevPAR Raw Data'!$B$6:$BE$43,'RevPAR Raw Data'!AO$1,FALSE)</f>
        <v>117.48907866782</v>
      </c>
      <c r="BB32" s="66">
        <f>VLOOKUP($A32,'RevPAR Raw Data'!$B$6:$BE$43,'RevPAR Raw Data'!AP$1,FALSE)</f>
        <v>114.996289945398</v>
      </c>
      <c r="BC32" s="67">
        <f>VLOOKUP($A32,'RevPAR Raw Data'!$B$6:$BE$43,'RevPAR Raw Data'!AR$1,FALSE)</f>
        <v>77.035759880048701</v>
      </c>
      <c r="BE32" s="59">
        <f>VLOOKUP($A32,'RevPAR Raw Data'!$B$6:$BE$43,'RevPAR Raw Data'!AT$1,FALSE)</f>
        <v>32.084552131769399</v>
      </c>
      <c r="BF32" s="60">
        <f>VLOOKUP($A32,'RevPAR Raw Data'!$B$6:$BE$43,'RevPAR Raw Data'!AU$1,FALSE)</f>
        <v>42.105621631816703</v>
      </c>
      <c r="BG32" s="60">
        <f>VLOOKUP($A32,'RevPAR Raw Data'!$B$6:$BE$43,'RevPAR Raw Data'!AV$1,FALSE)</f>
        <v>47.231878051851403</v>
      </c>
      <c r="BH32" s="60">
        <f>VLOOKUP($A32,'RevPAR Raw Data'!$B$6:$BE$43,'RevPAR Raw Data'!AW$1,FALSE)</f>
        <v>43.309260202391897</v>
      </c>
      <c r="BI32" s="60">
        <f>VLOOKUP($A32,'RevPAR Raw Data'!$B$6:$BE$43,'RevPAR Raw Data'!AX$1,FALSE)</f>
        <v>45.3766185273509</v>
      </c>
      <c r="BJ32" s="61">
        <f>VLOOKUP($A32,'RevPAR Raw Data'!$B$6:$BE$43,'RevPAR Raw Data'!AY$1,FALSE)</f>
        <v>42.501891617190402</v>
      </c>
      <c r="BK32" s="60">
        <f>VLOOKUP($A32,'RevPAR Raw Data'!$B$6:$BE$43,'RevPAR Raw Data'!BA$1,FALSE)</f>
        <v>52.3034456114205</v>
      </c>
      <c r="BL32" s="60">
        <f>VLOOKUP($A32,'RevPAR Raw Data'!$B$6:$BE$43,'RevPAR Raw Data'!BB$1,FALSE)</f>
        <v>49.518625709661499</v>
      </c>
      <c r="BM32" s="61">
        <f>VLOOKUP($A32,'RevPAR Raw Data'!$B$6:$BE$43,'RevPAR Raw Data'!BC$1,FALSE)</f>
        <v>50.8680134829753</v>
      </c>
      <c r="BN32" s="62">
        <f>VLOOKUP($A32,'RevPAR Raw Data'!$B$6:$BE$43,'RevPAR Raw Data'!BE$1,FALSE)</f>
        <v>45.921831254766403</v>
      </c>
    </row>
    <row r="33" spans="1:66" x14ac:dyDescent="0.35">
      <c r="A33" s="78" t="s">
        <v>46</v>
      </c>
      <c r="B33" s="59">
        <f>VLOOKUP($A33,'Occupancy Raw Data'!$B$6:$BE$43,'Occupancy Raw Data'!AG$1,FALSE)</f>
        <v>59.374392850204003</v>
      </c>
      <c r="C33" s="60">
        <f>VLOOKUP($A33,'Occupancy Raw Data'!$B$6:$BE$43,'Occupancy Raw Data'!AH$1,FALSE)</f>
        <v>67.257625801437698</v>
      </c>
      <c r="D33" s="60">
        <f>VLOOKUP($A33,'Occupancy Raw Data'!$B$6:$BE$43,'Occupancy Raw Data'!AI$1,FALSE)</f>
        <v>68.462210996697095</v>
      </c>
      <c r="E33" s="60">
        <f>VLOOKUP($A33,'Occupancy Raw Data'!$B$6:$BE$43,'Occupancy Raw Data'!AJ$1,FALSE)</f>
        <v>68.787643287351798</v>
      </c>
      <c r="F33" s="60">
        <f>VLOOKUP($A33,'Occupancy Raw Data'!$B$6:$BE$43,'Occupancy Raw Data'!AK$1,FALSE)</f>
        <v>70.531377501457101</v>
      </c>
      <c r="G33" s="61">
        <f>VLOOKUP($A33,'Occupancy Raw Data'!$B$6:$BE$43,'Occupancy Raw Data'!AL$1,FALSE)</f>
        <v>66.882650087429496</v>
      </c>
      <c r="H33" s="60">
        <f>VLOOKUP($A33,'Occupancy Raw Data'!$B$6:$BE$43,'Occupancy Raw Data'!AN$1,FALSE)</f>
        <v>80.192345055372002</v>
      </c>
      <c r="I33" s="60">
        <f>VLOOKUP($A33,'Occupancy Raw Data'!$B$6:$BE$43,'Occupancy Raw Data'!AO$1,FALSE)</f>
        <v>83.874101418301905</v>
      </c>
      <c r="J33" s="61">
        <f>VLOOKUP($A33,'Occupancy Raw Data'!$B$6:$BE$43,'Occupancy Raw Data'!AP$1,FALSE)</f>
        <v>82.033223236836903</v>
      </c>
      <c r="K33" s="62">
        <f>VLOOKUP($A33,'Occupancy Raw Data'!$B$6:$BE$43,'Occupancy Raw Data'!AR$1,FALSE)</f>
        <v>71.211385272974496</v>
      </c>
      <c r="M33" s="59">
        <f>VLOOKUP($A33,'Occupancy Raw Data'!$B$6:$BE$43,'Occupancy Raw Data'!AT$1,FALSE)</f>
        <v>-5.9788364993929903</v>
      </c>
      <c r="N33" s="60">
        <f>VLOOKUP($A33,'Occupancy Raw Data'!$B$6:$BE$43,'Occupancy Raw Data'!AU$1,FALSE)</f>
        <v>-4.4534322396218498</v>
      </c>
      <c r="O33" s="60">
        <f>VLOOKUP($A33,'Occupancy Raw Data'!$B$6:$BE$43,'Occupancy Raw Data'!AV$1,FALSE)</f>
        <v>-4.9548891522238296</v>
      </c>
      <c r="P33" s="60">
        <f>VLOOKUP($A33,'Occupancy Raw Data'!$B$6:$BE$43,'Occupancy Raw Data'!AW$1,FALSE)</f>
        <v>-5.2825290372513098</v>
      </c>
      <c r="Q33" s="60">
        <f>VLOOKUP($A33,'Occupancy Raw Data'!$B$6:$BE$43,'Occupancy Raw Data'!AX$1,FALSE)</f>
        <v>-0.95311264891948</v>
      </c>
      <c r="R33" s="61">
        <f>VLOOKUP($A33,'Occupancy Raw Data'!$B$6:$BE$43,'Occupancy Raw Data'!AY$1,FALSE)</f>
        <v>-4.2925971231523699</v>
      </c>
      <c r="S33" s="60">
        <f>VLOOKUP($A33,'Occupancy Raw Data'!$B$6:$BE$43,'Occupancy Raw Data'!BA$1,FALSE)</f>
        <v>3.57835024821305</v>
      </c>
      <c r="T33" s="60">
        <f>VLOOKUP($A33,'Occupancy Raw Data'!$B$6:$BE$43,'Occupancy Raw Data'!BB$1,FALSE)</f>
        <v>6.6040093697180398</v>
      </c>
      <c r="U33" s="61">
        <f>VLOOKUP($A33,'Occupancy Raw Data'!$B$6:$BE$43,'Occupancy Raw Data'!BC$1,FALSE)</f>
        <v>5.1033548218125198</v>
      </c>
      <c r="V33" s="62">
        <f>VLOOKUP($A33,'Occupancy Raw Data'!$B$6:$BE$43,'Occupancy Raw Data'!BE$1,FALSE)</f>
        <v>-1.39687149339016</v>
      </c>
      <c r="X33" s="64">
        <f>VLOOKUP($A33,'ADR Raw Data'!$B$6:$BE$43,'ADR Raw Data'!AG$1,FALSE)</f>
        <v>81.644438776178006</v>
      </c>
      <c r="Y33" s="65">
        <f>VLOOKUP($A33,'ADR Raw Data'!$B$6:$BE$43,'ADR Raw Data'!AH$1,FALSE)</f>
        <v>84.618087982956496</v>
      </c>
      <c r="Z33" s="65">
        <f>VLOOKUP($A33,'ADR Raw Data'!$B$6:$BE$43,'ADR Raw Data'!AI$1,FALSE)</f>
        <v>85.981272401560801</v>
      </c>
      <c r="AA33" s="65">
        <f>VLOOKUP($A33,'ADR Raw Data'!$B$6:$BE$43,'ADR Raw Data'!AJ$1,FALSE)</f>
        <v>85.147883639316404</v>
      </c>
      <c r="AB33" s="65">
        <f>VLOOKUP($A33,'ADR Raw Data'!$B$6:$BE$43,'ADR Raw Data'!AK$1,FALSE)</f>
        <v>89.0439046897596</v>
      </c>
      <c r="AC33" s="66">
        <f>VLOOKUP($A33,'ADR Raw Data'!$B$6:$BE$43,'ADR Raw Data'!AL$1,FALSE)</f>
        <v>85.411628150009406</v>
      </c>
      <c r="AD33" s="65">
        <f>VLOOKUP($A33,'ADR Raw Data'!$B$6:$BE$43,'ADR Raw Data'!AN$1,FALSE)</f>
        <v>96.173492295578399</v>
      </c>
      <c r="AE33" s="65">
        <f>VLOOKUP($A33,'ADR Raw Data'!$B$6:$BE$43,'ADR Raw Data'!AO$1,FALSE)</f>
        <v>97.389026384063001</v>
      </c>
      <c r="AF33" s="66">
        <f>VLOOKUP($A33,'ADR Raw Data'!$B$6:$BE$43,'ADR Raw Data'!AP$1,FALSE)</f>
        <v>96.794898022381403</v>
      </c>
      <c r="AG33" s="67">
        <f>VLOOKUP($A33,'ADR Raw Data'!$B$6:$BE$43,'ADR Raw Data'!AR$1,FALSE)</f>
        <v>89.158245412026005</v>
      </c>
      <c r="AI33" s="59">
        <f>VLOOKUP($A33,'ADR Raw Data'!$B$6:$BE$43,'ADR Raw Data'!AT$1,FALSE)</f>
        <v>15.4206198695405</v>
      </c>
      <c r="AJ33" s="60">
        <f>VLOOKUP($A33,'ADR Raw Data'!$B$6:$BE$43,'ADR Raw Data'!AU$1,FALSE)</f>
        <v>16.1571472279504</v>
      </c>
      <c r="AK33" s="60">
        <f>VLOOKUP($A33,'ADR Raw Data'!$B$6:$BE$43,'ADR Raw Data'!AV$1,FALSE)</f>
        <v>17.044691748298899</v>
      </c>
      <c r="AL33" s="60">
        <f>VLOOKUP($A33,'ADR Raw Data'!$B$6:$BE$43,'ADR Raw Data'!AW$1,FALSE)</f>
        <v>16.4625438739806</v>
      </c>
      <c r="AM33" s="60">
        <f>VLOOKUP($A33,'ADR Raw Data'!$B$6:$BE$43,'ADR Raw Data'!AX$1,FALSE)</f>
        <v>19.3279048713379</v>
      </c>
      <c r="AN33" s="61">
        <f>VLOOKUP($A33,'ADR Raw Data'!$B$6:$BE$43,'ADR Raw Data'!AY$1,FALSE)</f>
        <v>16.986510078132401</v>
      </c>
      <c r="AO33" s="60">
        <f>VLOOKUP($A33,'ADR Raw Data'!$B$6:$BE$43,'ADR Raw Data'!BA$1,FALSE)</f>
        <v>21.214392887591401</v>
      </c>
      <c r="AP33" s="60">
        <f>VLOOKUP($A33,'ADR Raw Data'!$B$6:$BE$43,'ADR Raw Data'!BB$1,FALSE)</f>
        <v>21.182010165001799</v>
      </c>
      <c r="AQ33" s="61">
        <f>VLOOKUP($A33,'ADR Raw Data'!$B$6:$BE$43,'ADR Raw Data'!BC$1,FALSE)</f>
        <v>21.208921185140401</v>
      </c>
      <c r="AR33" s="62">
        <f>VLOOKUP($A33,'ADR Raw Data'!$B$6:$BE$43,'ADR Raw Data'!BE$1,FALSE)</f>
        <v>18.674906999083301</v>
      </c>
      <c r="AT33" s="64">
        <f>VLOOKUP($A33,'RevPAR Raw Data'!$B$6:$BE$43,'RevPAR Raw Data'!AG$1,FALSE)</f>
        <v>48.475889819312201</v>
      </c>
      <c r="AU33" s="65">
        <f>VLOOKUP($A33,'RevPAR Raw Data'!$B$6:$BE$43,'RevPAR Raw Data'!AH$1,FALSE)</f>
        <v>56.912116975908198</v>
      </c>
      <c r="AV33" s="65">
        <f>VLOOKUP($A33,'RevPAR Raw Data'!$B$6:$BE$43,'RevPAR Raw Data'!AI$1,FALSE)</f>
        <v>58.864680129201403</v>
      </c>
      <c r="AW33" s="65">
        <f>VLOOKUP($A33,'RevPAR Raw Data'!$B$6:$BE$43,'RevPAR Raw Data'!AJ$1,FALSE)</f>
        <v>58.571222464542402</v>
      </c>
      <c r="AX33" s="65">
        <f>VLOOKUP($A33,'RevPAR Raw Data'!$B$6:$BE$43,'RevPAR Raw Data'!AK$1,FALSE)</f>
        <v>62.803892558772098</v>
      </c>
      <c r="AY33" s="66">
        <f>VLOOKUP($A33,'RevPAR Raw Data'!$B$6:$BE$43,'RevPAR Raw Data'!AL$1,FALSE)</f>
        <v>57.125560389547303</v>
      </c>
      <c r="AZ33" s="65">
        <f>VLOOKUP($A33,'RevPAR Raw Data'!$B$6:$BE$43,'RevPAR Raw Data'!AN$1,FALSE)</f>
        <v>77.123778793471899</v>
      </c>
      <c r="BA33" s="65">
        <f>VLOOKUP($A33,'RevPAR Raw Data'!$B$6:$BE$43,'RevPAR Raw Data'!AO$1,FALSE)</f>
        <v>81.684170759665804</v>
      </c>
      <c r="BB33" s="66">
        <f>VLOOKUP($A33,'RevPAR Raw Data'!$B$6:$BE$43,'RevPAR Raw Data'!AP$1,FALSE)</f>
        <v>79.403974776568802</v>
      </c>
      <c r="BC33" s="67">
        <f>VLOOKUP($A33,'RevPAR Raw Data'!$B$6:$BE$43,'RevPAR Raw Data'!AR$1,FALSE)</f>
        <v>63.490821642981999</v>
      </c>
      <c r="BE33" s="59">
        <f>VLOOKUP($A33,'RevPAR Raw Data'!$B$6:$BE$43,'RevPAR Raw Data'!AT$1,FALSE)</f>
        <v>8.5198097209548198</v>
      </c>
      <c r="BF33" s="60">
        <f>VLOOKUP($A33,'RevPAR Raw Data'!$B$6:$BE$43,'RevPAR Raw Data'!AU$1,FALSE)</f>
        <v>10.984167384675899</v>
      </c>
      <c r="BG33" s="60">
        <f>VLOOKUP($A33,'RevPAR Raw Data'!$B$6:$BE$43,'RevPAR Raw Data'!AV$1,FALSE)</f>
        <v>11.245257013608599</v>
      </c>
      <c r="BH33" s="60">
        <f>VLOOKUP($A33,'RevPAR Raw Data'!$B$6:$BE$43,'RevPAR Raw Data'!AW$1,FALSE)</f>
        <v>10.310376176316099</v>
      </c>
      <c r="BI33" s="60">
        <f>VLOOKUP($A33,'RevPAR Raw Data'!$B$6:$BE$43,'RevPAR Raw Data'!AX$1,FALSE)</f>
        <v>18.1905755163185</v>
      </c>
      <c r="BJ33" s="61">
        <f>VLOOKUP($A33,'RevPAR Raw Data'!$B$6:$BE$43,'RevPAR Raw Data'!AY$1,FALSE)</f>
        <v>11.9647505120421</v>
      </c>
      <c r="BK33" s="60">
        <f>VLOOKUP($A33,'RevPAR Raw Data'!$B$6:$BE$43,'RevPAR Raw Data'!BA$1,FALSE)</f>
        <v>25.551868416354399</v>
      </c>
      <c r="BL33" s="60">
        <f>VLOOKUP($A33,'RevPAR Raw Data'!$B$6:$BE$43,'RevPAR Raw Data'!BB$1,FALSE)</f>
        <v>29.184881470711201</v>
      </c>
      <c r="BM33" s="61">
        <f>VLOOKUP($A33,'RevPAR Raw Data'!$B$6:$BE$43,'RevPAR Raw Data'!BC$1,FALSE)</f>
        <v>27.3946425089092</v>
      </c>
      <c r="BN33" s="62">
        <f>VLOOKUP($A33,'RevPAR Raw Data'!$B$6:$BE$43,'RevPAR Raw Data'!BE$1,FALSE)</f>
        <v>17.0171710534058</v>
      </c>
    </row>
    <row r="34" spans="1:66" x14ac:dyDescent="0.35">
      <c r="A34" s="78" t="s">
        <v>95</v>
      </c>
      <c r="B34" s="59">
        <f>VLOOKUP($A34,'Occupancy Raw Data'!$B$6:$BE$43,'Occupancy Raw Data'!AG$1,FALSE)</f>
        <v>49.261036468330097</v>
      </c>
      <c r="C34" s="60">
        <f>VLOOKUP($A34,'Occupancy Raw Data'!$B$6:$BE$43,'Occupancy Raw Data'!AH$1,FALSE)</f>
        <v>56.194817658349301</v>
      </c>
      <c r="D34" s="60">
        <f>VLOOKUP($A34,'Occupancy Raw Data'!$B$6:$BE$43,'Occupancy Raw Data'!AI$1,FALSE)</f>
        <v>62.802303262955803</v>
      </c>
      <c r="E34" s="60">
        <f>VLOOKUP($A34,'Occupancy Raw Data'!$B$6:$BE$43,'Occupancy Raw Data'!AJ$1,FALSE)</f>
        <v>61.775431861804201</v>
      </c>
      <c r="F34" s="60">
        <f>VLOOKUP($A34,'Occupancy Raw Data'!$B$6:$BE$43,'Occupancy Raw Data'!AK$1,FALSE)</f>
        <v>70.959692898272493</v>
      </c>
      <c r="G34" s="61">
        <f>VLOOKUP($A34,'Occupancy Raw Data'!$B$6:$BE$43,'Occupancy Raw Data'!AL$1,FALSE)</f>
        <v>60.198656429942403</v>
      </c>
      <c r="H34" s="60">
        <f>VLOOKUP($A34,'Occupancy Raw Data'!$B$6:$BE$43,'Occupancy Raw Data'!AN$1,FALSE)</f>
        <v>88.934740882917396</v>
      </c>
      <c r="I34" s="60">
        <f>VLOOKUP($A34,'Occupancy Raw Data'!$B$6:$BE$43,'Occupancy Raw Data'!AO$1,FALSE)</f>
        <v>91.938579654510505</v>
      </c>
      <c r="J34" s="61">
        <f>VLOOKUP($A34,'Occupancy Raw Data'!$B$6:$BE$43,'Occupancy Raw Data'!AP$1,FALSE)</f>
        <v>90.436660268713993</v>
      </c>
      <c r="K34" s="62">
        <f>VLOOKUP($A34,'Occupancy Raw Data'!$B$6:$BE$43,'Occupancy Raw Data'!AR$1,FALSE)</f>
        <v>68.838086098162805</v>
      </c>
      <c r="M34" s="59">
        <f>VLOOKUP($A34,'Occupancy Raw Data'!$B$6:$BE$43,'Occupancy Raw Data'!AT$1,FALSE)</f>
        <v>30.554123785916101</v>
      </c>
      <c r="N34" s="60">
        <f>VLOOKUP($A34,'Occupancy Raw Data'!$B$6:$BE$43,'Occupancy Raw Data'!AU$1,FALSE)</f>
        <v>39.551015105419303</v>
      </c>
      <c r="O34" s="60">
        <f>VLOOKUP($A34,'Occupancy Raw Data'!$B$6:$BE$43,'Occupancy Raw Data'!AV$1,FALSE)</f>
        <v>45.686979286927198</v>
      </c>
      <c r="P34" s="60">
        <f>VLOOKUP($A34,'Occupancy Raw Data'!$B$6:$BE$43,'Occupancy Raw Data'!AW$1,FALSE)</f>
        <v>38.110906163270599</v>
      </c>
      <c r="Q34" s="60">
        <f>VLOOKUP($A34,'Occupancy Raw Data'!$B$6:$BE$43,'Occupancy Raw Data'!AX$1,FALSE)</f>
        <v>36.459952723970602</v>
      </c>
      <c r="R34" s="61">
        <f>VLOOKUP($A34,'Occupancy Raw Data'!$B$6:$BE$43,'Occupancy Raw Data'!AY$1,FALSE)</f>
        <v>38.173306065288301</v>
      </c>
      <c r="S34" s="60">
        <f>VLOOKUP($A34,'Occupancy Raw Data'!$B$6:$BE$43,'Occupancy Raw Data'!BA$1,FALSE)</f>
        <v>33.383143300584798</v>
      </c>
      <c r="T34" s="60">
        <f>VLOOKUP($A34,'Occupancy Raw Data'!$B$6:$BE$43,'Occupancy Raw Data'!BB$1,FALSE)</f>
        <v>26.609848971313699</v>
      </c>
      <c r="U34" s="61">
        <f>VLOOKUP($A34,'Occupancy Raw Data'!$B$6:$BE$43,'Occupancy Raw Data'!BC$1,FALSE)</f>
        <v>29.852086780928399</v>
      </c>
      <c r="V34" s="62">
        <f>VLOOKUP($A34,'Occupancy Raw Data'!$B$6:$BE$43,'Occupancy Raw Data'!BE$1,FALSE)</f>
        <v>34.927765467054698</v>
      </c>
      <c r="X34" s="64">
        <f>VLOOKUP($A34,'ADR Raw Data'!$B$6:$BE$43,'ADR Raw Data'!AG$1,FALSE)</f>
        <v>120.628333333333</v>
      </c>
      <c r="Y34" s="65">
        <f>VLOOKUP($A34,'ADR Raw Data'!$B$6:$BE$43,'ADR Raw Data'!AH$1,FALSE)</f>
        <v>122.952254290837</v>
      </c>
      <c r="Z34" s="65">
        <f>VLOOKUP($A34,'ADR Raw Data'!$B$6:$BE$43,'ADR Raw Data'!AI$1,FALSE)</f>
        <v>129.45948120415599</v>
      </c>
      <c r="AA34" s="65">
        <f>VLOOKUP($A34,'ADR Raw Data'!$B$6:$BE$43,'ADR Raw Data'!AJ$1,FALSE)</f>
        <v>126.569285381388</v>
      </c>
      <c r="AB34" s="65">
        <f>VLOOKUP($A34,'ADR Raw Data'!$B$6:$BE$43,'ADR Raw Data'!AK$1,FALSE)</f>
        <v>136.73962266702699</v>
      </c>
      <c r="AC34" s="66">
        <f>VLOOKUP($A34,'ADR Raw Data'!$B$6:$BE$43,'ADR Raw Data'!AL$1,FALSE)</f>
        <v>127.922402314792</v>
      </c>
      <c r="AD34" s="65">
        <f>VLOOKUP($A34,'ADR Raw Data'!$B$6:$BE$43,'ADR Raw Data'!AN$1,FALSE)</f>
        <v>162.072637854753</v>
      </c>
      <c r="AE34" s="65">
        <f>VLOOKUP($A34,'ADR Raw Data'!$B$6:$BE$43,'ADR Raw Data'!AO$1,FALSE)</f>
        <v>165.44296346555299</v>
      </c>
      <c r="AF34" s="66">
        <f>VLOOKUP($A34,'ADR Raw Data'!$B$6:$BE$43,'ADR Raw Data'!AP$1,FALSE)</f>
        <v>163.78578686263</v>
      </c>
      <c r="AG34" s="67">
        <f>VLOOKUP($A34,'ADR Raw Data'!$B$6:$BE$43,'ADR Raw Data'!AR$1,FALSE)</f>
        <v>141.38407285328699</v>
      </c>
      <c r="AI34" s="59">
        <f>VLOOKUP($A34,'ADR Raw Data'!$B$6:$BE$43,'ADR Raw Data'!AT$1,FALSE)</f>
        <v>30.806242144190801</v>
      </c>
      <c r="AJ34" s="60">
        <f>VLOOKUP($A34,'ADR Raw Data'!$B$6:$BE$43,'ADR Raw Data'!AU$1,FALSE)</f>
        <v>34.612602318313897</v>
      </c>
      <c r="AK34" s="60">
        <f>VLOOKUP($A34,'ADR Raw Data'!$B$6:$BE$43,'ADR Raw Data'!AV$1,FALSE)</f>
        <v>38.069978408203902</v>
      </c>
      <c r="AL34" s="60">
        <f>VLOOKUP($A34,'ADR Raw Data'!$B$6:$BE$43,'ADR Raw Data'!AW$1,FALSE)</f>
        <v>35.501805352530901</v>
      </c>
      <c r="AM34" s="60">
        <f>VLOOKUP($A34,'ADR Raw Data'!$B$6:$BE$43,'ADR Raw Data'!AX$1,FALSE)</f>
        <v>33.164459197824002</v>
      </c>
      <c r="AN34" s="61">
        <f>VLOOKUP($A34,'ADR Raw Data'!$B$6:$BE$43,'ADR Raw Data'!AY$1,FALSE)</f>
        <v>34.507611037849799</v>
      </c>
      <c r="AO34" s="60">
        <f>VLOOKUP($A34,'ADR Raw Data'!$B$6:$BE$43,'ADR Raw Data'!BA$1,FALSE)</f>
        <v>35.217111249332298</v>
      </c>
      <c r="AP34" s="60">
        <f>VLOOKUP($A34,'ADR Raw Data'!$B$6:$BE$43,'ADR Raw Data'!BB$1,FALSE)</f>
        <v>32.740213185657097</v>
      </c>
      <c r="AQ34" s="61">
        <f>VLOOKUP($A34,'ADR Raw Data'!$B$6:$BE$43,'ADR Raw Data'!BC$1,FALSE)</f>
        <v>33.865871653394102</v>
      </c>
      <c r="AR34" s="62">
        <f>VLOOKUP($A34,'ADR Raw Data'!$B$6:$BE$43,'ADR Raw Data'!BE$1,FALSE)</f>
        <v>33.720299284911697</v>
      </c>
      <c r="AT34" s="64">
        <f>VLOOKUP($A34,'RevPAR Raw Data'!$B$6:$BE$43,'RevPAR Raw Data'!AG$1,FALSE)</f>
        <v>59.4227672744721</v>
      </c>
      <c r="AU34" s="65">
        <f>VLOOKUP($A34,'RevPAR Raw Data'!$B$6:$BE$43,'RevPAR Raw Data'!AH$1,FALSE)</f>
        <v>69.092795105566196</v>
      </c>
      <c r="AV34" s="65">
        <f>VLOOKUP($A34,'RevPAR Raw Data'!$B$6:$BE$43,'RevPAR Raw Data'!AI$1,FALSE)</f>
        <v>81.303535988483603</v>
      </c>
      <c r="AW34" s="65">
        <f>VLOOKUP($A34,'RevPAR Raw Data'!$B$6:$BE$43,'RevPAR Raw Data'!AJ$1,FALSE)</f>
        <v>78.188722648752304</v>
      </c>
      <c r="AX34" s="65">
        <f>VLOOKUP($A34,'RevPAR Raw Data'!$B$6:$BE$43,'RevPAR Raw Data'!AK$1,FALSE)</f>
        <v>97.030016314779203</v>
      </c>
      <c r="AY34" s="66">
        <f>VLOOKUP($A34,'RevPAR Raw Data'!$B$6:$BE$43,'RevPAR Raw Data'!AL$1,FALSE)</f>
        <v>77.007567466410705</v>
      </c>
      <c r="AZ34" s="65">
        <f>VLOOKUP($A34,'RevPAR Raw Data'!$B$6:$BE$43,'RevPAR Raw Data'!AN$1,FALSE)</f>
        <v>144.138880518234</v>
      </c>
      <c r="BA34" s="65">
        <f>VLOOKUP($A34,'RevPAR Raw Data'!$B$6:$BE$43,'RevPAR Raw Data'!AO$1,FALSE)</f>
        <v>152.10591074856001</v>
      </c>
      <c r="BB34" s="66">
        <f>VLOOKUP($A34,'RevPAR Raw Data'!$B$6:$BE$43,'RevPAR Raw Data'!AP$1,FALSE)</f>
        <v>148.12239563339699</v>
      </c>
      <c r="BC34" s="67">
        <f>VLOOKUP($A34,'RevPAR Raw Data'!$B$6:$BE$43,'RevPAR Raw Data'!AR$1,FALSE)</f>
        <v>97.326089799835401</v>
      </c>
      <c r="BE34" s="59">
        <f>VLOOKUP($A34,'RevPAR Raw Data'!$B$6:$BE$43,'RevPAR Raw Data'!AT$1,FALSE)</f>
        <v>70.772943288632106</v>
      </c>
      <c r="BF34" s="60">
        <f>VLOOKUP($A34,'RevPAR Raw Data'!$B$6:$BE$43,'RevPAR Raw Data'!AU$1,FALSE)</f>
        <v>87.853252995028299</v>
      </c>
      <c r="BG34" s="60">
        <f>VLOOKUP($A34,'RevPAR Raw Data'!$B$6:$BE$43,'RevPAR Raw Data'!AV$1,FALSE)</f>
        <v>101.149980845025</v>
      </c>
      <c r="BH34" s="60">
        <f>VLOOKUP($A34,'RevPAR Raw Data'!$B$6:$BE$43,'RevPAR Raw Data'!AW$1,FALSE)</f>
        <v>87.142771239971694</v>
      </c>
      <c r="BI34" s="60">
        <f>VLOOKUP($A34,'RevPAR Raw Data'!$B$6:$BE$43,'RevPAR Raw Data'!AX$1,FALSE)</f>
        <v>81.716158066481896</v>
      </c>
      <c r="BJ34" s="61">
        <f>VLOOKUP($A34,'RevPAR Raw Data'!$B$6:$BE$43,'RevPAR Raw Data'!AY$1,FALSE)</f>
        <v>85.853613080435906</v>
      </c>
      <c r="BK34" s="60">
        <f>VLOOKUP($A34,'RevPAR Raw Data'!$B$6:$BE$43,'RevPAR Raw Data'!BA$1,FALSE)</f>
        <v>80.356833264608099</v>
      </c>
      <c r="BL34" s="60">
        <f>VLOOKUP($A34,'RevPAR Raw Data'!$B$6:$BE$43,'RevPAR Raw Data'!BB$1,FALSE)</f>
        <v>68.062183438560297</v>
      </c>
      <c r="BM34" s="61">
        <f>VLOOKUP($A34,'RevPAR Raw Data'!$B$6:$BE$43,'RevPAR Raw Data'!BC$1,FALSE)</f>
        <v>73.827627829411597</v>
      </c>
      <c r="BN34" s="62">
        <f>VLOOKUP($A34,'RevPAR Raw Data'!$B$6:$BE$43,'RevPAR Raw Data'!BE$1,FALSE)</f>
        <v>80.425811800989393</v>
      </c>
    </row>
    <row r="35" spans="1:66" x14ac:dyDescent="0.35">
      <c r="A35" s="78" t="s">
        <v>96</v>
      </c>
      <c r="B35" s="59">
        <f>VLOOKUP($A35,'Occupancy Raw Data'!$B$6:$BE$43,'Occupancy Raw Data'!AG$1,FALSE)</f>
        <v>48.704900376951997</v>
      </c>
      <c r="C35" s="60">
        <f>VLOOKUP($A35,'Occupancy Raw Data'!$B$6:$BE$43,'Occupancy Raw Data'!AH$1,FALSE)</f>
        <v>58.217555196553498</v>
      </c>
      <c r="D35" s="60">
        <f>VLOOKUP($A35,'Occupancy Raw Data'!$B$6:$BE$43,'Occupancy Raw Data'!AI$1,FALSE)</f>
        <v>63.408723747980602</v>
      </c>
      <c r="E35" s="60">
        <f>VLOOKUP($A35,'Occupancy Raw Data'!$B$6:$BE$43,'Occupancy Raw Data'!AJ$1,FALSE)</f>
        <v>63.750673128702203</v>
      </c>
      <c r="F35" s="60">
        <f>VLOOKUP($A35,'Occupancy Raw Data'!$B$6:$BE$43,'Occupancy Raw Data'!AK$1,FALSE)</f>
        <v>71.424340333871797</v>
      </c>
      <c r="G35" s="61">
        <f>VLOOKUP($A35,'Occupancy Raw Data'!$B$6:$BE$43,'Occupancy Raw Data'!AL$1,FALSE)</f>
        <v>61.101238556812</v>
      </c>
      <c r="H35" s="60">
        <f>VLOOKUP($A35,'Occupancy Raw Data'!$B$6:$BE$43,'Occupancy Raw Data'!AN$1,FALSE)</f>
        <v>89.695745826602007</v>
      </c>
      <c r="I35" s="60">
        <f>VLOOKUP($A35,'Occupancy Raw Data'!$B$6:$BE$43,'Occupancy Raw Data'!AO$1,FALSE)</f>
        <v>90.993537964458795</v>
      </c>
      <c r="J35" s="61">
        <f>VLOOKUP($A35,'Occupancy Raw Data'!$B$6:$BE$43,'Occupancy Raw Data'!AP$1,FALSE)</f>
        <v>90.344641895530401</v>
      </c>
      <c r="K35" s="62">
        <f>VLOOKUP($A35,'Occupancy Raw Data'!$B$6:$BE$43,'Occupancy Raw Data'!AR$1,FALSE)</f>
        <v>69.456496653588701</v>
      </c>
      <c r="M35" s="59">
        <f>VLOOKUP($A35,'Occupancy Raw Data'!$B$6:$BE$43,'Occupancy Raw Data'!AT$1,FALSE)</f>
        <v>3.39906142585503</v>
      </c>
      <c r="N35" s="60">
        <f>VLOOKUP($A35,'Occupancy Raw Data'!$B$6:$BE$43,'Occupancy Raw Data'!AU$1,FALSE)</f>
        <v>11.7048358786205</v>
      </c>
      <c r="O35" s="60">
        <f>VLOOKUP($A35,'Occupancy Raw Data'!$B$6:$BE$43,'Occupancy Raw Data'!AV$1,FALSE)</f>
        <v>13.995948406287599</v>
      </c>
      <c r="P35" s="60">
        <f>VLOOKUP($A35,'Occupancy Raw Data'!$B$6:$BE$43,'Occupancy Raw Data'!AW$1,FALSE)</f>
        <v>11.455556933888699</v>
      </c>
      <c r="Q35" s="60">
        <f>VLOOKUP($A35,'Occupancy Raw Data'!$B$6:$BE$43,'Occupancy Raw Data'!AX$1,FALSE)</f>
        <v>10.7948000867727</v>
      </c>
      <c r="R35" s="61">
        <f>VLOOKUP($A35,'Occupancy Raw Data'!$B$6:$BE$43,'Occupancy Raw Data'!AY$1,FALSE)</f>
        <v>10.473919921841</v>
      </c>
      <c r="S35" s="60">
        <f>VLOOKUP($A35,'Occupancy Raw Data'!$B$6:$BE$43,'Occupancy Raw Data'!BA$1,FALSE)</f>
        <v>12.599203715640099</v>
      </c>
      <c r="T35" s="60">
        <f>VLOOKUP($A35,'Occupancy Raw Data'!$B$6:$BE$43,'Occupancy Raw Data'!BB$1,FALSE)</f>
        <v>11.510432859312001</v>
      </c>
      <c r="U35" s="61">
        <f>VLOOKUP($A35,'Occupancy Raw Data'!$B$6:$BE$43,'Occupancy Raw Data'!BC$1,FALSE)</f>
        <v>12.048263757154499</v>
      </c>
      <c r="V35" s="62">
        <f>VLOOKUP($A35,'Occupancy Raw Data'!$B$6:$BE$43,'Occupancy Raw Data'!BE$1,FALSE)</f>
        <v>11.0274413768221</v>
      </c>
      <c r="X35" s="64">
        <f>VLOOKUP($A35,'ADR Raw Data'!$B$6:$BE$43,'ADR Raw Data'!AG$1,FALSE)</f>
        <v>86.076100392503704</v>
      </c>
      <c r="Y35" s="65">
        <f>VLOOKUP($A35,'ADR Raw Data'!$B$6:$BE$43,'ADR Raw Data'!AH$1,FALSE)</f>
        <v>91.282748126907705</v>
      </c>
      <c r="Z35" s="65">
        <f>VLOOKUP($A35,'ADR Raw Data'!$B$6:$BE$43,'ADR Raw Data'!AI$1,FALSE)</f>
        <v>94.533008195329003</v>
      </c>
      <c r="AA35" s="65">
        <f>VLOOKUP($A35,'ADR Raw Data'!$B$6:$BE$43,'ADR Raw Data'!AJ$1,FALSE)</f>
        <v>95.468423533386797</v>
      </c>
      <c r="AB35" s="65">
        <f>VLOOKUP($A35,'ADR Raw Data'!$B$6:$BE$43,'ADR Raw Data'!AK$1,FALSE)</f>
        <v>104.90437516492599</v>
      </c>
      <c r="AC35" s="66">
        <f>VLOOKUP($A35,'ADR Raw Data'!$B$6:$BE$43,'ADR Raw Data'!AL$1,FALSE)</f>
        <v>95.185323465385807</v>
      </c>
      <c r="AD35" s="65">
        <f>VLOOKUP($A35,'ADR Raw Data'!$B$6:$BE$43,'ADR Raw Data'!AN$1,FALSE)</f>
        <v>128.366920091255</v>
      </c>
      <c r="AE35" s="65">
        <f>VLOOKUP($A35,'ADR Raw Data'!$B$6:$BE$43,'ADR Raw Data'!AO$1,FALSE)</f>
        <v>130.374218671401</v>
      </c>
      <c r="AF35" s="66">
        <f>VLOOKUP($A35,'ADR Raw Data'!$B$6:$BE$43,'ADR Raw Data'!AP$1,FALSE)</f>
        <v>129.377778044346</v>
      </c>
      <c r="AG35" s="67">
        <f>VLOOKUP($A35,'ADR Raw Data'!$B$6:$BE$43,'ADR Raw Data'!AR$1,FALSE)</f>
        <v>107.892578934835</v>
      </c>
      <c r="AI35" s="59">
        <f>VLOOKUP($A35,'ADR Raw Data'!$B$6:$BE$43,'ADR Raw Data'!AT$1,FALSE)</f>
        <v>22.377210837939199</v>
      </c>
      <c r="AJ35" s="60">
        <f>VLOOKUP($A35,'ADR Raw Data'!$B$6:$BE$43,'ADR Raw Data'!AU$1,FALSE)</f>
        <v>27.440342644352999</v>
      </c>
      <c r="AK35" s="60">
        <f>VLOOKUP($A35,'ADR Raw Data'!$B$6:$BE$43,'ADR Raw Data'!AV$1,FALSE)</f>
        <v>29.864267918350599</v>
      </c>
      <c r="AL35" s="60">
        <f>VLOOKUP($A35,'ADR Raw Data'!$B$6:$BE$43,'ADR Raw Data'!AW$1,FALSE)</f>
        <v>30.592017923841301</v>
      </c>
      <c r="AM35" s="60">
        <f>VLOOKUP($A35,'ADR Raw Data'!$B$6:$BE$43,'ADR Raw Data'!AX$1,FALSE)</f>
        <v>28.197626965232601</v>
      </c>
      <c r="AN35" s="61">
        <f>VLOOKUP($A35,'ADR Raw Data'!$B$6:$BE$43,'ADR Raw Data'!AY$1,FALSE)</f>
        <v>28.053053811251999</v>
      </c>
      <c r="AO35" s="60">
        <f>VLOOKUP($A35,'ADR Raw Data'!$B$6:$BE$43,'ADR Raw Data'!BA$1,FALSE)</f>
        <v>34.818008355236401</v>
      </c>
      <c r="AP35" s="60">
        <f>VLOOKUP($A35,'ADR Raw Data'!$B$6:$BE$43,'ADR Raw Data'!BB$1,FALSE)</f>
        <v>34.085680095515798</v>
      </c>
      <c r="AQ35" s="61">
        <f>VLOOKUP($A35,'ADR Raw Data'!$B$6:$BE$43,'ADR Raw Data'!BC$1,FALSE)</f>
        <v>34.438532533090999</v>
      </c>
      <c r="AR35" s="62">
        <f>VLOOKUP($A35,'ADR Raw Data'!$B$6:$BE$43,'ADR Raw Data'!BE$1,FALSE)</f>
        <v>30.9135930497544</v>
      </c>
      <c r="AT35" s="64">
        <f>VLOOKUP($A35,'RevPAR Raw Data'!$B$6:$BE$43,'RevPAR Raw Data'!AG$1,FALSE)</f>
        <v>41.923278944534097</v>
      </c>
      <c r="AU35" s="65">
        <f>VLOOKUP($A35,'RevPAR Raw Data'!$B$6:$BE$43,'RevPAR Raw Data'!AH$1,FALSE)</f>
        <v>53.142584275713503</v>
      </c>
      <c r="AV35" s="65">
        <f>VLOOKUP($A35,'RevPAR Raw Data'!$B$6:$BE$43,'RevPAR Raw Data'!AI$1,FALSE)</f>
        <v>59.942174017231999</v>
      </c>
      <c r="AW35" s="65">
        <f>VLOOKUP($A35,'RevPAR Raw Data'!$B$6:$BE$43,'RevPAR Raw Data'!AJ$1,FALSE)</f>
        <v>60.8617626278944</v>
      </c>
      <c r="AX35" s="65">
        <f>VLOOKUP($A35,'RevPAR Raw Data'!$B$6:$BE$43,'RevPAR Raw Data'!AK$1,FALSE)</f>
        <v>74.927257942918601</v>
      </c>
      <c r="AY35" s="66">
        <f>VLOOKUP($A35,'RevPAR Raw Data'!$B$6:$BE$43,'RevPAR Raw Data'!AL$1,FALSE)</f>
        <v>58.159411561658501</v>
      </c>
      <c r="AZ35" s="65">
        <f>VLOOKUP($A35,'RevPAR Raw Data'!$B$6:$BE$43,'RevPAR Raw Data'!AN$1,FALSE)</f>
        <v>115.13966637049</v>
      </c>
      <c r="BA35" s="65">
        <f>VLOOKUP($A35,'RevPAR Raw Data'!$B$6:$BE$43,'RevPAR Raw Data'!AO$1,FALSE)</f>
        <v>118.632114162627</v>
      </c>
      <c r="BB35" s="66">
        <f>VLOOKUP($A35,'RevPAR Raw Data'!$B$6:$BE$43,'RevPAR Raw Data'!AP$1,FALSE)</f>
        <v>116.88589026655799</v>
      </c>
      <c r="BC35" s="67">
        <f>VLOOKUP($A35,'RevPAR Raw Data'!$B$6:$BE$43,'RevPAR Raw Data'!AR$1,FALSE)</f>
        <v>74.938405477344403</v>
      </c>
      <c r="BE35" s="59">
        <f>VLOOKUP($A35,'RevPAR Raw Data'!$B$6:$BE$43,'RevPAR Raw Data'!AT$1,FALSE)</f>
        <v>26.536887405568901</v>
      </c>
      <c r="BF35" s="60">
        <f>VLOOKUP($A35,'RevPAR Raw Data'!$B$6:$BE$43,'RevPAR Raw Data'!AU$1,FALSE)</f>
        <v>42.357025594026197</v>
      </c>
      <c r="BG35" s="60">
        <f>VLOOKUP($A35,'RevPAR Raw Data'!$B$6:$BE$43,'RevPAR Raw Data'!AV$1,FALSE)</f>
        <v>48.040003854406102</v>
      </c>
      <c r="BH35" s="60">
        <f>VLOOKUP($A35,'RevPAR Raw Data'!$B$6:$BE$43,'RevPAR Raw Data'!AW$1,FALSE)</f>
        <v>45.552060888221199</v>
      </c>
      <c r="BI35" s="60">
        <f>VLOOKUP($A35,'RevPAR Raw Data'!$B$6:$BE$43,'RevPAR Raw Data'!AX$1,FALSE)</f>
        <v>42.036304512116097</v>
      </c>
      <c r="BJ35" s="61">
        <f>VLOOKUP($A35,'RevPAR Raw Data'!$B$6:$BE$43,'RevPAR Raw Data'!AY$1,FALSE)</f>
        <v>41.465228124914503</v>
      </c>
      <c r="BK35" s="60">
        <f>VLOOKUP($A35,'RevPAR Raw Data'!$B$6:$BE$43,'RevPAR Raw Data'!BA$1,FALSE)</f>
        <v>51.804003873281303</v>
      </c>
      <c r="BL35" s="60">
        <f>VLOOKUP($A35,'RevPAR Raw Data'!$B$6:$BE$43,'RevPAR Raw Data'!BB$1,FALSE)</f>
        <v>49.519522276862098</v>
      </c>
      <c r="BM35" s="61">
        <f>VLOOKUP($A35,'RevPAR Raw Data'!$B$6:$BE$43,'RevPAR Raw Data'!BC$1,FALSE)</f>
        <v>50.636041523925897</v>
      </c>
      <c r="BN35" s="62">
        <f>VLOOKUP($A35,'RevPAR Raw Data'!$B$6:$BE$43,'RevPAR Raw Data'!BE$1,FALSE)</f>
        <v>45.350012777607603</v>
      </c>
    </row>
    <row r="36" spans="1:66" x14ac:dyDescent="0.35">
      <c r="A36" s="78" t="s">
        <v>45</v>
      </c>
      <c r="B36" s="59">
        <f>VLOOKUP($A36,'Occupancy Raw Data'!$B$6:$BE$43,'Occupancy Raw Data'!AG$1,FALSE)</f>
        <v>50.684575389948002</v>
      </c>
      <c r="C36" s="60">
        <f>VLOOKUP($A36,'Occupancy Raw Data'!$B$6:$BE$43,'Occupancy Raw Data'!AH$1,FALSE)</f>
        <v>59.748700173310198</v>
      </c>
      <c r="D36" s="60">
        <f>VLOOKUP($A36,'Occupancy Raw Data'!$B$6:$BE$43,'Occupancy Raw Data'!AI$1,FALSE)</f>
        <v>61.525129982668901</v>
      </c>
      <c r="E36" s="60">
        <f>VLOOKUP($A36,'Occupancy Raw Data'!$B$6:$BE$43,'Occupancy Raw Data'!AJ$1,FALSE)</f>
        <v>61.759098786828403</v>
      </c>
      <c r="F36" s="60">
        <f>VLOOKUP($A36,'Occupancy Raw Data'!$B$6:$BE$43,'Occupancy Raw Data'!AK$1,FALSE)</f>
        <v>75.242634315424596</v>
      </c>
      <c r="G36" s="61">
        <f>VLOOKUP($A36,'Occupancy Raw Data'!$B$6:$BE$43,'Occupancy Raw Data'!AL$1,FALSE)</f>
        <v>61.792027729635997</v>
      </c>
      <c r="H36" s="60">
        <f>VLOOKUP($A36,'Occupancy Raw Data'!$B$6:$BE$43,'Occupancy Raw Data'!AN$1,FALSE)</f>
        <v>91.629116117850899</v>
      </c>
      <c r="I36" s="60">
        <f>VLOOKUP($A36,'Occupancy Raw Data'!$B$6:$BE$43,'Occupancy Raw Data'!AO$1,FALSE)</f>
        <v>94.124783362218295</v>
      </c>
      <c r="J36" s="61">
        <f>VLOOKUP($A36,'Occupancy Raw Data'!$B$6:$BE$43,'Occupancy Raw Data'!AP$1,FALSE)</f>
        <v>92.876949740034604</v>
      </c>
      <c r="K36" s="62">
        <f>VLOOKUP($A36,'Occupancy Raw Data'!$B$6:$BE$43,'Occupancy Raw Data'!AR$1,FALSE)</f>
        <v>70.673434018321302</v>
      </c>
      <c r="M36" s="59">
        <f>VLOOKUP($A36,'Occupancy Raw Data'!$B$6:$BE$43,'Occupancy Raw Data'!AT$1,FALSE)</f>
        <v>11.686079816688901</v>
      </c>
      <c r="N36" s="60">
        <f>VLOOKUP($A36,'Occupancy Raw Data'!$B$6:$BE$43,'Occupancy Raw Data'!AU$1,FALSE)</f>
        <v>12.977224315910201</v>
      </c>
      <c r="O36" s="60">
        <f>VLOOKUP($A36,'Occupancy Raw Data'!$B$6:$BE$43,'Occupancy Raw Data'!AV$1,FALSE)</f>
        <v>8.8957055214723901</v>
      </c>
      <c r="P36" s="60">
        <f>VLOOKUP($A36,'Occupancy Raw Data'!$B$6:$BE$43,'Occupancy Raw Data'!AW$1,FALSE)</f>
        <v>7.7725691819144096</v>
      </c>
      <c r="Q36" s="60">
        <f>VLOOKUP($A36,'Occupancy Raw Data'!$B$6:$BE$43,'Occupancy Raw Data'!AX$1,FALSE)</f>
        <v>14.900092629350199</v>
      </c>
      <c r="R36" s="61">
        <f>VLOOKUP($A36,'Occupancy Raw Data'!$B$6:$BE$43,'Occupancy Raw Data'!AY$1,FALSE)</f>
        <v>11.3143927567905</v>
      </c>
      <c r="S36" s="60">
        <f>VLOOKUP($A36,'Occupancy Raw Data'!$B$6:$BE$43,'Occupancy Raw Data'!BA$1,FALSE)</f>
        <v>15.147555265163801</v>
      </c>
      <c r="T36" s="60">
        <f>VLOOKUP($A36,'Occupancy Raw Data'!$B$6:$BE$43,'Occupancy Raw Data'!BB$1,FALSE)</f>
        <v>16.320411222959901</v>
      </c>
      <c r="U36" s="61">
        <f>VLOOKUP($A36,'Occupancy Raw Data'!$B$6:$BE$43,'Occupancy Raw Data'!BC$1,FALSE)</f>
        <v>15.738890988607499</v>
      </c>
      <c r="V36" s="62">
        <f>VLOOKUP($A36,'Occupancy Raw Data'!$B$6:$BE$43,'Occupancy Raw Data'!BE$1,FALSE)</f>
        <v>12.9354513263832</v>
      </c>
      <c r="X36" s="64">
        <f>VLOOKUP($A36,'ADR Raw Data'!$B$6:$BE$43,'ADR Raw Data'!AG$1,FALSE)</f>
        <v>82.647435903573196</v>
      </c>
      <c r="Y36" s="65">
        <f>VLOOKUP($A36,'ADR Raw Data'!$B$6:$BE$43,'ADR Raw Data'!AH$1,FALSE)</f>
        <v>84.651533734590203</v>
      </c>
      <c r="Z36" s="65">
        <f>VLOOKUP($A36,'ADR Raw Data'!$B$6:$BE$43,'ADR Raw Data'!AI$1,FALSE)</f>
        <v>85.619118943661903</v>
      </c>
      <c r="AA36" s="65">
        <f>VLOOKUP($A36,'ADR Raw Data'!$B$6:$BE$43,'ADR Raw Data'!AJ$1,FALSE)</f>
        <v>85.885113399747397</v>
      </c>
      <c r="AB36" s="65">
        <f>VLOOKUP($A36,'ADR Raw Data'!$B$6:$BE$43,'ADR Raw Data'!AK$1,FALSE)</f>
        <v>100.72829680985799</v>
      </c>
      <c r="AC36" s="66">
        <f>VLOOKUP($A36,'ADR Raw Data'!$B$6:$BE$43,'ADR Raw Data'!AL$1,FALSE)</f>
        <v>88.677285202221299</v>
      </c>
      <c r="AD36" s="65">
        <f>VLOOKUP($A36,'ADR Raw Data'!$B$6:$BE$43,'ADR Raw Data'!AN$1,FALSE)</f>
        <v>120.05860141857301</v>
      </c>
      <c r="AE36" s="65">
        <f>VLOOKUP($A36,'ADR Raw Data'!$B$6:$BE$43,'ADR Raw Data'!AO$1,FALSE)</f>
        <v>122.363127692874</v>
      </c>
      <c r="AF36" s="66">
        <f>VLOOKUP($A36,'ADR Raw Data'!$B$6:$BE$43,'ADR Raw Data'!AP$1,FALSE)</f>
        <v>121.22634560552299</v>
      </c>
      <c r="AG36" s="67">
        <f>VLOOKUP($A36,'ADR Raw Data'!$B$6:$BE$43,'ADR Raw Data'!AR$1,FALSE)</f>
        <v>100.898719057628</v>
      </c>
      <c r="AI36" s="59">
        <f>VLOOKUP($A36,'ADR Raw Data'!$B$6:$BE$43,'ADR Raw Data'!AT$1,FALSE)</f>
        <v>19.243820055487099</v>
      </c>
      <c r="AJ36" s="60">
        <f>VLOOKUP($A36,'ADR Raw Data'!$B$6:$BE$43,'ADR Raw Data'!AU$1,FALSE)</f>
        <v>20.0204757887794</v>
      </c>
      <c r="AK36" s="60">
        <f>VLOOKUP($A36,'ADR Raw Data'!$B$6:$BE$43,'ADR Raw Data'!AV$1,FALSE)</f>
        <v>20.146914607709601</v>
      </c>
      <c r="AL36" s="60">
        <f>VLOOKUP($A36,'ADR Raw Data'!$B$6:$BE$43,'ADR Raw Data'!AW$1,FALSE)</f>
        <v>21.5034481000834</v>
      </c>
      <c r="AM36" s="60">
        <f>VLOOKUP($A36,'ADR Raw Data'!$B$6:$BE$43,'ADR Raw Data'!AX$1,FALSE)</f>
        <v>20.9381702017115</v>
      </c>
      <c r="AN36" s="61">
        <f>VLOOKUP($A36,'ADR Raw Data'!$B$6:$BE$43,'ADR Raw Data'!AY$1,FALSE)</f>
        <v>20.6132125230396</v>
      </c>
      <c r="AO36" s="60">
        <f>VLOOKUP($A36,'ADR Raw Data'!$B$6:$BE$43,'ADR Raw Data'!BA$1,FALSE)</f>
        <v>21.8677504830749</v>
      </c>
      <c r="AP36" s="60">
        <f>VLOOKUP($A36,'ADR Raw Data'!$B$6:$BE$43,'ADR Raw Data'!BB$1,FALSE)</f>
        <v>21.946517839216401</v>
      </c>
      <c r="AQ36" s="61">
        <f>VLOOKUP($A36,'ADR Raw Data'!$B$6:$BE$43,'ADR Raw Data'!BC$1,FALSE)</f>
        <v>21.913696375089899</v>
      </c>
      <c r="AR36" s="62">
        <f>VLOOKUP($A36,'ADR Raw Data'!$B$6:$BE$43,'ADR Raw Data'!BE$1,FALSE)</f>
        <v>21.5405181909899</v>
      </c>
      <c r="AT36" s="64">
        <f>VLOOKUP($A36,'RevPAR Raw Data'!$B$6:$BE$43,'RevPAR Raw Data'!AG$1,FALSE)</f>
        <v>41.889501958405504</v>
      </c>
      <c r="AU36" s="65">
        <f>VLOOKUP($A36,'RevPAR Raw Data'!$B$6:$BE$43,'RevPAR Raw Data'!AH$1,FALSE)</f>
        <v>50.578191083188898</v>
      </c>
      <c r="AV36" s="65">
        <f>VLOOKUP($A36,'RevPAR Raw Data'!$B$6:$BE$43,'RevPAR Raw Data'!AI$1,FALSE)</f>
        <v>52.677274220103897</v>
      </c>
      <c r="AW36" s="65">
        <f>VLOOKUP($A36,'RevPAR Raw Data'!$B$6:$BE$43,'RevPAR Raw Data'!AJ$1,FALSE)</f>
        <v>53.041872027729603</v>
      </c>
      <c r="AX36" s="65">
        <f>VLOOKUP($A36,'RevPAR Raw Data'!$B$6:$BE$43,'RevPAR Raw Data'!AK$1,FALSE)</f>
        <v>75.790624020797196</v>
      </c>
      <c r="AY36" s="66">
        <f>VLOOKUP($A36,'RevPAR Raw Data'!$B$6:$BE$43,'RevPAR Raw Data'!AL$1,FALSE)</f>
        <v>54.795492662045</v>
      </c>
      <c r="AZ36" s="65">
        <f>VLOOKUP($A36,'RevPAR Raw Data'!$B$6:$BE$43,'RevPAR Raw Data'!AN$1,FALSE)</f>
        <v>110.008635303292</v>
      </c>
      <c r="BA36" s="65">
        <f>VLOOKUP($A36,'RevPAR Raw Data'!$B$6:$BE$43,'RevPAR Raw Data'!AO$1,FALSE)</f>
        <v>115.17402885615201</v>
      </c>
      <c r="BB36" s="66">
        <f>VLOOKUP($A36,'RevPAR Raw Data'!$B$6:$BE$43,'RevPAR Raw Data'!AP$1,FALSE)</f>
        <v>112.59133207972199</v>
      </c>
      <c r="BC36" s="67">
        <f>VLOOKUP($A36,'RevPAR Raw Data'!$B$6:$BE$43,'RevPAR Raw Data'!AR$1,FALSE)</f>
        <v>71.308589638524296</v>
      </c>
      <c r="BE36" s="59">
        <f>VLOOKUP($A36,'RevPAR Raw Data'!$B$6:$BE$43,'RevPAR Raw Data'!AT$1,FALSE)</f>
        <v>33.178748043640198</v>
      </c>
      <c r="BF36" s="60">
        <f>VLOOKUP($A36,'RevPAR Raw Data'!$B$6:$BE$43,'RevPAR Raw Data'!AU$1,FALSE)</f>
        <v>35.595802156912001</v>
      </c>
      <c r="BG36" s="60">
        <f>VLOOKUP($A36,'RevPAR Raw Data'!$B$6:$BE$43,'RevPAR Raw Data'!AV$1,FALSE)</f>
        <v>30.834830324346399</v>
      </c>
      <c r="BH36" s="60">
        <f>VLOOKUP($A36,'RevPAR Raw Data'!$B$6:$BE$43,'RevPAR Raw Data'!AW$1,FALSE)</f>
        <v>30.947387662073801</v>
      </c>
      <c r="BI36" s="60">
        <f>VLOOKUP($A36,'RevPAR Raw Data'!$B$6:$BE$43,'RevPAR Raw Data'!AX$1,FALSE)</f>
        <v>38.958069586007802</v>
      </c>
      <c r="BJ36" s="61">
        <f>VLOOKUP($A36,'RevPAR Raw Data'!$B$6:$BE$43,'RevPAR Raw Data'!AY$1,FALSE)</f>
        <v>34.259865104478699</v>
      </c>
      <c r="BK36" s="60">
        <f>VLOOKUP($A36,'RevPAR Raw Data'!$B$6:$BE$43,'RevPAR Raw Data'!BA$1,FALSE)</f>
        <v>40.327735337910703</v>
      </c>
      <c r="BL36" s="60">
        <f>VLOOKUP($A36,'RevPAR Raw Data'!$B$6:$BE$43,'RevPAR Raw Data'!BB$1,FALSE)</f>
        <v>41.848691022656801</v>
      </c>
      <c r="BM36" s="61">
        <f>VLOOKUP($A36,'RevPAR Raw Data'!$B$6:$BE$43,'RevPAR Raw Data'!BC$1,FALSE)</f>
        <v>41.1015601477473</v>
      </c>
      <c r="BN36" s="62">
        <f>VLOOKUP($A36,'RevPAR Raw Data'!$B$6:$BE$43,'RevPAR Raw Data'!BE$1,FALSE)</f>
        <v>37.262332763419401</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51.092124073273702</v>
      </c>
      <c r="C39" s="60">
        <f>VLOOKUP($A39,'Occupancy Raw Data'!$B$6:$BE$43,'Occupancy Raw Data'!AH$1,FALSE)</f>
        <v>60.607068054124099</v>
      </c>
      <c r="D39" s="60">
        <f>VLOOKUP($A39,'Occupancy Raw Data'!$B$6:$BE$43,'Occupancy Raw Data'!AI$1,FALSE)</f>
        <v>64.435320323149</v>
      </c>
      <c r="E39" s="60">
        <f>VLOOKUP($A39,'Occupancy Raw Data'!$B$6:$BE$43,'Occupancy Raw Data'!AJ$1,FALSE)</f>
        <v>64.166860600418801</v>
      </c>
      <c r="F39" s="60">
        <f>VLOOKUP($A39,'Occupancy Raw Data'!$B$6:$BE$43,'Occupancy Raw Data'!AK$1,FALSE)</f>
        <v>69.840253997805704</v>
      </c>
      <c r="G39" s="61">
        <f>VLOOKUP($A39,'Occupancy Raw Data'!$B$6:$BE$43,'Occupancy Raw Data'!AL$1,FALSE)</f>
        <v>62.028325409754302</v>
      </c>
      <c r="H39" s="60">
        <f>VLOOKUP($A39,'Occupancy Raw Data'!$B$6:$BE$43,'Occupancy Raw Data'!AN$1,FALSE)</f>
        <v>83.825093919345704</v>
      </c>
      <c r="I39" s="60">
        <f>VLOOKUP($A39,'Occupancy Raw Data'!$B$6:$BE$43,'Occupancy Raw Data'!AO$1,FALSE)</f>
        <v>84.829116659463395</v>
      </c>
      <c r="J39" s="61">
        <f>VLOOKUP($A39,'Occupancy Raw Data'!$B$6:$BE$43,'Occupancy Raw Data'!AP$1,FALSE)</f>
        <v>84.3271052894045</v>
      </c>
      <c r="K39" s="62">
        <f>VLOOKUP($A39,'Occupancy Raw Data'!$B$6:$BE$43,'Occupancy Raw Data'!AR$1,FALSE)</f>
        <v>68.399405375368602</v>
      </c>
      <c r="M39" s="59">
        <f>VLOOKUP($A39,'Occupancy Raw Data'!$B$6:$BE$43,'Occupancy Raw Data'!AT$1,FALSE)</f>
        <v>5.37255715990183</v>
      </c>
      <c r="N39" s="60">
        <f>VLOOKUP($A39,'Occupancy Raw Data'!$B$6:$BE$43,'Occupancy Raw Data'!AU$1,FALSE)</f>
        <v>9.3227372737734395</v>
      </c>
      <c r="O39" s="60">
        <f>VLOOKUP($A39,'Occupancy Raw Data'!$B$6:$BE$43,'Occupancy Raw Data'!AV$1,FALSE)</f>
        <v>11.050235779673701</v>
      </c>
      <c r="P39" s="60">
        <f>VLOOKUP($A39,'Occupancy Raw Data'!$B$6:$BE$43,'Occupancy Raw Data'!AW$1,FALSE)</f>
        <v>9.15201289352893</v>
      </c>
      <c r="Q39" s="60">
        <f>VLOOKUP($A39,'Occupancy Raw Data'!$B$6:$BE$43,'Occupancy Raw Data'!AX$1,FALSE)</f>
        <v>11.054367403563299</v>
      </c>
      <c r="R39" s="61">
        <f>VLOOKUP($A39,'Occupancy Raw Data'!$B$6:$BE$43,'Occupancy Raw Data'!AY$1,FALSE)</f>
        <v>9.3494325219164391</v>
      </c>
      <c r="S39" s="60">
        <f>VLOOKUP($A39,'Occupancy Raw Data'!$B$6:$BE$43,'Occupancy Raw Data'!BA$1,FALSE)</f>
        <v>12.466985446391799</v>
      </c>
      <c r="T39" s="60">
        <f>VLOOKUP($A39,'Occupancy Raw Data'!$B$6:$BE$43,'Occupancy Raw Data'!BB$1,FALSE)</f>
        <v>10.0050685515438</v>
      </c>
      <c r="U39" s="61">
        <f>VLOOKUP($A39,'Occupancy Raw Data'!$B$6:$BE$43,'Occupancy Raw Data'!BC$1,FALSE)</f>
        <v>11.215078292753599</v>
      </c>
      <c r="V39" s="62">
        <f>VLOOKUP($A39,'Occupancy Raw Data'!$B$6:$BE$43,'Occupancy Raw Data'!BE$1,FALSE)</f>
        <v>9.9994626563823505</v>
      </c>
      <c r="X39" s="64">
        <f>VLOOKUP($A39,'ADR Raw Data'!$B$6:$BE$43,'ADR Raw Data'!AG$1,FALSE)</f>
        <v>96.060789790473706</v>
      </c>
      <c r="Y39" s="65">
        <f>VLOOKUP($A39,'ADR Raw Data'!$B$6:$BE$43,'ADR Raw Data'!AH$1,FALSE)</f>
        <v>98.873188837081699</v>
      </c>
      <c r="Z39" s="65">
        <f>VLOOKUP($A39,'ADR Raw Data'!$B$6:$BE$43,'ADR Raw Data'!AI$1,FALSE)</f>
        <v>101.983142171658</v>
      </c>
      <c r="AA39" s="65">
        <f>VLOOKUP($A39,'ADR Raw Data'!$B$6:$BE$43,'ADR Raw Data'!AJ$1,FALSE)</f>
        <v>101.907373936246</v>
      </c>
      <c r="AB39" s="65">
        <f>VLOOKUP($A39,'ADR Raw Data'!$B$6:$BE$43,'ADR Raw Data'!AK$1,FALSE)</f>
        <v>110.451677873115</v>
      </c>
      <c r="AC39" s="66">
        <f>VLOOKUP($A39,'ADR Raw Data'!$B$6:$BE$43,'ADR Raw Data'!AL$1,FALSE)</f>
        <v>102.291105212381</v>
      </c>
      <c r="AD39" s="65">
        <f>VLOOKUP($A39,'ADR Raw Data'!$B$6:$BE$43,'ADR Raw Data'!AN$1,FALSE)</f>
        <v>133.02069624708699</v>
      </c>
      <c r="AE39" s="65">
        <f>VLOOKUP($A39,'ADR Raw Data'!$B$6:$BE$43,'ADR Raw Data'!AO$1,FALSE)</f>
        <v>134.15707974486301</v>
      </c>
      <c r="AF39" s="66">
        <f>VLOOKUP($A39,'ADR Raw Data'!$B$6:$BE$43,'ADR Raw Data'!AP$1,FALSE)</f>
        <v>133.59227052306801</v>
      </c>
      <c r="AG39" s="67">
        <f>VLOOKUP($A39,'ADR Raw Data'!$B$6:$BE$43,'ADR Raw Data'!AR$1,FALSE)</f>
        <v>113.316834575084</v>
      </c>
      <c r="AI39" s="59">
        <f>VLOOKUP($A39,'ADR Raw Data'!$B$6:$BE$43,'ADR Raw Data'!AT$1,FALSE)</f>
        <v>21.246304329850901</v>
      </c>
      <c r="AJ39" s="60">
        <f>VLOOKUP($A39,'ADR Raw Data'!$B$6:$BE$43,'ADR Raw Data'!AU$1,FALSE)</f>
        <v>23.383920241146001</v>
      </c>
      <c r="AK39" s="60">
        <f>VLOOKUP($A39,'ADR Raw Data'!$B$6:$BE$43,'ADR Raw Data'!AV$1,FALSE)</f>
        <v>26.125160924148599</v>
      </c>
      <c r="AL39" s="60">
        <f>VLOOKUP($A39,'ADR Raw Data'!$B$6:$BE$43,'ADR Raw Data'!AW$1,FALSE)</f>
        <v>26.036159247091302</v>
      </c>
      <c r="AM39" s="60">
        <f>VLOOKUP($A39,'ADR Raw Data'!$B$6:$BE$43,'ADR Raw Data'!AX$1,FALSE)</f>
        <v>26.784288765397498</v>
      </c>
      <c r="AN39" s="61">
        <f>VLOOKUP($A39,'ADR Raw Data'!$B$6:$BE$43,'ADR Raw Data'!AY$1,FALSE)</f>
        <v>25.011213444802301</v>
      </c>
      <c r="AO39" s="60">
        <f>VLOOKUP($A39,'ADR Raw Data'!$B$6:$BE$43,'ADR Raw Data'!BA$1,FALSE)</f>
        <v>32.686636247773897</v>
      </c>
      <c r="AP39" s="60">
        <f>VLOOKUP($A39,'ADR Raw Data'!$B$6:$BE$43,'ADR Raw Data'!BB$1,FALSE)</f>
        <v>29.864933730146799</v>
      </c>
      <c r="AQ39" s="61">
        <f>VLOOKUP($A39,'ADR Raw Data'!$B$6:$BE$43,'ADR Raw Data'!BC$1,FALSE)</f>
        <v>31.224448181894498</v>
      </c>
      <c r="AR39" s="62">
        <f>VLOOKUP($A39,'ADR Raw Data'!$B$6:$BE$43,'ADR Raw Data'!BE$1,FALSE)</f>
        <v>27.629061451499499</v>
      </c>
      <c r="AT39" s="64">
        <f>VLOOKUP($A39,'RevPAR Raw Data'!$B$6:$BE$43,'RevPAR Raw Data'!AG$1,FALSE)</f>
        <v>49.079497905515403</v>
      </c>
      <c r="AU39" s="65">
        <f>VLOOKUP($A39,'RevPAR Raw Data'!$B$6:$BE$43,'RevPAR Raw Data'!AH$1,FALSE)</f>
        <v>59.924140845772698</v>
      </c>
      <c r="AV39" s="65">
        <f>VLOOKUP($A39,'RevPAR Raw Data'!$B$6:$BE$43,'RevPAR Raw Data'!AI$1,FALSE)</f>
        <v>65.713164333920602</v>
      </c>
      <c r="AW39" s="65">
        <f>VLOOKUP($A39,'RevPAR Raw Data'!$B$6:$BE$43,'RevPAR Raw Data'!AJ$1,FALSE)</f>
        <v>65.390762575218503</v>
      </c>
      <c r="AX39" s="65">
        <f>VLOOKUP($A39,'RevPAR Raw Data'!$B$6:$BE$43,'RevPAR Raw Data'!AK$1,FALSE)</f>
        <v>77.1397323714219</v>
      </c>
      <c r="AY39" s="66">
        <f>VLOOKUP($A39,'RevPAR Raw Data'!$B$6:$BE$43,'RevPAR Raw Data'!AL$1,FALSE)</f>
        <v>63.4494596063698</v>
      </c>
      <c r="AZ39" s="65">
        <f>VLOOKUP($A39,'RevPAR Raw Data'!$B$6:$BE$43,'RevPAR Raw Data'!AN$1,FALSE)</f>
        <v>111.504723561288</v>
      </c>
      <c r="BA39" s="65">
        <f>VLOOKUP($A39,'RevPAR Raw Data'!$B$6:$BE$43,'RevPAR Raw Data'!AO$1,FALSE)</f>
        <v>113.804265683699</v>
      </c>
      <c r="BB39" s="66">
        <f>VLOOKUP($A39,'RevPAR Raw Data'!$B$6:$BE$43,'RevPAR Raw Data'!AP$1,FALSE)</f>
        <v>112.654494622494</v>
      </c>
      <c r="BC39" s="67">
        <f>VLOOKUP($A39,'RevPAR Raw Data'!$B$6:$BE$43,'RevPAR Raw Data'!AR$1,FALSE)</f>
        <v>77.508041039548203</v>
      </c>
      <c r="BE39" s="59">
        <f>VLOOKUP($A39,'RevPAR Raw Data'!$B$6:$BE$43,'RevPAR Raw Data'!AT$1,FALSE)</f>
        <v>27.7603313342406</v>
      </c>
      <c r="BF39" s="60">
        <f>VLOOKUP($A39,'RevPAR Raw Data'!$B$6:$BE$43,'RevPAR Raw Data'!AU$1,FALSE)</f>
        <v>34.886678963310203</v>
      </c>
      <c r="BG39" s="60">
        <f>VLOOKUP($A39,'RevPAR Raw Data'!$B$6:$BE$43,'RevPAR Raw Data'!AV$1,FALSE)</f>
        <v>40.062288583760001</v>
      </c>
      <c r="BH39" s="60">
        <f>VLOOKUP($A39,'RevPAR Raw Data'!$B$6:$BE$43,'RevPAR Raw Data'!AW$1,FALSE)</f>
        <v>37.571004791893699</v>
      </c>
      <c r="BI39" s="60">
        <f>VLOOKUP($A39,'RevPAR Raw Data'!$B$6:$BE$43,'RevPAR Raw Data'!AX$1,FALSE)</f>
        <v>40.799489855519198</v>
      </c>
      <c r="BJ39" s="61">
        <f>VLOOKUP($A39,'RevPAR Raw Data'!$B$6:$BE$43,'RevPAR Raw Data'!AY$1,FALSE)</f>
        <v>36.699052490653003</v>
      </c>
      <c r="BK39" s="60">
        <f>VLOOKUP($A39,'RevPAR Raw Data'!$B$6:$BE$43,'RevPAR Raw Data'!BA$1,FALSE)</f>
        <v>49.228659878090802</v>
      </c>
      <c r="BL39" s="60">
        <f>VLOOKUP($A39,'RevPAR Raw Data'!$B$6:$BE$43,'RevPAR Raw Data'!BB$1,FALSE)</f>
        <v>42.858009374265102</v>
      </c>
      <c r="BM39" s="61">
        <f>VLOOKUP($A39,'RevPAR Raw Data'!$B$6:$BE$43,'RevPAR Raw Data'!BC$1,FALSE)</f>
        <v>45.941372784727903</v>
      </c>
      <c r="BN39" s="62">
        <f>VLOOKUP($A39,'RevPAR Raw Data'!$B$6:$BE$43,'RevPAR Raw Data'!BE$1,FALSE)</f>
        <v>40.391281790033503</v>
      </c>
    </row>
    <row r="40" spans="1:66" x14ac:dyDescent="0.35">
      <c r="A40" s="81" t="s">
        <v>79</v>
      </c>
      <c r="B40" s="59">
        <f>VLOOKUP($A40,'Occupancy Raw Data'!$B$6:$BE$43,'Occupancy Raw Data'!AG$1,FALSE)</f>
        <v>41.689944134078203</v>
      </c>
      <c r="C40" s="60">
        <f>VLOOKUP($A40,'Occupancy Raw Data'!$B$6:$BE$43,'Occupancy Raw Data'!AH$1,FALSE)</f>
        <v>56.145251396648</v>
      </c>
      <c r="D40" s="60">
        <f>VLOOKUP($A40,'Occupancy Raw Data'!$B$6:$BE$43,'Occupancy Raw Data'!AI$1,FALSE)</f>
        <v>57.914338919925498</v>
      </c>
      <c r="E40" s="60">
        <f>VLOOKUP($A40,'Occupancy Raw Data'!$B$6:$BE$43,'Occupancy Raw Data'!AJ$1,FALSE)</f>
        <v>57.309124767225299</v>
      </c>
      <c r="F40" s="60">
        <f>VLOOKUP($A40,'Occupancy Raw Data'!$B$6:$BE$43,'Occupancy Raw Data'!AK$1,FALSE)</f>
        <v>54.050279329608898</v>
      </c>
      <c r="G40" s="61">
        <f>VLOOKUP($A40,'Occupancy Raw Data'!$B$6:$BE$43,'Occupancy Raw Data'!AL$1,FALSE)</f>
        <v>53.421787709497202</v>
      </c>
      <c r="H40" s="60">
        <f>VLOOKUP($A40,'Occupancy Raw Data'!$B$6:$BE$43,'Occupancy Raw Data'!AN$1,FALSE)</f>
        <v>60.986964618249502</v>
      </c>
      <c r="I40" s="60">
        <f>VLOOKUP($A40,'Occupancy Raw Data'!$B$6:$BE$43,'Occupancy Raw Data'!AO$1,FALSE)</f>
        <v>63.221601489757902</v>
      </c>
      <c r="J40" s="61">
        <f>VLOOKUP($A40,'Occupancy Raw Data'!$B$6:$BE$43,'Occupancy Raw Data'!AP$1,FALSE)</f>
        <v>62.104283054003702</v>
      </c>
      <c r="K40" s="62">
        <f>VLOOKUP($A40,'Occupancy Raw Data'!$B$6:$BE$43,'Occupancy Raw Data'!AR$1,FALSE)</f>
        <v>55.902500665070399</v>
      </c>
      <c r="M40" s="59">
        <f>VLOOKUP($A40,'Occupancy Raw Data'!$B$6:$BE$43,'Occupancy Raw Data'!AT$1,FALSE)</f>
        <v>-9.3336432123343496</v>
      </c>
      <c r="N40" s="60">
        <f>VLOOKUP($A40,'Occupancy Raw Data'!$B$6:$BE$43,'Occupancy Raw Data'!AU$1,FALSE)</f>
        <v>-3.4703692423780899</v>
      </c>
      <c r="O40" s="60">
        <f>VLOOKUP($A40,'Occupancy Raw Data'!$B$6:$BE$43,'Occupancy Raw Data'!AV$1,FALSE)</f>
        <v>-3.3388640301717101</v>
      </c>
      <c r="P40" s="60">
        <f>VLOOKUP($A40,'Occupancy Raw Data'!$B$6:$BE$43,'Occupancy Raw Data'!AW$1,FALSE)</f>
        <v>-5.2471200053621896</v>
      </c>
      <c r="Q40" s="60">
        <f>VLOOKUP($A40,'Occupancy Raw Data'!$B$6:$BE$43,'Occupancy Raw Data'!AX$1,FALSE)</f>
        <v>-5.4567547819009201</v>
      </c>
      <c r="R40" s="61">
        <f>VLOOKUP($A40,'Occupancy Raw Data'!$B$6:$BE$43,'Occupancy Raw Data'!AY$1,FALSE)</f>
        <v>-5.2419060758012899</v>
      </c>
      <c r="S40" s="60">
        <f>VLOOKUP($A40,'Occupancy Raw Data'!$B$6:$BE$43,'Occupancy Raw Data'!BA$1,FALSE)</f>
        <v>-1.66695441559613</v>
      </c>
      <c r="T40" s="60">
        <f>VLOOKUP($A40,'Occupancy Raw Data'!$B$6:$BE$43,'Occupancy Raw Data'!BB$1,FALSE)</f>
        <v>-2.95151184318309</v>
      </c>
      <c r="U40" s="61">
        <f>VLOOKUP($A40,'Occupancy Raw Data'!$B$6:$BE$43,'Occupancy Raw Data'!BC$1,FALSE)</f>
        <v>-2.3250092347526001</v>
      </c>
      <c r="V40" s="62">
        <f>VLOOKUP($A40,'Occupancy Raw Data'!$B$6:$BE$43,'Occupancy Raw Data'!BE$1,FALSE)</f>
        <v>-4.3430973718582599</v>
      </c>
      <c r="X40" s="64">
        <f>VLOOKUP($A40,'ADR Raw Data'!$B$6:$BE$43,'ADR Raw Data'!AG$1,FALSE)</f>
        <v>97.6192015633724</v>
      </c>
      <c r="Y40" s="65">
        <f>VLOOKUP($A40,'ADR Raw Data'!$B$6:$BE$43,'ADR Raw Data'!AH$1,FALSE)</f>
        <v>96.850078772802604</v>
      </c>
      <c r="Z40" s="65">
        <f>VLOOKUP($A40,'ADR Raw Data'!$B$6:$BE$43,'ADR Raw Data'!AI$1,FALSE)</f>
        <v>94.951607717041796</v>
      </c>
      <c r="AA40" s="65">
        <f>VLOOKUP($A40,'ADR Raw Data'!$B$6:$BE$43,'ADR Raw Data'!AJ$1,FALSE)</f>
        <v>93.161685621445898</v>
      </c>
      <c r="AB40" s="65">
        <f>VLOOKUP($A40,'ADR Raw Data'!$B$6:$BE$43,'ADR Raw Data'!AK$1,FALSE)</f>
        <v>96.344345391903502</v>
      </c>
      <c r="AC40" s="66">
        <f>VLOOKUP($A40,'ADR Raw Data'!$B$6:$BE$43,'ADR Raw Data'!AL$1,FALSE)</f>
        <v>95.664803485838704</v>
      </c>
      <c r="AD40" s="65">
        <f>VLOOKUP($A40,'ADR Raw Data'!$B$6:$BE$43,'ADR Raw Data'!AN$1,FALSE)</f>
        <v>111.60820229007599</v>
      </c>
      <c r="AE40" s="65">
        <f>VLOOKUP($A40,'ADR Raw Data'!$B$6:$BE$43,'ADR Raw Data'!AO$1,FALSE)</f>
        <v>116.15336892488899</v>
      </c>
      <c r="AF40" s="66">
        <f>VLOOKUP($A40,'ADR Raw Data'!$B$6:$BE$43,'ADR Raw Data'!AP$1,FALSE)</f>
        <v>113.92167166416699</v>
      </c>
      <c r="AG40" s="67">
        <f>VLOOKUP($A40,'ADR Raw Data'!$B$6:$BE$43,'ADR Raw Data'!AR$1,FALSE)</f>
        <v>101.459738266611</v>
      </c>
      <c r="AI40" s="59">
        <f>VLOOKUP($A40,'ADR Raw Data'!$B$6:$BE$43,'ADR Raw Data'!AT$1,FALSE)</f>
        <v>19.2785206210559</v>
      </c>
      <c r="AJ40" s="60">
        <f>VLOOKUP($A40,'ADR Raw Data'!$B$6:$BE$43,'ADR Raw Data'!AU$1,FALSE)</f>
        <v>15.741683014171899</v>
      </c>
      <c r="AK40" s="60">
        <f>VLOOKUP($A40,'ADR Raw Data'!$B$6:$BE$43,'ADR Raw Data'!AV$1,FALSE)</f>
        <v>15.4831143626536</v>
      </c>
      <c r="AL40" s="60">
        <f>VLOOKUP($A40,'ADR Raw Data'!$B$6:$BE$43,'ADR Raw Data'!AW$1,FALSE)</f>
        <v>14.458602900324699</v>
      </c>
      <c r="AM40" s="60">
        <f>VLOOKUP($A40,'ADR Raw Data'!$B$6:$BE$43,'ADR Raw Data'!AX$1,FALSE)</f>
        <v>13.473454555489299</v>
      </c>
      <c r="AN40" s="61">
        <f>VLOOKUP($A40,'ADR Raw Data'!$B$6:$BE$43,'ADR Raw Data'!AY$1,FALSE)</f>
        <v>15.4961018834735</v>
      </c>
      <c r="AO40" s="60">
        <f>VLOOKUP($A40,'ADR Raw Data'!$B$6:$BE$43,'ADR Raw Data'!BA$1,FALSE)</f>
        <v>18.7802305593606</v>
      </c>
      <c r="AP40" s="60">
        <f>VLOOKUP($A40,'ADR Raw Data'!$B$6:$BE$43,'ADR Raw Data'!BB$1,FALSE)</f>
        <v>20.483206249727399</v>
      </c>
      <c r="AQ40" s="61">
        <f>VLOOKUP($A40,'ADR Raw Data'!$B$6:$BE$43,'ADR Raw Data'!BC$1,FALSE)</f>
        <v>19.647870932641801</v>
      </c>
      <c r="AR40" s="62">
        <f>VLOOKUP($A40,'ADR Raw Data'!$B$6:$BE$43,'ADR Raw Data'!BE$1,FALSE)</f>
        <v>17.039570608815001</v>
      </c>
      <c r="AT40" s="64">
        <f>VLOOKUP($A40,'RevPAR Raw Data'!$B$6:$BE$43,'RevPAR Raw Data'!AG$1,FALSE)</f>
        <v>40.697390595903101</v>
      </c>
      <c r="AU40" s="65">
        <f>VLOOKUP($A40,'RevPAR Raw Data'!$B$6:$BE$43,'RevPAR Raw Data'!AH$1,FALSE)</f>
        <v>54.376720204841703</v>
      </c>
      <c r="AV40" s="65">
        <f>VLOOKUP($A40,'RevPAR Raw Data'!$B$6:$BE$43,'RevPAR Raw Data'!AI$1,FALSE)</f>
        <v>54.990595903165698</v>
      </c>
      <c r="AW40" s="65">
        <f>VLOOKUP($A40,'RevPAR Raw Data'!$B$6:$BE$43,'RevPAR Raw Data'!AJ$1,FALSE)</f>
        <v>53.390146648044599</v>
      </c>
      <c r="AX40" s="65">
        <f>VLOOKUP($A40,'RevPAR Raw Data'!$B$6:$BE$43,'RevPAR Raw Data'!AK$1,FALSE)</f>
        <v>52.074387802606999</v>
      </c>
      <c r="AY40" s="66">
        <f>VLOOKUP($A40,'RevPAR Raw Data'!$B$6:$BE$43,'RevPAR Raw Data'!AL$1,FALSE)</f>
        <v>51.1058482309124</v>
      </c>
      <c r="AZ40" s="65">
        <f>VLOOKUP($A40,'RevPAR Raw Data'!$B$6:$BE$43,'RevPAR Raw Data'!AN$1,FALSE)</f>
        <v>68.066454841713195</v>
      </c>
      <c r="BA40" s="65">
        <f>VLOOKUP($A40,'RevPAR Raw Data'!$B$6:$BE$43,'RevPAR Raw Data'!AO$1,FALSE)</f>
        <v>73.434020018621894</v>
      </c>
      <c r="BB40" s="66">
        <f>VLOOKUP($A40,'RevPAR Raw Data'!$B$6:$BE$43,'RevPAR Raw Data'!AP$1,FALSE)</f>
        <v>70.750237430167502</v>
      </c>
      <c r="BC40" s="67">
        <f>VLOOKUP($A40,'RevPAR Raw Data'!$B$6:$BE$43,'RevPAR Raw Data'!AR$1,FALSE)</f>
        <v>56.718530859270999</v>
      </c>
      <c r="BE40" s="59">
        <f>VLOOKUP($A40,'RevPAR Raw Data'!$B$6:$BE$43,'RevPAR Raw Data'!AT$1,FALSE)</f>
        <v>8.1454890773359292</v>
      </c>
      <c r="BF40" s="60">
        <f>VLOOKUP($A40,'RevPAR Raw Data'!$B$6:$BE$43,'RevPAR Raw Data'!AU$1,FALSE)</f>
        <v>11.7250192462373</v>
      </c>
      <c r="BG40" s="60">
        <f>VLOOKUP($A40,'RevPAR Raw Data'!$B$6:$BE$43,'RevPAR Raw Data'!AV$1,FALSE)</f>
        <v>11.627290196276901</v>
      </c>
      <c r="BH40" s="60">
        <f>VLOOKUP($A40,'RevPAR Raw Data'!$B$6:$BE$43,'RevPAR Raw Data'!AW$1,FALSE)</f>
        <v>8.4528226496837302</v>
      </c>
      <c r="BI40" s="60">
        <f>VLOOKUP($A40,'RevPAR Raw Data'!$B$6:$BE$43,'RevPAR Raw Data'!AX$1,FALSE)</f>
        <v>7.2814863978445103</v>
      </c>
      <c r="BJ40" s="61">
        <f>VLOOKUP($A40,'RevPAR Raw Data'!$B$6:$BE$43,'RevPAR Raw Data'!AY$1,FALSE)</f>
        <v>9.4419047015300901</v>
      </c>
      <c r="BK40" s="60">
        <f>VLOOKUP($A40,'RevPAR Raw Data'!$B$6:$BE$43,'RevPAR Raw Data'!BA$1,FALSE)</f>
        <v>16.800218261196001</v>
      </c>
      <c r="BL40" s="60">
        <f>VLOOKUP($A40,'RevPAR Raw Data'!$B$6:$BE$43,'RevPAR Raw Data'!BB$1,FALSE)</f>
        <v>16.927130148219899</v>
      </c>
      <c r="BM40" s="61">
        <f>VLOOKUP($A40,'RevPAR Raw Data'!$B$6:$BE$43,'RevPAR Raw Data'!BC$1,FALSE)</f>
        <v>16.866046884273</v>
      </c>
      <c r="BN40" s="62">
        <f>VLOOKUP($A40,'RevPAR Raw Data'!$B$6:$BE$43,'RevPAR Raw Data'!BE$1,FALSE)</f>
        <v>11.956428093669301</v>
      </c>
    </row>
    <row r="41" spans="1:66" x14ac:dyDescent="0.35">
      <c r="A41" s="81" t="s">
        <v>80</v>
      </c>
      <c r="B41" s="59">
        <f>VLOOKUP($A41,'Occupancy Raw Data'!$B$6:$BE$43,'Occupancy Raw Data'!AG$1,FALSE)</f>
        <v>37.385804638088501</v>
      </c>
      <c r="C41" s="60">
        <f>VLOOKUP($A41,'Occupancy Raw Data'!$B$6:$BE$43,'Occupancy Raw Data'!AH$1,FALSE)</f>
        <v>48.102600140548098</v>
      </c>
      <c r="D41" s="60">
        <f>VLOOKUP($A41,'Occupancy Raw Data'!$B$6:$BE$43,'Occupancy Raw Data'!AI$1,FALSE)</f>
        <v>49.771609276177003</v>
      </c>
      <c r="E41" s="60">
        <f>VLOOKUP($A41,'Occupancy Raw Data'!$B$6:$BE$43,'Occupancy Raw Data'!AJ$1,FALSE)</f>
        <v>49.508081517919798</v>
      </c>
      <c r="F41" s="60">
        <f>VLOOKUP($A41,'Occupancy Raw Data'!$B$6:$BE$43,'Occupancy Raw Data'!AK$1,FALSE)</f>
        <v>49.543218552354098</v>
      </c>
      <c r="G41" s="61">
        <f>VLOOKUP($A41,'Occupancy Raw Data'!$B$6:$BE$43,'Occupancy Raw Data'!AL$1,FALSE)</f>
        <v>46.862262825017503</v>
      </c>
      <c r="H41" s="60">
        <f>VLOOKUP($A41,'Occupancy Raw Data'!$B$6:$BE$43,'Occupancy Raw Data'!AN$1,FALSE)</f>
        <v>57.976788498181101</v>
      </c>
      <c r="I41" s="60">
        <f>VLOOKUP($A41,'Occupancy Raw Data'!$B$6:$BE$43,'Occupancy Raw Data'!AO$1,FALSE)</f>
        <v>59.778278191581499</v>
      </c>
      <c r="J41" s="61">
        <f>VLOOKUP($A41,'Occupancy Raw Data'!$B$6:$BE$43,'Occupancy Raw Data'!AP$1,FALSE)</f>
        <v>58.8775333448813</v>
      </c>
      <c r="K41" s="62">
        <f>VLOOKUP($A41,'Occupancy Raw Data'!$B$6:$BE$43,'Occupancy Raw Data'!AR$1,FALSE)</f>
        <v>50.329950507423803</v>
      </c>
      <c r="M41" s="59">
        <f>VLOOKUP($A41,'Occupancy Raw Data'!$B$6:$BE$43,'Occupancy Raw Data'!AT$1,FALSE)</f>
        <v>-7.7989601386481802</v>
      </c>
      <c r="N41" s="60">
        <f>VLOOKUP($A41,'Occupancy Raw Data'!$B$6:$BE$43,'Occupancy Raw Data'!AU$1,FALSE)</f>
        <v>-1.36887608069164</v>
      </c>
      <c r="O41" s="60">
        <f>VLOOKUP($A41,'Occupancy Raw Data'!$B$6:$BE$43,'Occupancy Raw Data'!AV$1,FALSE)</f>
        <v>-2.5455796353629099</v>
      </c>
      <c r="P41" s="60">
        <f>VLOOKUP($A41,'Occupancy Raw Data'!$B$6:$BE$43,'Occupancy Raw Data'!AW$1,FALSE)</f>
        <v>-1.39958012596221</v>
      </c>
      <c r="Q41" s="60">
        <f>VLOOKUP($A41,'Occupancy Raw Data'!$B$6:$BE$43,'Occupancy Raw Data'!AX$1,FALSE)</f>
        <v>-4.8209648243791303</v>
      </c>
      <c r="R41" s="61">
        <f>VLOOKUP($A41,'Occupancy Raw Data'!$B$6:$BE$43,'Occupancy Raw Data'!AY$1,FALSE)</f>
        <v>-3.4577852397266899</v>
      </c>
      <c r="S41" s="60">
        <f>VLOOKUP($A41,'Occupancy Raw Data'!$B$6:$BE$43,'Occupancy Raw Data'!BA$1,FALSE)</f>
        <v>-10.0026888948642</v>
      </c>
      <c r="T41" s="60">
        <f>VLOOKUP($A41,'Occupancy Raw Data'!$B$6:$BE$43,'Occupancy Raw Data'!BB$1,FALSE)</f>
        <v>-11.6713590990529</v>
      </c>
      <c r="U41" s="61">
        <f>VLOOKUP($A41,'Occupancy Raw Data'!$B$6:$BE$43,'Occupancy Raw Data'!BC$1,FALSE)</f>
        <v>-10.8575924468922</v>
      </c>
      <c r="V41" s="62">
        <f>VLOOKUP($A41,'Occupancy Raw Data'!$B$6:$BE$43,'Occupancy Raw Data'!BE$1,FALSE)</f>
        <v>-6.0718470208984403</v>
      </c>
      <c r="X41" s="64">
        <f>VLOOKUP($A41,'ADR Raw Data'!$B$6:$BE$43,'ADR Raw Data'!AG$1,FALSE)</f>
        <v>95.291926691729302</v>
      </c>
      <c r="Y41" s="65">
        <f>VLOOKUP($A41,'ADR Raw Data'!$B$6:$BE$43,'ADR Raw Data'!AH$1,FALSE)</f>
        <v>95.398937180423601</v>
      </c>
      <c r="Z41" s="65">
        <f>VLOOKUP($A41,'ADR Raw Data'!$B$6:$BE$43,'ADR Raw Data'!AI$1,FALSE)</f>
        <v>95.647102012001397</v>
      </c>
      <c r="AA41" s="65">
        <f>VLOOKUP($A41,'ADR Raw Data'!$B$6:$BE$43,'ADR Raw Data'!AJ$1,FALSE)</f>
        <v>94.615720369056007</v>
      </c>
      <c r="AB41" s="65">
        <f>VLOOKUP($A41,'ADR Raw Data'!$B$6:$BE$43,'ADR Raw Data'!AK$1,FALSE)</f>
        <v>96.214698581560199</v>
      </c>
      <c r="AC41" s="66">
        <f>VLOOKUP($A41,'ADR Raw Data'!$B$6:$BE$43,'ADR Raw Data'!AL$1,FALSE)</f>
        <v>95.441576066581604</v>
      </c>
      <c r="AD41" s="65">
        <f>VLOOKUP($A41,'ADR Raw Data'!$B$6:$BE$43,'ADR Raw Data'!AN$1,FALSE)</f>
        <v>111.26293695846999</v>
      </c>
      <c r="AE41" s="65">
        <f>VLOOKUP($A41,'ADR Raw Data'!$B$6:$BE$43,'ADR Raw Data'!AO$1,FALSE)</f>
        <v>112.239058243987</v>
      </c>
      <c r="AF41" s="66">
        <f>VLOOKUP($A41,'ADR Raw Data'!$B$6:$BE$43,'ADR Raw Data'!AP$1,FALSE)</f>
        <v>111.75846425419201</v>
      </c>
      <c r="AG41" s="67">
        <f>VLOOKUP($A41,'ADR Raw Data'!$B$6:$BE$43,'ADR Raw Data'!AR$1,FALSE)</f>
        <v>100.95050111745699</v>
      </c>
      <c r="AI41" s="59">
        <f>VLOOKUP($A41,'ADR Raw Data'!$B$6:$BE$43,'ADR Raw Data'!AT$1,FALSE)</f>
        <v>12.569708955759801</v>
      </c>
      <c r="AJ41" s="60">
        <f>VLOOKUP($A41,'ADR Raw Data'!$B$6:$BE$43,'ADR Raw Data'!AU$1,FALSE)</f>
        <v>11.6418018674102</v>
      </c>
      <c r="AK41" s="60">
        <f>VLOOKUP($A41,'ADR Raw Data'!$B$6:$BE$43,'ADR Raw Data'!AV$1,FALSE)</f>
        <v>11.4147630320176</v>
      </c>
      <c r="AL41" s="60">
        <f>VLOOKUP($A41,'ADR Raw Data'!$B$6:$BE$43,'ADR Raw Data'!AW$1,FALSE)</f>
        <v>12.6584712078485</v>
      </c>
      <c r="AM41" s="60">
        <f>VLOOKUP($A41,'ADR Raw Data'!$B$6:$BE$43,'ADR Raw Data'!AX$1,FALSE)</f>
        <v>10.5988712543397</v>
      </c>
      <c r="AN41" s="61">
        <f>VLOOKUP($A41,'ADR Raw Data'!$B$6:$BE$43,'ADR Raw Data'!AY$1,FALSE)</f>
        <v>11.7147615390467</v>
      </c>
      <c r="AO41" s="60">
        <f>VLOOKUP($A41,'ADR Raw Data'!$B$6:$BE$43,'ADR Raw Data'!BA$1,FALSE)</f>
        <v>12.381930396806601</v>
      </c>
      <c r="AP41" s="60">
        <f>VLOOKUP($A41,'ADR Raw Data'!$B$6:$BE$43,'ADR Raw Data'!BB$1,FALSE)</f>
        <v>11.6756834333054</v>
      </c>
      <c r="AQ41" s="61">
        <f>VLOOKUP($A41,'ADR Raw Data'!$B$6:$BE$43,'ADR Raw Data'!BC$1,FALSE)</f>
        <v>12.0128727202231</v>
      </c>
      <c r="AR41" s="62">
        <f>VLOOKUP($A41,'ADR Raw Data'!$B$6:$BE$43,'ADR Raw Data'!BE$1,FALSE)</f>
        <v>11.517655617225399</v>
      </c>
      <c r="AT41" s="64">
        <f>VLOOKUP($A41,'RevPAR Raw Data'!$B$6:$BE$43,'RevPAR Raw Data'!AG$1,FALSE)</f>
        <v>35.625653548840397</v>
      </c>
      <c r="AU41" s="65">
        <f>VLOOKUP($A41,'RevPAR Raw Data'!$B$6:$BE$43,'RevPAR Raw Data'!AH$1,FALSE)</f>
        <v>45.889369290231897</v>
      </c>
      <c r="AV41" s="65">
        <f>VLOOKUP($A41,'RevPAR Raw Data'!$B$6:$BE$43,'RevPAR Raw Data'!AI$1,FALSE)</f>
        <v>47.605101897399798</v>
      </c>
      <c r="AW41" s="65">
        <f>VLOOKUP($A41,'RevPAR Raw Data'!$B$6:$BE$43,'RevPAR Raw Data'!AJ$1,FALSE)</f>
        <v>46.842427969079402</v>
      </c>
      <c r="AX41" s="65">
        <f>VLOOKUP($A41,'RevPAR Raw Data'!$B$6:$BE$43,'RevPAR Raw Data'!AK$1,FALSE)</f>
        <v>47.667858397751203</v>
      </c>
      <c r="AY41" s="66">
        <f>VLOOKUP($A41,'RevPAR Raw Data'!$B$6:$BE$43,'RevPAR Raw Data'!AL$1,FALSE)</f>
        <v>44.726082220660501</v>
      </c>
      <c r="AZ41" s="65">
        <f>VLOOKUP($A41,'RevPAR Raw Data'!$B$6:$BE$43,'RevPAR Raw Data'!AN$1,FALSE)</f>
        <v>64.506677637276894</v>
      </c>
      <c r="BA41" s="65">
        <f>VLOOKUP($A41,'RevPAR Raw Data'!$B$6:$BE$43,'RevPAR Raw Data'!AO$1,FALSE)</f>
        <v>67.094576476701803</v>
      </c>
      <c r="BB41" s="66">
        <f>VLOOKUP($A41,'RevPAR Raw Data'!$B$6:$BE$43,'RevPAR Raw Data'!AP$1,FALSE)</f>
        <v>65.800627056989399</v>
      </c>
      <c r="BC41" s="67">
        <f>VLOOKUP($A41,'RevPAR Raw Data'!$B$6:$BE$43,'RevPAR Raw Data'!AR$1,FALSE)</f>
        <v>50.808337249412503</v>
      </c>
      <c r="BE41" s="59">
        <f>VLOOKUP($A41,'RevPAR Raw Data'!$B$6:$BE$43,'RevPAR Raw Data'!AT$1,FALSE)</f>
        <v>3.7904422261078401</v>
      </c>
      <c r="BF41" s="60">
        <f>VLOOKUP($A41,'RevPAR Raw Data'!$B$6:$BE$43,'RevPAR Raw Data'!AU$1,FALSE)</f>
        <v>10.113563945594001</v>
      </c>
      <c r="BG41" s="60">
        <f>VLOOKUP($A41,'RevPAR Raw Data'!$B$6:$BE$43,'RevPAR Raw Data'!AV$1,FALSE)</f>
        <v>8.5786115134867593</v>
      </c>
      <c r="BH41" s="60">
        <f>VLOOKUP($A41,'RevPAR Raw Data'!$B$6:$BE$43,'RevPAR Raw Data'!AW$1,FALSE)</f>
        <v>11.081725634610599</v>
      </c>
      <c r="BI41" s="60">
        <f>VLOOKUP($A41,'RevPAR Raw Data'!$B$6:$BE$43,'RevPAR Raw Data'!AX$1,FALSE)</f>
        <v>5.2669385750076199</v>
      </c>
      <c r="BJ41" s="61">
        <f>VLOOKUP($A41,'RevPAR Raw Data'!$B$6:$BE$43,'RevPAR Raw Data'!AY$1,FALSE)</f>
        <v>7.8519050039537204</v>
      </c>
      <c r="BK41" s="60">
        <f>VLOOKUP($A41,'RevPAR Raw Data'!$B$6:$BE$43,'RevPAR Raw Data'!BA$1,FALSE)</f>
        <v>1.14071552517121</v>
      </c>
      <c r="BL41" s="60">
        <f>VLOOKUP($A41,'RevPAR Raw Data'!$B$6:$BE$43,'RevPAR Raw Data'!BB$1,FALSE)</f>
        <v>-1.3583866065172401</v>
      </c>
      <c r="BM41" s="61">
        <f>VLOOKUP($A41,'RevPAR Raw Data'!$B$6:$BE$43,'RevPAR Raw Data'!BC$1,FALSE)</f>
        <v>-0.14902848779476099</v>
      </c>
      <c r="BN41" s="62">
        <f>VLOOKUP($A41,'RevPAR Raw Data'!$B$6:$BE$43,'RevPAR Raw Data'!BE$1,FALSE)</f>
        <v>4.7464741668551396</v>
      </c>
    </row>
    <row r="42" spans="1:66" x14ac:dyDescent="0.35">
      <c r="A42" s="81" t="s">
        <v>81</v>
      </c>
      <c r="B42" s="59">
        <f>VLOOKUP($A42,'Occupancy Raw Data'!$B$6:$BE$43,'Occupancy Raw Data'!AG$1,FALSE)</f>
        <v>48.737166462585897</v>
      </c>
      <c r="C42" s="60">
        <f>VLOOKUP($A42,'Occupancy Raw Data'!$B$6:$BE$43,'Occupancy Raw Data'!AH$1,FALSE)</f>
        <v>53.743785027550999</v>
      </c>
      <c r="D42" s="60">
        <f>VLOOKUP($A42,'Occupancy Raw Data'!$B$6:$BE$43,'Occupancy Raw Data'!AI$1,FALSE)</f>
        <v>55.986893893011597</v>
      </c>
      <c r="E42" s="60">
        <f>VLOOKUP($A42,'Occupancy Raw Data'!$B$6:$BE$43,'Occupancy Raw Data'!AJ$1,FALSE)</f>
        <v>56.959759945637899</v>
      </c>
      <c r="F42" s="60">
        <f>VLOOKUP($A42,'Occupancy Raw Data'!$B$6:$BE$43,'Occupancy Raw Data'!AK$1,FALSE)</f>
        <v>60.995202949546801</v>
      </c>
      <c r="G42" s="61">
        <f>VLOOKUP($A42,'Occupancy Raw Data'!$B$6:$BE$43,'Occupancy Raw Data'!AL$1,FALSE)</f>
        <v>55.284552845528403</v>
      </c>
      <c r="H42" s="60">
        <f>VLOOKUP($A42,'Occupancy Raw Data'!$B$6:$BE$43,'Occupancy Raw Data'!AN$1,FALSE)</f>
        <v>75.909977797214495</v>
      </c>
      <c r="I42" s="60">
        <f>VLOOKUP($A42,'Occupancy Raw Data'!$B$6:$BE$43,'Occupancy Raw Data'!AO$1,FALSE)</f>
        <v>79.189934737266995</v>
      </c>
      <c r="J42" s="61">
        <f>VLOOKUP($A42,'Occupancy Raw Data'!$B$6:$BE$43,'Occupancy Raw Data'!AP$1,FALSE)</f>
        <v>77.549956267240702</v>
      </c>
      <c r="K42" s="62">
        <f>VLOOKUP($A42,'Occupancy Raw Data'!$B$6:$BE$43,'Occupancy Raw Data'!AR$1,FALSE)</f>
        <v>61.645998850470797</v>
      </c>
      <c r="M42" s="59">
        <f>VLOOKUP($A42,'Occupancy Raw Data'!$B$6:$BE$43,'Occupancy Raw Data'!AT$1,FALSE)</f>
        <v>-2.8321942713455099</v>
      </c>
      <c r="N42" s="60">
        <f>VLOOKUP($A42,'Occupancy Raw Data'!$B$6:$BE$43,'Occupancy Raw Data'!AU$1,FALSE)</f>
        <v>5.1151498705078398</v>
      </c>
      <c r="O42" s="60">
        <f>VLOOKUP($A42,'Occupancy Raw Data'!$B$6:$BE$43,'Occupancy Raw Data'!AV$1,FALSE)</f>
        <v>5.8013274555857199</v>
      </c>
      <c r="P42" s="60">
        <f>VLOOKUP($A42,'Occupancy Raw Data'!$B$6:$BE$43,'Occupancy Raw Data'!AW$1,FALSE)</f>
        <v>5.1367704507013903</v>
      </c>
      <c r="Q42" s="60">
        <f>VLOOKUP($A42,'Occupancy Raw Data'!$B$6:$BE$43,'Occupancy Raw Data'!AX$1,FALSE)</f>
        <v>6.38045030233374</v>
      </c>
      <c r="R42" s="61">
        <f>VLOOKUP($A42,'Occupancy Raw Data'!$B$6:$BE$43,'Occupancy Raw Data'!AY$1,FALSE)</f>
        <v>4.0290502875221099</v>
      </c>
      <c r="S42" s="60">
        <f>VLOOKUP($A42,'Occupancy Raw Data'!$B$6:$BE$43,'Occupancy Raw Data'!BA$1,FALSE)</f>
        <v>0.78755613263347102</v>
      </c>
      <c r="T42" s="60">
        <f>VLOOKUP($A42,'Occupancy Raw Data'!$B$6:$BE$43,'Occupancy Raw Data'!BB$1,FALSE)</f>
        <v>-1.49437358413959</v>
      </c>
      <c r="U42" s="61">
        <f>VLOOKUP($A42,'Occupancy Raw Data'!$B$6:$BE$43,'Occupancy Raw Data'!BC$1,FALSE)</f>
        <v>-0.390592318689365</v>
      </c>
      <c r="V42" s="62">
        <f>VLOOKUP($A42,'Occupancy Raw Data'!$B$6:$BE$43,'Occupancy Raw Data'!BE$1,FALSE)</f>
        <v>2.3959183449138801</v>
      </c>
      <c r="X42" s="64">
        <f>VLOOKUP($A42,'ADR Raw Data'!$B$6:$BE$43,'ADR Raw Data'!AG$1,FALSE)</f>
        <v>94.528345113197105</v>
      </c>
      <c r="Y42" s="65">
        <f>VLOOKUP($A42,'ADR Raw Data'!$B$6:$BE$43,'ADR Raw Data'!AH$1,FALSE)</f>
        <v>94.0999937406892</v>
      </c>
      <c r="Z42" s="65">
        <f>VLOOKUP($A42,'ADR Raw Data'!$B$6:$BE$43,'ADR Raw Data'!AI$1,FALSE)</f>
        <v>95.529835125878705</v>
      </c>
      <c r="AA42" s="65">
        <f>VLOOKUP($A42,'ADR Raw Data'!$B$6:$BE$43,'ADR Raw Data'!AJ$1,FALSE)</f>
        <v>96.849035092899896</v>
      </c>
      <c r="AB42" s="65">
        <f>VLOOKUP($A42,'ADR Raw Data'!$B$6:$BE$43,'ADR Raw Data'!AK$1,FALSE)</f>
        <v>99.937975711181394</v>
      </c>
      <c r="AC42" s="66">
        <f>VLOOKUP($A42,'ADR Raw Data'!$B$6:$BE$43,'ADR Raw Data'!AL$1,FALSE)</f>
        <v>96.319789050178102</v>
      </c>
      <c r="AD42" s="65">
        <f>VLOOKUP($A42,'ADR Raw Data'!$B$6:$BE$43,'ADR Raw Data'!AN$1,FALSE)</f>
        <v>128.83819605583801</v>
      </c>
      <c r="AE42" s="65">
        <f>VLOOKUP($A42,'ADR Raw Data'!$B$6:$BE$43,'ADR Raw Data'!AO$1,FALSE)</f>
        <v>135.33762616822401</v>
      </c>
      <c r="AF42" s="66">
        <f>VLOOKUP($A42,'ADR Raw Data'!$B$6:$BE$43,'ADR Raw Data'!AP$1,FALSE)</f>
        <v>132.15663407439499</v>
      </c>
      <c r="AG42" s="67">
        <f>VLOOKUP($A42,'ADR Raw Data'!$B$6:$BE$43,'ADR Raw Data'!AR$1,FALSE)</f>
        <v>109.200259003618</v>
      </c>
      <c r="AI42" s="59">
        <f>VLOOKUP($A42,'ADR Raw Data'!$B$6:$BE$43,'ADR Raw Data'!AT$1,FALSE)</f>
        <v>17.4704315309355</v>
      </c>
      <c r="AJ42" s="60">
        <f>VLOOKUP($A42,'ADR Raw Data'!$B$6:$BE$43,'ADR Raw Data'!AU$1,FALSE)</f>
        <v>17.379405682747901</v>
      </c>
      <c r="AK42" s="60">
        <f>VLOOKUP($A42,'ADR Raw Data'!$B$6:$BE$43,'ADR Raw Data'!AV$1,FALSE)</f>
        <v>17.381780489041802</v>
      </c>
      <c r="AL42" s="60">
        <f>VLOOKUP($A42,'ADR Raw Data'!$B$6:$BE$43,'ADR Raw Data'!AW$1,FALSE)</f>
        <v>18.354307867917399</v>
      </c>
      <c r="AM42" s="60">
        <f>VLOOKUP($A42,'ADR Raw Data'!$B$6:$BE$43,'ADR Raw Data'!AX$1,FALSE)</f>
        <v>18.482094949109001</v>
      </c>
      <c r="AN42" s="61">
        <f>VLOOKUP($A42,'ADR Raw Data'!$B$6:$BE$43,'ADR Raw Data'!AY$1,FALSE)</f>
        <v>17.8830576153645</v>
      </c>
      <c r="AO42" s="60">
        <f>VLOOKUP($A42,'ADR Raw Data'!$B$6:$BE$43,'ADR Raw Data'!BA$1,FALSE)</f>
        <v>23.356226310444399</v>
      </c>
      <c r="AP42" s="60">
        <f>VLOOKUP($A42,'ADR Raw Data'!$B$6:$BE$43,'ADR Raw Data'!BB$1,FALSE)</f>
        <v>24.161409230856901</v>
      </c>
      <c r="AQ42" s="61">
        <f>VLOOKUP($A42,'ADR Raw Data'!$B$6:$BE$43,'ADR Raw Data'!BC$1,FALSE)</f>
        <v>23.745701394920602</v>
      </c>
      <c r="AR42" s="62">
        <f>VLOOKUP($A42,'ADR Raw Data'!$B$6:$BE$43,'ADR Raw Data'!BE$1,FALSE)</f>
        <v>20.029551905135399</v>
      </c>
      <c r="AT42" s="64">
        <f>VLOOKUP($A42,'RevPAR Raw Data'!$B$6:$BE$43,'RevPAR Raw Data'!AG$1,FALSE)</f>
        <v>46.070436912146597</v>
      </c>
      <c r="AU42" s="65">
        <f>VLOOKUP($A42,'RevPAR Raw Data'!$B$6:$BE$43,'RevPAR Raw Data'!AH$1,FALSE)</f>
        <v>50.572898346934998</v>
      </c>
      <c r="AV42" s="65">
        <f>VLOOKUP($A42,'RevPAR Raw Data'!$B$6:$BE$43,'RevPAR Raw Data'!AI$1,FALSE)</f>
        <v>53.4841874280947</v>
      </c>
      <c r="AW42" s="65">
        <f>VLOOKUP($A42,'RevPAR Raw Data'!$B$6:$BE$43,'RevPAR Raw Data'!AJ$1,FALSE)</f>
        <v>55.1649778985824</v>
      </c>
      <c r="AX42" s="65">
        <f>VLOOKUP($A42,'RevPAR Raw Data'!$B$6:$BE$43,'RevPAR Raw Data'!AK$1,FALSE)</f>
        <v>60.957371108703903</v>
      </c>
      <c r="AY42" s="66">
        <f>VLOOKUP($A42,'RevPAR Raw Data'!$B$6:$BE$43,'RevPAR Raw Data'!AL$1,FALSE)</f>
        <v>53.249964678147201</v>
      </c>
      <c r="AZ42" s="65">
        <f>VLOOKUP($A42,'RevPAR Raw Data'!$B$6:$BE$43,'RevPAR Raw Data'!AN$1,FALSE)</f>
        <v>97.801046020318907</v>
      </c>
      <c r="BA42" s="65">
        <f>VLOOKUP($A42,'RevPAR Raw Data'!$B$6:$BE$43,'RevPAR Raw Data'!AO$1,FALSE)</f>
        <v>107.173777837583</v>
      </c>
      <c r="BB42" s="66">
        <f>VLOOKUP($A42,'RevPAR Raw Data'!$B$6:$BE$43,'RevPAR Raw Data'!AP$1,FALSE)</f>
        <v>102.487411928951</v>
      </c>
      <c r="BC42" s="67">
        <f>VLOOKUP($A42,'RevPAR Raw Data'!$B$6:$BE$43,'RevPAR Raw Data'!AR$1,FALSE)</f>
        <v>67.317590410082005</v>
      </c>
      <c r="BE42" s="59">
        <f>VLOOKUP($A42,'RevPAR Raw Data'!$B$6:$BE$43,'RevPAR Raw Data'!AT$1,FALSE)</f>
        <v>14.1434406985914</v>
      </c>
      <c r="BF42" s="60">
        <f>VLOOKUP($A42,'RevPAR Raw Data'!$B$6:$BE$43,'RevPAR Raw Data'!AU$1,FALSE)</f>
        <v>23.383538200531898</v>
      </c>
      <c r="BG42" s="60">
        <f>VLOOKUP($A42,'RevPAR Raw Data'!$B$6:$BE$43,'RevPAR Raw Data'!AV$1,FALSE)</f>
        <v>24.191481948408001</v>
      </c>
      <c r="BH42" s="60">
        <f>VLOOKUP($A42,'RevPAR Raw Data'!$B$6:$BE$43,'RevPAR Raw Data'!AW$1,FALSE)</f>
        <v>24.4338969816088</v>
      </c>
      <c r="BI42" s="60">
        <f>VLOOKUP($A42,'RevPAR Raw Data'!$B$6:$BE$43,'RevPAR Raw Data'!AX$1,FALSE)</f>
        <v>26.0417861345007</v>
      </c>
      <c r="BJ42" s="61">
        <f>VLOOKUP($A42,'RevPAR Raw Data'!$B$6:$BE$43,'RevPAR Raw Data'!AY$1,FALSE)</f>
        <v>22.632625287156198</v>
      </c>
      <c r="BK42" s="60">
        <f>VLOOKUP($A42,'RevPAR Raw Data'!$B$6:$BE$43,'RevPAR Raw Data'!BA$1,FALSE)</f>
        <v>24.327725835737599</v>
      </c>
      <c r="BL42" s="60">
        <f>VLOOKUP($A42,'RevPAR Raw Data'!$B$6:$BE$43,'RevPAR Raw Data'!BB$1,FALSE)</f>
        <v>22.305973929615501</v>
      </c>
      <c r="BM42" s="61">
        <f>VLOOKUP($A42,'RevPAR Raw Data'!$B$6:$BE$43,'RevPAR Raw Data'!BC$1,FALSE)</f>
        <v>23.2623601905638</v>
      </c>
      <c r="BN42" s="62">
        <f>VLOOKUP($A42,'RevPAR Raw Data'!$B$6:$BE$43,'RevPAR Raw Data'!BE$1,FALSE)</f>
        <v>22.9053619585485</v>
      </c>
    </row>
    <row r="43" spans="1:66" x14ac:dyDescent="0.35">
      <c r="A43" s="82" t="s">
        <v>82</v>
      </c>
      <c r="B43" s="59">
        <f>VLOOKUP($A43,'Occupancy Raw Data'!$B$6:$BE$43,'Occupancy Raw Data'!AG$1,FALSE)</f>
        <v>50.586370042279</v>
      </c>
      <c r="C43" s="60">
        <f>VLOOKUP($A43,'Occupancy Raw Data'!$B$6:$BE$43,'Occupancy Raw Data'!AH$1,FALSE)</f>
        <v>59.446849204751302</v>
      </c>
      <c r="D43" s="60">
        <f>VLOOKUP($A43,'Occupancy Raw Data'!$B$6:$BE$43,'Occupancy Raw Data'!AI$1,FALSE)</f>
        <v>63.7064626535131</v>
      </c>
      <c r="E43" s="60">
        <f>VLOOKUP($A43,'Occupancy Raw Data'!$B$6:$BE$43,'Occupancy Raw Data'!AJ$1,FALSE)</f>
        <v>63.806623716529003</v>
      </c>
      <c r="F43" s="60">
        <f>VLOOKUP($A43,'Occupancy Raw Data'!$B$6:$BE$43,'Occupancy Raw Data'!AK$1,FALSE)</f>
        <v>62.329373867525597</v>
      </c>
      <c r="G43" s="61">
        <f>VLOOKUP($A43,'Occupancy Raw Data'!$B$6:$BE$43,'Occupancy Raw Data'!AL$1,FALSE)</f>
        <v>59.975135896919603</v>
      </c>
      <c r="H43" s="60">
        <f>VLOOKUP($A43,'Occupancy Raw Data'!$B$6:$BE$43,'Occupancy Raw Data'!AN$1,FALSE)</f>
        <v>70.329172538755699</v>
      </c>
      <c r="I43" s="60">
        <f>VLOOKUP($A43,'Occupancy Raw Data'!$B$6:$BE$43,'Occupancy Raw Data'!AO$1,FALSE)</f>
        <v>76.280954298369195</v>
      </c>
      <c r="J43" s="61">
        <f>VLOOKUP($A43,'Occupancy Raw Data'!$B$6:$BE$43,'Occupancy Raw Data'!AP$1,FALSE)</f>
        <v>73.305063418562497</v>
      </c>
      <c r="K43" s="62">
        <f>VLOOKUP($A43,'Occupancy Raw Data'!$B$6:$BE$43,'Occupancy Raw Data'!AR$1,FALSE)</f>
        <v>63.783686617389002</v>
      </c>
      <c r="M43" s="59">
        <f>VLOOKUP($A43,'Occupancy Raw Data'!$B$6:$BE$43,'Occupancy Raw Data'!AT$1,FALSE)</f>
        <v>47.622914482972099</v>
      </c>
      <c r="N43" s="60">
        <f>VLOOKUP($A43,'Occupancy Raw Data'!$B$6:$BE$43,'Occupancy Raw Data'!AU$1,FALSE)</f>
        <v>59.598891012838799</v>
      </c>
      <c r="O43" s="60">
        <f>VLOOKUP($A43,'Occupancy Raw Data'!$B$6:$BE$43,'Occupancy Raw Data'!AV$1,FALSE)</f>
        <v>64.151962064059305</v>
      </c>
      <c r="P43" s="60">
        <f>VLOOKUP($A43,'Occupancy Raw Data'!$B$6:$BE$43,'Occupancy Raw Data'!AW$1,FALSE)</f>
        <v>61.050865152779402</v>
      </c>
      <c r="Q43" s="60">
        <f>VLOOKUP($A43,'Occupancy Raw Data'!$B$6:$BE$43,'Occupancy Raw Data'!AX$1,FALSE)</f>
        <v>56.405534265054101</v>
      </c>
      <c r="R43" s="61">
        <f>VLOOKUP($A43,'Occupancy Raw Data'!$B$6:$BE$43,'Occupancy Raw Data'!AY$1,FALSE)</f>
        <v>58.0002388094126</v>
      </c>
      <c r="S43" s="60">
        <f>VLOOKUP($A43,'Occupancy Raw Data'!$B$6:$BE$43,'Occupancy Raw Data'!BA$1,FALSE)</f>
        <v>48.654445809250802</v>
      </c>
      <c r="T43" s="60">
        <f>VLOOKUP($A43,'Occupancy Raw Data'!$B$6:$BE$43,'Occupancy Raw Data'!BB$1,FALSE)</f>
        <v>48.775860475681199</v>
      </c>
      <c r="U43" s="61">
        <f>VLOOKUP($A43,'Occupancy Raw Data'!$B$6:$BE$43,'Occupancy Raw Data'!BC$1,FALSE)</f>
        <v>48.7175928751033</v>
      </c>
      <c r="V43" s="62">
        <f>VLOOKUP($A43,'Occupancy Raw Data'!$B$6:$BE$43,'Occupancy Raw Data'!BE$1,FALSE)</f>
        <v>54.826930605734603</v>
      </c>
      <c r="X43" s="64">
        <f>VLOOKUP($A43,'ADR Raw Data'!$B$6:$BE$43,'ADR Raw Data'!AG$1,FALSE)</f>
        <v>116.586234217203</v>
      </c>
      <c r="Y43" s="65">
        <f>VLOOKUP($A43,'ADR Raw Data'!$B$6:$BE$43,'ADR Raw Data'!AH$1,FALSE)</f>
        <v>128.756505092753</v>
      </c>
      <c r="Z43" s="65">
        <f>VLOOKUP($A43,'ADR Raw Data'!$B$6:$BE$43,'ADR Raw Data'!AI$1,FALSE)</f>
        <v>132.77706364756801</v>
      </c>
      <c r="AA43" s="65">
        <f>VLOOKUP($A43,'ADR Raw Data'!$B$6:$BE$43,'ADR Raw Data'!AJ$1,FALSE)</f>
        <v>130.65114521459901</v>
      </c>
      <c r="AB43" s="65">
        <f>VLOOKUP($A43,'ADR Raw Data'!$B$6:$BE$43,'ADR Raw Data'!AK$1,FALSE)</f>
        <v>122.605145192028</v>
      </c>
      <c r="AC43" s="66">
        <f>VLOOKUP($A43,'ADR Raw Data'!$B$6:$BE$43,'ADR Raw Data'!AL$1,FALSE)</f>
        <v>126.682198548824</v>
      </c>
      <c r="AD43" s="65">
        <f>VLOOKUP($A43,'ADR Raw Data'!$B$6:$BE$43,'ADR Raw Data'!AN$1,FALSE)</f>
        <v>120.824741716166</v>
      </c>
      <c r="AE43" s="65">
        <f>VLOOKUP($A43,'ADR Raw Data'!$B$6:$BE$43,'ADR Raw Data'!AO$1,FALSE)</f>
        <v>123.480904160205</v>
      </c>
      <c r="AF43" s="66">
        <f>VLOOKUP($A43,'ADR Raw Data'!$B$6:$BE$43,'ADR Raw Data'!AP$1,FALSE)</f>
        <v>122.206737696757</v>
      </c>
      <c r="AG43" s="67">
        <f>VLOOKUP($A43,'ADR Raw Data'!$B$6:$BE$43,'ADR Raw Data'!AR$1,FALSE)</f>
        <v>125.212615700084</v>
      </c>
      <c r="AI43" s="59">
        <f>VLOOKUP($A43,'ADR Raw Data'!$B$6:$BE$43,'ADR Raw Data'!AT$1,FALSE)</f>
        <v>37.887040760177001</v>
      </c>
      <c r="AJ43" s="60">
        <f>VLOOKUP($A43,'ADR Raw Data'!$B$6:$BE$43,'ADR Raw Data'!AU$1,FALSE)</f>
        <v>48.046009403187902</v>
      </c>
      <c r="AK43" s="60">
        <f>VLOOKUP($A43,'ADR Raw Data'!$B$6:$BE$43,'ADR Raw Data'!AV$1,FALSE)</f>
        <v>51.739094309892401</v>
      </c>
      <c r="AL43" s="60">
        <f>VLOOKUP($A43,'ADR Raw Data'!$B$6:$BE$43,'ADR Raw Data'!AW$1,FALSE)</f>
        <v>50.236515062269802</v>
      </c>
      <c r="AM43" s="60">
        <f>VLOOKUP($A43,'ADR Raw Data'!$B$6:$BE$43,'ADR Raw Data'!AX$1,FALSE)</f>
        <v>42.729411891187503</v>
      </c>
      <c r="AN43" s="61">
        <f>VLOOKUP($A43,'ADR Raw Data'!$B$6:$BE$43,'ADR Raw Data'!AY$1,FALSE)</f>
        <v>46.5945215227406</v>
      </c>
      <c r="AO43" s="60">
        <f>VLOOKUP($A43,'ADR Raw Data'!$B$6:$BE$43,'ADR Raw Data'!BA$1,FALSE)</f>
        <v>37.261584571235304</v>
      </c>
      <c r="AP43" s="60">
        <f>VLOOKUP($A43,'ADR Raw Data'!$B$6:$BE$43,'ADR Raw Data'!BB$1,FALSE)</f>
        <v>37.811383306277001</v>
      </c>
      <c r="AQ43" s="61">
        <f>VLOOKUP($A43,'ADR Raw Data'!$B$6:$BE$43,'ADR Raw Data'!BC$1,FALSE)</f>
        <v>37.550575505612599</v>
      </c>
      <c r="AR43" s="62">
        <f>VLOOKUP($A43,'ADR Raw Data'!$B$6:$BE$43,'ADR Raw Data'!BE$1,FALSE)</f>
        <v>43.515377545322202</v>
      </c>
      <c r="AT43" s="64">
        <f>VLOOKUP($A43,'RevPAR Raw Data'!$B$6:$BE$43,'RevPAR Raw Data'!AG$1,FALSE)</f>
        <v>58.976743859472499</v>
      </c>
      <c r="AU43" s="65">
        <f>VLOOKUP($A43,'RevPAR Raw Data'!$B$6:$BE$43,'RevPAR Raw Data'!AH$1,FALSE)</f>
        <v>76.541685423797006</v>
      </c>
      <c r="AV43" s="65">
        <f>VLOOKUP($A43,'RevPAR Raw Data'!$B$6:$BE$43,'RevPAR Raw Data'!AI$1,FALSE)</f>
        <v>84.587570465069405</v>
      </c>
      <c r="AW43" s="65">
        <f>VLOOKUP($A43,'RevPAR Raw Data'!$B$6:$BE$43,'RevPAR Raw Data'!AJ$1,FALSE)</f>
        <v>83.364084608415496</v>
      </c>
      <c r="AX43" s="65">
        <f>VLOOKUP($A43,'RevPAR Raw Data'!$B$6:$BE$43,'RevPAR Raw Data'!AK$1,FALSE)</f>
        <v>76.419019327561898</v>
      </c>
      <c r="AY43" s="66">
        <f>VLOOKUP($A43,'RevPAR Raw Data'!$B$6:$BE$43,'RevPAR Raw Data'!AL$1,FALSE)</f>
        <v>75.977820736863194</v>
      </c>
      <c r="AZ43" s="65">
        <f>VLOOKUP($A43,'RevPAR Raw Data'!$B$6:$BE$43,'RevPAR Raw Data'!AN$1,FALSE)</f>
        <v>84.975041071069001</v>
      </c>
      <c r="BA43" s="65">
        <f>VLOOKUP($A43,'RevPAR Raw Data'!$B$6:$BE$43,'RevPAR Raw Data'!AO$1,FALSE)</f>
        <v>94.192412069659696</v>
      </c>
      <c r="BB43" s="66">
        <f>VLOOKUP($A43,'RevPAR Raw Data'!$B$6:$BE$43,'RevPAR Raw Data'!AP$1,FALSE)</f>
        <v>89.583726570364405</v>
      </c>
      <c r="BC43" s="67">
        <f>VLOOKUP($A43,'RevPAR Raw Data'!$B$6:$BE$43,'RevPAR Raw Data'!AR$1,FALSE)</f>
        <v>79.865222403577803</v>
      </c>
      <c r="BE43" s="59">
        <f>VLOOKUP($A43,'RevPAR Raw Data'!$B$6:$BE$43,'RevPAR Raw Data'!AT$1,FALSE)</f>
        <v>103.55286826449699</v>
      </c>
      <c r="BF43" s="60">
        <f>VLOOKUP($A43,'RevPAR Raw Data'!$B$6:$BE$43,'RevPAR Raw Data'!AU$1,FALSE)</f>
        <v>136.27978919625099</v>
      </c>
      <c r="BG43" s="60">
        <f>VLOOKUP($A43,'RevPAR Raw Data'!$B$6:$BE$43,'RevPAR Raw Data'!AV$1,FALSE)</f>
        <v>149.08270052792099</v>
      </c>
      <c r="BH43" s="60">
        <f>VLOOKUP($A43,'RevPAR Raw Data'!$B$6:$BE$43,'RevPAR Raw Data'!AW$1,FALSE)</f>
        <v>141.95720728317099</v>
      </c>
      <c r="BI43" s="60">
        <f>VLOOKUP($A43,'RevPAR Raw Data'!$B$6:$BE$43,'RevPAR Raw Data'!AX$1,FALSE)</f>
        <v>123.236699221781</v>
      </c>
      <c r="BJ43" s="61">
        <f>VLOOKUP($A43,'RevPAR Raw Data'!$B$6:$BE$43,'RevPAR Raw Data'!AY$1,FALSE)</f>
        <v>131.61969408744599</v>
      </c>
      <c r="BK43" s="60">
        <f>VLOOKUP($A43,'RevPAR Raw Data'!$B$6:$BE$43,'RevPAR Raw Data'!BA$1,FALSE)</f>
        <v>104.045447853366</v>
      </c>
      <c r="BL43" s="60">
        <f>VLOOKUP($A43,'RevPAR Raw Data'!$B$6:$BE$43,'RevPAR Raw Data'!BB$1,FALSE)</f>
        <v>105.030071347353</v>
      </c>
      <c r="BM43" s="61">
        <f>VLOOKUP($A43,'RevPAR Raw Data'!$B$6:$BE$43,'RevPAR Raw Data'!BC$1,FALSE)</f>
        <v>104.561904877798</v>
      </c>
      <c r="BN43" s="62">
        <f>VLOOKUP($A43,'RevPAR Raw Data'!$B$6:$BE$43,'RevPAR Raw Data'!BE$1,FALSE)</f>
        <v>122.20045400065401</v>
      </c>
    </row>
    <row r="44" spans="1:66" x14ac:dyDescent="0.35">
      <c r="A44" s="81" t="s">
        <v>83</v>
      </c>
      <c r="B44" s="59">
        <f>VLOOKUP($A44,'Occupancy Raw Data'!$B$6:$BE$43,'Occupancy Raw Data'!AG$1,FALSE)</f>
        <v>41.809638554216797</v>
      </c>
      <c r="C44" s="60">
        <f>VLOOKUP($A44,'Occupancy Raw Data'!$B$6:$BE$43,'Occupancy Raw Data'!AH$1,FALSE)</f>
        <v>50.6867469879518</v>
      </c>
      <c r="D44" s="60">
        <f>VLOOKUP($A44,'Occupancy Raw Data'!$B$6:$BE$43,'Occupancy Raw Data'!AI$1,FALSE)</f>
        <v>53.816867469879497</v>
      </c>
      <c r="E44" s="60">
        <f>VLOOKUP($A44,'Occupancy Raw Data'!$B$6:$BE$43,'Occupancy Raw Data'!AJ$1,FALSE)</f>
        <v>54.525301204819201</v>
      </c>
      <c r="F44" s="60">
        <f>VLOOKUP($A44,'Occupancy Raw Data'!$B$6:$BE$43,'Occupancy Raw Data'!AK$1,FALSE)</f>
        <v>55.3397590361445</v>
      </c>
      <c r="G44" s="61">
        <f>VLOOKUP($A44,'Occupancy Raw Data'!$B$6:$BE$43,'Occupancy Raw Data'!AL$1,FALSE)</f>
        <v>51.2356626506024</v>
      </c>
      <c r="H44" s="60">
        <f>VLOOKUP($A44,'Occupancy Raw Data'!$B$6:$BE$43,'Occupancy Raw Data'!AN$1,FALSE)</f>
        <v>65.922683125209304</v>
      </c>
      <c r="I44" s="60">
        <f>VLOOKUP($A44,'Occupancy Raw Data'!$B$6:$BE$43,'Occupancy Raw Data'!AO$1,FALSE)</f>
        <v>66.001626716424994</v>
      </c>
      <c r="J44" s="61">
        <f>VLOOKUP($A44,'Occupancy Raw Data'!$B$6:$BE$43,'Occupancy Raw Data'!AP$1,FALSE)</f>
        <v>65.962154920817099</v>
      </c>
      <c r="K44" s="62">
        <f>VLOOKUP($A44,'Occupancy Raw Data'!$B$6:$BE$43,'Occupancy Raw Data'!AR$1,FALSE)</f>
        <v>55.465057161701601</v>
      </c>
      <c r="M44" s="59">
        <f>VLOOKUP($A44,'Occupancy Raw Data'!$B$6:$BE$43,'Occupancy Raw Data'!AT$1,FALSE)</f>
        <v>7.0334903474166097</v>
      </c>
      <c r="N44" s="60">
        <f>VLOOKUP($A44,'Occupancy Raw Data'!$B$6:$BE$43,'Occupancy Raw Data'!AU$1,FALSE)</f>
        <v>10.0764315017621</v>
      </c>
      <c r="O44" s="60">
        <f>VLOOKUP($A44,'Occupancy Raw Data'!$B$6:$BE$43,'Occupancy Raw Data'!AV$1,FALSE)</f>
        <v>11.803190956076801</v>
      </c>
      <c r="P44" s="60">
        <f>VLOOKUP($A44,'Occupancy Raw Data'!$B$6:$BE$43,'Occupancy Raw Data'!AW$1,FALSE)</f>
        <v>12.198091252647099</v>
      </c>
      <c r="Q44" s="60">
        <f>VLOOKUP($A44,'Occupancy Raw Data'!$B$6:$BE$43,'Occupancy Raw Data'!AX$1,FALSE)</f>
        <v>12.569467876813301</v>
      </c>
      <c r="R44" s="61">
        <f>VLOOKUP($A44,'Occupancy Raw Data'!$B$6:$BE$43,'Occupancy Raw Data'!AY$1,FALSE)</f>
        <v>10.892570584738699</v>
      </c>
      <c r="S44" s="60">
        <f>VLOOKUP($A44,'Occupancy Raw Data'!$B$6:$BE$43,'Occupancy Raw Data'!BA$1,FALSE)</f>
        <v>11.3587384790128</v>
      </c>
      <c r="T44" s="60">
        <f>VLOOKUP($A44,'Occupancy Raw Data'!$B$6:$BE$43,'Occupancy Raw Data'!BB$1,FALSE)</f>
        <v>8.2486231577335207</v>
      </c>
      <c r="U44" s="61">
        <f>VLOOKUP($A44,'Occupancy Raw Data'!$B$6:$BE$43,'Occupancy Raw Data'!BC$1,FALSE)</f>
        <v>9.7807274848393995</v>
      </c>
      <c r="V44" s="62">
        <f>VLOOKUP($A44,'Occupancy Raw Data'!$B$6:$BE$43,'Occupancy Raw Data'!BE$1,FALSE)</f>
        <v>10.5344876552358</v>
      </c>
      <c r="X44" s="64">
        <f>VLOOKUP($A44,'ADR Raw Data'!$B$6:$BE$43,'ADR Raw Data'!AG$1,FALSE)</f>
        <v>84.9626424989914</v>
      </c>
      <c r="Y44" s="65">
        <f>VLOOKUP($A44,'ADR Raw Data'!$B$6:$BE$43,'ADR Raw Data'!AH$1,FALSE)</f>
        <v>87.307185167577799</v>
      </c>
      <c r="Z44" s="65">
        <f>VLOOKUP($A44,'ADR Raw Data'!$B$6:$BE$43,'ADR Raw Data'!AI$1,FALSE)</f>
        <v>88.555651025342499</v>
      </c>
      <c r="AA44" s="65">
        <f>VLOOKUP($A44,'ADR Raw Data'!$B$6:$BE$43,'ADR Raw Data'!AJ$1,FALSE)</f>
        <v>88.371520682340403</v>
      </c>
      <c r="AB44" s="65">
        <f>VLOOKUP($A44,'ADR Raw Data'!$B$6:$BE$43,'ADR Raw Data'!AK$1,FALSE)</f>
        <v>91.052895149351201</v>
      </c>
      <c r="AC44" s="66">
        <f>VLOOKUP($A44,'ADR Raw Data'!$B$6:$BE$43,'ADR Raw Data'!AL$1,FALSE)</f>
        <v>88.222500517335405</v>
      </c>
      <c r="AD44" s="65">
        <f>VLOOKUP($A44,'ADR Raw Data'!$B$6:$BE$43,'ADR Raw Data'!AN$1,FALSE)</f>
        <v>104.91777914867301</v>
      </c>
      <c r="AE44" s="65">
        <f>VLOOKUP($A44,'ADR Raw Data'!$B$6:$BE$43,'ADR Raw Data'!AO$1,FALSE)</f>
        <v>106.728101848495</v>
      </c>
      <c r="AF44" s="66">
        <f>VLOOKUP($A44,'ADR Raw Data'!$B$6:$BE$43,'ADR Raw Data'!AP$1,FALSE)</f>
        <v>105.823482147714</v>
      </c>
      <c r="AG44" s="67">
        <f>VLOOKUP($A44,'ADR Raw Data'!$B$6:$BE$43,'ADR Raw Data'!AR$1,FALSE)</f>
        <v>94.234115297192503</v>
      </c>
      <c r="AI44" s="59">
        <f>VLOOKUP($A44,'ADR Raw Data'!$B$6:$BE$43,'ADR Raw Data'!AT$1,FALSE)</f>
        <v>11.0697740133275</v>
      </c>
      <c r="AJ44" s="60">
        <f>VLOOKUP($A44,'ADR Raw Data'!$B$6:$BE$43,'ADR Raw Data'!AU$1,FALSE)</f>
        <v>13.0993285256594</v>
      </c>
      <c r="AK44" s="60">
        <f>VLOOKUP($A44,'ADR Raw Data'!$B$6:$BE$43,'ADR Raw Data'!AV$1,FALSE)</f>
        <v>13.719249394805001</v>
      </c>
      <c r="AL44" s="60">
        <f>VLOOKUP($A44,'ADR Raw Data'!$B$6:$BE$43,'ADR Raw Data'!AW$1,FALSE)</f>
        <v>15.2882497442464</v>
      </c>
      <c r="AM44" s="60">
        <f>VLOOKUP($A44,'ADR Raw Data'!$B$6:$BE$43,'ADR Raw Data'!AX$1,FALSE)</f>
        <v>15.839772314812301</v>
      </c>
      <c r="AN44" s="61">
        <f>VLOOKUP($A44,'ADR Raw Data'!$B$6:$BE$43,'ADR Raw Data'!AY$1,FALSE)</f>
        <v>13.9763006089148</v>
      </c>
      <c r="AO44" s="60">
        <f>VLOOKUP($A44,'ADR Raw Data'!$B$6:$BE$43,'ADR Raw Data'!BA$1,FALSE)</f>
        <v>18.2196827263062</v>
      </c>
      <c r="AP44" s="60">
        <f>VLOOKUP($A44,'ADR Raw Data'!$B$6:$BE$43,'ADR Raw Data'!BB$1,FALSE)</f>
        <v>17.908748479873498</v>
      </c>
      <c r="AQ44" s="61">
        <f>VLOOKUP($A44,'ADR Raw Data'!$B$6:$BE$43,'ADR Raw Data'!BC$1,FALSE)</f>
        <v>18.0460873855777</v>
      </c>
      <c r="AR44" s="62">
        <f>VLOOKUP($A44,'ADR Raw Data'!$B$6:$BE$43,'ADR Raw Data'!BE$1,FALSE)</f>
        <v>15.4794518705675</v>
      </c>
      <c r="AT44" s="64">
        <f>VLOOKUP($A44,'RevPAR Raw Data'!$B$6:$BE$43,'RevPAR Raw Data'!AG$1,FALSE)</f>
        <v>35.522573734939698</v>
      </c>
      <c r="AU44" s="65">
        <f>VLOOKUP($A44,'RevPAR Raw Data'!$B$6:$BE$43,'RevPAR Raw Data'!AH$1,FALSE)</f>
        <v>44.253172048192702</v>
      </c>
      <c r="AV44" s="65">
        <f>VLOOKUP($A44,'RevPAR Raw Data'!$B$6:$BE$43,'RevPAR Raw Data'!AI$1,FALSE)</f>
        <v>47.657877349397502</v>
      </c>
      <c r="AW44" s="65">
        <f>VLOOKUP($A44,'RevPAR Raw Data'!$B$6:$BE$43,'RevPAR Raw Data'!AJ$1,FALSE)</f>
        <v>48.184837831325297</v>
      </c>
      <c r="AX44" s="65">
        <f>VLOOKUP($A44,'RevPAR Raw Data'!$B$6:$BE$43,'RevPAR Raw Data'!AK$1,FALSE)</f>
        <v>50.388452771084303</v>
      </c>
      <c r="AY44" s="66">
        <f>VLOOKUP($A44,'RevPAR Raw Data'!$B$6:$BE$43,'RevPAR Raw Data'!AL$1,FALSE)</f>
        <v>45.201382746987903</v>
      </c>
      <c r="AZ44" s="65">
        <f>VLOOKUP($A44,'RevPAR Raw Data'!$B$6:$BE$43,'RevPAR Raw Data'!AN$1,FALSE)</f>
        <v>69.164615090186999</v>
      </c>
      <c r="BA44" s="65">
        <f>VLOOKUP($A44,'RevPAR Raw Data'!$B$6:$BE$43,'RevPAR Raw Data'!AO$1,FALSE)</f>
        <v>70.4422833835701</v>
      </c>
      <c r="BB44" s="66">
        <f>VLOOKUP($A44,'RevPAR Raw Data'!$B$6:$BE$43,'RevPAR Raw Data'!AP$1,FALSE)</f>
        <v>69.803449236878606</v>
      </c>
      <c r="BC44" s="67">
        <f>VLOOKUP($A44,'RevPAR Raw Data'!$B$6:$BE$43,'RevPAR Raw Data'!AR$1,FALSE)</f>
        <v>52.267005915411602</v>
      </c>
      <c r="BE44" s="59">
        <f>VLOOKUP($A44,'RevPAR Raw Data'!$B$6:$BE$43,'RevPAR Raw Data'!AT$1,FALSE)</f>
        <v>18.8818558474523</v>
      </c>
      <c r="BF44" s="60">
        <f>VLOOKUP($A44,'RevPAR Raw Data'!$B$6:$BE$43,'RevPAR Raw Data'!AU$1,FALSE)</f>
        <v>24.495704893500399</v>
      </c>
      <c r="BG44" s="60">
        <f>VLOOKUP($A44,'RevPAR Raw Data'!$B$6:$BE$43,'RevPAR Raw Data'!AV$1,FALSE)</f>
        <v>27.141749554691099</v>
      </c>
      <c r="BH44" s="60">
        <f>VLOOKUP($A44,'RevPAR Raw Data'!$B$6:$BE$43,'RevPAR Raw Data'!AW$1,FALSE)</f>
        <v>29.3512156516293</v>
      </c>
      <c r="BI44" s="60">
        <f>VLOOKUP($A44,'RevPAR Raw Data'!$B$6:$BE$43,'RevPAR Raw Data'!AX$1,FALSE)</f>
        <v>30.400215284496301</v>
      </c>
      <c r="BJ44" s="61">
        <f>VLOOKUP($A44,'RevPAR Raw Data'!$B$6:$BE$43,'RevPAR Raw Data'!AY$1,FALSE)</f>
        <v>26.391249602614899</v>
      </c>
      <c r="BK44" s="60">
        <f>VLOOKUP($A44,'RevPAR Raw Data'!$B$6:$BE$43,'RevPAR Raw Data'!BA$1,FALSE)</f>
        <v>31.647947317905999</v>
      </c>
      <c r="BL44" s="60">
        <f>VLOOKUP($A44,'RevPAR Raw Data'!$B$6:$BE$43,'RevPAR Raw Data'!BB$1,FALSE)</f>
        <v>27.634596811978199</v>
      </c>
      <c r="BM44" s="61">
        <f>VLOOKUP($A44,'RevPAR Raw Data'!$B$6:$BE$43,'RevPAR Raw Data'!BC$1,FALSE)</f>
        <v>29.5918534992765</v>
      </c>
      <c r="BN44" s="62">
        <f>VLOOKUP($A44,'RevPAR Raw Data'!$B$6:$BE$43,'RevPAR Raw Data'!BE$1,FALSE)</f>
        <v>27.644620472206402</v>
      </c>
    </row>
    <row r="45" spans="1:66" x14ac:dyDescent="0.35">
      <c r="A45" s="83" t="s">
        <v>84</v>
      </c>
      <c r="B45" s="59">
        <f>VLOOKUP($A45,'Occupancy Raw Data'!$B$6:$BE$43,'Occupancy Raw Data'!AG$1,FALSE)</f>
        <v>42.788582975498798</v>
      </c>
      <c r="C45" s="60">
        <f>VLOOKUP($A45,'Occupancy Raw Data'!$B$6:$BE$43,'Occupancy Raw Data'!AH$1,FALSE)</f>
        <v>54.660267744379802</v>
      </c>
      <c r="D45" s="60">
        <f>VLOOKUP($A45,'Occupancy Raw Data'!$B$6:$BE$43,'Occupancy Raw Data'!AI$1,FALSE)</f>
        <v>56.946198534983502</v>
      </c>
      <c r="E45" s="60">
        <f>VLOOKUP($A45,'Occupancy Raw Data'!$B$6:$BE$43,'Occupancy Raw Data'!AJ$1,FALSE)</f>
        <v>56.693609497347801</v>
      </c>
      <c r="F45" s="60">
        <f>VLOOKUP($A45,'Occupancy Raw Data'!$B$6:$BE$43,'Occupancy Raw Data'!AK$1,FALSE)</f>
        <v>55.354887597878204</v>
      </c>
      <c r="G45" s="61">
        <f>VLOOKUP($A45,'Occupancy Raw Data'!$B$6:$BE$43,'Occupancy Raw Data'!AL$1,FALSE)</f>
        <v>53.288709270017598</v>
      </c>
      <c r="H45" s="60">
        <f>VLOOKUP($A45,'Occupancy Raw Data'!$B$6:$BE$43,'Occupancy Raw Data'!AN$1,FALSE)</f>
        <v>64.296539530184305</v>
      </c>
      <c r="I45" s="60">
        <f>VLOOKUP($A45,'Occupancy Raw Data'!$B$6:$BE$43,'Occupancy Raw Data'!AO$1,FALSE)</f>
        <v>65.679464511240198</v>
      </c>
      <c r="J45" s="61">
        <f>VLOOKUP($A45,'Occupancy Raw Data'!$B$6:$BE$43,'Occupancy Raw Data'!AP$1,FALSE)</f>
        <v>64.988002020712301</v>
      </c>
      <c r="K45" s="62">
        <f>VLOOKUP($A45,'Occupancy Raw Data'!$B$6:$BE$43,'Occupancy Raw Data'!AR$1,FALSE)</f>
        <v>56.631364341644698</v>
      </c>
      <c r="M45" s="59">
        <f>VLOOKUP($A45,'Occupancy Raw Data'!$B$6:$BE$43,'Occupancy Raw Data'!AT$1,FALSE)</f>
        <v>-5.86630093012917</v>
      </c>
      <c r="N45" s="60">
        <f>VLOOKUP($A45,'Occupancy Raw Data'!$B$6:$BE$43,'Occupancy Raw Data'!AU$1,FALSE)</f>
        <v>-3.34198096069415</v>
      </c>
      <c r="O45" s="60">
        <f>VLOOKUP($A45,'Occupancy Raw Data'!$B$6:$BE$43,'Occupancy Raw Data'!AV$1,FALSE)</f>
        <v>-5.2108270069562801</v>
      </c>
      <c r="P45" s="60">
        <f>VLOOKUP($A45,'Occupancy Raw Data'!$B$6:$BE$43,'Occupancy Raw Data'!AW$1,FALSE)</f>
        <v>-4.8647742738598003</v>
      </c>
      <c r="Q45" s="60">
        <f>VLOOKUP($A45,'Occupancy Raw Data'!$B$6:$BE$43,'Occupancy Raw Data'!AX$1,FALSE)</f>
        <v>-4.3673379770800098</v>
      </c>
      <c r="R45" s="61">
        <f>VLOOKUP($A45,'Occupancy Raw Data'!$B$6:$BE$43,'Occupancy Raw Data'!AY$1,FALSE)</f>
        <v>-4.6909530640131596</v>
      </c>
      <c r="S45" s="60">
        <f>VLOOKUP($A45,'Occupancy Raw Data'!$B$6:$BE$43,'Occupancy Raw Data'!BA$1,FALSE)</f>
        <v>-0.65759995666537696</v>
      </c>
      <c r="T45" s="60">
        <f>VLOOKUP($A45,'Occupancy Raw Data'!$B$6:$BE$43,'Occupancy Raw Data'!BB$1,FALSE)</f>
        <v>-0.48300586295749098</v>
      </c>
      <c r="U45" s="61">
        <f>VLOOKUP($A45,'Occupancy Raw Data'!$B$6:$BE$43,'Occupancy Raw Data'!BC$1,FALSE)</f>
        <v>-0.56945071935645197</v>
      </c>
      <c r="V45" s="62">
        <f>VLOOKUP($A45,'Occupancy Raw Data'!$B$6:$BE$43,'Occupancy Raw Data'!BE$1,FALSE)</f>
        <v>-3.3777834490908201</v>
      </c>
      <c r="X45" s="64">
        <f>VLOOKUP($A45,'ADR Raw Data'!$B$6:$BE$43,'ADR Raw Data'!AG$1,FALSE)</f>
        <v>82.054811097992896</v>
      </c>
      <c r="Y45" s="65">
        <f>VLOOKUP($A45,'ADR Raw Data'!$B$6:$BE$43,'ADR Raw Data'!AH$1,FALSE)</f>
        <v>86.587438770794805</v>
      </c>
      <c r="Z45" s="65">
        <f>VLOOKUP($A45,'ADR Raw Data'!$B$6:$BE$43,'ADR Raw Data'!AI$1,FALSE)</f>
        <v>87.957194499889098</v>
      </c>
      <c r="AA45" s="65">
        <f>VLOOKUP($A45,'ADR Raw Data'!$B$6:$BE$43,'ADR Raw Data'!AJ$1,FALSE)</f>
        <v>88.561165070171498</v>
      </c>
      <c r="AB45" s="65">
        <f>VLOOKUP($A45,'ADR Raw Data'!$B$6:$BE$43,'ADR Raw Data'!AK$1,FALSE)</f>
        <v>87.951656399726204</v>
      </c>
      <c r="AC45" s="66">
        <f>VLOOKUP($A45,'ADR Raw Data'!$B$6:$BE$43,'ADR Raw Data'!AL$1,FALSE)</f>
        <v>86.8556811394985</v>
      </c>
      <c r="AD45" s="65">
        <f>VLOOKUP($A45,'ADR Raw Data'!$B$6:$BE$43,'ADR Raw Data'!AN$1,FALSE)</f>
        <v>95.798473777253903</v>
      </c>
      <c r="AE45" s="65">
        <f>VLOOKUP($A45,'ADR Raw Data'!$B$6:$BE$43,'ADR Raw Data'!AO$1,FALSE)</f>
        <v>97.5264061147966</v>
      </c>
      <c r="AF45" s="66">
        <f>VLOOKUP($A45,'ADR Raw Data'!$B$6:$BE$43,'ADR Raw Data'!AP$1,FALSE)</f>
        <v>96.671632415099793</v>
      </c>
      <c r="AG45" s="67">
        <f>VLOOKUP($A45,'ADR Raw Data'!$B$6:$BE$43,'ADR Raw Data'!AR$1,FALSE)</f>
        <v>90.074084776271505</v>
      </c>
      <c r="AI45" s="59">
        <f>VLOOKUP($A45,'ADR Raw Data'!$B$6:$BE$43,'ADR Raw Data'!AT$1,FALSE)</f>
        <v>9.0793968473011297</v>
      </c>
      <c r="AJ45" s="60">
        <f>VLOOKUP($A45,'ADR Raw Data'!$B$6:$BE$43,'ADR Raw Data'!AU$1,FALSE)</f>
        <v>11.3072368856458</v>
      </c>
      <c r="AK45" s="60">
        <f>VLOOKUP($A45,'ADR Raw Data'!$B$6:$BE$43,'ADR Raw Data'!AV$1,FALSE)</f>
        <v>11.356511304605201</v>
      </c>
      <c r="AL45" s="60">
        <f>VLOOKUP($A45,'ADR Raw Data'!$B$6:$BE$43,'ADR Raw Data'!AW$1,FALSE)</f>
        <v>13.3034145737463</v>
      </c>
      <c r="AM45" s="60">
        <f>VLOOKUP($A45,'ADR Raw Data'!$B$6:$BE$43,'ADR Raw Data'!AX$1,FALSE)</f>
        <v>12.1299324676952</v>
      </c>
      <c r="AN45" s="61">
        <f>VLOOKUP($A45,'ADR Raw Data'!$B$6:$BE$43,'ADR Raw Data'!AY$1,FALSE)</f>
        <v>11.5766916774691</v>
      </c>
      <c r="AO45" s="60">
        <f>VLOOKUP($A45,'ADR Raw Data'!$B$6:$BE$43,'ADR Raw Data'!BA$1,FALSE)</f>
        <v>15.822468732242999</v>
      </c>
      <c r="AP45" s="60">
        <f>VLOOKUP($A45,'ADR Raw Data'!$B$6:$BE$43,'ADR Raw Data'!BB$1,FALSE)</f>
        <v>15.0305743149737</v>
      </c>
      <c r="AQ45" s="61">
        <f>VLOOKUP($A45,'ADR Raw Data'!$B$6:$BE$43,'ADR Raw Data'!BC$1,FALSE)</f>
        <v>15.4186658777519</v>
      </c>
      <c r="AR45" s="62">
        <f>VLOOKUP($A45,'ADR Raw Data'!$B$6:$BE$43,'ADR Raw Data'!BE$1,FALSE)</f>
        <v>12.976678121617301</v>
      </c>
      <c r="AT45" s="64">
        <f>VLOOKUP($A45,'RevPAR Raw Data'!$B$6:$BE$43,'RevPAR Raw Data'!AG$1,FALSE)</f>
        <v>35.110090932053502</v>
      </c>
      <c r="AU45" s="65">
        <f>VLOOKUP($A45,'RevPAR Raw Data'!$B$6:$BE$43,'RevPAR Raw Data'!AH$1,FALSE)</f>
        <v>47.328925865117398</v>
      </c>
      <c r="AV45" s="65">
        <f>VLOOKUP($A45,'RevPAR Raw Data'!$B$6:$BE$43,'RevPAR Raw Data'!AI$1,FALSE)</f>
        <v>50.088278605708503</v>
      </c>
      <c r="AW45" s="65">
        <f>VLOOKUP($A45,'RevPAR Raw Data'!$B$6:$BE$43,'RevPAR Raw Data'!AJ$1,FALSE)</f>
        <v>50.2085210911846</v>
      </c>
      <c r="AX45" s="65">
        <f>VLOOKUP($A45,'RevPAR Raw Data'!$B$6:$BE$43,'RevPAR Raw Data'!AK$1,FALSE)</f>
        <v>48.685540540540501</v>
      </c>
      <c r="AY45" s="66">
        <f>VLOOKUP($A45,'RevPAR Raw Data'!$B$6:$BE$43,'RevPAR Raw Data'!AL$1,FALSE)</f>
        <v>46.284271406920901</v>
      </c>
      <c r="AZ45" s="65">
        <f>VLOOKUP($A45,'RevPAR Raw Data'!$B$6:$BE$43,'RevPAR Raw Data'!AN$1,FALSE)</f>
        <v>61.595103561505397</v>
      </c>
      <c r="BA45" s="65">
        <f>VLOOKUP($A45,'RevPAR Raw Data'!$B$6:$BE$43,'RevPAR Raw Data'!AO$1,FALSE)</f>
        <v>64.054821293255799</v>
      </c>
      <c r="BB45" s="66">
        <f>VLOOKUP($A45,'RevPAR Raw Data'!$B$6:$BE$43,'RevPAR Raw Data'!AP$1,FALSE)</f>
        <v>62.824962427380598</v>
      </c>
      <c r="BC45" s="67">
        <f>VLOOKUP($A45,'RevPAR Raw Data'!$B$6:$BE$43,'RevPAR Raw Data'!AR$1,FALSE)</f>
        <v>51.010183127052201</v>
      </c>
      <c r="BE45" s="59">
        <f>VLOOKUP($A45,'RevPAR Raw Data'!$B$6:$BE$43,'RevPAR Raw Data'!AT$1,FALSE)</f>
        <v>2.6804711754686101</v>
      </c>
      <c r="BF45" s="60">
        <f>VLOOKUP($A45,'RevPAR Raw Data'!$B$6:$BE$43,'RevPAR Raw Data'!AU$1,FALSE)</f>
        <v>7.5873702210528</v>
      </c>
      <c r="BG45" s="60">
        <f>VLOOKUP($A45,'RevPAR Raw Data'!$B$6:$BE$43,'RevPAR Raw Data'!AV$1,FALSE)</f>
        <v>5.5539161395405898</v>
      </c>
      <c r="BH45" s="60">
        <f>VLOOKUP($A45,'RevPAR Raw Data'!$B$6:$BE$43,'RevPAR Raw Data'!AW$1,FALSE)</f>
        <v>7.7914592101579698</v>
      </c>
      <c r="BI45" s="60">
        <f>VLOOKUP($A45,'RevPAR Raw Data'!$B$6:$BE$43,'RevPAR Raw Data'!AX$1,FALSE)</f>
        <v>7.2328393433594096</v>
      </c>
      <c r="BJ45" s="61">
        <f>VLOOKUP($A45,'RevPAR Raw Data'!$B$6:$BE$43,'RevPAR Raw Data'!AY$1,FALSE)</f>
        <v>6.3426814405004199</v>
      </c>
      <c r="BK45" s="60">
        <f>VLOOKUP($A45,'RevPAR Raw Data'!$B$6:$BE$43,'RevPAR Raw Data'!BA$1,FALSE)</f>
        <v>15.060820228051</v>
      </c>
      <c r="BL45" s="60">
        <f>VLOOKUP($A45,'RevPAR Raw Data'!$B$6:$BE$43,'RevPAR Raw Data'!BB$1,FALSE)</f>
        <v>14.474969896838701</v>
      </c>
      <c r="BM45" s="61">
        <f>VLOOKUP($A45,'RevPAR Raw Data'!$B$6:$BE$43,'RevPAR Raw Data'!BC$1,FALSE)</f>
        <v>14.761413454639399</v>
      </c>
      <c r="BN45" s="62">
        <f>VLOOKUP($A45,'RevPAR Raw Data'!$B$6:$BE$43,'RevPAR Raw Data'!BE$1,FALSE)</f>
        <v>9.1605705866927405</v>
      </c>
    </row>
    <row r="46" spans="1:66" x14ac:dyDescent="0.35">
      <c r="A46" s="84" t="s">
        <v>85</v>
      </c>
      <c r="B46" s="59">
        <f>VLOOKUP($A46,'Occupancy Raw Data'!$B$6:$BE$43,'Occupancy Raw Data'!AG$1,FALSE)</f>
        <v>37.228649421551999</v>
      </c>
      <c r="C46" s="60">
        <f>VLOOKUP($A46,'Occupancy Raw Data'!$B$6:$BE$43,'Occupancy Raw Data'!AH$1,FALSE)</f>
        <v>45.843624073833297</v>
      </c>
      <c r="D46" s="60">
        <f>VLOOKUP($A46,'Occupancy Raw Data'!$B$6:$BE$43,'Occupancy Raw Data'!AI$1,FALSE)</f>
        <v>48.092421682048602</v>
      </c>
      <c r="E46" s="60">
        <f>VLOOKUP($A46,'Occupancy Raw Data'!$B$6:$BE$43,'Occupancy Raw Data'!AJ$1,FALSE)</f>
        <v>49.330560249577502</v>
      </c>
      <c r="F46" s="60">
        <f>VLOOKUP($A46,'Occupancy Raw Data'!$B$6:$BE$43,'Occupancy Raw Data'!AK$1,FALSE)</f>
        <v>51.075653191212702</v>
      </c>
      <c r="G46" s="61">
        <f>VLOOKUP($A46,'Occupancy Raw Data'!$B$6:$BE$43,'Occupancy Raw Data'!AL$1,FALSE)</f>
        <v>46.314181723644801</v>
      </c>
      <c r="H46" s="60">
        <f>VLOOKUP($A46,'Occupancy Raw Data'!$B$6:$BE$43,'Occupancy Raw Data'!AN$1,FALSE)</f>
        <v>64.025737683608398</v>
      </c>
      <c r="I46" s="60">
        <f>VLOOKUP($A46,'Occupancy Raw Data'!$B$6:$BE$43,'Occupancy Raw Data'!AO$1,FALSE)</f>
        <v>62.589366956973798</v>
      </c>
      <c r="J46" s="61">
        <f>VLOOKUP($A46,'Occupancy Raw Data'!$B$6:$BE$43,'Occupancy Raw Data'!AP$1,FALSE)</f>
        <v>63.307552320291101</v>
      </c>
      <c r="K46" s="62">
        <f>VLOOKUP($A46,'Occupancy Raw Data'!$B$6:$BE$43,'Occupancy Raw Data'!AR$1,FALSE)</f>
        <v>51.169430465543797</v>
      </c>
      <c r="M46" s="59">
        <f>VLOOKUP($A46,'Occupancy Raw Data'!$B$6:$BE$43,'Occupancy Raw Data'!AT$1,FALSE)</f>
        <v>-5.2709468110937001</v>
      </c>
      <c r="N46" s="60">
        <f>VLOOKUP($A46,'Occupancy Raw Data'!$B$6:$BE$43,'Occupancy Raw Data'!AU$1,FALSE)</f>
        <v>1.3445964109881801</v>
      </c>
      <c r="O46" s="60">
        <f>VLOOKUP($A46,'Occupancy Raw Data'!$B$6:$BE$43,'Occupancy Raw Data'!AV$1,FALSE)</f>
        <v>2.6152984546882601</v>
      </c>
      <c r="P46" s="60">
        <f>VLOOKUP($A46,'Occupancy Raw Data'!$B$6:$BE$43,'Occupancy Raw Data'!AW$1,FALSE)</f>
        <v>-1.3806892452587901E-2</v>
      </c>
      <c r="Q46" s="60">
        <f>VLOOKUP($A46,'Occupancy Raw Data'!$B$6:$BE$43,'Occupancy Raw Data'!AX$1,FALSE)</f>
        <v>-2.2471404712895802</v>
      </c>
      <c r="R46" s="61">
        <f>VLOOKUP($A46,'Occupancy Raw Data'!$B$6:$BE$43,'Occupancy Raw Data'!AY$1,FALSE)</f>
        <v>-0.60882140970535303</v>
      </c>
      <c r="S46" s="60">
        <f>VLOOKUP($A46,'Occupancy Raw Data'!$B$6:$BE$43,'Occupancy Raw Data'!BA$1,FALSE)</f>
        <v>-8.3529709034873001E-2</v>
      </c>
      <c r="T46" s="60">
        <f>VLOOKUP($A46,'Occupancy Raw Data'!$B$6:$BE$43,'Occupancy Raw Data'!BB$1,FALSE)</f>
        <v>-0.32751029594412501</v>
      </c>
      <c r="U46" s="61">
        <f>VLOOKUP($A46,'Occupancy Raw Data'!$B$6:$BE$43,'Occupancy Raw Data'!BC$1,FALSE)</f>
        <v>-0.20428520308051001</v>
      </c>
      <c r="V46" s="62">
        <f>VLOOKUP($A46,'Occupancy Raw Data'!$B$6:$BE$43,'Occupancy Raw Data'!BE$1,FALSE)</f>
        <v>-0.46619728361652801</v>
      </c>
      <c r="X46" s="64">
        <f>VLOOKUP($A46,'ADR Raw Data'!$B$6:$BE$43,'ADR Raw Data'!AG$1,FALSE)</f>
        <v>92.201191515363107</v>
      </c>
      <c r="Y46" s="65">
        <f>VLOOKUP($A46,'ADR Raw Data'!$B$6:$BE$43,'ADR Raw Data'!AH$1,FALSE)</f>
        <v>89.938585099595898</v>
      </c>
      <c r="Z46" s="65">
        <f>VLOOKUP($A46,'ADR Raw Data'!$B$6:$BE$43,'ADR Raw Data'!AI$1,FALSE)</f>
        <v>91.505936887627499</v>
      </c>
      <c r="AA46" s="65">
        <f>VLOOKUP($A46,'ADR Raw Data'!$B$6:$BE$43,'ADR Raw Data'!AJ$1,FALSE)</f>
        <v>93.192100131752298</v>
      </c>
      <c r="AB46" s="65">
        <f>VLOOKUP($A46,'ADR Raw Data'!$B$6:$BE$43,'ADR Raw Data'!AK$1,FALSE)</f>
        <v>96.559363110008206</v>
      </c>
      <c r="AC46" s="66">
        <f>VLOOKUP($A46,'ADR Raw Data'!$B$6:$BE$43,'ADR Raw Data'!AL$1,FALSE)</f>
        <v>92.781212478423697</v>
      </c>
      <c r="AD46" s="65">
        <f>VLOOKUP($A46,'ADR Raw Data'!$B$6:$BE$43,'ADR Raw Data'!AN$1,FALSE)</f>
        <v>118.071169424423</v>
      </c>
      <c r="AE46" s="65">
        <f>VLOOKUP($A46,'ADR Raw Data'!$B$6:$BE$43,'ADR Raw Data'!AO$1,FALSE)</f>
        <v>119.193398753894</v>
      </c>
      <c r="AF46" s="66">
        <f>VLOOKUP($A46,'ADR Raw Data'!$B$6:$BE$43,'ADR Raw Data'!AP$1,FALSE)</f>
        <v>118.625918587341</v>
      </c>
      <c r="AG46" s="67">
        <f>VLOOKUP($A46,'ADR Raw Data'!$B$6:$BE$43,'ADR Raw Data'!AR$1,FALSE)</f>
        <v>101.917052648769</v>
      </c>
      <c r="AI46" s="59">
        <f>VLOOKUP($A46,'ADR Raw Data'!$B$6:$BE$43,'ADR Raw Data'!AT$1,FALSE)</f>
        <v>4.7779175670748701</v>
      </c>
      <c r="AJ46" s="60">
        <f>VLOOKUP($A46,'ADR Raw Data'!$B$6:$BE$43,'ADR Raw Data'!AU$1,FALSE)</f>
        <v>14.6367344967564</v>
      </c>
      <c r="AK46" s="60">
        <f>VLOOKUP($A46,'ADR Raw Data'!$B$6:$BE$43,'ADR Raw Data'!AV$1,FALSE)</f>
        <v>17.645400814448799</v>
      </c>
      <c r="AL46" s="60">
        <f>VLOOKUP($A46,'ADR Raw Data'!$B$6:$BE$43,'ADR Raw Data'!AW$1,FALSE)</f>
        <v>19.4141812173308</v>
      </c>
      <c r="AM46" s="60">
        <f>VLOOKUP($A46,'ADR Raw Data'!$B$6:$BE$43,'ADR Raw Data'!AX$1,FALSE)</f>
        <v>17.8333153471652</v>
      </c>
      <c r="AN46" s="61">
        <f>VLOOKUP($A46,'ADR Raw Data'!$B$6:$BE$43,'ADR Raw Data'!AY$1,FALSE)</f>
        <v>15.0786669726473</v>
      </c>
      <c r="AO46" s="60">
        <f>VLOOKUP($A46,'ADR Raw Data'!$B$6:$BE$43,'ADR Raw Data'!BA$1,FALSE)</f>
        <v>22.597451893870598</v>
      </c>
      <c r="AP46" s="60">
        <f>VLOOKUP($A46,'ADR Raw Data'!$B$6:$BE$43,'ADR Raw Data'!BB$1,FALSE)</f>
        <v>19.831382697273799</v>
      </c>
      <c r="AQ46" s="61">
        <f>VLOOKUP($A46,'ADR Raw Data'!$B$6:$BE$43,'ADR Raw Data'!BC$1,FALSE)</f>
        <v>21.205393880489801</v>
      </c>
      <c r="AR46" s="62">
        <f>VLOOKUP($A46,'ADR Raw Data'!$B$6:$BE$43,'ADR Raw Data'!BE$1,FALSE)</f>
        <v>17.5445660080949</v>
      </c>
      <c r="AT46" s="64">
        <f>VLOOKUP($A46,'RevPAR Raw Data'!$B$6:$BE$43,'RevPAR Raw Data'!AG$1,FALSE)</f>
        <v>34.325258351748303</v>
      </c>
      <c r="AU46" s="65">
        <f>VLOOKUP($A46,'RevPAR Raw Data'!$B$6:$BE$43,'RevPAR Raw Data'!AH$1,FALSE)</f>
        <v>41.231106850383398</v>
      </c>
      <c r="AV46" s="65">
        <f>VLOOKUP($A46,'RevPAR Raw Data'!$B$6:$BE$43,'RevPAR Raw Data'!AI$1,FALSE)</f>
        <v>44.007421032107104</v>
      </c>
      <c r="AW46" s="65">
        <f>VLOOKUP($A46,'RevPAR Raw Data'!$B$6:$BE$43,'RevPAR Raw Data'!AJ$1,FALSE)</f>
        <v>45.9721851033406</v>
      </c>
      <c r="AX46" s="65">
        <f>VLOOKUP($A46,'RevPAR Raw Data'!$B$6:$BE$43,'RevPAR Raw Data'!AK$1,FALSE)</f>
        <v>49.318325425711599</v>
      </c>
      <c r="AY46" s="66">
        <f>VLOOKUP($A46,'RevPAR Raw Data'!$B$6:$BE$43,'RevPAR Raw Data'!AL$1,FALSE)</f>
        <v>42.970859352658202</v>
      </c>
      <c r="AZ46" s="65">
        <f>VLOOKUP($A46,'RevPAR Raw Data'!$B$6:$BE$43,'RevPAR Raw Data'!AN$1,FALSE)</f>
        <v>75.595937215650494</v>
      </c>
      <c r="BA46" s="65">
        <f>VLOOKUP($A46,'RevPAR Raw Data'!$B$6:$BE$43,'RevPAR Raw Data'!AO$1,FALSE)</f>
        <v>74.602393734563805</v>
      </c>
      <c r="BB46" s="66">
        <f>VLOOKUP($A46,'RevPAR Raw Data'!$B$6:$BE$43,'RevPAR Raw Data'!AP$1,FALSE)</f>
        <v>75.099165475107199</v>
      </c>
      <c r="BC46" s="67">
        <f>VLOOKUP($A46,'RevPAR Raw Data'!$B$6:$BE$43,'RevPAR Raw Data'!AR$1,FALSE)</f>
        <v>52.150375387643599</v>
      </c>
      <c r="BE46" s="59">
        <f>VLOOKUP($A46,'RevPAR Raw Data'!$B$6:$BE$43,'RevPAR Raw Data'!AT$1,FALSE)</f>
        <v>-0.74487073765725198</v>
      </c>
      <c r="BF46" s="60">
        <f>VLOOKUP($A46,'RevPAR Raw Data'!$B$6:$BE$43,'RevPAR Raw Data'!AU$1,FALSE)</f>
        <v>16.178135914473799</v>
      </c>
      <c r="BG46" s="60">
        <f>VLOOKUP($A46,'RevPAR Raw Data'!$B$6:$BE$43,'RevPAR Raw Data'!AV$1,FALSE)</f>
        <v>20.722179163960899</v>
      </c>
      <c r="BH46" s="60">
        <f>VLOOKUP($A46,'RevPAR Raw Data'!$B$6:$BE$43,'RevPAR Raw Data'!AW$1,FALSE)</f>
        <v>19.397693829756999</v>
      </c>
      <c r="BI46" s="60">
        <f>VLOOKUP($A46,'RevPAR Raw Data'!$B$6:$BE$43,'RevPAR Raw Data'!AX$1,FALSE)</f>
        <v>15.185435229336701</v>
      </c>
      <c r="BJ46" s="61">
        <f>VLOOKUP($A46,'RevPAR Raw Data'!$B$6:$BE$43,'RevPAR Raw Data'!AY$1,FALSE)</f>
        <v>14.3780434101143</v>
      </c>
      <c r="BK46" s="60">
        <f>VLOOKUP($A46,'RevPAR Raw Data'!$B$6:$BE$43,'RevPAR Raw Data'!BA$1,FALSE)</f>
        <v>22.495046599019499</v>
      </c>
      <c r="BL46" s="60">
        <f>VLOOKUP($A46,'RevPAR Raw Data'!$B$6:$BE$43,'RevPAR Raw Data'!BB$1,FALSE)</f>
        <v>19.438922581168001</v>
      </c>
      <c r="BM46" s="61">
        <f>VLOOKUP($A46,'RevPAR Raw Data'!$B$6:$BE$43,'RevPAR Raw Data'!BC$1,FALSE)</f>
        <v>20.957789195456499</v>
      </c>
      <c r="BN46" s="62">
        <f>VLOOKUP($A46,'RevPAR Raw Data'!$B$6:$BE$43,'RevPAR Raw Data'!BE$1,FALSE)</f>
        <v>16.9965764343264</v>
      </c>
    </row>
    <row r="47" spans="1:66" x14ac:dyDescent="0.35">
      <c r="A47" s="81" t="s">
        <v>86</v>
      </c>
      <c r="B47" s="59">
        <f>VLOOKUP($A47,'Occupancy Raw Data'!$B$6:$BE$43,'Occupancy Raw Data'!AG$1,FALSE)</f>
        <v>36.055013927576603</v>
      </c>
      <c r="C47" s="60">
        <f>VLOOKUP($A47,'Occupancy Raw Data'!$B$6:$BE$43,'Occupancy Raw Data'!AH$1,FALSE)</f>
        <v>51.915041782729801</v>
      </c>
      <c r="D47" s="60">
        <f>VLOOKUP($A47,'Occupancy Raw Data'!$B$6:$BE$43,'Occupancy Raw Data'!AI$1,FALSE)</f>
        <v>55.048746518105801</v>
      </c>
      <c r="E47" s="60">
        <f>VLOOKUP($A47,'Occupancy Raw Data'!$B$6:$BE$43,'Occupancy Raw Data'!AJ$1,FALSE)</f>
        <v>53.220752089136397</v>
      </c>
      <c r="F47" s="60">
        <f>VLOOKUP($A47,'Occupancy Raw Data'!$B$6:$BE$43,'Occupancy Raw Data'!AK$1,FALSE)</f>
        <v>50.121866295264603</v>
      </c>
      <c r="G47" s="61">
        <f>VLOOKUP($A47,'Occupancy Raw Data'!$B$6:$BE$43,'Occupancy Raw Data'!AL$1,FALSE)</f>
        <v>49.272284122562603</v>
      </c>
      <c r="H47" s="60">
        <f>VLOOKUP($A47,'Occupancy Raw Data'!$B$6:$BE$43,'Occupancy Raw Data'!AN$1,FALSE)</f>
        <v>53.0633258966878</v>
      </c>
      <c r="I47" s="60">
        <f>VLOOKUP($A47,'Occupancy Raw Data'!$B$6:$BE$43,'Occupancy Raw Data'!AO$1,FALSE)</f>
        <v>51.158400549167602</v>
      </c>
      <c r="J47" s="61">
        <f>VLOOKUP($A47,'Occupancy Raw Data'!$B$6:$BE$43,'Occupancy Raw Data'!AP$1,FALSE)</f>
        <v>52.110863222927698</v>
      </c>
      <c r="K47" s="62">
        <f>VLOOKUP($A47,'Occupancy Raw Data'!$B$6:$BE$43,'Occupancy Raw Data'!AR$1,FALSE)</f>
        <v>50.091643136672097</v>
      </c>
      <c r="M47" s="59">
        <f>VLOOKUP($A47,'Occupancy Raw Data'!$B$6:$BE$43,'Occupancy Raw Data'!AT$1,FALSE)</f>
        <v>-10.7327586206896</v>
      </c>
      <c r="N47" s="60">
        <f>VLOOKUP($A47,'Occupancy Raw Data'!$B$6:$BE$43,'Occupancy Raw Data'!AU$1,FALSE)</f>
        <v>6.0832443970117298</v>
      </c>
      <c r="O47" s="60">
        <f>VLOOKUP($A47,'Occupancy Raw Data'!$B$6:$BE$43,'Occupancy Raw Data'!AV$1,FALSE)</f>
        <v>10.327983251918999</v>
      </c>
      <c r="P47" s="60">
        <f>VLOOKUP($A47,'Occupancy Raw Data'!$B$6:$BE$43,'Occupancy Raw Data'!AW$1,FALSE)</f>
        <v>5.1599587203302297</v>
      </c>
      <c r="Q47" s="60">
        <f>VLOOKUP($A47,'Occupancy Raw Data'!$B$6:$BE$43,'Occupancy Raw Data'!AX$1,FALSE)</f>
        <v>5.2468882531556602</v>
      </c>
      <c r="R47" s="61">
        <f>VLOOKUP($A47,'Occupancy Raw Data'!$B$6:$BE$43,'Occupancy Raw Data'!AY$1,FALSE)</f>
        <v>3.74951382280668</v>
      </c>
      <c r="S47" s="60">
        <f>VLOOKUP($A47,'Occupancy Raw Data'!$B$6:$BE$43,'Occupancy Raw Data'!BA$1,FALSE)</f>
        <v>-5.3565962656871697</v>
      </c>
      <c r="T47" s="60">
        <f>VLOOKUP($A47,'Occupancy Raw Data'!$B$6:$BE$43,'Occupancy Raw Data'!BB$1,FALSE)</f>
        <v>-8.2769230769230706</v>
      </c>
      <c r="U47" s="61">
        <f>VLOOKUP($A47,'Occupancy Raw Data'!$B$6:$BE$43,'Occupancy Raw Data'!BC$1,FALSE)</f>
        <v>-6.8129507442074502</v>
      </c>
      <c r="V47" s="62">
        <f>VLOOKUP($A47,'Occupancy Raw Data'!$B$6:$BE$43,'Occupancy Raw Data'!BE$1,FALSE)</f>
        <v>0.344504178072082</v>
      </c>
      <c r="X47" s="64">
        <f>VLOOKUP($A47,'ADR Raw Data'!$B$6:$BE$43,'ADR Raw Data'!AG$1,FALSE)</f>
        <v>77.499217769193606</v>
      </c>
      <c r="Y47" s="65">
        <f>VLOOKUP($A47,'ADR Raw Data'!$B$6:$BE$43,'ADR Raw Data'!AH$1,FALSE)</f>
        <v>82.071163648557999</v>
      </c>
      <c r="Z47" s="65">
        <f>VLOOKUP($A47,'ADR Raw Data'!$B$6:$BE$43,'ADR Raw Data'!AI$1,FALSE)</f>
        <v>84.122286527514206</v>
      </c>
      <c r="AA47" s="65">
        <f>VLOOKUP($A47,'ADR Raw Data'!$B$6:$BE$43,'ADR Raw Data'!AJ$1,FALSE)</f>
        <v>82.718256460582197</v>
      </c>
      <c r="AB47" s="65">
        <f>VLOOKUP($A47,'ADR Raw Data'!$B$6:$BE$43,'ADR Raw Data'!AK$1,FALSE)</f>
        <v>82.476304272316696</v>
      </c>
      <c r="AC47" s="66">
        <f>VLOOKUP($A47,'ADR Raw Data'!$B$6:$BE$43,'ADR Raw Data'!AL$1,FALSE)</f>
        <v>82.082591336301306</v>
      </c>
      <c r="AD47" s="65">
        <f>VLOOKUP($A47,'ADR Raw Data'!$B$6:$BE$43,'ADR Raw Data'!AN$1,FALSE)</f>
        <v>90.865789133247006</v>
      </c>
      <c r="AE47" s="65">
        <f>VLOOKUP($A47,'ADR Raw Data'!$B$6:$BE$43,'ADR Raw Data'!AO$1,FALSE)</f>
        <v>91.169570613887899</v>
      </c>
      <c r="AF47" s="66">
        <f>VLOOKUP($A47,'ADR Raw Data'!$B$6:$BE$43,'ADR Raw Data'!AP$1,FALSE)</f>
        <v>91.014903671990695</v>
      </c>
      <c r="AG47" s="67">
        <f>VLOOKUP($A47,'ADR Raw Data'!$B$6:$BE$43,'ADR Raw Data'!AR$1,FALSE)</f>
        <v>84.764846716772098</v>
      </c>
      <c r="AI47" s="59">
        <f>VLOOKUP($A47,'ADR Raw Data'!$B$6:$BE$43,'ADR Raw Data'!AT$1,FALSE)</f>
        <v>1.66075386254219</v>
      </c>
      <c r="AJ47" s="60">
        <f>VLOOKUP($A47,'ADR Raw Data'!$B$6:$BE$43,'ADR Raw Data'!AU$1,FALSE)</f>
        <v>11.2442820926048</v>
      </c>
      <c r="AK47" s="60">
        <f>VLOOKUP($A47,'ADR Raw Data'!$B$6:$BE$43,'ADR Raw Data'!AV$1,FALSE)</f>
        <v>13.724795152871</v>
      </c>
      <c r="AL47" s="60">
        <f>VLOOKUP($A47,'ADR Raw Data'!$B$6:$BE$43,'ADR Raw Data'!AW$1,FALSE)</f>
        <v>11.8904688169937</v>
      </c>
      <c r="AM47" s="60">
        <f>VLOOKUP($A47,'ADR Raw Data'!$B$6:$BE$43,'ADR Raw Data'!AX$1,FALSE)</f>
        <v>9.7246153941973308</v>
      </c>
      <c r="AN47" s="61">
        <f>VLOOKUP($A47,'ADR Raw Data'!$B$6:$BE$43,'ADR Raw Data'!AY$1,FALSE)</f>
        <v>10.1074559049329</v>
      </c>
      <c r="AO47" s="60">
        <f>VLOOKUP($A47,'ADR Raw Data'!$B$6:$BE$43,'ADR Raw Data'!BA$1,FALSE)</f>
        <v>10.364180582179699</v>
      </c>
      <c r="AP47" s="60">
        <f>VLOOKUP($A47,'ADR Raw Data'!$B$6:$BE$43,'ADR Raw Data'!BB$1,FALSE)</f>
        <v>5.99878421855911</v>
      </c>
      <c r="AQ47" s="61">
        <f>VLOOKUP($A47,'ADR Raw Data'!$B$6:$BE$43,'ADR Raw Data'!BC$1,FALSE)</f>
        <v>8.1366664156300601</v>
      </c>
      <c r="AR47" s="62">
        <f>VLOOKUP($A47,'ADR Raw Data'!$B$6:$BE$43,'ADR Raw Data'!BE$1,FALSE)</f>
        <v>9.16047171843665</v>
      </c>
      <c r="AT47" s="64">
        <f>VLOOKUP($A47,'RevPAR Raw Data'!$B$6:$BE$43,'RevPAR Raw Data'!AG$1,FALSE)</f>
        <v>27.942353760445599</v>
      </c>
      <c r="AU47" s="65">
        <f>VLOOKUP($A47,'RevPAR Raw Data'!$B$6:$BE$43,'RevPAR Raw Data'!AH$1,FALSE)</f>
        <v>42.6072788997214</v>
      </c>
      <c r="AV47" s="65">
        <f>VLOOKUP($A47,'RevPAR Raw Data'!$B$6:$BE$43,'RevPAR Raw Data'!AI$1,FALSE)</f>
        <v>46.308264275766</v>
      </c>
      <c r="AW47" s="65">
        <f>VLOOKUP($A47,'RevPAR Raw Data'!$B$6:$BE$43,'RevPAR Raw Data'!AJ$1,FALSE)</f>
        <v>44.023278203342599</v>
      </c>
      <c r="AX47" s="65">
        <f>VLOOKUP($A47,'RevPAR Raw Data'!$B$6:$BE$43,'RevPAR Raw Data'!AK$1,FALSE)</f>
        <v>41.338662952646203</v>
      </c>
      <c r="AY47" s="66">
        <f>VLOOKUP($A47,'RevPAR Raw Data'!$B$6:$BE$43,'RevPAR Raw Data'!AL$1,FALSE)</f>
        <v>40.443967618384399</v>
      </c>
      <c r="AZ47" s="65">
        <f>VLOOKUP($A47,'RevPAR Raw Data'!$B$6:$BE$43,'RevPAR Raw Data'!AN$1,FALSE)</f>
        <v>48.216409816372</v>
      </c>
      <c r="BA47" s="65">
        <f>VLOOKUP($A47,'RevPAR Raw Data'!$B$6:$BE$43,'RevPAR Raw Data'!AO$1,FALSE)</f>
        <v>46.640894113609001</v>
      </c>
      <c r="BB47" s="66">
        <f>VLOOKUP($A47,'RevPAR Raw Data'!$B$6:$BE$43,'RevPAR Raw Data'!AP$1,FALSE)</f>
        <v>47.4286519649905</v>
      </c>
      <c r="BC47" s="67">
        <f>VLOOKUP($A47,'RevPAR Raw Data'!$B$6:$BE$43,'RevPAR Raw Data'!AR$1,FALSE)</f>
        <v>42.460104522712598</v>
      </c>
      <c r="BE47" s="59">
        <f>VLOOKUP($A47,'RevPAR Raw Data'!$B$6:$BE$43,'RevPAR Raw Data'!AT$1,FALSE)</f>
        <v>-9.2502494614978907</v>
      </c>
      <c r="BF47" s="60">
        <f>VLOOKUP($A47,'RevPAR Raw Data'!$B$6:$BE$43,'RevPAR Raw Data'!AU$1,FALSE)</f>
        <v>18.011543649999101</v>
      </c>
      <c r="BG47" s="60">
        <f>VLOOKUP($A47,'RevPAR Raw Data'!$B$6:$BE$43,'RevPAR Raw Data'!AV$1,FALSE)</f>
        <v>25.470272949538799</v>
      </c>
      <c r="BH47" s="60">
        <f>VLOOKUP($A47,'RevPAR Raw Data'!$B$6:$BE$43,'RevPAR Raw Data'!AW$1,FALSE)</f>
        <v>17.663970819934502</v>
      </c>
      <c r="BI47" s="60">
        <f>VLOOKUP($A47,'RevPAR Raw Data'!$B$6:$BE$43,'RevPAR Raw Data'!AX$1,FALSE)</f>
        <v>15.4817433501357</v>
      </c>
      <c r="BJ47" s="61">
        <f>VLOOKUP($A47,'RevPAR Raw Data'!$B$6:$BE$43,'RevPAR Raw Data'!AY$1,FALSE)</f>
        <v>14.2359501840291</v>
      </c>
      <c r="BK47" s="60">
        <f>VLOOKUP($A47,'RevPAR Raw Data'!$B$6:$BE$43,'RevPAR Raw Data'!BA$1,FALSE)</f>
        <v>4.4524170064584796</v>
      </c>
      <c r="BL47" s="60">
        <f>VLOOKUP($A47,'RevPAR Raw Data'!$B$6:$BE$43,'RevPAR Raw Data'!BB$1,FALSE)</f>
        <v>-2.7746536136847002</v>
      </c>
      <c r="BM47" s="61">
        <f>VLOOKUP($A47,'RevPAR Raw Data'!$B$6:$BE$43,'RevPAR Raw Data'!BC$1,FALSE)</f>
        <v>0.769368596305264</v>
      </c>
      <c r="BN47" s="62">
        <f>VLOOKUP($A47,'RevPAR Raw Data'!$B$6:$BE$43,'RevPAR Raw Data'!BE$1,FALSE)</f>
        <v>9.5365341043098599</v>
      </c>
    </row>
    <row r="48" spans="1:66" ht="15.6" thickBot="1" x14ac:dyDescent="0.4">
      <c r="A48" s="81" t="s">
        <v>87</v>
      </c>
      <c r="B48" s="85">
        <f>VLOOKUP($A48,'Occupancy Raw Data'!$B$6:$BE$43,'Occupancy Raw Data'!AG$1,FALSE)</f>
        <v>38.620386643233701</v>
      </c>
      <c r="C48" s="86">
        <f>VLOOKUP($A48,'Occupancy Raw Data'!$B$6:$BE$43,'Occupancy Raw Data'!AH$1,FALSE)</f>
        <v>49.692442882249502</v>
      </c>
      <c r="D48" s="86">
        <f>VLOOKUP($A48,'Occupancy Raw Data'!$B$6:$BE$43,'Occupancy Raw Data'!AI$1,FALSE)</f>
        <v>52.754495065567099</v>
      </c>
      <c r="E48" s="86">
        <f>VLOOKUP($A48,'Occupancy Raw Data'!$B$6:$BE$43,'Occupancy Raw Data'!AJ$1,FALSE)</f>
        <v>52.514532918750803</v>
      </c>
      <c r="F48" s="86">
        <f>VLOOKUP($A48,'Occupancy Raw Data'!$B$6:$BE$43,'Occupancy Raw Data'!AK$1,FALSE)</f>
        <v>52.693659591726302</v>
      </c>
      <c r="G48" s="87">
        <f>VLOOKUP($A48,'Occupancy Raw Data'!$B$6:$BE$43,'Occupancy Raw Data'!AL$1,FALSE)</f>
        <v>49.255103420305502</v>
      </c>
      <c r="H48" s="86">
        <f>VLOOKUP($A48,'Occupancy Raw Data'!$B$6:$BE$43,'Occupancy Raw Data'!AN$1,FALSE)</f>
        <v>63.123585638531402</v>
      </c>
      <c r="I48" s="86">
        <f>VLOOKUP($A48,'Occupancy Raw Data'!$B$6:$BE$43,'Occupancy Raw Data'!AO$1,FALSE)</f>
        <v>63.704529334279002</v>
      </c>
      <c r="J48" s="87">
        <f>VLOOKUP($A48,'Occupancy Raw Data'!$B$6:$BE$43,'Occupancy Raw Data'!AP$1,FALSE)</f>
        <v>63.414057486405198</v>
      </c>
      <c r="K48" s="88">
        <f>VLOOKUP($A48,'Occupancy Raw Data'!$B$6:$BE$43,'Occupancy Raw Data'!AR$1,FALSE)</f>
        <v>53.302374079187402</v>
      </c>
      <c r="M48" s="85">
        <f>VLOOKUP($A48,'Occupancy Raw Data'!$B$6:$BE$43,'Occupancy Raw Data'!AT$1,FALSE)</f>
        <v>8.9077826171205494</v>
      </c>
      <c r="N48" s="86">
        <f>VLOOKUP($A48,'Occupancy Raw Data'!$B$6:$BE$43,'Occupancy Raw Data'!AU$1,FALSE)</f>
        <v>12.2922126323889</v>
      </c>
      <c r="O48" s="86">
        <f>VLOOKUP($A48,'Occupancy Raw Data'!$B$6:$BE$43,'Occupancy Raw Data'!AV$1,FALSE)</f>
        <v>12.7663849638208</v>
      </c>
      <c r="P48" s="86">
        <f>VLOOKUP($A48,'Occupancy Raw Data'!$B$6:$BE$43,'Occupancy Raw Data'!AW$1,FALSE)</f>
        <v>10.0640378441433</v>
      </c>
      <c r="Q48" s="86">
        <f>VLOOKUP($A48,'Occupancy Raw Data'!$B$6:$BE$43,'Occupancy Raw Data'!AX$1,FALSE)</f>
        <v>16.5214596847553</v>
      </c>
      <c r="R48" s="87">
        <f>VLOOKUP($A48,'Occupancy Raw Data'!$B$6:$BE$43,'Occupancy Raw Data'!AY$1,FALSE)</f>
        <v>12.233025530131499</v>
      </c>
      <c r="S48" s="86">
        <f>VLOOKUP($A48,'Occupancy Raw Data'!$B$6:$BE$43,'Occupancy Raw Data'!BA$1,FALSE)</f>
        <v>14.3681555622201</v>
      </c>
      <c r="T48" s="86">
        <f>VLOOKUP($A48,'Occupancy Raw Data'!$B$6:$BE$43,'Occupancy Raw Data'!BB$1,FALSE)</f>
        <v>11.146892042066</v>
      </c>
      <c r="U48" s="87">
        <f>VLOOKUP($A48,'Occupancy Raw Data'!$B$6:$BE$43,'Occupancy Raw Data'!BC$1,FALSE)</f>
        <v>12.7271418847261</v>
      </c>
      <c r="V48" s="88">
        <f>VLOOKUP($A48,'Occupancy Raw Data'!$B$6:$BE$43,'Occupancy Raw Data'!BE$1,FALSE)</f>
        <v>12.4013156746039</v>
      </c>
      <c r="X48" s="89">
        <f>VLOOKUP($A48,'ADR Raw Data'!$B$6:$BE$43,'ADR Raw Data'!AG$1,FALSE)</f>
        <v>87.537876958081696</v>
      </c>
      <c r="Y48" s="90">
        <f>VLOOKUP($A48,'ADR Raw Data'!$B$6:$BE$43,'ADR Raw Data'!AH$1,FALSE)</f>
        <v>91.626225940284201</v>
      </c>
      <c r="Z48" s="90">
        <f>VLOOKUP($A48,'ADR Raw Data'!$B$6:$BE$43,'ADR Raw Data'!AI$1,FALSE)</f>
        <v>94.513965020180606</v>
      </c>
      <c r="AA48" s="90">
        <f>VLOOKUP($A48,'ADR Raw Data'!$B$6:$BE$43,'ADR Raw Data'!AJ$1,FALSE)</f>
        <v>92.3510426052258</v>
      </c>
      <c r="AB48" s="90">
        <f>VLOOKUP($A48,'ADR Raw Data'!$B$6:$BE$43,'ADR Raw Data'!AK$1,FALSE)</f>
        <v>93.3240709383618</v>
      </c>
      <c r="AC48" s="91">
        <f>VLOOKUP($A48,'ADR Raw Data'!$B$6:$BE$43,'ADR Raw Data'!AL$1,FALSE)</f>
        <v>92.121511363012502</v>
      </c>
      <c r="AD48" s="90">
        <f>VLOOKUP($A48,'ADR Raw Data'!$B$6:$BE$43,'ADR Raw Data'!AN$1,FALSE)</f>
        <v>110.371057306436</v>
      </c>
      <c r="AE48" s="90">
        <f>VLOOKUP($A48,'ADR Raw Data'!$B$6:$BE$43,'ADR Raw Data'!AO$1,FALSE)</f>
        <v>114.032039658554</v>
      </c>
      <c r="AF48" s="91">
        <f>VLOOKUP($A48,'ADR Raw Data'!$B$6:$BE$43,'ADR Raw Data'!AP$1,FALSE)</f>
        <v>112.209933155792</v>
      </c>
      <c r="AG48" s="92">
        <f>VLOOKUP($A48,'ADR Raw Data'!$B$6:$BE$43,'ADR Raw Data'!AR$1,FALSE)</f>
        <v>98.953008386313797</v>
      </c>
      <c r="AI48" s="85">
        <f>VLOOKUP($A48,'ADR Raw Data'!$B$6:$BE$43,'ADR Raw Data'!AT$1,FALSE)</f>
        <v>17.550406514429099</v>
      </c>
      <c r="AJ48" s="86">
        <f>VLOOKUP($A48,'ADR Raw Data'!$B$6:$BE$43,'ADR Raw Data'!AU$1,FALSE)</f>
        <v>20.597645886714002</v>
      </c>
      <c r="AK48" s="86">
        <f>VLOOKUP($A48,'ADR Raw Data'!$B$6:$BE$43,'ADR Raw Data'!AV$1,FALSE)</f>
        <v>22.080373363911502</v>
      </c>
      <c r="AL48" s="86">
        <f>VLOOKUP($A48,'ADR Raw Data'!$B$6:$BE$43,'ADR Raw Data'!AW$1,FALSE)</f>
        <v>19.275377758938902</v>
      </c>
      <c r="AM48" s="86">
        <f>VLOOKUP($A48,'ADR Raw Data'!$B$6:$BE$43,'ADR Raw Data'!AX$1,FALSE)</f>
        <v>18.3230775094084</v>
      </c>
      <c r="AN48" s="87">
        <f>VLOOKUP($A48,'ADR Raw Data'!$B$6:$BE$43,'ADR Raw Data'!AY$1,FALSE)</f>
        <v>19.711637292418299</v>
      </c>
      <c r="AO48" s="86">
        <f>VLOOKUP($A48,'ADR Raw Data'!$B$6:$BE$43,'ADR Raw Data'!BA$1,FALSE)</f>
        <v>20.285264751906599</v>
      </c>
      <c r="AP48" s="86">
        <f>VLOOKUP($A48,'ADR Raw Data'!$B$6:$BE$43,'ADR Raw Data'!BB$1,FALSE)</f>
        <v>21.316778735688199</v>
      </c>
      <c r="AQ48" s="87">
        <f>VLOOKUP($A48,'ADR Raw Data'!$B$6:$BE$43,'ADR Raw Data'!BC$1,FALSE)</f>
        <v>20.788816290540801</v>
      </c>
      <c r="AR48" s="88">
        <f>VLOOKUP($A48,'ADR Raw Data'!$B$6:$BE$43,'ADR Raw Data'!BE$1,FALSE)</f>
        <v>20.148305485211701</v>
      </c>
      <c r="AT48" s="89">
        <f>VLOOKUP($A48,'RevPAR Raw Data'!$B$6:$BE$43,'RevPAR Raw Data'!AG$1,FALSE)</f>
        <v>33.807466540489301</v>
      </c>
      <c r="AU48" s="90">
        <f>VLOOKUP($A48,'RevPAR Raw Data'!$B$6:$BE$43,'RevPAR Raw Data'!AH$1,FALSE)</f>
        <v>45.531309990536698</v>
      </c>
      <c r="AV48" s="90">
        <f>VLOOKUP($A48,'RevPAR Raw Data'!$B$6:$BE$43,'RevPAR Raw Data'!AI$1,FALSE)</f>
        <v>49.860365012842998</v>
      </c>
      <c r="AW48" s="90">
        <f>VLOOKUP($A48,'RevPAR Raw Data'!$B$6:$BE$43,'RevPAR Raw Data'!AJ$1,FALSE)</f>
        <v>48.497718669730901</v>
      </c>
      <c r="AX48" s="90">
        <f>VLOOKUP($A48,'RevPAR Raw Data'!$B$6:$BE$43,'RevPAR Raw Data'!AK$1,FALSE)</f>
        <v>49.175868257401604</v>
      </c>
      <c r="AY48" s="91">
        <f>VLOOKUP($A48,'RevPAR Raw Data'!$B$6:$BE$43,'RevPAR Raw Data'!AL$1,FALSE)</f>
        <v>45.3745456942003</v>
      </c>
      <c r="AZ48" s="90">
        <f>VLOOKUP($A48,'RevPAR Raw Data'!$B$6:$BE$43,'RevPAR Raw Data'!AN$1,FALSE)</f>
        <v>69.670168878981301</v>
      </c>
      <c r="BA48" s="90">
        <f>VLOOKUP($A48,'RevPAR Raw Data'!$B$6:$BE$43,'RevPAR Raw Data'!AO$1,FALSE)</f>
        <v>72.6435741547606</v>
      </c>
      <c r="BB48" s="91">
        <f>VLOOKUP($A48,'RevPAR Raw Data'!$B$6:$BE$43,'RevPAR Raw Data'!AP$1,FALSE)</f>
        <v>71.156871516871007</v>
      </c>
      <c r="BC48" s="92">
        <f>VLOOKUP($A48,'RevPAR Raw Data'!$B$6:$BE$43,'RevPAR Raw Data'!AR$1,FALSE)</f>
        <v>52.744302692682702</v>
      </c>
      <c r="BE48" s="85">
        <f>VLOOKUP($A48,'RevPAR Raw Data'!$B$6:$BE$43,'RevPAR Raw Data'!AT$1,FALSE)</f>
        <v>28.021541192276</v>
      </c>
      <c r="BF48" s="86">
        <f>VLOOKUP($A48,'RevPAR Raw Data'!$B$6:$BE$43,'RevPAR Raw Data'!AU$1,FALSE)</f>
        <v>35.421764948764299</v>
      </c>
      <c r="BG48" s="86">
        <f>VLOOKUP($A48,'RevPAR Raw Data'!$B$6:$BE$43,'RevPAR Raw Data'!AV$1,FALSE)</f>
        <v>37.665623792818302</v>
      </c>
      <c r="BH48" s="86">
        <f>VLOOKUP($A48,'RevPAR Raw Data'!$B$6:$BE$43,'RevPAR Raw Data'!AW$1,FALSE)</f>
        <v>31.279296915343501</v>
      </c>
      <c r="BI48" s="86">
        <f>VLOOKUP($A48,'RevPAR Raw Data'!$B$6:$BE$43,'RevPAR Raw Data'!AX$1,FALSE)</f>
        <v>37.871777057887201</v>
      </c>
      <c r="BJ48" s="87">
        <f>VLOOKUP($A48,'RevPAR Raw Data'!$B$6:$BE$43,'RevPAR Raw Data'!AY$1,FALSE)</f>
        <v>34.355992444938401</v>
      </c>
      <c r="BK48" s="86">
        <f>VLOOKUP($A48,'RevPAR Raw Data'!$B$6:$BE$43,'RevPAR Raw Data'!BA$1,FALSE)</f>
        <v>37.568038709888803</v>
      </c>
      <c r="BL48" s="86">
        <f>VLOOKUP($A48,'RevPAR Raw Data'!$B$6:$BE$43,'RevPAR Raw Data'!BB$1,FALSE)</f>
        <v>34.8398290902675</v>
      </c>
      <c r="BM48" s="87">
        <f>VLOOKUP($A48,'RevPAR Raw Data'!$B$6:$BE$43,'RevPAR Raw Data'!BC$1,FALSE)</f>
        <v>36.161780320719203</v>
      </c>
      <c r="BN48" s="88">
        <f>VLOOKUP($A48,'RevPAR Raw Data'!$B$6:$BE$43,'RevPAR Raw Data'!BE$1,FALSE)</f>
        <v>35.0482761261203</v>
      </c>
    </row>
  </sheetData>
  <sheetProtection algorithmName="SHA-512" hashValue="/19RztCXZrz3+XXswTz/5UXFC0zqAfn+lX1CAIWTFXcP3IM6zIkDD5Pb9GZNFl+oIR+7mY6wCeJiAwFOS/1Q7Q==" saltValue="adK1EMH2MiL0YPOjY3XUMQ=="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AG40" sqref="AG40:BE43"/>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6</v>
      </c>
      <c r="H2" s="194"/>
      <c r="I2" s="194"/>
      <c r="J2" s="194"/>
      <c r="K2" s="194"/>
      <c r="L2" s="194"/>
      <c r="M2" s="194"/>
      <c r="N2" s="194"/>
      <c r="O2" s="194"/>
      <c r="P2" s="194"/>
      <c r="Q2" s="194"/>
      <c r="R2" s="194"/>
      <c r="T2" s="193" t="s">
        <v>7</v>
      </c>
      <c r="U2" s="194"/>
      <c r="V2" s="194"/>
      <c r="W2" s="194"/>
      <c r="X2" s="194"/>
      <c r="Y2" s="194"/>
      <c r="Z2" s="194"/>
      <c r="AA2" s="194"/>
      <c r="AB2" s="194"/>
      <c r="AC2" s="194"/>
      <c r="AD2" s="194"/>
      <c r="AE2" s="194"/>
      <c r="AF2" s="4"/>
      <c r="AG2" s="193" t="s">
        <v>34</v>
      </c>
      <c r="AH2" s="194"/>
      <c r="AI2" s="194"/>
      <c r="AJ2" s="194"/>
      <c r="AK2" s="194"/>
      <c r="AL2" s="194"/>
      <c r="AM2" s="194"/>
      <c r="AN2" s="194"/>
      <c r="AO2" s="194"/>
      <c r="AP2" s="194"/>
      <c r="AQ2" s="194"/>
      <c r="AR2" s="194"/>
      <c r="AT2" s="193" t="s">
        <v>35</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37">
        <v>51.584040815800101</v>
      </c>
      <c r="H6" s="138">
        <v>58.886179564736899</v>
      </c>
      <c r="I6" s="138">
        <v>62.440167576193303</v>
      </c>
      <c r="J6" s="138">
        <v>63.089910974755497</v>
      </c>
      <c r="K6" s="138">
        <v>63.734313179907502</v>
      </c>
      <c r="L6" s="139">
        <v>59.947083787252502</v>
      </c>
      <c r="M6" s="140"/>
      <c r="N6" s="141">
        <v>73.125724485582396</v>
      </c>
      <c r="O6" s="142">
        <v>76.065121543562796</v>
      </c>
      <c r="P6" s="143">
        <v>74.595423014572603</v>
      </c>
      <c r="Q6" s="140"/>
      <c r="R6" s="144">
        <v>64.145054119915201</v>
      </c>
      <c r="S6" s="145"/>
      <c r="T6" s="137">
        <v>2.6062948111091102</v>
      </c>
      <c r="U6" s="138">
        <v>10.0023824525062</v>
      </c>
      <c r="V6" s="138">
        <v>13.518159149358</v>
      </c>
      <c r="W6" s="138">
        <v>12.9789066111615</v>
      </c>
      <c r="X6" s="138">
        <v>9.7854666899654692</v>
      </c>
      <c r="Y6" s="139">
        <v>9.8970935930785195</v>
      </c>
      <c r="Z6" s="140"/>
      <c r="AA6" s="141">
        <v>9.3204144703443408</v>
      </c>
      <c r="AB6" s="142">
        <v>17.5934833680972</v>
      </c>
      <c r="AC6" s="143">
        <v>13.387593555694201</v>
      </c>
      <c r="AD6" s="140"/>
      <c r="AE6" s="144">
        <v>11.018845020931201</v>
      </c>
      <c r="AF6" s="33"/>
      <c r="AG6" s="137">
        <v>52.339792325348299</v>
      </c>
      <c r="AH6" s="138">
        <v>59.790495461924799</v>
      </c>
      <c r="AI6" s="138">
        <v>63.3917626899946</v>
      </c>
      <c r="AJ6" s="138">
        <v>64.328083996732104</v>
      </c>
      <c r="AK6" s="138">
        <v>64.870184813101901</v>
      </c>
      <c r="AL6" s="139">
        <v>60.944155616605101</v>
      </c>
      <c r="AM6" s="140"/>
      <c r="AN6" s="141">
        <v>73.604286009986794</v>
      </c>
      <c r="AO6" s="142">
        <v>75.994050870436396</v>
      </c>
      <c r="AP6" s="143">
        <v>74.799172451089902</v>
      </c>
      <c r="AQ6" s="140"/>
      <c r="AR6" s="144">
        <v>64.905875607865596</v>
      </c>
      <c r="AS6" s="145"/>
      <c r="AT6" s="137">
        <v>10.931389247011101</v>
      </c>
      <c r="AU6" s="138">
        <v>18.2101122690156</v>
      </c>
      <c r="AV6" s="138">
        <v>21.302165521201999</v>
      </c>
      <c r="AW6" s="138">
        <v>19.942019703590599</v>
      </c>
      <c r="AX6" s="138">
        <v>16.2977296204186</v>
      </c>
      <c r="AY6" s="139">
        <v>17.451701584492401</v>
      </c>
      <c r="AZ6" s="140"/>
      <c r="BA6" s="141">
        <v>10.1240458430491</v>
      </c>
      <c r="BB6" s="142">
        <v>8.9037701414506998</v>
      </c>
      <c r="BC6" s="143">
        <v>9.5007657615164796</v>
      </c>
      <c r="BD6" s="140"/>
      <c r="BE6" s="144">
        <v>14.7005586698176</v>
      </c>
    </row>
    <row r="7" spans="1:57" x14ac:dyDescent="0.25">
      <c r="A7" s="23" t="s">
        <v>18</v>
      </c>
      <c r="B7" s="44" t="str">
        <f>TRIM(A7)</f>
        <v>Virginia</v>
      </c>
      <c r="C7" s="11"/>
      <c r="D7" s="28" t="s">
        <v>16</v>
      </c>
      <c r="E7" s="31" t="s">
        <v>17</v>
      </c>
      <c r="F7" s="12"/>
      <c r="G7" s="146">
        <v>49.440562575653701</v>
      </c>
      <c r="H7" s="140">
        <v>57.297664260690702</v>
      </c>
      <c r="I7" s="140">
        <v>61.540038043025703</v>
      </c>
      <c r="J7" s="140">
        <v>61.869231902343401</v>
      </c>
      <c r="K7" s="140">
        <v>65.121462286808494</v>
      </c>
      <c r="L7" s="147">
        <v>59.0537918137044</v>
      </c>
      <c r="M7" s="140"/>
      <c r="N7" s="148">
        <v>77.242515371501895</v>
      </c>
      <c r="O7" s="149">
        <v>80.496868236060195</v>
      </c>
      <c r="P7" s="150">
        <v>78.869691803781095</v>
      </c>
      <c r="Q7" s="140"/>
      <c r="R7" s="151">
        <v>64.727950512689404</v>
      </c>
      <c r="S7" s="145"/>
      <c r="T7" s="146">
        <v>3.4174421495153999</v>
      </c>
      <c r="U7" s="140">
        <v>11.183398469805301</v>
      </c>
      <c r="V7" s="140">
        <v>16.905472598828201</v>
      </c>
      <c r="W7" s="140">
        <v>14.6070519271512</v>
      </c>
      <c r="X7" s="140">
        <v>15.1783873979403</v>
      </c>
      <c r="Y7" s="147">
        <v>12.473076035278</v>
      </c>
      <c r="Z7" s="140"/>
      <c r="AA7" s="148">
        <v>15.1915370645305</v>
      </c>
      <c r="AB7" s="149">
        <v>23.703948345524001</v>
      </c>
      <c r="AC7" s="150">
        <v>19.383847690141099</v>
      </c>
      <c r="AD7" s="140"/>
      <c r="AE7" s="151">
        <v>14.7880914390804</v>
      </c>
      <c r="AF7" s="34"/>
      <c r="AG7" s="146">
        <v>47.640091072406399</v>
      </c>
      <c r="AH7" s="140">
        <v>56.037799592351</v>
      </c>
      <c r="AI7" s="140">
        <v>59.398741828207797</v>
      </c>
      <c r="AJ7" s="140">
        <v>59.681021908328603</v>
      </c>
      <c r="AK7" s="140">
        <v>61.3694186439348</v>
      </c>
      <c r="AL7" s="147">
        <v>56.825411667658301</v>
      </c>
      <c r="AM7" s="140"/>
      <c r="AN7" s="148">
        <v>72.769699170771702</v>
      </c>
      <c r="AO7" s="149">
        <v>75.716235306916801</v>
      </c>
      <c r="AP7" s="150">
        <v>74.242967238844201</v>
      </c>
      <c r="AQ7" s="140"/>
      <c r="AR7" s="151">
        <v>61.804597627550201</v>
      </c>
      <c r="AS7" s="145"/>
      <c r="AT7" s="146">
        <v>12.723606613015001</v>
      </c>
      <c r="AU7" s="140">
        <v>20.166334225721702</v>
      </c>
      <c r="AV7" s="140">
        <v>22.235379696551099</v>
      </c>
      <c r="AW7" s="140">
        <v>20.497572348299499</v>
      </c>
      <c r="AX7" s="140">
        <v>19.866748572904999</v>
      </c>
      <c r="AY7" s="147">
        <v>19.2700742439553</v>
      </c>
      <c r="AZ7" s="140"/>
      <c r="BA7" s="148">
        <v>16.180097375815102</v>
      </c>
      <c r="BB7" s="149">
        <v>14.875139736238401</v>
      </c>
      <c r="BC7" s="150">
        <v>15.510987631800599</v>
      </c>
      <c r="BD7" s="140"/>
      <c r="BE7" s="151">
        <v>17.950563727266299</v>
      </c>
    </row>
    <row r="8" spans="1:57" x14ac:dyDescent="0.25">
      <c r="A8" s="24" t="s">
        <v>19</v>
      </c>
      <c r="B8" s="44" t="str">
        <f t="shared" ref="B8:B43" si="0">TRIM(A8)</f>
        <v>Norfolk/Virginia Beach, VA</v>
      </c>
      <c r="C8" s="12"/>
      <c r="D8" s="28" t="s">
        <v>16</v>
      </c>
      <c r="E8" s="31" t="s">
        <v>17</v>
      </c>
      <c r="F8" s="12"/>
      <c r="G8" s="146">
        <v>50.910003433975199</v>
      </c>
      <c r="H8" s="140">
        <v>55.728134823150199</v>
      </c>
      <c r="I8" s="140">
        <v>58.081728610296601</v>
      </c>
      <c r="J8" s="140">
        <v>59.238714108355097</v>
      </c>
      <c r="K8" s="140">
        <v>63.557598330559699</v>
      </c>
      <c r="L8" s="147">
        <v>57.503235861267399</v>
      </c>
      <c r="M8" s="140"/>
      <c r="N8" s="148">
        <v>77.606065409203694</v>
      </c>
      <c r="O8" s="149">
        <v>79.3231890949437</v>
      </c>
      <c r="P8" s="150">
        <v>78.464627252073697</v>
      </c>
      <c r="Q8" s="140"/>
      <c r="R8" s="151">
        <v>63.4918658228707</v>
      </c>
      <c r="S8" s="145"/>
      <c r="T8" s="146">
        <v>-11.6701334566279</v>
      </c>
      <c r="U8" s="140">
        <v>-6.6877742496088404</v>
      </c>
      <c r="V8" s="140">
        <v>-5.6065169899944198</v>
      </c>
      <c r="W8" s="140">
        <v>-3.7470134862989402</v>
      </c>
      <c r="X8" s="140">
        <v>-2.30066357236166</v>
      </c>
      <c r="Y8" s="147">
        <v>-5.8833072068164398</v>
      </c>
      <c r="Z8" s="140"/>
      <c r="AA8" s="148">
        <v>-2.4890892504842501</v>
      </c>
      <c r="AB8" s="149">
        <v>-0.59740134221241603</v>
      </c>
      <c r="AC8" s="150">
        <v>-1.5419821500420601</v>
      </c>
      <c r="AD8" s="140"/>
      <c r="AE8" s="151">
        <v>-4.39535485203423</v>
      </c>
      <c r="AF8" s="35"/>
      <c r="AG8" s="146">
        <v>48.822558277752002</v>
      </c>
      <c r="AH8" s="140">
        <v>53.863526801339198</v>
      </c>
      <c r="AI8" s="140">
        <v>56.118048722503602</v>
      </c>
      <c r="AJ8" s="140">
        <v>57.088800692073498</v>
      </c>
      <c r="AK8" s="140">
        <v>61.078789399652599</v>
      </c>
      <c r="AL8" s="147">
        <v>55.394336098982201</v>
      </c>
      <c r="AM8" s="140"/>
      <c r="AN8" s="148">
        <v>75.9030813730799</v>
      </c>
      <c r="AO8" s="149">
        <v>79.160117813321307</v>
      </c>
      <c r="AP8" s="150">
        <v>77.531599593200596</v>
      </c>
      <c r="AQ8" s="140"/>
      <c r="AR8" s="151">
        <v>61.719173055043498</v>
      </c>
      <c r="AS8" s="145"/>
      <c r="AT8" s="146">
        <v>-2.8228767212479902</v>
      </c>
      <c r="AU8" s="140">
        <v>5.0166930176653004</v>
      </c>
      <c r="AV8" s="140">
        <v>5.7041205410935998</v>
      </c>
      <c r="AW8" s="140">
        <v>5.0335561587473503</v>
      </c>
      <c r="AX8" s="140">
        <v>6.30908471514784</v>
      </c>
      <c r="AY8" s="147">
        <v>3.9574734890483598</v>
      </c>
      <c r="AZ8" s="140"/>
      <c r="BA8" s="148">
        <v>0.88825110563938703</v>
      </c>
      <c r="BB8" s="149">
        <v>-1.37311792692474</v>
      </c>
      <c r="BC8" s="150">
        <v>-0.27898979806122898</v>
      </c>
      <c r="BD8" s="140"/>
      <c r="BE8" s="151">
        <v>2.3960006665896301</v>
      </c>
    </row>
    <row r="9" spans="1:57" x14ac:dyDescent="0.25">
      <c r="A9" s="24" t="s">
        <v>20</v>
      </c>
      <c r="B9" s="95" t="s">
        <v>72</v>
      </c>
      <c r="C9" s="12"/>
      <c r="D9" s="28" t="s">
        <v>16</v>
      </c>
      <c r="E9" s="31" t="s">
        <v>17</v>
      </c>
      <c r="F9" s="12"/>
      <c r="G9" s="146">
        <v>49.030052825498203</v>
      </c>
      <c r="H9" s="140">
        <v>57.943800772406398</v>
      </c>
      <c r="I9" s="140">
        <v>63.519332356727404</v>
      </c>
      <c r="J9" s="140">
        <v>64.145247924712507</v>
      </c>
      <c r="K9" s="140">
        <v>77.005371332179095</v>
      </c>
      <c r="L9" s="147">
        <v>62.328761042304698</v>
      </c>
      <c r="M9" s="140"/>
      <c r="N9" s="148">
        <v>92.346961424068795</v>
      </c>
      <c r="O9" s="149">
        <v>93.953921960314204</v>
      </c>
      <c r="P9" s="150">
        <v>93.150441692191507</v>
      </c>
      <c r="Q9" s="140"/>
      <c r="R9" s="151">
        <v>71.134955513701001</v>
      </c>
      <c r="S9" s="145"/>
      <c r="T9" s="146">
        <v>-1.9976237835411801</v>
      </c>
      <c r="U9" s="140">
        <v>4.9369554608762298</v>
      </c>
      <c r="V9" s="140">
        <v>10.5614122391843</v>
      </c>
      <c r="W9" s="140">
        <v>7.7337501103867297</v>
      </c>
      <c r="X9" s="140">
        <v>27.511683839493202</v>
      </c>
      <c r="Y9" s="147">
        <v>10.252555338894799</v>
      </c>
      <c r="Z9" s="140"/>
      <c r="AA9" s="148">
        <v>35.106366171526297</v>
      </c>
      <c r="AB9" s="149">
        <v>43.444053692496297</v>
      </c>
      <c r="AC9" s="150">
        <v>39.186362280126502</v>
      </c>
      <c r="AD9" s="140"/>
      <c r="AE9" s="151">
        <v>19.521278467908001</v>
      </c>
      <c r="AF9" s="35"/>
      <c r="AG9" s="146">
        <v>51.524836862431698</v>
      </c>
      <c r="AH9" s="140">
        <v>60.011319749633699</v>
      </c>
      <c r="AI9" s="140">
        <v>64.181870644115904</v>
      </c>
      <c r="AJ9" s="140">
        <v>64.189639099746898</v>
      </c>
      <c r="AK9" s="140">
        <v>71.601855551116401</v>
      </c>
      <c r="AL9" s="147">
        <v>62.301904381408903</v>
      </c>
      <c r="AM9" s="140"/>
      <c r="AN9" s="148">
        <v>87.595995916011802</v>
      </c>
      <c r="AO9" s="149">
        <v>89.986460691614496</v>
      </c>
      <c r="AP9" s="150">
        <v>88.791228303813199</v>
      </c>
      <c r="AQ9" s="140"/>
      <c r="AR9" s="151">
        <v>69.870282644952994</v>
      </c>
      <c r="AS9" s="145"/>
      <c r="AT9" s="146">
        <v>6.7024772765623899</v>
      </c>
      <c r="AU9" s="140">
        <v>12.082074732226101</v>
      </c>
      <c r="AV9" s="140">
        <v>13.639384900414701</v>
      </c>
      <c r="AW9" s="140">
        <v>11.1691860306696</v>
      </c>
      <c r="AX9" s="140">
        <v>13.363304311981899</v>
      </c>
      <c r="AY9" s="147">
        <v>11.561431078249701</v>
      </c>
      <c r="AZ9" s="140"/>
      <c r="BA9" s="148">
        <v>15.1926474321321</v>
      </c>
      <c r="BB9" s="149">
        <v>14.3354189898324</v>
      </c>
      <c r="BC9" s="150">
        <v>14.7566631753607</v>
      </c>
      <c r="BD9" s="140"/>
      <c r="BE9" s="151">
        <v>12.686981038487</v>
      </c>
    </row>
    <row r="10" spans="1:57" x14ac:dyDescent="0.25">
      <c r="A10" s="24" t="s">
        <v>21</v>
      </c>
      <c r="B10" s="44" t="str">
        <f t="shared" si="0"/>
        <v>Virginia Area</v>
      </c>
      <c r="C10" s="12"/>
      <c r="D10" s="28" t="s">
        <v>16</v>
      </c>
      <c r="E10" s="31" t="s">
        <v>17</v>
      </c>
      <c r="F10" s="12"/>
      <c r="G10" s="146">
        <v>42.102895565499402</v>
      </c>
      <c r="H10" s="140">
        <v>52.622108577787202</v>
      </c>
      <c r="I10" s="140">
        <v>57.712432227667598</v>
      </c>
      <c r="J10" s="140">
        <v>57.885266472524002</v>
      </c>
      <c r="K10" s="140">
        <v>58.858346946989599</v>
      </c>
      <c r="L10" s="147">
        <v>53.836209958093598</v>
      </c>
      <c r="M10" s="140"/>
      <c r="N10" s="148">
        <v>70.599558664726004</v>
      </c>
      <c r="O10" s="149">
        <v>70.932907648246299</v>
      </c>
      <c r="P10" s="150">
        <v>70.766233156486194</v>
      </c>
      <c r="Q10" s="140"/>
      <c r="R10" s="151">
        <v>58.702818331809297</v>
      </c>
      <c r="S10" s="145"/>
      <c r="T10" s="146">
        <v>-10.805550089120199</v>
      </c>
      <c r="U10" s="140">
        <v>-4.0038256421322798</v>
      </c>
      <c r="V10" s="140">
        <v>3.7897400657218201</v>
      </c>
      <c r="W10" s="140">
        <v>0.273498452256974</v>
      </c>
      <c r="X10" s="140">
        <v>-3.8607088616830798</v>
      </c>
      <c r="Y10" s="147">
        <v>-2.6996377792335799</v>
      </c>
      <c r="Z10" s="140"/>
      <c r="AA10" s="148">
        <v>1.01238341883032</v>
      </c>
      <c r="AB10" s="149">
        <v>12.7006999138944</v>
      </c>
      <c r="AC10" s="150">
        <v>6.5506403773018498</v>
      </c>
      <c r="AD10" s="140"/>
      <c r="AE10" s="151">
        <v>0.31225595629379399</v>
      </c>
      <c r="AF10" s="35"/>
      <c r="AG10" s="146">
        <v>41.449440064398502</v>
      </c>
      <c r="AH10" s="140">
        <v>52.068683855387398</v>
      </c>
      <c r="AI10" s="140">
        <v>54.899140563960501</v>
      </c>
      <c r="AJ10" s="140">
        <v>54.930511163198098</v>
      </c>
      <c r="AK10" s="140">
        <v>55.671567582924901</v>
      </c>
      <c r="AL10" s="147">
        <v>51.8038686459739</v>
      </c>
      <c r="AM10" s="140"/>
      <c r="AN10" s="148">
        <v>66.0520114110886</v>
      </c>
      <c r="AO10" s="149">
        <v>65.518667052548807</v>
      </c>
      <c r="AP10" s="150">
        <v>65.785339231818696</v>
      </c>
      <c r="AQ10" s="140"/>
      <c r="AR10" s="151">
        <v>55.8046677336866</v>
      </c>
      <c r="AS10" s="145"/>
      <c r="AT10" s="146">
        <v>0.92708663442712702</v>
      </c>
      <c r="AU10" s="140">
        <v>4.4846993166318301</v>
      </c>
      <c r="AV10" s="140">
        <v>5.3883983740001602</v>
      </c>
      <c r="AW10" s="140">
        <v>4.2804224659497603</v>
      </c>
      <c r="AX10" s="140">
        <v>5.8604117086667999</v>
      </c>
      <c r="AY10" s="147">
        <v>4.3284319869222401</v>
      </c>
      <c r="AZ10" s="140"/>
      <c r="BA10" s="148">
        <v>6.4361160619130899</v>
      </c>
      <c r="BB10" s="149">
        <v>3.5634811653492302</v>
      </c>
      <c r="BC10" s="150">
        <v>4.9859724754624697</v>
      </c>
      <c r="BD10" s="140"/>
      <c r="BE10" s="151">
        <v>4.5467992454350101</v>
      </c>
    </row>
    <row r="11" spans="1:57" x14ac:dyDescent="0.25">
      <c r="A11" s="41" t="s">
        <v>22</v>
      </c>
      <c r="B11" s="95" t="s">
        <v>88</v>
      </c>
      <c r="C11" s="12"/>
      <c r="D11" s="28" t="s">
        <v>16</v>
      </c>
      <c r="E11" s="31" t="s">
        <v>17</v>
      </c>
      <c r="F11" s="12"/>
      <c r="G11" s="146">
        <v>54.063325971251601</v>
      </c>
      <c r="H11" s="140">
        <v>58.887903255005597</v>
      </c>
      <c r="I11" s="140">
        <v>63.241790072051799</v>
      </c>
      <c r="J11" s="140">
        <v>62.356529925051497</v>
      </c>
      <c r="K11" s="140">
        <v>63.832868677359698</v>
      </c>
      <c r="L11" s="147">
        <v>60.476483580144098</v>
      </c>
      <c r="M11" s="140"/>
      <c r="N11" s="148">
        <v>77.871609403254894</v>
      </c>
      <c r="O11" s="149">
        <v>85.745931283905904</v>
      </c>
      <c r="P11" s="150">
        <v>81.808770343580406</v>
      </c>
      <c r="Q11" s="140"/>
      <c r="R11" s="151">
        <v>66.576307557072298</v>
      </c>
      <c r="S11" s="145"/>
      <c r="T11" s="146">
        <v>42.554990192217502</v>
      </c>
      <c r="U11" s="140">
        <v>50.045938304917001</v>
      </c>
      <c r="V11" s="140">
        <v>56.903507294783701</v>
      </c>
      <c r="W11" s="140">
        <v>50.655504728874398</v>
      </c>
      <c r="X11" s="140">
        <v>40.805970860701898</v>
      </c>
      <c r="Y11" s="147">
        <v>48.025463091968902</v>
      </c>
      <c r="Z11" s="140"/>
      <c r="AA11" s="148">
        <v>32.850525725262997</v>
      </c>
      <c r="AB11" s="149">
        <v>42.163363348860301</v>
      </c>
      <c r="AC11" s="150">
        <v>37.573468562098903</v>
      </c>
      <c r="AD11" s="140"/>
      <c r="AE11" s="151">
        <v>44.0304610506182</v>
      </c>
      <c r="AF11" s="35"/>
      <c r="AG11" s="146">
        <v>49.648339910930801</v>
      </c>
      <c r="AH11" s="140">
        <v>57.372868315290098</v>
      </c>
      <c r="AI11" s="140">
        <v>61.207637857996303</v>
      </c>
      <c r="AJ11" s="140">
        <v>60.3694467576668</v>
      </c>
      <c r="AK11" s="140">
        <v>59.2617401064484</v>
      </c>
      <c r="AL11" s="147">
        <v>57.572006589666501</v>
      </c>
      <c r="AM11" s="140"/>
      <c r="AN11" s="148">
        <v>70.026785633489197</v>
      </c>
      <c r="AO11" s="149">
        <v>76.220963377885496</v>
      </c>
      <c r="AP11" s="150">
        <v>73.123874505687397</v>
      </c>
      <c r="AQ11" s="140"/>
      <c r="AR11" s="151">
        <v>62.0162879463766</v>
      </c>
      <c r="AS11" s="145"/>
      <c r="AT11" s="146">
        <v>44.487795460905602</v>
      </c>
      <c r="AU11" s="140">
        <v>59.335525223079003</v>
      </c>
      <c r="AV11" s="140">
        <v>65.615629424736994</v>
      </c>
      <c r="AW11" s="140">
        <v>59.674988071910299</v>
      </c>
      <c r="AX11" s="140">
        <v>51.605623507788202</v>
      </c>
      <c r="AY11" s="147">
        <v>56.247421873184898</v>
      </c>
      <c r="AZ11" s="140"/>
      <c r="BA11" s="148">
        <v>43.879549024926803</v>
      </c>
      <c r="BB11" s="149">
        <v>43.5810597244188</v>
      </c>
      <c r="BC11" s="150">
        <v>43.723828580400799</v>
      </c>
      <c r="BD11" s="140"/>
      <c r="BE11" s="151">
        <v>51.757654903552996</v>
      </c>
    </row>
    <row r="12" spans="1:57" x14ac:dyDescent="0.25">
      <c r="A12" s="24" t="s">
        <v>23</v>
      </c>
      <c r="B12" s="44" t="str">
        <f t="shared" si="0"/>
        <v>Arlington, VA</v>
      </c>
      <c r="C12" s="12"/>
      <c r="D12" s="28" t="s">
        <v>16</v>
      </c>
      <c r="E12" s="31" t="s">
        <v>17</v>
      </c>
      <c r="F12" s="12"/>
      <c r="G12" s="146">
        <v>60.728995057660597</v>
      </c>
      <c r="H12" s="140">
        <v>65.41392092257</v>
      </c>
      <c r="I12" s="140">
        <v>68.739703459637497</v>
      </c>
      <c r="J12" s="140">
        <v>67.926276771004893</v>
      </c>
      <c r="K12" s="140">
        <v>73.568780889620996</v>
      </c>
      <c r="L12" s="147">
        <v>67.275535420098805</v>
      </c>
      <c r="M12" s="140"/>
      <c r="N12" s="148">
        <v>86.274711696869801</v>
      </c>
      <c r="O12" s="149">
        <v>93.379324546952205</v>
      </c>
      <c r="P12" s="150">
        <v>89.827018121910996</v>
      </c>
      <c r="Q12" s="140"/>
      <c r="R12" s="151">
        <v>73.718816192045097</v>
      </c>
      <c r="S12" s="145"/>
      <c r="T12" s="146">
        <v>139.25149817592899</v>
      </c>
      <c r="U12" s="140">
        <v>161.378719436951</v>
      </c>
      <c r="V12" s="140">
        <v>171.739094293411</v>
      </c>
      <c r="W12" s="140">
        <v>158.48338678878301</v>
      </c>
      <c r="X12" s="140">
        <v>129.96612900185301</v>
      </c>
      <c r="Y12" s="147">
        <v>151.07396217861799</v>
      </c>
      <c r="Z12" s="140"/>
      <c r="AA12" s="148">
        <v>68.666248987797701</v>
      </c>
      <c r="AB12" s="149">
        <v>68.089260988713505</v>
      </c>
      <c r="AC12" s="150">
        <v>68.365852689998803</v>
      </c>
      <c r="AD12" s="140"/>
      <c r="AE12" s="151">
        <v>114.405652040318</v>
      </c>
      <c r="AF12" s="35"/>
      <c r="AG12" s="146">
        <v>54.136635090609502</v>
      </c>
      <c r="AH12" s="140">
        <v>62.700782537067496</v>
      </c>
      <c r="AI12" s="140">
        <v>66.196457990115306</v>
      </c>
      <c r="AJ12" s="140">
        <v>65.761429159802304</v>
      </c>
      <c r="AK12" s="140">
        <v>66.623764415156501</v>
      </c>
      <c r="AL12" s="147">
        <v>63.083813838550199</v>
      </c>
      <c r="AM12" s="140"/>
      <c r="AN12" s="148">
        <v>75.615218286655605</v>
      </c>
      <c r="AO12" s="149">
        <v>81.3066309719934</v>
      </c>
      <c r="AP12" s="150">
        <v>78.460924629324495</v>
      </c>
      <c r="AQ12" s="140"/>
      <c r="AR12" s="151">
        <v>67.477274064485698</v>
      </c>
      <c r="AS12" s="145"/>
      <c r="AT12" s="146">
        <v>151.28209652386201</v>
      </c>
      <c r="AU12" s="140">
        <v>181.834519816972</v>
      </c>
      <c r="AV12" s="140">
        <v>187.34494267003399</v>
      </c>
      <c r="AW12" s="140">
        <v>174.68842012188199</v>
      </c>
      <c r="AX12" s="140">
        <v>150.72368982916001</v>
      </c>
      <c r="AY12" s="147">
        <v>168.803723533295</v>
      </c>
      <c r="AZ12" s="140"/>
      <c r="BA12" s="148">
        <v>105.851066946508</v>
      </c>
      <c r="BB12" s="149">
        <v>99.184456901537104</v>
      </c>
      <c r="BC12" s="150">
        <v>102.342106903584</v>
      </c>
      <c r="BD12" s="140"/>
      <c r="BE12" s="151">
        <v>142.35721008521</v>
      </c>
    </row>
    <row r="13" spans="1:57" x14ac:dyDescent="0.25">
      <c r="A13" s="24" t="s">
        <v>24</v>
      </c>
      <c r="B13" s="44" t="str">
        <f t="shared" si="0"/>
        <v>Suburban Virginia Area</v>
      </c>
      <c r="C13" s="12"/>
      <c r="D13" s="28" t="s">
        <v>16</v>
      </c>
      <c r="E13" s="31" t="s">
        <v>17</v>
      </c>
      <c r="F13" s="12"/>
      <c r="G13" s="146">
        <v>52.284482758620598</v>
      </c>
      <c r="H13" s="140">
        <v>63.103448275862</v>
      </c>
      <c r="I13" s="140">
        <v>66.997126436781599</v>
      </c>
      <c r="J13" s="140">
        <v>65.933908045977006</v>
      </c>
      <c r="K13" s="140">
        <v>63.635057471264297</v>
      </c>
      <c r="L13" s="147">
        <v>62.390804597701099</v>
      </c>
      <c r="M13" s="140"/>
      <c r="N13" s="148">
        <v>72.600225861095396</v>
      </c>
      <c r="O13" s="149">
        <v>79.446640316205503</v>
      </c>
      <c r="P13" s="150">
        <v>76.023433088650407</v>
      </c>
      <c r="Q13" s="140"/>
      <c r="R13" s="151">
        <v>66.335157653978101</v>
      </c>
      <c r="S13" s="145"/>
      <c r="T13" s="146">
        <v>10.1685690719455</v>
      </c>
      <c r="U13" s="140">
        <v>18.321131936091799</v>
      </c>
      <c r="V13" s="140">
        <v>20.874572458749402</v>
      </c>
      <c r="W13" s="140">
        <v>18.8621046289635</v>
      </c>
      <c r="X13" s="140">
        <v>17.225185471214701</v>
      </c>
      <c r="Y13" s="147">
        <v>17.287703213048101</v>
      </c>
      <c r="Z13" s="140"/>
      <c r="AA13" s="148">
        <v>17.589974366239201</v>
      </c>
      <c r="AB13" s="149">
        <v>32.611788126830099</v>
      </c>
      <c r="AC13" s="150">
        <v>24.9878332802448</v>
      </c>
      <c r="AD13" s="140"/>
      <c r="AE13" s="151">
        <v>19.793328387785198</v>
      </c>
      <c r="AF13" s="35"/>
      <c r="AG13" s="146">
        <v>50.405890804597703</v>
      </c>
      <c r="AH13" s="140">
        <v>61.390086206896498</v>
      </c>
      <c r="AI13" s="140">
        <v>64.375</v>
      </c>
      <c r="AJ13" s="140">
        <v>63.721264367815998</v>
      </c>
      <c r="AK13" s="140">
        <v>62.880747126436702</v>
      </c>
      <c r="AL13" s="147">
        <v>60.554597701149397</v>
      </c>
      <c r="AM13" s="140"/>
      <c r="AN13" s="148">
        <v>69.757545415534196</v>
      </c>
      <c r="AO13" s="149">
        <v>76.147904448576696</v>
      </c>
      <c r="AP13" s="150">
        <v>72.952724932055403</v>
      </c>
      <c r="AQ13" s="140"/>
      <c r="AR13" s="151">
        <v>64.108175146570403</v>
      </c>
      <c r="AS13" s="145"/>
      <c r="AT13" s="146">
        <v>18.285130711691501</v>
      </c>
      <c r="AU13" s="140">
        <v>25.331973245957698</v>
      </c>
      <c r="AV13" s="140">
        <v>23.590586332958299</v>
      </c>
      <c r="AW13" s="140">
        <v>22.2667430688815</v>
      </c>
      <c r="AX13" s="140">
        <v>23.243195473245901</v>
      </c>
      <c r="AY13" s="147">
        <v>22.668834309292599</v>
      </c>
      <c r="AZ13" s="140"/>
      <c r="BA13" s="148">
        <v>21.5504753833211</v>
      </c>
      <c r="BB13" s="149">
        <v>23.4679357963266</v>
      </c>
      <c r="BC13" s="150">
        <v>22.543705015966701</v>
      </c>
      <c r="BD13" s="140"/>
      <c r="BE13" s="151">
        <v>22.649648988328401</v>
      </c>
    </row>
    <row r="14" spans="1:57" x14ac:dyDescent="0.25">
      <c r="A14" s="24" t="s">
        <v>25</v>
      </c>
      <c r="B14" s="44" t="str">
        <f t="shared" si="0"/>
        <v>Alexandria, VA</v>
      </c>
      <c r="C14" s="12"/>
      <c r="D14" s="28" t="s">
        <v>16</v>
      </c>
      <c r="E14" s="31" t="s">
        <v>17</v>
      </c>
      <c r="F14" s="12"/>
      <c r="G14" s="146">
        <v>55.991258953502403</v>
      </c>
      <c r="H14" s="140">
        <v>62.401359718343997</v>
      </c>
      <c r="I14" s="140">
        <v>69.940512322447404</v>
      </c>
      <c r="J14" s="140">
        <v>68.265145077091105</v>
      </c>
      <c r="K14" s="140">
        <v>66.456234065800601</v>
      </c>
      <c r="L14" s="147">
        <v>64.610902027437106</v>
      </c>
      <c r="M14" s="140"/>
      <c r="N14" s="148">
        <v>77.261138764113099</v>
      </c>
      <c r="O14" s="149">
        <v>88.320990651936299</v>
      </c>
      <c r="P14" s="150">
        <v>82.791064708024706</v>
      </c>
      <c r="Q14" s="140"/>
      <c r="R14" s="151">
        <v>69.8052342218907</v>
      </c>
      <c r="S14" s="145"/>
      <c r="T14" s="146">
        <v>56.032164287118299</v>
      </c>
      <c r="U14" s="140">
        <v>75.8018373460324</v>
      </c>
      <c r="V14" s="140">
        <v>92.064619331073402</v>
      </c>
      <c r="W14" s="140">
        <v>86.557663633172098</v>
      </c>
      <c r="X14" s="140">
        <v>59.645570786965799</v>
      </c>
      <c r="Y14" s="147">
        <v>73.672007478340007</v>
      </c>
      <c r="Z14" s="140"/>
      <c r="AA14" s="148">
        <v>37.037117071675198</v>
      </c>
      <c r="AB14" s="149">
        <v>49.9723669860673</v>
      </c>
      <c r="AC14" s="150">
        <v>43.645673396225</v>
      </c>
      <c r="AD14" s="140"/>
      <c r="AE14" s="151">
        <v>62.183987765135001</v>
      </c>
      <c r="AF14" s="35"/>
      <c r="AG14" s="146">
        <v>50.740560883816897</v>
      </c>
      <c r="AH14" s="140">
        <v>57.882117275707103</v>
      </c>
      <c r="AI14" s="140">
        <v>62.4286754886487</v>
      </c>
      <c r="AJ14" s="140">
        <v>62.510622799562903</v>
      </c>
      <c r="AK14" s="140">
        <v>59.396624984824498</v>
      </c>
      <c r="AL14" s="147">
        <v>58.591720286512</v>
      </c>
      <c r="AM14" s="140"/>
      <c r="AN14" s="148">
        <v>69.637003763506101</v>
      </c>
      <c r="AO14" s="149">
        <v>78.7028044190846</v>
      </c>
      <c r="AP14" s="150">
        <v>74.169904091295294</v>
      </c>
      <c r="AQ14" s="140"/>
      <c r="AR14" s="151">
        <v>63.042629945021503</v>
      </c>
      <c r="AS14" s="145"/>
      <c r="AT14" s="146">
        <v>52.109573590726399</v>
      </c>
      <c r="AU14" s="140">
        <v>71.892962527752303</v>
      </c>
      <c r="AV14" s="140">
        <v>78.638491022015003</v>
      </c>
      <c r="AW14" s="140">
        <v>74.702177256420399</v>
      </c>
      <c r="AX14" s="140">
        <v>61.605319602570702</v>
      </c>
      <c r="AY14" s="147">
        <v>67.871539160274395</v>
      </c>
      <c r="AZ14" s="140"/>
      <c r="BA14" s="148">
        <v>48.176850113426198</v>
      </c>
      <c r="BB14" s="149">
        <v>48.080714771208598</v>
      </c>
      <c r="BC14" s="150">
        <v>48.1258292429414</v>
      </c>
      <c r="BD14" s="140"/>
      <c r="BE14" s="151">
        <v>60.671955413528003</v>
      </c>
    </row>
    <row r="15" spans="1:57" x14ac:dyDescent="0.25">
      <c r="A15" s="24" t="s">
        <v>26</v>
      </c>
      <c r="B15" s="44" t="str">
        <f t="shared" si="0"/>
        <v>Fairfax/Tysons Corner, VA</v>
      </c>
      <c r="C15" s="12"/>
      <c r="D15" s="28" t="s">
        <v>16</v>
      </c>
      <c r="E15" s="31" t="s">
        <v>17</v>
      </c>
      <c r="F15" s="12"/>
      <c r="G15" s="146">
        <v>51.294498381876998</v>
      </c>
      <c r="H15" s="140">
        <v>56.091077207582003</v>
      </c>
      <c r="I15" s="140">
        <v>60.933888118354098</v>
      </c>
      <c r="J15" s="140">
        <v>61.338418862690702</v>
      </c>
      <c r="K15" s="140">
        <v>57.073509015256498</v>
      </c>
      <c r="L15" s="147">
        <v>57.346278317152098</v>
      </c>
      <c r="M15" s="140"/>
      <c r="N15" s="148">
        <v>65.626444752658301</v>
      </c>
      <c r="O15" s="149">
        <v>78.120665742024897</v>
      </c>
      <c r="P15" s="150">
        <v>71.873555247341599</v>
      </c>
      <c r="Q15" s="140"/>
      <c r="R15" s="151">
        <v>61.496928868634797</v>
      </c>
      <c r="S15" s="145"/>
      <c r="T15" s="146">
        <v>40.535228631769002</v>
      </c>
      <c r="U15" s="140">
        <v>47.351800895802299</v>
      </c>
      <c r="V15" s="140">
        <v>55.329131334462801</v>
      </c>
      <c r="W15" s="140">
        <v>53.065022024490801</v>
      </c>
      <c r="X15" s="140">
        <v>35.274316406917897</v>
      </c>
      <c r="Y15" s="147">
        <v>46.247688179277198</v>
      </c>
      <c r="Z15" s="140"/>
      <c r="AA15" s="148">
        <v>23.3137197859288</v>
      </c>
      <c r="AB15" s="149">
        <v>38.358083484141297</v>
      </c>
      <c r="AC15" s="150">
        <v>31.0583520524006</v>
      </c>
      <c r="AD15" s="140"/>
      <c r="AE15" s="151">
        <v>40.798645341976297</v>
      </c>
      <c r="AF15" s="35"/>
      <c r="AG15" s="146">
        <v>44.590846047156703</v>
      </c>
      <c r="AH15" s="140">
        <v>51.638349514563103</v>
      </c>
      <c r="AI15" s="140">
        <v>58.893897364771099</v>
      </c>
      <c r="AJ15" s="140">
        <v>58.359338881183497</v>
      </c>
      <c r="AK15" s="140">
        <v>53.715903837262999</v>
      </c>
      <c r="AL15" s="147">
        <v>53.439667128987502</v>
      </c>
      <c r="AM15" s="140"/>
      <c r="AN15" s="148">
        <v>60.922330097087297</v>
      </c>
      <c r="AO15" s="149">
        <v>68.937817845584803</v>
      </c>
      <c r="AP15" s="150">
        <v>64.9300739713361</v>
      </c>
      <c r="AQ15" s="140"/>
      <c r="AR15" s="151">
        <v>56.722640512515603</v>
      </c>
      <c r="AS15" s="145"/>
      <c r="AT15" s="146">
        <v>38.2045569822725</v>
      </c>
      <c r="AU15" s="140">
        <v>47.602664404436403</v>
      </c>
      <c r="AV15" s="140">
        <v>63.189127173199999</v>
      </c>
      <c r="AW15" s="140">
        <v>58.971675805374502</v>
      </c>
      <c r="AX15" s="140">
        <v>46.738755947651597</v>
      </c>
      <c r="AY15" s="147">
        <v>51.253946906801502</v>
      </c>
      <c r="AZ15" s="140"/>
      <c r="BA15" s="148">
        <v>39.1002408700353</v>
      </c>
      <c r="BB15" s="149">
        <v>42.191863619901</v>
      </c>
      <c r="BC15" s="150">
        <v>40.724529454737798</v>
      </c>
      <c r="BD15" s="140"/>
      <c r="BE15" s="151">
        <v>47.640989027433598</v>
      </c>
    </row>
    <row r="16" spans="1:57" x14ac:dyDescent="0.25">
      <c r="A16" s="24" t="s">
        <v>27</v>
      </c>
      <c r="B16" s="44" t="str">
        <f t="shared" si="0"/>
        <v>I-95 Fredericksburg, VA</v>
      </c>
      <c r="C16" s="12"/>
      <c r="D16" s="28" t="s">
        <v>16</v>
      </c>
      <c r="E16" s="31" t="s">
        <v>17</v>
      </c>
      <c r="F16" s="12"/>
      <c r="G16" s="146">
        <v>54.0439457690509</v>
      </c>
      <c r="H16" s="140">
        <v>57.994389901823197</v>
      </c>
      <c r="I16" s="140">
        <v>60.4838709677419</v>
      </c>
      <c r="J16" s="140">
        <v>62.879850397381901</v>
      </c>
      <c r="K16" s="140">
        <v>65.345956054230896</v>
      </c>
      <c r="L16" s="147">
        <v>60.149602618045797</v>
      </c>
      <c r="M16" s="140"/>
      <c r="N16" s="148">
        <v>80.890603085553906</v>
      </c>
      <c r="O16" s="149">
        <v>82.643758765778401</v>
      </c>
      <c r="P16" s="150">
        <v>81.767180925666096</v>
      </c>
      <c r="Q16" s="140"/>
      <c r="R16" s="151">
        <v>66.326053563080194</v>
      </c>
      <c r="S16" s="145"/>
      <c r="T16" s="146">
        <v>-2.94755936665663</v>
      </c>
      <c r="U16" s="140">
        <v>0.23984456425235101</v>
      </c>
      <c r="V16" s="140">
        <v>1.64167652418555</v>
      </c>
      <c r="W16" s="140">
        <v>-4.5487248578327204</v>
      </c>
      <c r="X16" s="140">
        <v>-3.0955019367203098</v>
      </c>
      <c r="Y16" s="147">
        <v>-1.83106861052007</v>
      </c>
      <c r="Z16" s="140"/>
      <c r="AA16" s="148">
        <v>10.557880535116301</v>
      </c>
      <c r="AB16" s="149">
        <v>18.835445525147399</v>
      </c>
      <c r="AC16" s="150">
        <v>14.591645571997301</v>
      </c>
      <c r="AD16" s="140"/>
      <c r="AE16" s="151">
        <v>3.3879484858835398</v>
      </c>
      <c r="AF16" s="35"/>
      <c r="AG16" s="146">
        <v>52.819658719027501</v>
      </c>
      <c r="AH16" s="140">
        <v>58.090813464235602</v>
      </c>
      <c r="AI16" s="140">
        <v>59.841047218326302</v>
      </c>
      <c r="AJ16" s="140">
        <v>62.260402057035897</v>
      </c>
      <c r="AK16" s="140">
        <v>63.721365123889598</v>
      </c>
      <c r="AL16" s="147">
        <v>59.346657316502998</v>
      </c>
      <c r="AM16" s="140"/>
      <c r="AN16" s="148">
        <v>77.840112201963507</v>
      </c>
      <c r="AO16" s="149">
        <v>80.192262739597894</v>
      </c>
      <c r="AP16" s="150">
        <v>79.016187470780693</v>
      </c>
      <c r="AQ16" s="140"/>
      <c r="AR16" s="151">
        <v>64.966523074867993</v>
      </c>
      <c r="AS16" s="145"/>
      <c r="AT16" s="146">
        <v>6.75369607721934</v>
      </c>
      <c r="AU16" s="140">
        <v>11.5248905230501</v>
      </c>
      <c r="AV16" s="140">
        <v>10.5660669754757</v>
      </c>
      <c r="AW16" s="140">
        <v>10.162514586152801</v>
      </c>
      <c r="AX16" s="140">
        <v>9.2974019564688799</v>
      </c>
      <c r="AY16" s="147">
        <v>9.6956331849287594</v>
      </c>
      <c r="AZ16" s="140"/>
      <c r="BA16" s="148">
        <v>10.531525206975401</v>
      </c>
      <c r="BB16" s="149">
        <v>8.0058784711563309</v>
      </c>
      <c r="BC16" s="150">
        <v>9.2353172380960995</v>
      </c>
      <c r="BD16" s="140"/>
      <c r="BE16" s="151">
        <v>9.5352328818813703</v>
      </c>
    </row>
    <row r="17" spans="1:57" x14ac:dyDescent="0.25">
      <c r="A17" s="24" t="s">
        <v>28</v>
      </c>
      <c r="B17" s="44" t="str">
        <f t="shared" si="0"/>
        <v>Dulles Airport Area, VA</v>
      </c>
      <c r="C17" s="12"/>
      <c r="D17" s="28" t="s">
        <v>16</v>
      </c>
      <c r="E17" s="31" t="s">
        <v>17</v>
      </c>
      <c r="F17" s="12"/>
      <c r="G17" s="146">
        <v>54.7152194211017</v>
      </c>
      <c r="H17" s="140">
        <v>66.619981325863606</v>
      </c>
      <c r="I17" s="140">
        <v>70.550887021475205</v>
      </c>
      <c r="J17" s="140">
        <v>70.140056022408899</v>
      </c>
      <c r="K17" s="140">
        <v>70.709617180205399</v>
      </c>
      <c r="L17" s="147">
        <v>66.547152194210994</v>
      </c>
      <c r="M17" s="140"/>
      <c r="N17" s="148">
        <v>72.866479925303395</v>
      </c>
      <c r="O17" s="149">
        <v>80.354808590102706</v>
      </c>
      <c r="P17" s="150">
        <v>76.610644257703001</v>
      </c>
      <c r="Q17" s="140"/>
      <c r="R17" s="151">
        <v>69.422435640922998</v>
      </c>
      <c r="S17" s="145"/>
      <c r="T17" s="146">
        <v>51.598460276951798</v>
      </c>
      <c r="U17" s="140">
        <v>57.7220004587912</v>
      </c>
      <c r="V17" s="140">
        <v>61.920584900626899</v>
      </c>
      <c r="W17" s="140">
        <v>62.904914394038599</v>
      </c>
      <c r="X17" s="140">
        <v>73.062671708372307</v>
      </c>
      <c r="Y17" s="147">
        <v>61.666623868461699</v>
      </c>
      <c r="Z17" s="140"/>
      <c r="AA17" s="148">
        <v>65.681810391855393</v>
      </c>
      <c r="AB17" s="149">
        <v>82.789411929963705</v>
      </c>
      <c r="AC17" s="150">
        <v>74.233719145698501</v>
      </c>
      <c r="AD17" s="140"/>
      <c r="AE17" s="151">
        <v>65.428763833260305</v>
      </c>
      <c r="AF17" s="35"/>
      <c r="AG17" s="146">
        <v>50.009337068160498</v>
      </c>
      <c r="AH17" s="140">
        <v>63.534080298786101</v>
      </c>
      <c r="AI17" s="140">
        <v>68.377684407096098</v>
      </c>
      <c r="AJ17" s="140">
        <v>68.230625583566706</v>
      </c>
      <c r="AK17" s="140">
        <v>65.578898225957005</v>
      </c>
      <c r="AL17" s="147">
        <v>63.1461251167133</v>
      </c>
      <c r="AM17" s="140"/>
      <c r="AN17" s="148">
        <v>66.575630252100794</v>
      </c>
      <c r="AO17" s="149">
        <v>71.734360410830902</v>
      </c>
      <c r="AP17" s="150">
        <v>69.154995331465898</v>
      </c>
      <c r="AQ17" s="140"/>
      <c r="AR17" s="151">
        <v>64.8629451780712</v>
      </c>
      <c r="AS17" s="145"/>
      <c r="AT17" s="146">
        <v>47.450284245416</v>
      </c>
      <c r="AU17" s="140">
        <v>59.906349337768603</v>
      </c>
      <c r="AV17" s="140">
        <v>65.144013406251105</v>
      </c>
      <c r="AW17" s="140">
        <v>64.566571018117102</v>
      </c>
      <c r="AX17" s="140">
        <v>67.263809379048695</v>
      </c>
      <c r="AY17" s="147">
        <v>61.316949525453801</v>
      </c>
      <c r="AZ17" s="140"/>
      <c r="BA17" s="148">
        <v>66.724868842988599</v>
      </c>
      <c r="BB17" s="149">
        <v>71.678252835417894</v>
      </c>
      <c r="BC17" s="150">
        <v>69.257715305434999</v>
      </c>
      <c r="BD17" s="140"/>
      <c r="BE17" s="151">
        <v>63.655809305422999</v>
      </c>
    </row>
    <row r="18" spans="1:57" x14ac:dyDescent="0.25">
      <c r="A18" s="24" t="s">
        <v>29</v>
      </c>
      <c r="B18" s="44" t="str">
        <f t="shared" si="0"/>
        <v>Williamsburg, VA</v>
      </c>
      <c r="C18" s="12"/>
      <c r="D18" s="28" t="s">
        <v>16</v>
      </c>
      <c r="E18" s="31" t="s">
        <v>17</v>
      </c>
      <c r="F18" s="12"/>
      <c r="G18" s="146">
        <v>37.453950061399901</v>
      </c>
      <c r="H18" s="140">
        <v>39.937235639241301</v>
      </c>
      <c r="I18" s="140">
        <v>38.381771046527398</v>
      </c>
      <c r="J18" s="140">
        <v>42.311365807067801</v>
      </c>
      <c r="K18" s="140">
        <v>58.480010915541001</v>
      </c>
      <c r="L18" s="147">
        <v>43.312866693955499</v>
      </c>
      <c r="M18" s="140"/>
      <c r="N18" s="148">
        <v>75.139855369081701</v>
      </c>
      <c r="O18" s="149">
        <v>72.656569791240202</v>
      </c>
      <c r="P18" s="150">
        <v>73.898212580161001</v>
      </c>
      <c r="Q18" s="140"/>
      <c r="R18" s="151">
        <v>52.051536947156997</v>
      </c>
      <c r="S18" s="145"/>
      <c r="T18" s="146">
        <v>-14.914658199215101</v>
      </c>
      <c r="U18" s="140">
        <v>-16.971969749414502</v>
      </c>
      <c r="V18" s="140">
        <v>-15.3152668842095</v>
      </c>
      <c r="W18" s="140">
        <v>-4.4643209169054403</v>
      </c>
      <c r="X18" s="140">
        <v>8.8746588443422905</v>
      </c>
      <c r="Y18" s="147">
        <v>-8.0191454305212293</v>
      </c>
      <c r="Z18" s="140"/>
      <c r="AA18" s="148">
        <v>8.2234781555910708</v>
      </c>
      <c r="AB18" s="149">
        <v>16.1714834459531</v>
      </c>
      <c r="AC18" s="150">
        <v>11.9900747348831</v>
      </c>
      <c r="AD18" s="140"/>
      <c r="AE18" s="151">
        <v>-0.83203421816845402</v>
      </c>
      <c r="AF18" s="35"/>
      <c r="AG18" s="146">
        <v>33.306044480829499</v>
      </c>
      <c r="AH18" s="140">
        <v>36.788784281620899</v>
      </c>
      <c r="AI18" s="140">
        <v>36.8160731341247</v>
      </c>
      <c r="AJ18" s="140">
        <v>40.343157320234603</v>
      </c>
      <c r="AK18" s="140">
        <v>48.294446718515402</v>
      </c>
      <c r="AL18" s="147">
        <v>39.109701187064999</v>
      </c>
      <c r="AM18" s="140"/>
      <c r="AN18" s="148">
        <v>67.6490653568017</v>
      </c>
      <c r="AO18" s="149">
        <v>68.614408514121905</v>
      </c>
      <c r="AP18" s="150">
        <v>68.131736935461802</v>
      </c>
      <c r="AQ18" s="140"/>
      <c r="AR18" s="151">
        <v>47.401711400892701</v>
      </c>
      <c r="AS18" s="145"/>
      <c r="AT18" s="146">
        <v>18.720611193095898</v>
      </c>
      <c r="AU18" s="140">
        <v>27.495904661649</v>
      </c>
      <c r="AV18" s="140">
        <v>28.220242860011801</v>
      </c>
      <c r="AW18" s="140">
        <v>40.348240133896603</v>
      </c>
      <c r="AX18" s="140">
        <v>45.114709271093403</v>
      </c>
      <c r="AY18" s="147">
        <v>32.442912063702799</v>
      </c>
      <c r="AZ18" s="140"/>
      <c r="BA18" s="148">
        <v>27.051318913386499</v>
      </c>
      <c r="BB18" s="149">
        <v>13.5686761613053</v>
      </c>
      <c r="BC18" s="150">
        <v>19.884672273471001</v>
      </c>
      <c r="BD18" s="140"/>
      <c r="BE18" s="151">
        <v>26.980438741343601</v>
      </c>
    </row>
    <row r="19" spans="1:57" x14ac:dyDescent="0.25">
      <c r="A19" s="24" t="s">
        <v>30</v>
      </c>
      <c r="B19" s="44" t="str">
        <f t="shared" si="0"/>
        <v>Virginia Beach, VA</v>
      </c>
      <c r="C19" s="12"/>
      <c r="D19" s="28" t="s">
        <v>16</v>
      </c>
      <c r="E19" s="31" t="s">
        <v>17</v>
      </c>
      <c r="F19" s="12"/>
      <c r="G19" s="146">
        <v>45.514839993367602</v>
      </c>
      <c r="H19" s="140">
        <v>43.906483170286798</v>
      </c>
      <c r="I19" s="140">
        <v>46.0951749295307</v>
      </c>
      <c r="J19" s="140">
        <v>48.001989719781101</v>
      </c>
      <c r="K19" s="140">
        <v>51.840490797546003</v>
      </c>
      <c r="L19" s="147">
        <v>47.071795722102401</v>
      </c>
      <c r="M19" s="140"/>
      <c r="N19" s="148">
        <v>72.483833526778298</v>
      </c>
      <c r="O19" s="149">
        <v>77.176256010611795</v>
      </c>
      <c r="P19" s="150">
        <v>74.830044768695004</v>
      </c>
      <c r="Q19" s="140"/>
      <c r="R19" s="151">
        <v>55.002724021128898</v>
      </c>
      <c r="S19" s="145"/>
      <c r="T19" s="146">
        <v>-24.7283361622843</v>
      </c>
      <c r="U19" s="140">
        <v>-28.582417641860101</v>
      </c>
      <c r="V19" s="140">
        <v>-27.8806560296008</v>
      </c>
      <c r="W19" s="140">
        <v>-23.316297105934101</v>
      </c>
      <c r="X19" s="140">
        <v>-20.236245605305999</v>
      </c>
      <c r="Y19" s="147">
        <v>-24.9136343323962</v>
      </c>
      <c r="Z19" s="140"/>
      <c r="AA19" s="148">
        <v>-14.7240702677352</v>
      </c>
      <c r="AB19" s="149">
        <v>-12.083770296068501</v>
      </c>
      <c r="AC19" s="150">
        <v>-13.3826438815162</v>
      </c>
      <c r="AD19" s="140"/>
      <c r="AE19" s="151">
        <v>-20.816102604908998</v>
      </c>
      <c r="AF19" s="35"/>
      <c r="AG19" s="146">
        <v>44.8930525617642</v>
      </c>
      <c r="AH19" s="140">
        <v>44.528270601890199</v>
      </c>
      <c r="AI19" s="140">
        <v>46.314873155363898</v>
      </c>
      <c r="AJ19" s="140">
        <v>46.770850605206398</v>
      </c>
      <c r="AK19" s="140">
        <v>53.444702371082698</v>
      </c>
      <c r="AL19" s="147">
        <v>47.190349859061499</v>
      </c>
      <c r="AM19" s="140"/>
      <c r="AN19" s="148">
        <v>75.563753937987002</v>
      </c>
      <c r="AO19" s="149">
        <v>81.611673022715905</v>
      </c>
      <c r="AP19" s="150">
        <v>78.587713480351496</v>
      </c>
      <c r="AQ19" s="140"/>
      <c r="AR19" s="151">
        <v>56.161025179429998</v>
      </c>
      <c r="AS19" s="145"/>
      <c r="AT19" s="146">
        <v>-8.3336172593396594</v>
      </c>
      <c r="AU19" s="140">
        <v>-5.64549974405627</v>
      </c>
      <c r="AV19" s="140">
        <v>-6.3378430415450504</v>
      </c>
      <c r="AW19" s="140">
        <v>-8.0097667545668791</v>
      </c>
      <c r="AX19" s="140">
        <v>-5.26113360862609</v>
      </c>
      <c r="AY19" s="147">
        <v>-6.6911227898601702</v>
      </c>
      <c r="AZ19" s="140"/>
      <c r="BA19" s="148">
        <v>-10.1766164212844</v>
      </c>
      <c r="BB19" s="149">
        <v>-8.19257442736426</v>
      </c>
      <c r="BC19" s="150">
        <v>-9.15724849913334</v>
      </c>
      <c r="BD19" s="140"/>
      <c r="BE19" s="151">
        <v>-7.6929923580403097</v>
      </c>
    </row>
    <row r="20" spans="1:57" x14ac:dyDescent="0.25">
      <c r="A20" s="41" t="s">
        <v>31</v>
      </c>
      <c r="B20" s="44" t="str">
        <f t="shared" si="0"/>
        <v>Norfolk/Portsmouth, VA</v>
      </c>
      <c r="C20" s="12"/>
      <c r="D20" s="28" t="s">
        <v>16</v>
      </c>
      <c r="E20" s="31" t="s">
        <v>17</v>
      </c>
      <c r="F20" s="12"/>
      <c r="G20" s="146">
        <v>60.130029871727203</v>
      </c>
      <c r="H20" s="140">
        <v>69.337550518362306</v>
      </c>
      <c r="I20" s="140">
        <v>71.059567738534497</v>
      </c>
      <c r="J20" s="140">
        <v>70.585134422772697</v>
      </c>
      <c r="K20" s="140">
        <v>71.446143032858899</v>
      </c>
      <c r="L20" s="147">
        <v>68.511685116851098</v>
      </c>
      <c r="M20" s="140"/>
      <c r="N20" s="148">
        <v>78.896503250746704</v>
      </c>
      <c r="O20" s="149">
        <v>80.583377262344001</v>
      </c>
      <c r="P20" s="150">
        <v>79.739940256545395</v>
      </c>
      <c r="Q20" s="140"/>
      <c r="R20" s="151">
        <v>71.719758013906599</v>
      </c>
      <c r="S20" s="145"/>
      <c r="T20" s="146">
        <v>2.4497573945063</v>
      </c>
      <c r="U20" s="140">
        <v>17.99620846514</v>
      </c>
      <c r="V20" s="140">
        <v>13.6513581289072</v>
      </c>
      <c r="W20" s="140">
        <v>10.713766123836299</v>
      </c>
      <c r="X20" s="140">
        <v>7.5567895511866299</v>
      </c>
      <c r="Y20" s="147">
        <v>10.445728713450301</v>
      </c>
      <c r="Z20" s="140"/>
      <c r="AA20" s="148">
        <v>1.68604598855879</v>
      </c>
      <c r="AB20" s="149">
        <v>2.1021900323998399</v>
      </c>
      <c r="AC20" s="150">
        <v>1.8958940070725301</v>
      </c>
      <c r="AD20" s="140"/>
      <c r="AE20" s="151">
        <v>7.5782863154094402</v>
      </c>
      <c r="AF20" s="35"/>
      <c r="AG20" s="146">
        <v>58.029517701835999</v>
      </c>
      <c r="AH20" s="140">
        <v>66.1102569734241</v>
      </c>
      <c r="AI20" s="140">
        <v>70.358005710520501</v>
      </c>
      <c r="AJ20" s="140">
        <v>70.454645288820501</v>
      </c>
      <c r="AK20" s="140">
        <v>71.333186909729804</v>
      </c>
      <c r="AL20" s="147">
        <v>67.257041449229504</v>
      </c>
      <c r="AM20" s="140"/>
      <c r="AN20" s="148">
        <v>78.387876125631394</v>
      </c>
      <c r="AO20" s="149">
        <v>81.313419723259301</v>
      </c>
      <c r="AP20" s="150">
        <v>79.850647924445397</v>
      </c>
      <c r="AQ20" s="140"/>
      <c r="AR20" s="151">
        <v>70.855192148397194</v>
      </c>
      <c r="AS20" s="145"/>
      <c r="AT20" s="146">
        <v>1.12725569175843</v>
      </c>
      <c r="AU20" s="140">
        <v>12.6473236755701</v>
      </c>
      <c r="AV20" s="140">
        <v>14.837668766934801</v>
      </c>
      <c r="AW20" s="140">
        <v>12.691776776017401</v>
      </c>
      <c r="AX20" s="140">
        <v>11.212524069458199</v>
      </c>
      <c r="AY20" s="147">
        <v>10.620517738201899</v>
      </c>
      <c r="AZ20" s="140"/>
      <c r="BA20" s="148">
        <v>3.5885313074837</v>
      </c>
      <c r="BB20" s="149">
        <v>-0.20127397537939301</v>
      </c>
      <c r="BC20" s="150">
        <v>1.6236315633612</v>
      </c>
      <c r="BD20" s="140"/>
      <c r="BE20" s="151">
        <v>7.5545342313391801</v>
      </c>
    </row>
    <row r="21" spans="1:57" x14ac:dyDescent="0.25">
      <c r="A21" s="42" t="s">
        <v>32</v>
      </c>
      <c r="B21" s="44" t="str">
        <f t="shared" si="0"/>
        <v>Newport News/Hampton, VA</v>
      </c>
      <c r="C21" s="12"/>
      <c r="D21" s="28" t="s">
        <v>16</v>
      </c>
      <c r="E21" s="31" t="s">
        <v>17</v>
      </c>
      <c r="F21" s="13"/>
      <c r="G21" s="146">
        <v>54.8652482269503</v>
      </c>
      <c r="H21" s="140">
        <v>64.680851063829707</v>
      </c>
      <c r="I21" s="140">
        <v>70.382978723404193</v>
      </c>
      <c r="J21" s="140">
        <v>71.205673758865203</v>
      </c>
      <c r="K21" s="140">
        <v>72.326241134751697</v>
      </c>
      <c r="L21" s="147">
        <v>66.692198581560206</v>
      </c>
      <c r="M21" s="140"/>
      <c r="N21" s="148">
        <v>83.993188590889702</v>
      </c>
      <c r="O21" s="149">
        <v>85.696040868454602</v>
      </c>
      <c r="P21" s="150">
        <v>84.844614729672202</v>
      </c>
      <c r="Q21" s="140"/>
      <c r="R21" s="151">
        <v>71.877026588845595</v>
      </c>
      <c r="S21" s="145"/>
      <c r="T21" s="146">
        <v>-4.0470795276560496</v>
      </c>
      <c r="U21" s="140">
        <v>12.560651431573399</v>
      </c>
      <c r="V21" s="140">
        <v>16.884833657529001</v>
      </c>
      <c r="W21" s="140">
        <v>15.396088446190401</v>
      </c>
      <c r="X21" s="140">
        <v>9.1085932186923095</v>
      </c>
      <c r="Y21" s="147">
        <v>10.106960787734099</v>
      </c>
      <c r="Z21" s="140"/>
      <c r="AA21" s="148">
        <v>7.2240523797483904</v>
      </c>
      <c r="AB21" s="149">
        <v>6.9001231930740596</v>
      </c>
      <c r="AC21" s="150">
        <v>7.0602174585497499</v>
      </c>
      <c r="AD21" s="140"/>
      <c r="AE21" s="151">
        <v>9.05784794523586</v>
      </c>
      <c r="AF21" s="35"/>
      <c r="AG21" s="146">
        <v>51.936170212765902</v>
      </c>
      <c r="AH21" s="140">
        <v>59.684397163120501</v>
      </c>
      <c r="AI21" s="140">
        <v>62.397163120567299</v>
      </c>
      <c r="AJ21" s="140">
        <v>63.524822695035397</v>
      </c>
      <c r="AK21" s="140">
        <v>66.326241134751697</v>
      </c>
      <c r="AL21" s="147">
        <v>60.773758865248197</v>
      </c>
      <c r="AM21" s="140"/>
      <c r="AN21" s="148">
        <v>77.352200588715107</v>
      </c>
      <c r="AO21" s="149">
        <v>79.324041564705396</v>
      </c>
      <c r="AP21" s="150">
        <v>78.338121076710195</v>
      </c>
      <c r="AQ21" s="140"/>
      <c r="AR21" s="151">
        <v>65.791766720366297</v>
      </c>
      <c r="AS21" s="145"/>
      <c r="AT21" s="146">
        <v>-6.2441883435808396</v>
      </c>
      <c r="AU21" s="140">
        <v>3.8143216203538302</v>
      </c>
      <c r="AV21" s="140">
        <v>5.2597428611198804</v>
      </c>
      <c r="AW21" s="140">
        <v>4.8838536701867996</v>
      </c>
      <c r="AX21" s="140">
        <v>6.3755484168234098</v>
      </c>
      <c r="AY21" s="147">
        <v>2.97714929252782</v>
      </c>
      <c r="AZ21" s="140"/>
      <c r="BA21" s="148">
        <v>4.0565557568858299</v>
      </c>
      <c r="BB21" s="149">
        <v>-8.0274349127542402E-2</v>
      </c>
      <c r="BC21" s="150">
        <v>1.9201767222583599</v>
      </c>
      <c r="BD21" s="140"/>
      <c r="BE21" s="151">
        <v>2.6145233597621198</v>
      </c>
    </row>
    <row r="22" spans="1:57" x14ac:dyDescent="0.25">
      <c r="A22" s="43" t="s">
        <v>33</v>
      </c>
      <c r="B22" s="44" t="str">
        <f t="shared" si="0"/>
        <v>Chesapeake/Suffolk, VA</v>
      </c>
      <c r="C22" s="12"/>
      <c r="D22" s="29" t="s">
        <v>16</v>
      </c>
      <c r="E22" s="32" t="s">
        <v>17</v>
      </c>
      <c r="F22" s="12"/>
      <c r="G22" s="152">
        <v>65.467248908296895</v>
      </c>
      <c r="H22" s="153">
        <v>76.296943231441006</v>
      </c>
      <c r="I22" s="153">
        <v>80.506550218340607</v>
      </c>
      <c r="J22" s="153">
        <v>78.567685589519598</v>
      </c>
      <c r="K22" s="153">
        <v>76.104803493449694</v>
      </c>
      <c r="L22" s="154">
        <v>75.3886462882096</v>
      </c>
      <c r="M22" s="140"/>
      <c r="N22" s="155">
        <v>82.410480349344894</v>
      </c>
      <c r="O22" s="156">
        <v>83.283842794759806</v>
      </c>
      <c r="P22" s="157">
        <v>82.8471615720524</v>
      </c>
      <c r="Q22" s="140"/>
      <c r="R22" s="158">
        <v>77.519650655021806</v>
      </c>
      <c r="S22" s="145"/>
      <c r="T22" s="152">
        <v>-3.6751477769210901</v>
      </c>
      <c r="U22" s="153">
        <v>2.9945767507663201</v>
      </c>
      <c r="V22" s="153">
        <v>4.39411098527746</v>
      </c>
      <c r="W22" s="153">
        <v>0.46906410542774102</v>
      </c>
      <c r="X22" s="153">
        <v>-0.22899015342340201</v>
      </c>
      <c r="Y22" s="154">
        <v>0.883549156187181</v>
      </c>
      <c r="Z22" s="140"/>
      <c r="AA22" s="155">
        <v>-2.1567814184985399</v>
      </c>
      <c r="AB22" s="156">
        <v>-1.6298741489581099</v>
      </c>
      <c r="AC22" s="157">
        <v>-1.8926466025442099</v>
      </c>
      <c r="AD22" s="140"/>
      <c r="AE22" s="158">
        <v>1.93174500965872E-2</v>
      </c>
      <c r="AF22" s="36"/>
      <c r="AG22" s="152">
        <v>63.978165938864599</v>
      </c>
      <c r="AH22" s="153">
        <v>76.048034934497807</v>
      </c>
      <c r="AI22" s="153">
        <v>79.593886462881997</v>
      </c>
      <c r="AJ22" s="153">
        <v>79.052401746724797</v>
      </c>
      <c r="AK22" s="153">
        <v>76.873362445414799</v>
      </c>
      <c r="AL22" s="154">
        <v>75.109170305676798</v>
      </c>
      <c r="AM22" s="140"/>
      <c r="AN22" s="155">
        <v>82.9301310043668</v>
      </c>
      <c r="AO22" s="156">
        <v>85.152838427947501</v>
      </c>
      <c r="AP22" s="157">
        <v>84.0414847161572</v>
      </c>
      <c r="AQ22" s="140"/>
      <c r="AR22" s="158">
        <v>77.661260137242607</v>
      </c>
      <c r="AS22" s="96"/>
      <c r="AT22" s="152">
        <v>-4.24183006535947</v>
      </c>
      <c r="AU22" s="153">
        <v>4.7581809432146196</v>
      </c>
      <c r="AV22" s="153">
        <v>6.0387457094653501</v>
      </c>
      <c r="AW22" s="153">
        <v>1.94278634981416</v>
      </c>
      <c r="AX22" s="153">
        <v>0.136518771331058</v>
      </c>
      <c r="AY22" s="154">
        <v>1.8341997134432899</v>
      </c>
      <c r="AZ22" s="140"/>
      <c r="BA22" s="155">
        <v>-1.59083842885273</v>
      </c>
      <c r="BB22" s="156">
        <v>-1.4404852160727799</v>
      </c>
      <c r="BC22" s="157">
        <v>-1.51472507228206</v>
      </c>
      <c r="BD22" s="140"/>
      <c r="BE22" s="158">
        <v>0.77468551168099398</v>
      </c>
    </row>
    <row r="23" spans="1:57" x14ac:dyDescent="0.25">
      <c r="A23" s="22" t="s">
        <v>43</v>
      </c>
      <c r="B23" s="44" t="str">
        <f t="shared" si="0"/>
        <v>Richmond CBD/Airport, VA</v>
      </c>
      <c r="C23" s="10"/>
      <c r="D23" s="27" t="s">
        <v>16</v>
      </c>
      <c r="E23" s="30" t="s">
        <v>17</v>
      </c>
      <c r="F23" s="3"/>
      <c r="G23" s="137">
        <v>43.992322456813802</v>
      </c>
      <c r="H23" s="138">
        <v>50.479846449136197</v>
      </c>
      <c r="I23" s="138">
        <v>58.522072936660201</v>
      </c>
      <c r="J23" s="138">
        <v>59.0978886756238</v>
      </c>
      <c r="K23" s="138">
        <v>71.861804222648701</v>
      </c>
      <c r="L23" s="139">
        <v>56.790786948176503</v>
      </c>
      <c r="M23" s="140"/>
      <c r="N23" s="141">
        <v>93.819577735124696</v>
      </c>
      <c r="O23" s="142">
        <v>95.969289827255196</v>
      </c>
      <c r="P23" s="143">
        <v>94.894433781190003</v>
      </c>
      <c r="Q23" s="140"/>
      <c r="R23" s="144">
        <v>67.677543186180401</v>
      </c>
      <c r="S23" s="145"/>
      <c r="T23" s="137">
        <v>12.0306656867388</v>
      </c>
      <c r="U23" s="138">
        <v>19.118885983330902</v>
      </c>
      <c r="V23" s="138">
        <v>32.579644616815401</v>
      </c>
      <c r="W23" s="138">
        <v>32.687213654848797</v>
      </c>
      <c r="X23" s="138">
        <v>57.261060361099297</v>
      </c>
      <c r="Y23" s="139">
        <v>31.446770106505401</v>
      </c>
      <c r="Z23" s="140"/>
      <c r="AA23" s="141">
        <v>69.919111598574105</v>
      </c>
      <c r="AB23" s="142">
        <v>78.470393000332905</v>
      </c>
      <c r="AC23" s="143">
        <v>74.138219819762</v>
      </c>
      <c r="AD23" s="140"/>
      <c r="AE23" s="144">
        <v>45.762764094709098</v>
      </c>
      <c r="AF23" s="33"/>
      <c r="AG23" s="137">
        <v>49.261036468330097</v>
      </c>
      <c r="AH23" s="138">
        <v>56.194817658349301</v>
      </c>
      <c r="AI23" s="138">
        <v>62.802303262955803</v>
      </c>
      <c r="AJ23" s="138">
        <v>61.775431861804201</v>
      </c>
      <c r="AK23" s="138">
        <v>70.959692898272493</v>
      </c>
      <c r="AL23" s="139">
        <v>60.198656429942403</v>
      </c>
      <c r="AM23" s="140"/>
      <c r="AN23" s="141">
        <v>88.934740882917396</v>
      </c>
      <c r="AO23" s="142">
        <v>91.938579654510505</v>
      </c>
      <c r="AP23" s="143">
        <v>90.436660268713993</v>
      </c>
      <c r="AQ23" s="140"/>
      <c r="AR23" s="144">
        <v>68.838086098162805</v>
      </c>
      <c r="AS23" s="145"/>
      <c r="AT23" s="137">
        <v>30.554123785916101</v>
      </c>
      <c r="AU23" s="138">
        <v>39.551015105419303</v>
      </c>
      <c r="AV23" s="138">
        <v>45.686979286927198</v>
      </c>
      <c r="AW23" s="138">
        <v>38.110906163270599</v>
      </c>
      <c r="AX23" s="138">
        <v>36.459952723970602</v>
      </c>
      <c r="AY23" s="139">
        <v>38.173306065288301</v>
      </c>
      <c r="AZ23" s="140"/>
      <c r="BA23" s="141">
        <v>33.383143300584798</v>
      </c>
      <c r="BB23" s="142">
        <v>26.609848971313699</v>
      </c>
      <c r="BC23" s="143">
        <v>29.852086780928399</v>
      </c>
      <c r="BD23" s="140"/>
      <c r="BE23" s="144">
        <v>34.927765467054698</v>
      </c>
    </row>
    <row r="24" spans="1:57" x14ac:dyDescent="0.25">
      <c r="A24" s="23" t="s">
        <v>44</v>
      </c>
      <c r="B24" s="44" t="str">
        <f t="shared" si="0"/>
        <v>Richmond North/Glen Allen, VA</v>
      </c>
      <c r="C24" s="11"/>
      <c r="D24" s="28" t="s">
        <v>16</v>
      </c>
      <c r="E24" s="31" t="s">
        <v>17</v>
      </c>
      <c r="F24" s="12"/>
      <c r="G24" s="146">
        <v>47.431340872374697</v>
      </c>
      <c r="H24" s="140">
        <v>57.932148626817401</v>
      </c>
      <c r="I24" s="140">
        <v>64.663435648895998</v>
      </c>
      <c r="J24" s="140">
        <v>64.081852450188407</v>
      </c>
      <c r="K24" s="140">
        <v>79.019924609585303</v>
      </c>
      <c r="L24" s="147">
        <v>62.625740441572397</v>
      </c>
      <c r="M24" s="140"/>
      <c r="N24" s="148">
        <v>92.471728594507198</v>
      </c>
      <c r="O24" s="149">
        <v>93.979536887452795</v>
      </c>
      <c r="P24" s="150">
        <v>93.225632740980004</v>
      </c>
      <c r="Q24" s="140"/>
      <c r="R24" s="151">
        <v>71.368566812831702</v>
      </c>
      <c r="S24" s="145"/>
      <c r="T24" s="146">
        <v>-1.51516774958329</v>
      </c>
      <c r="U24" s="140">
        <v>8.0047669199064604</v>
      </c>
      <c r="V24" s="140">
        <v>15.0305334842606</v>
      </c>
      <c r="W24" s="140">
        <v>8.5448180862308494</v>
      </c>
      <c r="X24" s="140">
        <v>27.309878537665199</v>
      </c>
      <c r="Y24" s="147">
        <v>12.148272256853399</v>
      </c>
      <c r="Z24" s="140"/>
      <c r="AA24" s="148">
        <v>27.270337279698001</v>
      </c>
      <c r="AB24" s="149">
        <v>35.616230910070001</v>
      </c>
      <c r="AC24" s="150">
        <v>31.344525765976599</v>
      </c>
      <c r="AD24" s="140"/>
      <c r="AE24" s="151">
        <v>18.548794991547101</v>
      </c>
      <c r="AF24" s="34"/>
      <c r="AG24" s="146">
        <v>48.704900376951997</v>
      </c>
      <c r="AH24" s="140">
        <v>58.217555196553498</v>
      </c>
      <c r="AI24" s="140">
        <v>63.408723747980602</v>
      </c>
      <c r="AJ24" s="140">
        <v>63.750673128702203</v>
      </c>
      <c r="AK24" s="140">
        <v>71.424340333871797</v>
      </c>
      <c r="AL24" s="147">
        <v>61.101238556812</v>
      </c>
      <c r="AM24" s="140"/>
      <c r="AN24" s="148">
        <v>89.695745826602007</v>
      </c>
      <c r="AO24" s="149">
        <v>90.993537964458795</v>
      </c>
      <c r="AP24" s="150">
        <v>90.344641895530401</v>
      </c>
      <c r="AQ24" s="140"/>
      <c r="AR24" s="151">
        <v>69.456496653588701</v>
      </c>
      <c r="AS24" s="145"/>
      <c r="AT24" s="146">
        <v>3.39906142585503</v>
      </c>
      <c r="AU24" s="140">
        <v>11.7048358786205</v>
      </c>
      <c r="AV24" s="140">
        <v>13.995948406287599</v>
      </c>
      <c r="AW24" s="140">
        <v>11.455556933888699</v>
      </c>
      <c r="AX24" s="140">
        <v>10.7948000867727</v>
      </c>
      <c r="AY24" s="147">
        <v>10.473919921841</v>
      </c>
      <c r="AZ24" s="140"/>
      <c r="BA24" s="148">
        <v>12.599203715640099</v>
      </c>
      <c r="BB24" s="149">
        <v>11.510432859312001</v>
      </c>
      <c r="BC24" s="150">
        <v>12.048263757154499</v>
      </c>
      <c r="BD24" s="140"/>
      <c r="BE24" s="151">
        <v>11.0274413768221</v>
      </c>
    </row>
    <row r="25" spans="1:57" x14ac:dyDescent="0.25">
      <c r="A25" s="24" t="s">
        <v>45</v>
      </c>
      <c r="B25" s="44" t="str">
        <f t="shared" si="0"/>
        <v>Richmond West/Midlothian, VA</v>
      </c>
      <c r="C25" s="12"/>
      <c r="D25" s="28" t="s">
        <v>16</v>
      </c>
      <c r="E25" s="31" t="s">
        <v>17</v>
      </c>
      <c r="F25" s="12"/>
      <c r="G25" s="146">
        <v>49.324090121317099</v>
      </c>
      <c r="H25" s="140">
        <v>56.984402079722699</v>
      </c>
      <c r="I25" s="140">
        <v>61.733102253032897</v>
      </c>
      <c r="J25" s="140">
        <v>61.802426343154202</v>
      </c>
      <c r="K25" s="140">
        <v>82.946273830155903</v>
      </c>
      <c r="L25" s="147">
        <v>62.558058925476601</v>
      </c>
      <c r="M25" s="140"/>
      <c r="N25" s="148">
        <v>95.632582322356996</v>
      </c>
      <c r="O25" s="149">
        <v>96.083188908145502</v>
      </c>
      <c r="P25" s="150">
        <v>95.857885615251206</v>
      </c>
      <c r="Q25" s="140"/>
      <c r="R25" s="151">
        <v>72.072295122555005</v>
      </c>
      <c r="S25" s="145"/>
      <c r="T25" s="146">
        <v>8.1306990881458905</v>
      </c>
      <c r="U25" s="140">
        <v>8.1578947368421009</v>
      </c>
      <c r="V25" s="140">
        <v>9.6</v>
      </c>
      <c r="W25" s="140">
        <v>4.8823529411764701</v>
      </c>
      <c r="X25" s="140">
        <v>45.914634146341399</v>
      </c>
      <c r="Y25" s="147">
        <v>15.6774772465068</v>
      </c>
      <c r="Z25" s="140"/>
      <c r="AA25" s="148">
        <v>51.843698403962499</v>
      </c>
      <c r="AB25" s="149">
        <v>58.944954128440301</v>
      </c>
      <c r="AC25" s="150">
        <v>55.321538893569198</v>
      </c>
      <c r="AD25" s="140"/>
      <c r="AE25" s="151">
        <v>28.102446752332298</v>
      </c>
      <c r="AF25" s="35"/>
      <c r="AG25" s="146">
        <v>50.684575389948002</v>
      </c>
      <c r="AH25" s="140">
        <v>59.748700173310198</v>
      </c>
      <c r="AI25" s="140">
        <v>61.525129982668901</v>
      </c>
      <c r="AJ25" s="140">
        <v>61.759098786828403</v>
      </c>
      <c r="AK25" s="140">
        <v>75.242634315424596</v>
      </c>
      <c r="AL25" s="147">
        <v>61.792027729635997</v>
      </c>
      <c r="AM25" s="140"/>
      <c r="AN25" s="148">
        <v>91.629116117850899</v>
      </c>
      <c r="AO25" s="149">
        <v>94.124783362218295</v>
      </c>
      <c r="AP25" s="150">
        <v>92.876949740034604</v>
      </c>
      <c r="AQ25" s="140"/>
      <c r="AR25" s="151">
        <v>70.673434018321302</v>
      </c>
      <c r="AS25" s="145"/>
      <c r="AT25" s="146">
        <v>11.686079816688901</v>
      </c>
      <c r="AU25" s="140">
        <v>12.977224315910201</v>
      </c>
      <c r="AV25" s="140">
        <v>8.8957055214723901</v>
      </c>
      <c r="AW25" s="140">
        <v>7.7725691819144096</v>
      </c>
      <c r="AX25" s="140">
        <v>14.900092629350199</v>
      </c>
      <c r="AY25" s="147">
        <v>11.3143927567905</v>
      </c>
      <c r="AZ25" s="140"/>
      <c r="BA25" s="148">
        <v>15.147555265163801</v>
      </c>
      <c r="BB25" s="149">
        <v>16.320411222959901</v>
      </c>
      <c r="BC25" s="150">
        <v>15.738890988607499</v>
      </c>
      <c r="BD25" s="140"/>
      <c r="BE25" s="151">
        <v>12.9354513263832</v>
      </c>
    </row>
    <row r="26" spans="1:57" x14ac:dyDescent="0.25">
      <c r="A26" s="24" t="s">
        <v>46</v>
      </c>
      <c r="B26" s="44" t="str">
        <f t="shared" si="0"/>
        <v>Petersburg/Chester, VA</v>
      </c>
      <c r="C26" s="12"/>
      <c r="D26" s="28" t="s">
        <v>16</v>
      </c>
      <c r="E26" s="31" t="s">
        <v>17</v>
      </c>
      <c r="F26" s="12"/>
      <c r="G26" s="146">
        <v>56.848649698853698</v>
      </c>
      <c r="H26" s="140">
        <v>66.0578978045463</v>
      </c>
      <c r="I26" s="140">
        <v>67.515057314940705</v>
      </c>
      <c r="J26" s="140">
        <v>70.681950650864493</v>
      </c>
      <c r="K26" s="140">
        <v>75.247717116767006</v>
      </c>
      <c r="L26" s="147">
        <v>67.270254517194402</v>
      </c>
      <c r="M26" s="140"/>
      <c r="N26" s="148">
        <v>88.789586166698996</v>
      </c>
      <c r="O26" s="149">
        <v>90.674179133475803</v>
      </c>
      <c r="P26" s="150">
        <v>89.7318826500874</v>
      </c>
      <c r="Q26" s="140"/>
      <c r="R26" s="151">
        <v>73.687862555163804</v>
      </c>
      <c r="S26" s="145"/>
      <c r="T26" s="146">
        <v>-15.3845276279517</v>
      </c>
      <c r="U26" s="140">
        <v>-9.4635201854128699</v>
      </c>
      <c r="V26" s="140">
        <v>-9.1045942425730697</v>
      </c>
      <c r="W26" s="140">
        <v>-7.6645730565618599</v>
      </c>
      <c r="X26" s="140">
        <v>0.76650813897500403</v>
      </c>
      <c r="Y26" s="147">
        <v>-8.0175518700158204</v>
      </c>
      <c r="Z26" s="140"/>
      <c r="AA26" s="148">
        <v>14.7288779301206</v>
      </c>
      <c r="AB26" s="149">
        <v>22.8816475616864</v>
      </c>
      <c r="AC26" s="150">
        <v>18.708168066574</v>
      </c>
      <c r="AD26" s="140"/>
      <c r="AE26" s="151">
        <v>-0.206936539625062</v>
      </c>
      <c r="AF26" s="35"/>
      <c r="AG26" s="146">
        <v>59.374392850204003</v>
      </c>
      <c r="AH26" s="140">
        <v>67.257625801437698</v>
      </c>
      <c r="AI26" s="140">
        <v>68.462210996697095</v>
      </c>
      <c r="AJ26" s="140">
        <v>68.787643287351798</v>
      </c>
      <c r="AK26" s="140">
        <v>70.531377501457101</v>
      </c>
      <c r="AL26" s="147">
        <v>66.882650087429496</v>
      </c>
      <c r="AM26" s="140"/>
      <c r="AN26" s="148">
        <v>80.192345055372002</v>
      </c>
      <c r="AO26" s="149">
        <v>83.874101418301905</v>
      </c>
      <c r="AP26" s="150">
        <v>82.033223236836903</v>
      </c>
      <c r="AQ26" s="140"/>
      <c r="AR26" s="151">
        <v>71.211385272974496</v>
      </c>
      <c r="AS26" s="145"/>
      <c r="AT26" s="146">
        <v>-5.9788364993929903</v>
      </c>
      <c r="AU26" s="140">
        <v>-4.4534322396218498</v>
      </c>
      <c r="AV26" s="140">
        <v>-4.9548891522238296</v>
      </c>
      <c r="AW26" s="140">
        <v>-5.2825290372513098</v>
      </c>
      <c r="AX26" s="140">
        <v>-0.95311264891948</v>
      </c>
      <c r="AY26" s="147">
        <v>-4.2925971231523699</v>
      </c>
      <c r="AZ26" s="140"/>
      <c r="BA26" s="148">
        <v>3.57835024821305</v>
      </c>
      <c r="BB26" s="149">
        <v>6.6040093697180398</v>
      </c>
      <c r="BC26" s="150">
        <v>5.1033548218125198</v>
      </c>
      <c r="BD26" s="140"/>
      <c r="BE26" s="151">
        <v>-1.39687149339016</v>
      </c>
    </row>
    <row r="27" spans="1:57" x14ac:dyDescent="0.25">
      <c r="A27" s="99" t="s">
        <v>100</v>
      </c>
      <c r="B27" s="45" t="s">
        <v>71</v>
      </c>
      <c r="C27" s="12"/>
      <c r="D27" s="28" t="s">
        <v>16</v>
      </c>
      <c r="E27" s="31" t="s">
        <v>17</v>
      </c>
      <c r="F27" s="12"/>
      <c r="G27" s="146">
        <v>41.7302665969681</v>
      </c>
      <c r="H27" s="140">
        <v>52.624150548876102</v>
      </c>
      <c r="I27" s="140">
        <v>57.673810768426499</v>
      </c>
      <c r="J27" s="140">
        <v>57.757449032932499</v>
      </c>
      <c r="K27" s="140">
        <v>55.431259801359097</v>
      </c>
      <c r="L27" s="147">
        <v>53.043387349712397</v>
      </c>
      <c r="M27" s="140"/>
      <c r="N27" s="148">
        <v>69.026730285772899</v>
      </c>
      <c r="O27" s="149">
        <v>70.073367195115594</v>
      </c>
      <c r="P27" s="150">
        <v>69.550048740444296</v>
      </c>
      <c r="Q27" s="140"/>
      <c r="R27" s="151">
        <v>57.8228058708182</v>
      </c>
      <c r="S27" s="145"/>
      <c r="T27" s="146">
        <v>-8.0270566714683405</v>
      </c>
      <c r="U27" s="140">
        <v>0.82251885481300002</v>
      </c>
      <c r="V27" s="140">
        <v>6.9743392200715402</v>
      </c>
      <c r="W27" s="140">
        <v>6.1300142191145701</v>
      </c>
      <c r="X27" s="140">
        <v>-4.2421044452161096</v>
      </c>
      <c r="Y27" s="147">
        <v>0.48751557643919402</v>
      </c>
      <c r="Z27" s="140"/>
      <c r="AA27" s="148">
        <v>2.2066902524463599</v>
      </c>
      <c r="AB27" s="149">
        <v>15.389457454940001</v>
      </c>
      <c r="AC27" s="150">
        <v>8.4481801609415594</v>
      </c>
      <c r="AD27" s="140"/>
      <c r="AE27" s="151">
        <v>3.1106517216267102</v>
      </c>
      <c r="AF27" s="35"/>
      <c r="AG27" s="146">
        <v>39.777835859905899</v>
      </c>
      <c r="AH27" s="140">
        <v>50.538421327757398</v>
      </c>
      <c r="AI27" s="140">
        <v>52.7430737062205</v>
      </c>
      <c r="AJ27" s="140">
        <v>52.496079456351197</v>
      </c>
      <c r="AK27" s="140">
        <v>51.807370622059501</v>
      </c>
      <c r="AL27" s="147">
        <v>49.472556194458903</v>
      </c>
      <c r="AM27" s="140"/>
      <c r="AN27" s="148">
        <v>61.627710357565498</v>
      </c>
      <c r="AO27" s="149">
        <v>62.562921918289298</v>
      </c>
      <c r="AP27" s="150">
        <v>62.095316137927398</v>
      </c>
      <c r="AQ27" s="140"/>
      <c r="AR27" s="151">
        <v>53.091195871445002</v>
      </c>
      <c r="AS27" s="145"/>
      <c r="AT27" s="146">
        <v>0.58309779722045596</v>
      </c>
      <c r="AU27" s="140">
        <v>3.9747384112396</v>
      </c>
      <c r="AV27" s="140">
        <v>3.0584193682459802</v>
      </c>
      <c r="AW27" s="140">
        <v>1.63751039973392</v>
      </c>
      <c r="AX27" s="140">
        <v>3.21455338516376</v>
      </c>
      <c r="AY27" s="147">
        <v>2.55621423442846</v>
      </c>
      <c r="AZ27" s="140"/>
      <c r="BA27" s="148">
        <v>3.8548880939860801</v>
      </c>
      <c r="BB27" s="149">
        <v>3.7646578487387501</v>
      </c>
      <c r="BC27" s="150">
        <v>3.8094136285160798</v>
      </c>
      <c r="BD27" s="140"/>
      <c r="BE27" s="151">
        <v>2.9683259279994201</v>
      </c>
    </row>
    <row r="28" spans="1:57" x14ac:dyDescent="0.25">
      <c r="A28" s="24" t="s">
        <v>48</v>
      </c>
      <c r="B28" s="44" t="str">
        <f t="shared" si="0"/>
        <v>Roanoke, VA</v>
      </c>
      <c r="C28" s="12"/>
      <c r="D28" s="28" t="s">
        <v>16</v>
      </c>
      <c r="E28" s="31" t="s">
        <v>17</v>
      </c>
      <c r="F28" s="12"/>
      <c r="G28" s="146">
        <v>38.769548032307902</v>
      </c>
      <c r="H28" s="140">
        <v>50.180443375150297</v>
      </c>
      <c r="I28" s="140">
        <v>57.432548547860399</v>
      </c>
      <c r="J28" s="140">
        <v>56.676404880563602</v>
      </c>
      <c r="K28" s="140">
        <v>56.435813713696497</v>
      </c>
      <c r="L28" s="147">
        <v>51.8989517099157</v>
      </c>
      <c r="M28" s="140"/>
      <c r="N28" s="148">
        <v>66.626568138855404</v>
      </c>
      <c r="O28" s="149">
        <v>65.011170304175906</v>
      </c>
      <c r="P28" s="150">
        <v>65.818869221515698</v>
      </c>
      <c r="Q28" s="140"/>
      <c r="R28" s="151">
        <v>55.8760709989443</v>
      </c>
      <c r="S28" s="145"/>
      <c r="T28" s="146">
        <v>-4.5006234116075596</v>
      </c>
      <c r="U28" s="140">
        <v>4.2908997194930798</v>
      </c>
      <c r="V28" s="140">
        <v>19.449698213474601</v>
      </c>
      <c r="W28" s="140">
        <v>7.5369588796395099</v>
      </c>
      <c r="X28" s="140">
        <v>3.7825101722516501</v>
      </c>
      <c r="Y28" s="147">
        <v>6.4041745479781502</v>
      </c>
      <c r="Z28" s="140"/>
      <c r="AA28" s="148">
        <v>7.2461355158437399</v>
      </c>
      <c r="AB28" s="149">
        <v>14.553958863675501</v>
      </c>
      <c r="AC28" s="150">
        <v>10.7348865211999</v>
      </c>
      <c r="AD28" s="140"/>
      <c r="AE28" s="151">
        <v>7.8233767499467497</v>
      </c>
      <c r="AF28" s="35"/>
      <c r="AG28" s="146">
        <v>39.422581199518802</v>
      </c>
      <c r="AH28" s="140">
        <v>50.395256916995997</v>
      </c>
      <c r="AI28" s="140">
        <v>53.677607836398003</v>
      </c>
      <c r="AJ28" s="140">
        <v>54.094346107578602</v>
      </c>
      <c r="AK28" s="140">
        <v>54.167382711806098</v>
      </c>
      <c r="AL28" s="147">
        <v>50.351434954459499</v>
      </c>
      <c r="AM28" s="140"/>
      <c r="AN28" s="148">
        <v>64.809245574841</v>
      </c>
      <c r="AO28" s="149">
        <v>65.840350575700199</v>
      </c>
      <c r="AP28" s="150">
        <v>65.324798075270607</v>
      </c>
      <c r="AQ28" s="140"/>
      <c r="AR28" s="151">
        <v>54.629538703262703</v>
      </c>
      <c r="AS28" s="145"/>
      <c r="AT28" s="146">
        <v>9.3095829897892592</v>
      </c>
      <c r="AU28" s="140">
        <v>15.847448425194001</v>
      </c>
      <c r="AV28" s="140">
        <v>17.111065988479702</v>
      </c>
      <c r="AW28" s="140">
        <v>14.734058053150999</v>
      </c>
      <c r="AX28" s="140">
        <v>17.353278920560399</v>
      </c>
      <c r="AY28" s="147">
        <v>15.1119454218614</v>
      </c>
      <c r="AZ28" s="140"/>
      <c r="BA28" s="148">
        <v>14.7980827054971</v>
      </c>
      <c r="BB28" s="149">
        <v>11.6063550199361</v>
      </c>
      <c r="BC28" s="150">
        <v>13.167130356615401</v>
      </c>
      <c r="BD28" s="140"/>
      <c r="BE28" s="151">
        <v>14.4400240647242</v>
      </c>
    </row>
    <row r="29" spans="1:57" x14ac:dyDescent="0.25">
      <c r="A29" s="24" t="s">
        <v>49</v>
      </c>
      <c r="B29" s="44" t="str">
        <f t="shared" si="0"/>
        <v>Charlottesville, VA</v>
      </c>
      <c r="C29" s="12"/>
      <c r="D29" s="28" t="s">
        <v>16</v>
      </c>
      <c r="E29" s="31" t="s">
        <v>17</v>
      </c>
      <c r="F29" s="12"/>
      <c r="G29" s="146">
        <v>53.369009973242498</v>
      </c>
      <c r="H29" s="140">
        <v>60.885429335927903</v>
      </c>
      <c r="I29" s="140">
        <v>65.117976161517802</v>
      </c>
      <c r="J29" s="140">
        <v>64.801751398686406</v>
      </c>
      <c r="K29" s="140">
        <v>70.201897348576907</v>
      </c>
      <c r="L29" s="147">
        <v>62.875212843590297</v>
      </c>
      <c r="M29" s="140"/>
      <c r="N29" s="148">
        <v>83.483337387496903</v>
      </c>
      <c r="O29" s="149">
        <v>84.723911457066393</v>
      </c>
      <c r="P29" s="150">
        <v>84.103624422281598</v>
      </c>
      <c r="Q29" s="140"/>
      <c r="R29" s="151">
        <v>68.940473294645003</v>
      </c>
      <c r="S29" s="145"/>
      <c r="T29" s="146">
        <v>-22.1779060736995</v>
      </c>
      <c r="U29" s="140">
        <v>-22.112757063167098</v>
      </c>
      <c r="V29" s="140">
        <v>-14.973629470260899</v>
      </c>
      <c r="W29" s="140">
        <v>-17.270638565239601</v>
      </c>
      <c r="X29" s="140">
        <v>-16.147733722533001</v>
      </c>
      <c r="Y29" s="147">
        <v>-18.425630734366699</v>
      </c>
      <c r="Z29" s="140"/>
      <c r="AA29" s="148">
        <v>-7.63130155722558</v>
      </c>
      <c r="AB29" s="149">
        <v>-2.31709903914098</v>
      </c>
      <c r="AC29" s="150">
        <v>-5.0289123205270299</v>
      </c>
      <c r="AD29" s="140"/>
      <c r="AE29" s="151">
        <v>-14.2074110111084</v>
      </c>
      <c r="AF29" s="35"/>
      <c r="AG29" s="146">
        <v>57.455606908294797</v>
      </c>
      <c r="AH29" s="140">
        <v>65.111894916078796</v>
      </c>
      <c r="AI29" s="140">
        <v>68.809292143030802</v>
      </c>
      <c r="AJ29" s="140">
        <v>68.310630017027407</v>
      </c>
      <c r="AK29" s="140">
        <v>74.756750182437301</v>
      </c>
      <c r="AL29" s="147">
        <v>66.888834833373807</v>
      </c>
      <c r="AM29" s="140"/>
      <c r="AN29" s="148">
        <v>82.765750425687102</v>
      </c>
      <c r="AO29" s="149">
        <v>80.819751885185994</v>
      </c>
      <c r="AP29" s="150">
        <v>81.792751155436605</v>
      </c>
      <c r="AQ29" s="140"/>
      <c r="AR29" s="151">
        <v>71.1470966396775</v>
      </c>
      <c r="AS29" s="145"/>
      <c r="AT29" s="146">
        <v>-7.46455988891781</v>
      </c>
      <c r="AU29" s="140">
        <v>-7.78201165436802</v>
      </c>
      <c r="AV29" s="140">
        <v>-3.9740507212875098</v>
      </c>
      <c r="AW29" s="140">
        <v>-3.5044614150510398</v>
      </c>
      <c r="AX29" s="140">
        <v>1.2816121340289901</v>
      </c>
      <c r="AY29" s="147">
        <v>-4.1586765839347404</v>
      </c>
      <c r="AZ29" s="140"/>
      <c r="BA29" s="148">
        <v>-8.4351695389921197E-2</v>
      </c>
      <c r="BB29" s="149">
        <v>-7.3337046788745797</v>
      </c>
      <c r="BC29" s="150">
        <v>-3.8023946937574098</v>
      </c>
      <c r="BD29" s="140"/>
      <c r="BE29" s="151">
        <v>-4.0419417344461603</v>
      </c>
    </row>
    <row r="30" spans="1:57" x14ac:dyDescent="0.25">
      <c r="A30" s="24" t="s">
        <v>50</v>
      </c>
      <c r="B30" s="46" t="s">
        <v>73</v>
      </c>
      <c r="C30" s="12"/>
      <c r="D30" s="28" t="s">
        <v>16</v>
      </c>
      <c r="E30" s="31" t="s">
        <v>17</v>
      </c>
      <c r="F30" s="12"/>
      <c r="G30" s="146">
        <v>47.420298783305</v>
      </c>
      <c r="H30" s="140">
        <v>61.496996765747703</v>
      </c>
      <c r="I30" s="140">
        <v>64.407823810257199</v>
      </c>
      <c r="J30" s="140">
        <v>63.360542122285501</v>
      </c>
      <c r="K30" s="140">
        <v>63.807176959802803</v>
      </c>
      <c r="L30" s="147">
        <v>60.098567688279601</v>
      </c>
      <c r="M30" s="140"/>
      <c r="N30" s="148">
        <v>75.8355151701832</v>
      </c>
      <c r="O30" s="149">
        <v>73.186508547666705</v>
      </c>
      <c r="P30" s="150">
        <v>74.511011858924903</v>
      </c>
      <c r="Q30" s="140"/>
      <c r="R30" s="151">
        <v>64.216408879892597</v>
      </c>
      <c r="S30" s="145"/>
      <c r="T30" s="146">
        <v>-46.062142650780501</v>
      </c>
      <c r="U30" s="140">
        <v>-6.5481312834371801</v>
      </c>
      <c r="V30" s="140">
        <v>30.3021324700678</v>
      </c>
      <c r="W30" s="140">
        <v>25.4779820507331</v>
      </c>
      <c r="X30" s="140">
        <v>25.8760476476774</v>
      </c>
      <c r="Y30" s="147">
        <v>-1.2634629002911699</v>
      </c>
      <c r="Z30" s="140"/>
      <c r="AA30" s="148">
        <v>32.881694388153797</v>
      </c>
      <c r="AB30" s="149">
        <v>46.769572529968499</v>
      </c>
      <c r="AC30" s="150">
        <v>39.357765582301603</v>
      </c>
      <c r="AD30" s="140"/>
      <c r="AE30" s="151">
        <v>9.2984419761638293</v>
      </c>
      <c r="AF30" s="35"/>
      <c r="AG30" s="146">
        <v>46.523178807946998</v>
      </c>
      <c r="AH30" s="140">
        <v>58.786385338056299</v>
      </c>
      <c r="AI30" s="140">
        <v>62.440320344986901</v>
      </c>
      <c r="AJ30" s="140">
        <v>61.701062682889201</v>
      </c>
      <c r="AK30" s="140">
        <v>59.741259818265803</v>
      </c>
      <c r="AL30" s="147">
        <v>57.838441398428998</v>
      </c>
      <c r="AM30" s="140"/>
      <c r="AN30" s="148">
        <v>67.280147851532405</v>
      </c>
      <c r="AO30" s="149">
        <v>66.590944093639294</v>
      </c>
      <c r="AP30" s="150">
        <v>66.9355459725858</v>
      </c>
      <c r="AQ30" s="140"/>
      <c r="AR30" s="151">
        <v>60.4376141339024</v>
      </c>
      <c r="AS30" s="145"/>
      <c r="AT30" s="146">
        <v>-8.6807845555265004</v>
      </c>
      <c r="AU30" s="140">
        <v>7.9181314748226796</v>
      </c>
      <c r="AV30" s="140">
        <v>17.599099339402802</v>
      </c>
      <c r="AW30" s="140">
        <v>13.636734976407</v>
      </c>
      <c r="AX30" s="140">
        <v>4.41985383950857</v>
      </c>
      <c r="AY30" s="147">
        <v>7.09869825902899</v>
      </c>
      <c r="AZ30" s="140"/>
      <c r="BA30" s="148">
        <v>-7.51669349284865</v>
      </c>
      <c r="BB30" s="149">
        <v>-12.178784608170799</v>
      </c>
      <c r="BC30" s="150">
        <v>-9.8960179290024204</v>
      </c>
      <c r="BD30" s="140"/>
      <c r="BE30" s="151">
        <v>1.06672275685468</v>
      </c>
    </row>
    <row r="31" spans="1:57" x14ac:dyDescent="0.25">
      <c r="A31" s="24" t="s">
        <v>51</v>
      </c>
      <c r="B31" s="44" t="str">
        <f t="shared" si="0"/>
        <v>Staunton &amp; Harrisonburg, VA</v>
      </c>
      <c r="C31" s="12"/>
      <c r="D31" s="28" t="s">
        <v>16</v>
      </c>
      <c r="E31" s="31" t="s">
        <v>17</v>
      </c>
      <c r="F31" s="12"/>
      <c r="G31" s="146">
        <v>43.277723258096103</v>
      </c>
      <c r="H31" s="140">
        <v>53.680078508341502</v>
      </c>
      <c r="I31" s="140">
        <v>58.802747791952797</v>
      </c>
      <c r="J31" s="140">
        <v>59.116781157997998</v>
      </c>
      <c r="K31" s="140">
        <v>73.248282630029394</v>
      </c>
      <c r="L31" s="147">
        <v>57.625122669283598</v>
      </c>
      <c r="M31" s="140"/>
      <c r="N31" s="148">
        <v>77.409224730127505</v>
      </c>
      <c r="O31" s="149">
        <v>75.152109911678096</v>
      </c>
      <c r="P31" s="150">
        <v>76.280667320902793</v>
      </c>
      <c r="Q31" s="140"/>
      <c r="R31" s="151">
        <v>62.955278284031898</v>
      </c>
      <c r="S31" s="145"/>
      <c r="T31" s="146">
        <v>-8.1475404808635901</v>
      </c>
      <c r="U31" s="140">
        <v>-6.4520370970099803</v>
      </c>
      <c r="V31" s="140">
        <v>1.74997760178685</v>
      </c>
      <c r="W31" s="140">
        <v>0.69002433389425299</v>
      </c>
      <c r="X31" s="140">
        <v>16.1803769253467</v>
      </c>
      <c r="Y31" s="147">
        <v>1.4351511349160699</v>
      </c>
      <c r="Z31" s="140"/>
      <c r="AA31" s="148">
        <v>9.0553468540258795</v>
      </c>
      <c r="AB31" s="149">
        <v>14.770086654623899</v>
      </c>
      <c r="AC31" s="150">
        <v>11.7975313050247</v>
      </c>
      <c r="AD31" s="140"/>
      <c r="AE31" s="151">
        <v>4.7978979556686303</v>
      </c>
      <c r="AF31" s="35"/>
      <c r="AG31" s="146">
        <v>42.404317958783103</v>
      </c>
      <c r="AH31" s="140">
        <v>52.468105986261001</v>
      </c>
      <c r="AI31" s="140">
        <v>55.755642787046099</v>
      </c>
      <c r="AJ31" s="140">
        <v>56.3493621197252</v>
      </c>
      <c r="AK31" s="140">
        <v>59.676153091265903</v>
      </c>
      <c r="AL31" s="147">
        <v>53.330716388616203</v>
      </c>
      <c r="AM31" s="140"/>
      <c r="AN31" s="148">
        <v>69.612365063788005</v>
      </c>
      <c r="AO31" s="149">
        <v>68.400392541707504</v>
      </c>
      <c r="AP31" s="150">
        <v>69.006378802747705</v>
      </c>
      <c r="AQ31" s="140"/>
      <c r="AR31" s="151">
        <v>57.809477078368097</v>
      </c>
      <c r="AS31" s="145"/>
      <c r="AT31" s="146">
        <v>-4.2562092492441597</v>
      </c>
      <c r="AU31" s="140">
        <v>-0.45818107747178</v>
      </c>
      <c r="AV31" s="140">
        <v>2.50778953986485</v>
      </c>
      <c r="AW31" s="140">
        <v>6.2150451056977198</v>
      </c>
      <c r="AX31" s="140">
        <v>10.8724880760982</v>
      </c>
      <c r="AY31" s="147">
        <v>3.24730413141463</v>
      </c>
      <c r="AZ31" s="140"/>
      <c r="BA31" s="148">
        <v>10.529901830318501</v>
      </c>
      <c r="BB31" s="149">
        <v>3.8751302884937702</v>
      </c>
      <c r="BC31" s="150">
        <v>7.1284391747090599</v>
      </c>
      <c r="BD31" s="140"/>
      <c r="BE31" s="151">
        <v>4.5389825343410397</v>
      </c>
    </row>
    <row r="32" spans="1:57" x14ac:dyDescent="0.25">
      <c r="A32" s="24" t="s">
        <v>52</v>
      </c>
      <c r="B32" s="44" t="str">
        <f t="shared" si="0"/>
        <v>Blacksburg &amp; Wytheville, VA</v>
      </c>
      <c r="C32" s="12"/>
      <c r="D32" s="28" t="s">
        <v>16</v>
      </c>
      <c r="E32" s="31" t="s">
        <v>17</v>
      </c>
      <c r="F32" s="12"/>
      <c r="G32" s="146">
        <v>37.775180206506903</v>
      </c>
      <c r="H32" s="140">
        <v>45.4899668809662</v>
      </c>
      <c r="I32" s="140">
        <v>49.483732709916197</v>
      </c>
      <c r="J32" s="140">
        <v>51.763101500097399</v>
      </c>
      <c r="K32" s="140">
        <v>54.334697058250498</v>
      </c>
      <c r="L32" s="147">
        <v>47.769335671147402</v>
      </c>
      <c r="M32" s="140"/>
      <c r="N32" s="148">
        <v>73.173582700175302</v>
      </c>
      <c r="O32" s="149">
        <v>71.770894213909898</v>
      </c>
      <c r="P32" s="150">
        <v>72.472238457042593</v>
      </c>
      <c r="Q32" s="140"/>
      <c r="R32" s="151">
        <v>54.827307895688897</v>
      </c>
      <c r="S32" s="145"/>
      <c r="T32" s="146">
        <v>-24.927239652813199</v>
      </c>
      <c r="U32" s="140">
        <v>-14.716908903741899</v>
      </c>
      <c r="V32" s="140">
        <v>-8.5587158226015294</v>
      </c>
      <c r="W32" s="140">
        <v>-15.765642010517601</v>
      </c>
      <c r="X32" s="140">
        <v>-20.620526807144799</v>
      </c>
      <c r="Y32" s="147">
        <v>-16.973131158993802</v>
      </c>
      <c r="Z32" s="140"/>
      <c r="AA32" s="148">
        <v>-2.8087876995294501</v>
      </c>
      <c r="AB32" s="149">
        <v>17.210259057132198</v>
      </c>
      <c r="AC32" s="150">
        <v>6.1701935165063597</v>
      </c>
      <c r="AD32" s="140"/>
      <c r="AE32" s="151">
        <v>-9.5247920978952791</v>
      </c>
      <c r="AF32" s="35"/>
      <c r="AG32" s="146">
        <v>36.357880381842897</v>
      </c>
      <c r="AH32" s="140">
        <v>44.530488992791703</v>
      </c>
      <c r="AI32" s="140">
        <v>47.4722384570426</v>
      </c>
      <c r="AJ32" s="140">
        <v>49.201246834209996</v>
      </c>
      <c r="AK32" s="140">
        <v>51.607247223845697</v>
      </c>
      <c r="AL32" s="147">
        <v>45.833820377946601</v>
      </c>
      <c r="AM32" s="140"/>
      <c r="AN32" s="148">
        <v>66.681278005065195</v>
      </c>
      <c r="AO32" s="149">
        <v>64.421390999415493</v>
      </c>
      <c r="AP32" s="150">
        <v>65.551334502240394</v>
      </c>
      <c r="AQ32" s="140"/>
      <c r="AR32" s="151">
        <v>51.467395842030498</v>
      </c>
      <c r="AS32" s="145"/>
      <c r="AT32" s="146">
        <v>1.9398764329265099</v>
      </c>
      <c r="AU32" s="140">
        <v>4.6552316943078802</v>
      </c>
      <c r="AV32" s="140">
        <v>4.4783896035548398</v>
      </c>
      <c r="AW32" s="140">
        <v>1.7294303056525999</v>
      </c>
      <c r="AX32" s="140">
        <v>0.30311187633071501</v>
      </c>
      <c r="AY32" s="147">
        <v>2.55065010500934</v>
      </c>
      <c r="AZ32" s="140"/>
      <c r="BA32" s="148">
        <v>7.97805339733707</v>
      </c>
      <c r="BB32" s="149">
        <v>8.09426961122848</v>
      </c>
      <c r="BC32" s="150">
        <v>8.0351286193542695</v>
      </c>
      <c r="BD32" s="140"/>
      <c r="BE32" s="151">
        <v>4.48078685450119</v>
      </c>
    </row>
    <row r="33" spans="1:57" x14ac:dyDescent="0.25">
      <c r="A33" s="24" t="s">
        <v>53</v>
      </c>
      <c r="B33" s="44" t="str">
        <f t="shared" si="0"/>
        <v>Lynchburg, VA</v>
      </c>
      <c r="C33" s="12"/>
      <c r="D33" s="28" t="s">
        <v>16</v>
      </c>
      <c r="E33" s="31" t="s">
        <v>17</v>
      </c>
      <c r="F33" s="12"/>
      <c r="G33" s="146">
        <v>40.895218718209499</v>
      </c>
      <c r="H33" s="140">
        <v>56.493726687012497</v>
      </c>
      <c r="I33" s="140">
        <v>60.630722278738503</v>
      </c>
      <c r="J33" s="140">
        <v>59.986436080027097</v>
      </c>
      <c r="K33" s="140">
        <v>53.068836893862297</v>
      </c>
      <c r="L33" s="147">
        <v>54.214988131570003</v>
      </c>
      <c r="M33" s="140"/>
      <c r="N33" s="148">
        <v>54.628687690742602</v>
      </c>
      <c r="O33" s="149">
        <v>60.325534079348898</v>
      </c>
      <c r="P33" s="150">
        <v>57.477110885045697</v>
      </c>
      <c r="Q33" s="140"/>
      <c r="R33" s="151">
        <v>55.147023203991601</v>
      </c>
      <c r="S33" s="145"/>
      <c r="T33" s="146">
        <v>4.8166973541321401</v>
      </c>
      <c r="U33" s="140">
        <v>6.7720335420551399</v>
      </c>
      <c r="V33" s="140">
        <v>14.366185945385199</v>
      </c>
      <c r="W33" s="140">
        <v>10.6910834571344</v>
      </c>
      <c r="X33" s="140">
        <v>1.90064090198714</v>
      </c>
      <c r="Y33" s="147">
        <v>7.9065212053179899</v>
      </c>
      <c r="Z33" s="140"/>
      <c r="AA33" s="148">
        <v>-13.374509518965199</v>
      </c>
      <c r="AB33" s="149">
        <v>4.7530032208188997</v>
      </c>
      <c r="AC33" s="150">
        <v>-4.7220321572417401</v>
      </c>
      <c r="AD33" s="140"/>
      <c r="AE33" s="151">
        <v>3.8091840073648502</v>
      </c>
      <c r="AF33" s="35"/>
      <c r="AG33" s="146">
        <v>41.191929467616099</v>
      </c>
      <c r="AH33" s="140">
        <v>59.5456086809087</v>
      </c>
      <c r="AI33" s="140">
        <v>63.351983723296001</v>
      </c>
      <c r="AJ33" s="140">
        <v>61.241098677517797</v>
      </c>
      <c r="AK33" s="140">
        <v>57.256697185486601</v>
      </c>
      <c r="AL33" s="147">
        <v>56.517463546964997</v>
      </c>
      <c r="AM33" s="140"/>
      <c r="AN33" s="148">
        <v>66.793828416412296</v>
      </c>
      <c r="AO33" s="149">
        <v>59.7490674805018</v>
      </c>
      <c r="AP33" s="150">
        <v>63.271447948457102</v>
      </c>
      <c r="AQ33" s="140"/>
      <c r="AR33" s="151">
        <v>58.447173375962699</v>
      </c>
      <c r="AS33" s="145"/>
      <c r="AT33" s="146">
        <v>10.278208203655</v>
      </c>
      <c r="AU33" s="140">
        <v>16.685538382687302</v>
      </c>
      <c r="AV33" s="140">
        <v>20.5431514919613</v>
      </c>
      <c r="AW33" s="140">
        <v>14.488622369759501</v>
      </c>
      <c r="AX33" s="140">
        <v>7.5799661961681899</v>
      </c>
      <c r="AY33" s="147">
        <v>14.106404418861199</v>
      </c>
      <c r="AZ33" s="140"/>
      <c r="BA33" s="148">
        <v>6.3248697240849499</v>
      </c>
      <c r="BB33" s="149">
        <v>-3.5324146860260699</v>
      </c>
      <c r="BC33" s="150">
        <v>1.43113388654198</v>
      </c>
      <c r="BD33" s="140"/>
      <c r="BE33" s="151">
        <v>9.8601843680026402</v>
      </c>
    </row>
    <row r="34" spans="1:57" x14ac:dyDescent="0.25">
      <c r="A34" s="24" t="s">
        <v>78</v>
      </c>
      <c r="B34" s="44" t="str">
        <f t="shared" si="0"/>
        <v>Central Virginia</v>
      </c>
      <c r="C34" s="12"/>
      <c r="D34" s="28" t="s">
        <v>16</v>
      </c>
      <c r="E34" s="31" t="s">
        <v>17</v>
      </c>
      <c r="F34" s="12"/>
      <c r="G34" s="146">
        <v>48.615313009075997</v>
      </c>
      <c r="H34" s="140">
        <v>58.409521593138003</v>
      </c>
      <c r="I34" s="140">
        <v>63.442933608165099</v>
      </c>
      <c r="J34" s="140">
        <v>63.818610991056801</v>
      </c>
      <c r="K34" s="140">
        <v>72.814920708800102</v>
      </c>
      <c r="L34" s="147">
        <v>61.420259982047199</v>
      </c>
      <c r="M34" s="140"/>
      <c r="N34" s="148">
        <v>86.655141460819806</v>
      </c>
      <c r="O34" s="149">
        <v>88.673160676884194</v>
      </c>
      <c r="P34" s="150">
        <v>87.664151068851993</v>
      </c>
      <c r="Q34" s="140"/>
      <c r="R34" s="151">
        <v>68.918514578277197</v>
      </c>
      <c r="S34" s="145"/>
      <c r="T34" s="146">
        <v>-4.9501588357319104</v>
      </c>
      <c r="U34" s="140">
        <v>0.72312284400674998</v>
      </c>
      <c r="V34" s="140">
        <v>6.7711196621678003</v>
      </c>
      <c r="W34" s="140">
        <v>4.5018412394846399</v>
      </c>
      <c r="X34" s="140">
        <v>16.989931093737599</v>
      </c>
      <c r="Y34" s="147">
        <v>5.2197865155358603</v>
      </c>
      <c r="Z34" s="140"/>
      <c r="AA34" s="148">
        <v>22.921557969483899</v>
      </c>
      <c r="AB34" s="149">
        <v>32.164457015643698</v>
      </c>
      <c r="AC34" s="150">
        <v>27.4286968130479</v>
      </c>
      <c r="AD34" s="140"/>
      <c r="AE34" s="151">
        <v>12.3351957273329</v>
      </c>
      <c r="AF34" s="35"/>
      <c r="AG34" s="146">
        <v>51.092124073273702</v>
      </c>
      <c r="AH34" s="140">
        <v>60.607068054124099</v>
      </c>
      <c r="AI34" s="140">
        <v>64.435320323149</v>
      </c>
      <c r="AJ34" s="140">
        <v>64.166860600418801</v>
      </c>
      <c r="AK34" s="140">
        <v>69.840253997805704</v>
      </c>
      <c r="AL34" s="147">
        <v>62.028325409754302</v>
      </c>
      <c r="AM34" s="140"/>
      <c r="AN34" s="148">
        <v>83.825093919345704</v>
      </c>
      <c r="AO34" s="149">
        <v>84.829116659463395</v>
      </c>
      <c r="AP34" s="150">
        <v>84.3271052894045</v>
      </c>
      <c r="AQ34" s="140"/>
      <c r="AR34" s="151">
        <v>68.399405375368602</v>
      </c>
      <c r="AS34" s="145"/>
      <c r="AT34" s="146">
        <v>5.37255715990183</v>
      </c>
      <c r="AU34" s="140">
        <v>9.3227372737734395</v>
      </c>
      <c r="AV34" s="140">
        <v>11.050235779673701</v>
      </c>
      <c r="AW34" s="140">
        <v>9.15201289352893</v>
      </c>
      <c r="AX34" s="140">
        <v>11.054367403563299</v>
      </c>
      <c r="AY34" s="147">
        <v>9.3494325219164391</v>
      </c>
      <c r="AZ34" s="140"/>
      <c r="BA34" s="148">
        <v>12.466985446391799</v>
      </c>
      <c r="BB34" s="149">
        <v>10.0050685515438</v>
      </c>
      <c r="BC34" s="150">
        <v>11.215078292753599</v>
      </c>
      <c r="BD34" s="140"/>
      <c r="BE34" s="151">
        <v>9.9994626563823505</v>
      </c>
    </row>
    <row r="35" spans="1:57" x14ac:dyDescent="0.25">
      <c r="A35" s="24" t="s">
        <v>79</v>
      </c>
      <c r="B35" s="44" t="str">
        <f t="shared" si="0"/>
        <v>Chesapeake Bay</v>
      </c>
      <c r="C35" s="12"/>
      <c r="D35" s="28" t="s">
        <v>16</v>
      </c>
      <c r="E35" s="31" t="s">
        <v>17</v>
      </c>
      <c r="F35" s="12"/>
      <c r="G35" s="146">
        <v>44.599627560521398</v>
      </c>
      <c r="H35" s="140">
        <v>54.841713221601402</v>
      </c>
      <c r="I35" s="140">
        <v>58.286778398510201</v>
      </c>
      <c r="J35" s="140">
        <v>58.659217877094903</v>
      </c>
      <c r="K35" s="140">
        <v>52.327746741154499</v>
      </c>
      <c r="L35" s="147">
        <v>53.743016759776502</v>
      </c>
      <c r="M35" s="140"/>
      <c r="N35" s="148">
        <v>67.7839851024208</v>
      </c>
      <c r="O35" s="149">
        <v>73.556797020484098</v>
      </c>
      <c r="P35" s="150">
        <v>70.670391061452506</v>
      </c>
      <c r="Q35" s="140"/>
      <c r="R35" s="151">
        <v>58.579409417398203</v>
      </c>
      <c r="S35" s="145"/>
      <c r="T35" s="146">
        <v>-16.8402777777777</v>
      </c>
      <c r="U35" s="140">
        <v>-17.966573816155901</v>
      </c>
      <c r="V35" s="140">
        <v>-10.699001426533499</v>
      </c>
      <c r="W35" s="140">
        <v>-8.4302325581395294</v>
      </c>
      <c r="X35" s="140">
        <v>-16.119402985074601</v>
      </c>
      <c r="Y35" s="147">
        <v>-13.927825827616999</v>
      </c>
      <c r="Z35" s="140"/>
      <c r="AA35" s="148">
        <v>2.9702970297029698</v>
      </c>
      <c r="AB35" s="149">
        <v>16.0058737151248</v>
      </c>
      <c r="AC35" s="150">
        <v>9.3659942363112307</v>
      </c>
      <c r="AD35" s="140"/>
      <c r="AE35" s="151">
        <v>-7.1082050200379596</v>
      </c>
      <c r="AF35" s="35"/>
      <c r="AG35" s="146">
        <v>41.689944134078203</v>
      </c>
      <c r="AH35" s="140">
        <v>56.145251396648</v>
      </c>
      <c r="AI35" s="140">
        <v>57.914338919925498</v>
      </c>
      <c r="AJ35" s="140">
        <v>57.309124767225299</v>
      </c>
      <c r="AK35" s="140">
        <v>54.050279329608898</v>
      </c>
      <c r="AL35" s="147">
        <v>53.421787709497202</v>
      </c>
      <c r="AM35" s="140"/>
      <c r="AN35" s="148">
        <v>60.986964618249502</v>
      </c>
      <c r="AO35" s="149">
        <v>63.221601489757902</v>
      </c>
      <c r="AP35" s="150">
        <v>62.104283054003702</v>
      </c>
      <c r="AQ35" s="140"/>
      <c r="AR35" s="151">
        <v>55.902500665070399</v>
      </c>
      <c r="AS35" s="145"/>
      <c r="AT35" s="146">
        <v>-9.3336432123343496</v>
      </c>
      <c r="AU35" s="140">
        <v>-3.4703692423780899</v>
      </c>
      <c r="AV35" s="140">
        <v>-3.3388640301717101</v>
      </c>
      <c r="AW35" s="140">
        <v>-5.2471200053621896</v>
      </c>
      <c r="AX35" s="140">
        <v>-5.4567547819009201</v>
      </c>
      <c r="AY35" s="147">
        <v>-5.2419060758012899</v>
      </c>
      <c r="AZ35" s="140"/>
      <c r="BA35" s="148">
        <v>-1.66695441559613</v>
      </c>
      <c r="BB35" s="149">
        <v>-2.95151184318309</v>
      </c>
      <c r="BC35" s="150">
        <v>-2.3250092347526001</v>
      </c>
      <c r="BD35" s="140"/>
      <c r="BE35" s="151">
        <v>-4.3430973718582599</v>
      </c>
    </row>
    <row r="36" spans="1:57" x14ac:dyDescent="0.25">
      <c r="A36" s="24" t="s">
        <v>80</v>
      </c>
      <c r="B36" s="44" t="str">
        <f t="shared" si="0"/>
        <v>Coastal Virginia - Eastern Shore</v>
      </c>
      <c r="C36" s="12"/>
      <c r="D36" s="28" t="s">
        <v>16</v>
      </c>
      <c r="E36" s="31" t="s">
        <v>17</v>
      </c>
      <c r="F36" s="12"/>
      <c r="G36" s="146">
        <v>41.180604356992198</v>
      </c>
      <c r="H36" s="140">
        <v>52.705551651440601</v>
      </c>
      <c r="I36" s="140">
        <v>57.835558678847498</v>
      </c>
      <c r="J36" s="140">
        <v>57.484188334504502</v>
      </c>
      <c r="K36" s="140">
        <v>53.338018271257901</v>
      </c>
      <c r="L36" s="147">
        <v>52.5087842586085</v>
      </c>
      <c r="M36" s="140"/>
      <c r="N36" s="148">
        <v>62.566489361702097</v>
      </c>
      <c r="O36" s="149">
        <v>66.023936170212707</v>
      </c>
      <c r="P36" s="150">
        <v>64.295212765957402</v>
      </c>
      <c r="Q36" s="140"/>
      <c r="R36" s="151">
        <v>56.011063913859502</v>
      </c>
      <c r="S36" s="145"/>
      <c r="T36" s="146">
        <v>-18.9488243430152</v>
      </c>
      <c r="U36" s="140">
        <v>-7.8624078624078599</v>
      </c>
      <c r="V36" s="140">
        <v>-1.43712574850299</v>
      </c>
      <c r="W36" s="140">
        <v>2.1223470661672899</v>
      </c>
      <c r="X36" s="140">
        <v>-16.4371047083626</v>
      </c>
      <c r="Y36" s="147">
        <v>-8.5765275768334597</v>
      </c>
      <c r="Z36" s="140"/>
      <c r="AA36" s="148">
        <v>-16.651904340123998</v>
      </c>
      <c r="AB36" s="149">
        <v>-6.1436672967863801</v>
      </c>
      <c r="AC36" s="150">
        <v>-11.5683584819387</v>
      </c>
      <c r="AD36" s="140"/>
      <c r="AE36" s="151">
        <v>-9.5669468074331192</v>
      </c>
      <c r="AF36" s="35"/>
      <c r="AG36" s="146">
        <v>37.385804638088501</v>
      </c>
      <c r="AH36" s="140">
        <v>48.102600140548098</v>
      </c>
      <c r="AI36" s="140">
        <v>49.771609276177003</v>
      </c>
      <c r="AJ36" s="140">
        <v>49.508081517919798</v>
      </c>
      <c r="AK36" s="140">
        <v>49.543218552354098</v>
      </c>
      <c r="AL36" s="147">
        <v>46.862262825017503</v>
      </c>
      <c r="AM36" s="140"/>
      <c r="AN36" s="148">
        <v>57.976788498181101</v>
      </c>
      <c r="AO36" s="149">
        <v>59.778278191581499</v>
      </c>
      <c r="AP36" s="150">
        <v>58.8775333448813</v>
      </c>
      <c r="AQ36" s="140"/>
      <c r="AR36" s="151">
        <v>50.329950507423803</v>
      </c>
      <c r="AS36" s="145"/>
      <c r="AT36" s="146">
        <v>-7.7989601386481802</v>
      </c>
      <c r="AU36" s="140">
        <v>-1.36887608069164</v>
      </c>
      <c r="AV36" s="140">
        <v>-2.5455796353629099</v>
      </c>
      <c r="AW36" s="140">
        <v>-1.39958012596221</v>
      </c>
      <c r="AX36" s="140">
        <v>-4.8209648243791303</v>
      </c>
      <c r="AY36" s="147">
        <v>-3.4577852397266899</v>
      </c>
      <c r="AZ36" s="140"/>
      <c r="BA36" s="148">
        <v>-10.0026888948642</v>
      </c>
      <c r="BB36" s="149">
        <v>-11.6713590990529</v>
      </c>
      <c r="BC36" s="150">
        <v>-10.8575924468922</v>
      </c>
      <c r="BD36" s="140"/>
      <c r="BE36" s="151">
        <v>-6.0718470208984403</v>
      </c>
    </row>
    <row r="37" spans="1:57" x14ac:dyDescent="0.25">
      <c r="A37" s="24" t="s">
        <v>81</v>
      </c>
      <c r="B37" s="44" t="str">
        <f t="shared" si="0"/>
        <v>Coastal Virginia - Hampton Roads</v>
      </c>
      <c r="C37" s="12"/>
      <c r="D37" s="28" t="s">
        <v>16</v>
      </c>
      <c r="E37" s="31" t="s">
        <v>17</v>
      </c>
      <c r="F37" s="12"/>
      <c r="G37" s="146">
        <v>50.818127993971601</v>
      </c>
      <c r="H37" s="140">
        <v>55.581570590451499</v>
      </c>
      <c r="I37" s="140">
        <v>57.909467678561803</v>
      </c>
      <c r="J37" s="140">
        <v>59.123203616986899</v>
      </c>
      <c r="K37" s="140">
        <v>63.515259163571699</v>
      </c>
      <c r="L37" s="147">
        <v>57.389525808708697</v>
      </c>
      <c r="M37" s="140"/>
      <c r="N37" s="148">
        <v>77.553492127573605</v>
      </c>
      <c r="O37" s="149">
        <v>79.2598573543264</v>
      </c>
      <c r="P37" s="150">
        <v>78.406674740949995</v>
      </c>
      <c r="Q37" s="140"/>
      <c r="R37" s="151">
        <v>63.394079200307502</v>
      </c>
      <c r="S37" s="145"/>
      <c r="T37" s="146">
        <v>-11.8582816636589</v>
      </c>
      <c r="U37" s="140">
        <v>-6.9314258941112197</v>
      </c>
      <c r="V37" s="140">
        <v>-5.8052923991680796</v>
      </c>
      <c r="W37" s="140">
        <v>-3.9283711191390398</v>
      </c>
      <c r="X37" s="140">
        <v>-2.3391406065989799</v>
      </c>
      <c r="Y37" s="147">
        <v>-6.0518463369439299</v>
      </c>
      <c r="Z37" s="140"/>
      <c r="AA37" s="148">
        <v>-2.68592761811369</v>
      </c>
      <c r="AB37" s="149">
        <v>-0.86142143623110701</v>
      </c>
      <c r="AC37" s="150">
        <v>-1.7722200222780899</v>
      </c>
      <c r="AD37" s="140"/>
      <c r="AE37" s="151">
        <v>-4.5833328632475201</v>
      </c>
      <c r="AF37" s="35"/>
      <c r="AG37" s="146">
        <v>48.737166462585897</v>
      </c>
      <c r="AH37" s="140">
        <v>53.743785027550999</v>
      </c>
      <c r="AI37" s="140">
        <v>55.986893893011597</v>
      </c>
      <c r="AJ37" s="140">
        <v>56.959759945637899</v>
      </c>
      <c r="AK37" s="140">
        <v>60.995202949546801</v>
      </c>
      <c r="AL37" s="147">
        <v>55.284552845528403</v>
      </c>
      <c r="AM37" s="140"/>
      <c r="AN37" s="148">
        <v>75.909977797214495</v>
      </c>
      <c r="AO37" s="149">
        <v>79.189934737266995</v>
      </c>
      <c r="AP37" s="150">
        <v>77.549956267240702</v>
      </c>
      <c r="AQ37" s="140"/>
      <c r="AR37" s="151">
        <v>61.645998850470797</v>
      </c>
      <c r="AS37" s="145"/>
      <c r="AT37" s="146">
        <v>-2.8321942713455099</v>
      </c>
      <c r="AU37" s="140">
        <v>5.1151498705078398</v>
      </c>
      <c r="AV37" s="140">
        <v>5.8013274555857199</v>
      </c>
      <c r="AW37" s="140">
        <v>5.1367704507013903</v>
      </c>
      <c r="AX37" s="140">
        <v>6.38045030233374</v>
      </c>
      <c r="AY37" s="147">
        <v>4.0290502875221099</v>
      </c>
      <c r="AZ37" s="140"/>
      <c r="BA37" s="148">
        <v>0.78755613263347102</v>
      </c>
      <c r="BB37" s="149">
        <v>-1.49437358413959</v>
      </c>
      <c r="BC37" s="150">
        <v>-0.390592318689365</v>
      </c>
      <c r="BD37" s="140"/>
      <c r="BE37" s="151">
        <v>2.3959183449138801</v>
      </c>
    </row>
    <row r="38" spans="1:57" x14ac:dyDescent="0.25">
      <c r="A38" s="25" t="s">
        <v>82</v>
      </c>
      <c r="B38" s="44" t="str">
        <f t="shared" si="0"/>
        <v>Northern Virginia</v>
      </c>
      <c r="C38" s="12"/>
      <c r="D38" s="28" t="s">
        <v>16</v>
      </c>
      <c r="E38" s="31" t="s">
        <v>17</v>
      </c>
      <c r="F38" s="13"/>
      <c r="G38" s="146">
        <v>55.260720756996101</v>
      </c>
      <c r="H38" s="140">
        <v>62.335413730622101</v>
      </c>
      <c r="I38" s="140">
        <v>66.688141735453897</v>
      </c>
      <c r="J38" s="140">
        <v>66.486812965572696</v>
      </c>
      <c r="K38" s="140">
        <v>67.000201328769805</v>
      </c>
      <c r="L38" s="147">
        <v>63.554258103482901</v>
      </c>
      <c r="M38" s="140"/>
      <c r="N38" s="148">
        <v>76.649889269176498</v>
      </c>
      <c r="O38" s="149">
        <v>84.4091000603986</v>
      </c>
      <c r="P38" s="150">
        <v>80.529494664787507</v>
      </c>
      <c r="Q38" s="140"/>
      <c r="R38" s="151">
        <v>68.404325692427093</v>
      </c>
      <c r="S38" s="145"/>
      <c r="T38" s="146">
        <v>45.020814183465198</v>
      </c>
      <c r="U38" s="140">
        <v>53.899448414532202</v>
      </c>
      <c r="V38" s="140">
        <v>59.918590085223897</v>
      </c>
      <c r="W38" s="140">
        <v>54.306243957534697</v>
      </c>
      <c r="X38" s="140">
        <v>49.374916752803301</v>
      </c>
      <c r="Y38" s="147">
        <v>52.589824137116899</v>
      </c>
      <c r="Z38" s="140"/>
      <c r="AA38" s="148">
        <v>38.913591989508198</v>
      </c>
      <c r="AB38" s="149">
        <v>50.007250881407501</v>
      </c>
      <c r="AC38" s="150">
        <v>44.514766208650101</v>
      </c>
      <c r="AD38" s="140"/>
      <c r="AE38" s="151">
        <v>49.774841923248502</v>
      </c>
      <c r="AF38" s="35"/>
      <c r="AG38" s="146">
        <v>50.586370042279</v>
      </c>
      <c r="AH38" s="140">
        <v>59.446849204751302</v>
      </c>
      <c r="AI38" s="140">
        <v>63.7064626535131</v>
      </c>
      <c r="AJ38" s="140">
        <v>63.806623716529003</v>
      </c>
      <c r="AK38" s="140">
        <v>62.329373867525597</v>
      </c>
      <c r="AL38" s="147">
        <v>59.975135896919603</v>
      </c>
      <c r="AM38" s="140"/>
      <c r="AN38" s="148">
        <v>70.329172538755699</v>
      </c>
      <c r="AO38" s="149">
        <v>76.280954298369195</v>
      </c>
      <c r="AP38" s="150">
        <v>73.305063418562497</v>
      </c>
      <c r="AQ38" s="140"/>
      <c r="AR38" s="151">
        <v>63.783686617389002</v>
      </c>
      <c r="AS38" s="145"/>
      <c r="AT38" s="146">
        <v>47.622914482972099</v>
      </c>
      <c r="AU38" s="140">
        <v>59.598891012838799</v>
      </c>
      <c r="AV38" s="140">
        <v>64.151962064059305</v>
      </c>
      <c r="AW38" s="140">
        <v>61.050865152779402</v>
      </c>
      <c r="AX38" s="140">
        <v>56.405534265054101</v>
      </c>
      <c r="AY38" s="147">
        <v>58.0002388094126</v>
      </c>
      <c r="AZ38" s="140"/>
      <c r="BA38" s="148">
        <v>48.654445809250802</v>
      </c>
      <c r="BB38" s="149">
        <v>48.775860475681199</v>
      </c>
      <c r="BC38" s="150">
        <v>48.7175928751033</v>
      </c>
      <c r="BD38" s="140"/>
      <c r="BE38" s="151">
        <v>54.826930605734603</v>
      </c>
    </row>
    <row r="39" spans="1:57" x14ac:dyDescent="0.25">
      <c r="A39" s="26" t="s">
        <v>83</v>
      </c>
      <c r="B39" s="44" t="str">
        <f t="shared" si="0"/>
        <v>Shenandoah Valley</v>
      </c>
      <c r="C39" s="12"/>
      <c r="D39" s="29" t="s">
        <v>16</v>
      </c>
      <c r="E39" s="32" t="s">
        <v>17</v>
      </c>
      <c r="F39" s="12"/>
      <c r="G39" s="152">
        <v>43.219277108433701</v>
      </c>
      <c r="H39" s="153">
        <v>52.8481927710843</v>
      </c>
      <c r="I39" s="153">
        <v>59.4409638554216</v>
      </c>
      <c r="J39" s="153">
        <v>60.732530120481897</v>
      </c>
      <c r="K39" s="153">
        <v>63.701204819277102</v>
      </c>
      <c r="L39" s="154">
        <v>55.988433734939697</v>
      </c>
      <c r="M39" s="140"/>
      <c r="N39" s="155">
        <v>73.822234710124505</v>
      </c>
      <c r="O39" s="156">
        <v>72.782616839936296</v>
      </c>
      <c r="P39" s="157">
        <v>73.3024257750304</v>
      </c>
      <c r="Q39" s="140"/>
      <c r="R39" s="158">
        <v>61.037293968236597</v>
      </c>
      <c r="S39" s="145"/>
      <c r="T39" s="152">
        <v>0.40185241963650098</v>
      </c>
      <c r="U39" s="153">
        <v>4.6990616551883999</v>
      </c>
      <c r="V39" s="153">
        <v>13.995476535297099</v>
      </c>
      <c r="W39" s="153">
        <v>12.585220060889799</v>
      </c>
      <c r="X39" s="153">
        <v>7.5896318067714601</v>
      </c>
      <c r="Y39" s="154">
        <v>8.10965053350224</v>
      </c>
      <c r="Z39" s="140"/>
      <c r="AA39" s="155">
        <v>6.4459991579267699</v>
      </c>
      <c r="AB39" s="156">
        <v>17.6244652411686</v>
      </c>
      <c r="AC39" s="157">
        <v>11.7168733153782</v>
      </c>
      <c r="AD39" s="140"/>
      <c r="AE39" s="158">
        <v>9.4312963117975794</v>
      </c>
      <c r="AF39" s="36"/>
      <c r="AG39" s="152">
        <v>41.809638554216797</v>
      </c>
      <c r="AH39" s="153">
        <v>50.6867469879518</v>
      </c>
      <c r="AI39" s="153">
        <v>53.816867469879497</v>
      </c>
      <c r="AJ39" s="153">
        <v>54.525301204819201</v>
      </c>
      <c r="AK39" s="153">
        <v>55.3397590361445</v>
      </c>
      <c r="AL39" s="154">
        <v>51.2356626506024</v>
      </c>
      <c r="AM39" s="140"/>
      <c r="AN39" s="155">
        <v>65.922683125209304</v>
      </c>
      <c r="AO39" s="156">
        <v>66.001626716424994</v>
      </c>
      <c r="AP39" s="157">
        <v>65.962154920817099</v>
      </c>
      <c r="AQ39" s="140"/>
      <c r="AR39" s="158">
        <v>55.465057161701601</v>
      </c>
      <c r="AS39" s="96"/>
      <c r="AT39" s="152">
        <v>7.0334903474166097</v>
      </c>
      <c r="AU39" s="153">
        <v>10.0764315017621</v>
      </c>
      <c r="AV39" s="153">
        <v>11.803190956076801</v>
      </c>
      <c r="AW39" s="153">
        <v>12.198091252647099</v>
      </c>
      <c r="AX39" s="153">
        <v>12.569467876813301</v>
      </c>
      <c r="AY39" s="154">
        <v>10.892570584738699</v>
      </c>
      <c r="AZ39" s="140"/>
      <c r="BA39" s="155">
        <v>11.3587384790128</v>
      </c>
      <c r="BB39" s="156">
        <v>8.2486231577335207</v>
      </c>
      <c r="BC39" s="157">
        <v>9.7807274848393995</v>
      </c>
      <c r="BD39" s="140"/>
      <c r="BE39" s="158">
        <v>10.5344876552358</v>
      </c>
    </row>
    <row r="40" spans="1:57" x14ac:dyDescent="0.25">
      <c r="A40" s="22" t="s">
        <v>84</v>
      </c>
      <c r="B40" s="44" t="str">
        <f t="shared" si="0"/>
        <v>Southern Virginia</v>
      </c>
      <c r="C40" s="10"/>
      <c r="D40" s="27" t="s">
        <v>16</v>
      </c>
      <c r="E40" s="30" t="s">
        <v>17</v>
      </c>
      <c r="F40" s="3"/>
      <c r="G40" s="137">
        <v>44.480929527658397</v>
      </c>
      <c r="H40" s="138">
        <v>57.438747158373303</v>
      </c>
      <c r="I40" s="138">
        <v>61.454912856782002</v>
      </c>
      <c r="J40" s="138">
        <v>61.025511492801201</v>
      </c>
      <c r="K40" s="138">
        <v>59.661530689568004</v>
      </c>
      <c r="L40" s="139">
        <v>56.812326345036603</v>
      </c>
      <c r="M40" s="140"/>
      <c r="N40" s="141">
        <v>73.629704470825899</v>
      </c>
      <c r="O40" s="142">
        <v>74.816872947714003</v>
      </c>
      <c r="P40" s="143">
        <v>74.223288709269994</v>
      </c>
      <c r="Q40" s="140"/>
      <c r="R40" s="144">
        <v>61.7868870205318</v>
      </c>
      <c r="S40" s="145"/>
      <c r="T40" s="137">
        <v>-10.836362534527201</v>
      </c>
      <c r="U40" s="138">
        <v>-2.9180206337226</v>
      </c>
      <c r="V40" s="138">
        <v>-1.9236804047262901</v>
      </c>
      <c r="W40" s="138">
        <v>-1.62202707463704</v>
      </c>
      <c r="X40" s="138">
        <v>-3.8987818742761302</v>
      </c>
      <c r="Y40" s="139">
        <v>-3.9767862838033698</v>
      </c>
      <c r="Z40" s="140"/>
      <c r="AA40" s="141">
        <v>4.6926473652037402</v>
      </c>
      <c r="AB40" s="142">
        <v>14.2652472016355</v>
      </c>
      <c r="AC40" s="143">
        <v>9.3079130519410693</v>
      </c>
      <c r="AD40" s="140"/>
      <c r="AE40" s="144">
        <v>0.203026200896365</v>
      </c>
      <c r="AF40" s="33"/>
      <c r="AG40" s="137">
        <v>42.788582975498798</v>
      </c>
      <c r="AH40" s="138">
        <v>54.660267744379802</v>
      </c>
      <c r="AI40" s="138">
        <v>56.946198534983502</v>
      </c>
      <c r="AJ40" s="138">
        <v>56.693609497347801</v>
      </c>
      <c r="AK40" s="138">
        <v>55.354887597878204</v>
      </c>
      <c r="AL40" s="139">
        <v>53.288709270017598</v>
      </c>
      <c r="AM40" s="140"/>
      <c r="AN40" s="141">
        <v>64.296539530184305</v>
      </c>
      <c r="AO40" s="142">
        <v>65.679464511240198</v>
      </c>
      <c r="AP40" s="143">
        <v>64.988002020712301</v>
      </c>
      <c r="AQ40" s="140"/>
      <c r="AR40" s="144">
        <v>56.631364341644698</v>
      </c>
      <c r="AS40" s="145"/>
      <c r="AT40" s="137">
        <v>-5.86630093012917</v>
      </c>
      <c r="AU40" s="138">
        <v>-3.34198096069415</v>
      </c>
      <c r="AV40" s="138">
        <v>-5.2108270069562801</v>
      </c>
      <c r="AW40" s="138">
        <v>-4.8647742738598003</v>
      </c>
      <c r="AX40" s="138">
        <v>-4.3673379770800098</v>
      </c>
      <c r="AY40" s="139">
        <v>-4.6909530640131596</v>
      </c>
      <c r="AZ40" s="140"/>
      <c r="BA40" s="141">
        <v>-0.65759995666537696</v>
      </c>
      <c r="BB40" s="142">
        <v>-0.48300586295749098</v>
      </c>
      <c r="BC40" s="143">
        <v>-0.56945071935645197</v>
      </c>
      <c r="BD40" s="140"/>
      <c r="BE40" s="144">
        <v>-3.3777834490908201</v>
      </c>
    </row>
    <row r="41" spans="1:57" x14ac:dyDescent="0.25">
      <c r="A41" s="23" t="s">
        <v>85</v>
      </c>
      <c r="B41" s="44" t="str">
        <f t="shared" si="0"/>
        <v>Southwest Virginia - Blue Ridge Highlands</v>
      </c>
      <c r="C41" s="11"/>
      <c r="D41" s="28" t="s">
        <v>16</v>
      </c>
      <c r="E41" s="31" t="s">
        <v>17</v>
      </c>
      <c r="F41" s="12"/>
      <c r="G41" s="146">
        <v>38.762511373976302</v>
      </c>
      <c r="H41" s="140">
        <v>46.613804757571799</v>
      </c>
      <c r="I41" s="140">
        <v>50.292473677369003</v>
      </c>
      <c r="J41" s="140">
        <v>52.060314571688501</v>
      </c>
      <c r="K41" s="140">
        <v>55.492005719485199</v>
      </c>
      <c r="L41" s="147">
        <v>48.644222020018098</v>
      </c>
      <c r="M41" s="140"/>
      <c r="N41" s="148">
        <v>73.3913947744702</v>
      </c>
      <c r="O41" s="149">
        <v>71.545560899519003</v>
      </c>
      <c r="P41" s="150">
        <v>72.468477836994595</v>
      </c>
      <c r="Q41" s="140"/>
      <c r="R41" s="151">
        <v>55.45115225344</v>
      </c>
      <c r="S41" s="145"/>
      <c r="T41" s="146">
        <v>-34.5030118114705</v>
      </c>
      <c r="U41" s="140">
        <v>-16.5752936312985</v>
      </c>
      <c r="V41" s="140">
        <v>-3.98379061547111</v>
      </c>
      <c r="W41" s="140">
        <v>-10.234195353321301</v>
      </c>
      <c r="X41" s="140">
        <v>-12.539653607423499</v>
      </c>
      <c r="Y41" s="147">
        <v>-15.8056249858868</v>
      </c>
      <c r="Z41" s="140"/>
      <c r="AA41" s="148">
        <v>4.2639449162862002</v>
      </c>
      <c r="AB41" s="149">
        <v>23.095652335915101</v>
      </c>
      <c r="AC41" s="150">
        <v>12.780936928404699</v>
      </c>
      <c r="AD41" s="140"/>
      <c r="AE41" s="151">
        <v>-7.0040412722092897</v>
      </c>
      <c r="AF41" s="34"/>
      <c r="AG41" s="146">
        <v>37.228649421551999</v>
      </c>
      <c r="AH41" s="140">
        <v>45.843624073833297</v>
      </c>
      <c r="AI41" s="140">
        <v>48.092421682048602</v>
      </c>
      <c r="AJ41" s="140">
        <v>49.330560249577502</v>
      </c>
      <c r="AK41" s="140">
        <v>51.075653191212702</v>
      </c>
      <c r="AL41" s="147">
        <v>46.314181723644801</v>
      </c>
      <c r="AM41" s="140"/>
      <c r="AN41" s="148">
        <v>64.025737683608398</v>
      </c>
      <c r="AO41" s="149">
        <v>62.589366956973798</v>
      </c>
      <c r="AP41" s="150">
        <v>63.307552320291101</v>
      </c>
      <c r="AQ41" s="140"/>
      <c r="AR41" s="151">
        <v>51.169430465543797</v>
      </c>
      <c r="AS41" s="145"/>
      <c r="AT41" s="146">
        <v>-5.2709468110937001</v>
      </c>
      <c r="AU41" s="140">
        <v>1.3445964109881801</v>
      </c>
      <c r="AV41" s="140">
        <v>2.6152984546882601</v>
      </c>
      <c r="AW41" s="140">
        <v>-1.3806892452587901E-2</v>
      </c>
      <c r="AX41" s="140">
        <v>-2.2471404712895802</v>
      </c>
      <c r="AY41" s="147">
        <v>-0.60882140970535303</v>
      </c>
      <c r="AZ41" s="140"/>
      <c r="BA41" s="148">
        <v>-8.3529709034873001E-2</v>
      </c>
      <c r="BB41" s="149">
        <v>-0.32751029594412501</v>
      </c>
      <c r="BC41" s="150">
        <v>-0.20428520308051001</v>
      </c>
      <c r="BD41" s="140"/>
      <c r="BE41" s="151">
        <v>-0.46619728361652801</v>
      </c>
    </row>
    <row r="42" spans="1:57" x14ac:dyDescent="0.25">
      <c r="A42" s="24" t="s">
        <v>86</v>
      </c>
      <c r="B42" s="44" t="str">
        <f t="shared" si="0"/>
        <v>Southwest Virginia - Heart of Appalachia</v>
      </c>
      <c r="C42" s="12"/>
      <c r="D42" s="28" t="s">
        <v>16</v>
      </c>
      <c r="E42" s="31" t="s">
        <v>17</v>
      </c>
      <c r="F42" s="12"/>
      <c r="G42" s="146">
        <v>38.927576601671298</v>
      </c>
      <c r="H42" s="140">
        <v>53.899721448467901</v>
      </c>
      <c r="I42" s="140">
        <v>55.849582172701901</v>
      </c>
      <c r="J42" s="140">
        <v>55.292479108635</v>
      </c>
      <c r="K42" s="140">
        <v>51.253481894150397</v>
      </c>
      <c r="L42" s="147">
        <v>51.044568245125298</v>
      </c>
      <c r="M42" s="140"/>
      <c r="N42" s="148">
        <v>56.221198156682</v>
      </c>
      <c r="O42" s="149">
        <v>55.8262014483212</v>
      </c>
      <c r="P42" s="150">
        <v>56.023699802501604</v>
      </c>
      <c r="Q42" s="140"/>
      <c r="R42" s="151">
        <v>52.5249559600704</v>
      </c>
      <c r="S42" s="145"/>
      <c r="T42" s="146">
        <v>-27.402597402597401</v>
      </c>
      <c r="U42" s="140">
        <v>2.6525198938991998</v>
      </c>
      <c r="V42" s="140">
        <v>12.6404494382022</v>
      </c>
      <c r="W42" s="140">
        <v>6.29183400267737</v>
      </c>
      <c r="X42" s="140">
        <v>-2.4385476225382301</v>
      </c>
      <c r="Y42" s="147">
        <v>-1.9474479861556699</v>
      </c>
      <c r="Z42" s="140"/>
      <c r="AA42" s="148">
        <v>-8.1720430107526791</v>
      </c>
      <c r="AB42" s="149">
        <v>8.5787451984634995</v>
      </c>
      <c r="AC42" s="150">
        <v>-0.52600818234950297</v>
      </c>
      <c r="AD42" s="140"/>
      <c r="AE42" s="151">
        <v>-1.4822339139319201</v>
      </c>
      <c r="AF42" s="35"/>
      <c r="AG42" s="146">
        <v>36.055013927576603</v>
      </c>
      <c r="AH42" s="140">
        <v>51.915041782729801</v>
      </c>
      <c r="AI42" s="140">
        <v>55.048746518105801</v>
      </c>
      <c r="AJ42" s="140">
        <v>53.220752089136397</v>
      </c>
      <c r="AK42" s="140">
        <v>50.121866295264603</v>
      </c>
      <c r="AL42" s="147">
        <v>49.272284122562603</v>
      </c>
      <c r="AM42" s="140"/>
      <c r="AN42" s="148">
        <v>53.0633258966878</v>
      </c>
      <c r="AO42" s="149">
        <v>51.158400549167602</v>
      </c>
      <c r="AP42" s="150">
        <v>52.110863222927698</v>
      </c>
      <c r="AQ42" s="140"/>
      <c r="AR42" s="151">
        <v>50.091643136672097</v>
      </c>
      <c r="AS42" s="145"/>
      <c r="AT42" s="146">
        <v>-10.7327586206896</v>
      </c>
      <c r="AU42" s="140">
        <v>6.0832443970117298</v>
      </c>
      <c r="AV42" s="140">
        <v>10.327983251918999</v>
      </c>
      <c r="AW42" s="140">
        <v>5.1599587203302297</v>
      </c>
      <c r="AX42" s="140">
        <v>5.2468882531556602</v>
      </c>
      <c r="AY42" s="147">
        <v>3.74951382280668</v>
      </c>
      <c r="AZ42" s="140"/>
      <c r="BA42" s="148">
        <v>-5.3565962656871697</v>
      </c>
      <c r="BB42" s="149">
        <v>-8.2769230769230706</v>
      </c>
      <c r="BC42" s="150">
        <v>-6.8129507442074502</v>
      </c>
      <c r="BD42" s="140"/>
      <c r="BE42" s="151">
        <v>0.344504178072082</v>
      </c>
    </row>
    <row r="43" spans="1:57" x14ac:dyDescent="0.25">
      <c r="A43" s="26" t="s">
        <v>87</v>
      </c>
      <c r="B43" s="44" t="str">
        <f t="shared" si="0"/>
        <v>Virginia Mountains</v>
      </c>
      <c r="C43" s="12"/>
      <c r="D43" s="29" t="s">
        <v>16</v>
      </c>
      <c r="E43" s="32" t="s">
        <v>17</v>
      </c>
      <c r="F43" s="12"/>
      <c r="G43" s="152">
        <v>38.7724753278356</v>
      </c>
      <c r="H43" s="153">
        <v>49.8986075435987</v>
      </c>
      <c r="I43" s="153">
        <v>56.793294578883298</v>
      </c>
      <c r="J43" s="153">
        <v>55.116939299716101</v>
      </c>
      <c r="K43" s="153">
        <v>53.913748817087999</v>
      </c>
      <c r="L43" s="154">
        <v>50.899013113424303</v>
      </c>
      <c r="M43" s="140"/>
      <c r="N43" s="155">
        <v>65.035059331175802</v>
      </c>
      <c r="O43" s="156">
        <v>64.293419633225398</v>
      </c>
      <c r="P43" s="157">
        <v>64.6642394822006</v>
      </c>
      <c r="Q43" s="140"/>
      <c r="R43" s="158">
        <v>54.839145454194501</v>
      </c>
      <c r="S43" s="145"/>
      <c r="T43" s="152">
        <v>-3.4768044622042198</v>
      </c>
      <c r="U43" s="153">
        <v>5.0391468785170099</v>
      </c>
      <c r="V43" s="153">
        <v>20.035164968740698</v>
      </c>
      <c r="W43" s="153">
        <v>8.8682016763043006</v>
      </c>
      <c r="X43" s="153">
        <v>3.1558144814072602</v>
      </c>
      <c r="Y43" s="154">
        <v>6.9794851121921599</v>
      </c>
      <c r="Z43" s="140"/>
      <c r="AA43" s="155">
        <v>8.0196049835409795</v>
      </c>
      <c r="AB43" s="156">
        <v>15.445546901857499</v>
      </c>
      <c r="AC43" s="157">
        <v>11.587926053185001</v>
      </c>
      <c r="AD43" s="140"/>
      <c r="AE43" s="158">
        <v>8.4940288173966305</v>
      </c>
      <c r="AF43" s="36"/>
      <c r="AG43" s="152">
        <v>38.620386643233701</v>
      </c>
      <c r="AH43" s="153">
        <v>49.692442882249502</v>
      </c>
      <c r="AI43" s="153">
        <v>52.754495065567099</v>
      </c>
      <c r="AJ43" s="153">
        <v>52.514532918750803</v>
      </c>
      <c r="AK43" s="153">
        <v>52.693659591726302</v>
      </c>
      <c r="AL43" s="154">
        <v>49.255103420305502</v>
      </c>
      <c r="AM43" s="140"/>
      <c r="AN43" s="155">
        <v>63.123585638531402</v>
      </c>
      <c r="AO43" s="156">
        <v>63.704529334279002</v>
      </c>
      <c r="AP43" s="157">
        <v>63.414057486405198</v>
      </c>
      <c r="AQ43" s="140"/>
      <c r="AR43" s="158">
        <v>53.302374079187402</v>
      </c>
      <c r="AS43" s="145"/>
      <c r="AT43" s="152">
        <v>8.9077826171205494</v>
      </c>
      <c r="AU43" s="153">
        <v>12.2922126323889</v>
      </c>
      <c r="AV43" s="153">
        <v>12.7663849638208</v>
      </c>
      <c r="AW43" s="153">
        <v>10.0640378441433</v>
      </c>
      <c r="AX43" s="153">
        <v>16.5214596847553</v>
      </c>
      <c r="AY43" s="154">
        <v>12.233025530131499</v>
      </c>
      <c r="AZ43" s="140"/>
      <c r="BA43" s="155">
        <v>14.3681555622201</v>
      </c>
      <c r="BB43" s="156">
        <v>11.146892042066</v>
      </c>
      <c r="BC43" s="157">
        <v>12.7271418847261</v>
      </c>
      <c r="BD43" s="140"/>
      <c r="BE43" s="158">
        <v>12.4013156746039</v>
      </c>
    </row>
  </sheetData>
  <sheetProtection algorithmName="SHA-512" hashValue="3BRpTpfAwRobxXSiEybxdbTS8cAoLJRKwYDI97CnwFe/MA//8GGkHKMmOJ5VlefM+i5QWmxkJhFliuQE1mPVvA==" saltValue="5iVOJ32FD17zwEJ8DJTJCA=="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7" zoomScale="85" zoomScaleNormal="85" workbookViewId="0">
      <selection activeCell="H37" sqref="H37"/>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36</v>
      </c>
      <c r="H2" s="194"/>
      <c r="I2" s="194"/>
      <c r="J2" s="194"/>
      <c r="K2" s="194"/>
      <c r="L2" s="194"/>
      <c r="M2" s="194"/>
      <c r="N2" s="194"/>
      <c r="O2" s="194"/>
      <c r="P2" s="194"/>
      <c r="Q2" s="194"/>
      <c r="R2" s="194"/>
      <c r="T2" s="193" t="s">
        <v>37</v>
      </c>
      <c r="U2" s="194"/>
      <c r="V2" s="194"/>
      <c r="W2" s="194"/>
      <c r="X2" s="194"/>
      <c r="Y2" s="194"/>
      <c r="Z2" s="194"/>
      <c r="AA2" s="194"/>
      <c r="AB2" s="194"/>
      <c r="AC2" s="194"/>
      <c r="AD2" s="194"/>
      <c r="AE2" s="194"/>
      <c r="AF2" s="4"/>
      <c r="AG2" s="193" t="s">
        <v>38</v>
      </c>
      <c r="AH2" s="194"/>
      <c r="AI2" s="194"/>
      <c r="AJ2" s="194"/>
      <c r="AK2" s="194"/>
      <c r="AL2" s="194"/>
      <c r="AM2" s="194"/>
      <c r="AN2" s="194"/>
      <c r="AO2" s="194"/>
      <c r="AP2" s="194"/>
      <c r="AQ2" s="194"/>
      <c r="AR2" s="194"/>
      <c r="AT2" s="193" t="s">
        <v>39</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138.621516798503</v>
      </c>
      <c r="H6" s="160">
        <v>138.43398450090999</v>
      </c>
      <c r="I6" s="160">
        <v>140.339035670177</v>
      </c>
      <c r="J6" s="160">
        <v>139.25728805996499</v>
      </c>
      <c r="K6" s="160">
        <v>139.98958450827701</v>
      </c>
      <c r="L6" s="161">
        <v>139.36721715642099</v>
      </c>
      <c r="M6" s="162"/>
      <c r="N6" s="163">
        <v>156.26595613107801</v>
      </c>
      <c r="O6" s="164">
        <v>160.612713626865</v>
      </c>
      <c r="P6" s="165">
        <v>158.48215535534399</v>
      </c>
      <c r="Q6" s="162"/>
      <c r="R6" s="166">
        <v>145.73770776280301</v>
      </c>
      <c r="S6" s="145"/>
      <c r="T6" s="137">
        <v>27.427585935055902</v>
      </c>
      <c r="U6" s="138">
        <v>29.249855191866001</v>
      </c>
      <c r="V6" s="138">
        <v>30.5427295986178</v>
      </c>
      <c r="W6" s="138">
        <v>29.134752039612</v>
      </c>
      <c r="X6" s="138">
        <v>25.9060933555714</v>
      </c>
      <c r="Y6" s="139">
        <v>28.425257028620798</v>
      </c>
      <c r="Z6" s="140"/>
      <c r="AA6" s="141">
        <v>27.3984064760084</v>
      </c>
      <c r="AB6" s="142">
        <v>29.719815501058399</v>
      </c>
      <c r="AC6" s="143">
        <v>28.609410776461701</v>
      </c>
      <c r="AD6" s="140"/>
      <c r="AE6" s="144">
        <v>28.592723350015302</v>
      </c>
      <c r="AF6" s="33"/>
      <c r="AG6" s="159">
        <v>139.80468868610299</v>
      </c>
      <c r="AH6" s="160">
        <v>140.58875221708701</v>
      </c>
      <c r="AI6" s="160">
        <v>142.69295080803499</v>
      </c>
      <c r="AJ6" s="160">
        <v>142.49592456629</v>
      </c>
      <c r="AK6" s="160">
        <v>144.328313444364</v>
      </c>
      <c r="AL6" s="161">
        <v>142.09056632948599</v>
      </c>
      <c r="AM6" s="162"/>
      <c r="AN6" s="163">
        <v>158.278944611996</v>
      </c>
      <c r="AO6" s="164">
        <v>161.88860065321501</v>
      </c>
      <c r="AP6" s="165">
        <v>160.112609989703</v>
      </c>
      <c r="AQ6" s="162"/>
      <c r="AR6" s="166">
        <v>148.029295723844</v>
      </c>
      <c r="AS6" s="145"/>
      <c r="AT6" s="137">
        <v>35.197409301818404</v>
      </c>
      <c r="AU6" s="138">
        <v>38.813877215945602</v>
      </c>
      <c r="AV6" s="138">
        <v>40.514449208008301</v>
      </c>
      <c r="AW6" s="138">
        <v>39.248294914073597</v>
      </c>
      <c r="AX6" s="138">
        <v>36.347668653714301</v>
      </c>
      <c r="AY6" s="139">
        <v>38.054440529788202</v>
      </c>
      <c r="AZ6" s="140"/>
      <c r="BA6" s="141">
        <v>33.896474999966301</v>
      </c>
      <c r="BB6" s="142">
        <v>33.1191169516825</v>
      </c>
      <c r="BC6" s="143">
        <v>33.485535287715102</v>
      </c>
      <c r="BD6" s="140"/>
      <c r="BE6" s="144">
        <v>36.051543965786003</v>
      </c>
    </row>
    <row r="7" spans="1:57" x14ac:dyDescent="0.25">
      <c r="A7" s="23" t="s">
        <v>18</v>
      </c>
      <c r="B7" s="44" t="str">
        <f>TRIM(A7)</f>
        <v>Virginia</v>
      </c>
      <c r="C7" s="11"/>
      <c r="D7" s="28" t="s">
        <v>16</v>
      </c>
      <c r="E7" s="31" t="s">
        <v>17</v>
      </c>
      <c r="F7" s="12"/>
      <c r="G7" s="167">
        <v>103.065416298771</v>
      </c>
      <c r="H7" s="162">
        <v>108.01155587275299</v>
      </c>
      <c r="I7" s="162">
        <v>111.254660144867</v>
      </c>
      <c r="J7" s="162">
        <v>110.533148799196</v>
      </c>
      <c r="K7" s="162">
        <v>111.782895660896</v>
      </c>
      <c r="L7" s="168">
        <v>109.219420788885</v>
      </c>
      <c r="M7" s="162"/>
      <c r="N7" s="169">
        <v>129.276211254938</v>
      </c>
      <c r="O7" s="170">
        <v>132.539946665873</v>
      </c>
      <c r="P7" s="171">
        <v>130.941746350378</v>
      </c>
      <c r="Q7" s="162"/>
      <c r="R7" s="172">
        <v>116.798427341709</v>
      </c>
      <c r="S7" s="145"/>
      <c r="T7" s="146">
        <v>18.277803305717899</v>
      </c>
      <c r="U7" s="140">
        <v>24.288044550244699</v>
      </c>
      <c r="V7" s="140">
        <v>27.998892421580699</v>
      </c>
      <c r="W7" s="140">
        <v>28.065551245116598</v>
      </c>
      <c r="X7" s="140">
        <v>26.636685754719199</v>
      </c>
      <c r="Y7" s="147">
        <v>25.362442865835899</v>
      </c>
      <c r="Z7" s="140"/>
      <c r="AA7" s="148">
        <v>29.106363382674001</v>
      </c>
      <c r="AB7" s="149">
        <v>30.9454405203257</v>
      </c>
      <c r="AC7" s="150">
        <v>30.074837399213202</v>
      </c>
      <c r="AD7" s="140"/>
      <c r="AE7" s="151">
        <v>27.414080726022</v>
      </c>
      <c r="AF7" s="34"/>
      <c r="AG7" s="167">
        <v>101.238548128991</v>
      </c>
      <c r="AH7" s="162">
        <v>106.238218450346</v>
      </c>
      <c r="AI7" s="162">
        <v>109.159849764272</v>
      </c>
      <c r="AJ7" s="162">
        <v>108.582320763423</v>
      </c>
      <c r="AK7" s="162">
        <v>108.49537023144499</v>
      </c>
      <c r="AL7" s="168">
        <v>106.990609089305</v>
      </c>
      <c r="AM7" s="162"/>
      <c r="AN7" s="169">
        <v>123.26723514936</v>
      </c>
      <c r="AO7" s="170">
        <v>126.485558027579</v>
      </c>
      <c r="AP7" s="171">
        <v>124.90832858489701</v>
      </c>
      <c r="AQ7" s="162"/>
      <c r="AR7" s="172">
        <v>113.143630302804</v>
      </c>
      <c r="AS7" s="145"/>
      <c r="AT7" s="146">
        <v>24.902079509430799</v>
      </c>
      <c r="AU7" s="140">
        <v>30.507545398051601</v>
      </c>
      <c r="AV7" s="140">
        <v>32.901918477778501</v>
      </c>
      <c r="AW7" s="140">
        <v>32.456055380778999</v>
      </c>
      <c r="AX7" s="140">
        <v>28.463792124964801</v>
      </c>
      <c r="AY7" s="147">
        <v>30.053441021277099</v>
      </c>
      <c r="AZ7" s="140"/>
      <c r="BA7" s="148">
        <v>27.826034387299</v>
      </c>
      <c r="BB7" s="149">
        <v>27.2556201292808</v>
      </c>
      <c r="BC7" s="150">
        <v>27.519975700700702</v>
      </c>
      <c r="BD7" s="140"/>
      <c r="BE7" s="151">
        <v>28.912889729052701</v>
      </c>
    </row>
    <row r="8" spans="1:57" x14ac:dyDescent="0.25">
      <c r="A8" s="24" t="s">
        <v>19</v>
      </c>
      <c r="B8" s="44" t="str">
        <f t="shared" ref="B8:B43" si="0">TRIM(A8)</f>
        <v>Norfolk/Virginia Beach, VA</v>
      </c>
      <c r="C8" s="12"/>
      <c r="D8" s="28" t="s">
        <v>16</v>
      </c>
      <c r="E8" s="31" t="s">
        <v>17</v>
      </c>
      <c r="F8" s="12"/>
      <c r="G8" s="167">
        <v>95.426092782649306</v>
      </c>
      <c r="H8" s="162">
        <v>95.229259671991201</v>
      </c>
      <c r="I8" s="162">
        <v>96.414551300709405</v>
      </c>
      <c r="J8" s="162">
        <v>97.537407758851302</v>
      </c>
      <c r="K8" s="162">
        <v>100.34741546486001</v>
      </c>
      <c r="L8" s="168">
        <v>97.110524152694097</v>
      </c>
      <c r="M8" s="162"/>
      <c r="N8" s="169">
        <v>130.96691299996499</v>
      </c>
      <c r="O8" s="170">
        <v>135.40963768941199</v>
      </c>
      <c r="P8" s="171">
        <v>133.21258154501299</v>
      </c>
      <c r="Q8" s="162"/>
      <c r="R8" s="172">
        <v>109.857147415437</v>
      </c>
      <c r="S8" s="145"/>
      <c r="T8" s="146">
        <v>5.7764280932015799</v>
      </c>
      <c r="U8" s="140">
        <v>3.62571689602132</v>
      </c>
      <c r="V8" s="140">
        <v>4.4261610562176301</v>
      </c>
      <c r="W8" s="140">
        <v>6.0567326688951102</v>
      </c>
      <c r="X8" s="140">
        <v>6.7816330458330603</v>
      </c>
      <c r="Y8" s="147">
        <v>5.4139394660117999</v>
      </c>
      <c r="Z8" s="140"/>
      <c r="AA8" s="148">
        <v>12.330545702432699</v>
      </c>
      <c r="AB8" s="149">
        <v>13.2539311077799</v>
      </c>
      <c r="AC8" s="150">
        <v>12.816738080297601</v>
      </c>
      <c r="AD8" s="140"/>
      <c r="AE8" s="151">
        <v>8.74556464051917</v>
      </c>
      <c r="AF8" s="35"/>
      <c r="AG8" s="167">
        <v>94.363308014121003</v>
      </c>
      <c r="AH8" s="162">
        <v>93.946644756942305</v>
      </c>
      <c r="AI8" s="162">
        <v>95.378893887901697</v>
      </c>
      <c r="AJ8" s="162">
        <v>96.713267599393802</v>
      </c>
      <c r="AK8" s="162">
        <v>99.710063235341806</v>
      </c>
      <c r="AL8" s="168">
        <v>96.151500946077405</v>
      </c>
      <c r="AM8" s="162"/>
      <c r="AN8" s="169">
        <v>128.40763157120799</v>
      </c>
      <c r="AO8" s="170">
        <v>134.86027154059801</v>
      </c>
      <c r="AP8" s="171">
        <v>131.701719032733</v>
      </c>
      <c r="AQ8" s="162"/>
      <c r="AR8" s="172">
        <v>108.910785268609</v>
      </c>
      <c r="AS8" s="145"/>
      <c r="AT8" s="146">
        <v>17.467412981395501</v>
      </c>
      <c r="AU8" s="140">
        <v>17.354368677179401</v>
      </c>
      <c r="AV8" s="140">
        <v>17.302405740282399</v>
      </c>
      <c r="AW8" s="140">
        <v>18.381877241944</v>
      </c>
      <c r="AX8" s="140">
        <v>18.39075935588</v>
      </c>
      <c r="AY8" s="147">
        <v>17.8468392958567</v>
      </c>
      <c r="AZ8" s="140"/>
      <c r="BA8" s="148">
        <v>23.319454242325001</v>
      </c>
      <c r="BB8" s="149">
        <v>24.088732102780501</v>
      </c>
      <c r="BC8" s="150">
        <v>23.690426364514799</v>
      </c>
      <c r="BD8" s="140"/>
      <c r="BE8" s="151">
        <v>19.996011111087501</v>
      </c>
    </row>
    <row r="9" spans="1:57" ht="15" x14ac:dyDescent="0.35">
      <c r="A9" s="24" t="s">
        <v>20</v>
      </c>
      <c r="B9" s="79" t="s">
        <v>72</v>
      </c>
      <c r="C9" s="12"/>
      <c r="D9" s="28" t="s">
        <v>16</v>
      </c>
      <c r="E9" s="31" t="s">
        <v>17</v>
      </c>
      <c r="F9" s="12"/>
      <c r="G9" s="167">
        <v>90.641146256224502</v>
      </c>
      <c r="H9" s="162">
        <v>96.212092492147306</v>
      </c>
      <c r="I9" s="162">
        <v>100.477575651687</v>
      </c>
      <c r="J9" s="162">
        <v>99.851950442906499</v>
      </c>
      <c r="K9" s="162">
        <v>115.07407547702699</v>
      </c>
      <c r="L9" s="168">
        <v>101.61489665688499</v>
      </c>
      <c r="M9" s="162"/>
      <c r="N9" s="169">
        <v>136.30118886699</v>
      </c>
      <c r="O9" s="170">
        <v>136.532848334514</v>
      </c>
      <c r="P9" s="171">
        <v>136.41801770396401</v>
      </c>
      <c r="Q9" s="162"/>
      <c r="R9" s="172">
        <v>114.63612641211699</v>
      </c>
      <c r="S9" s="145"/>
      <c r="T9" s="146">
        <v>19.568278552311401</v>
      </c>
      <c r="U9" s="140">
        <v>25.819571389757002</v>
      </c>
      <c r="V9" s="140">
        <v>29.848084371549799</v>
      </c>
      <c r="W9" s="140">
        <v>28.3435037545893</v>
      </c>
      <c r="X9" s="140">
        <v>47.122916100265698</v>
      </c>
      <c r="Y9" s="147">
        <v>31.637793916718799</v>
      </c>
      <c r="Z9" s="140"/>
      <c r="AA9" s="148">
        <v>57.5558464281523</v>
      </c>
      <c r="AB9" s="149">
        <v>56.536191430251698</v>
      </c>
      <c r="AC9" s="150">
        <v>57.058789711663401</v>
      </c>
      <c r="AD9" s="140"/>
      <c r="AE9" s="151">
        <v>42.736161850689903</v>
      </c>
      <c r="AF9" s="35"/>
      <c r="AG9" s="167">
        <v>92.117418846385803</v>
      </c>
      <c r="AH9" s="162">
        <v>95.589244926490906</v>
      </c>
      <c r="AI9" s="162">
        <v>99.258551553611198</v>
      </c>
      <c r="AJ9" s="162">
        <v>98.683028618603004</v>
      </c>
      <c r="AK9" s="162">
        <v>108.069471647111</v>
      </c>
      <c r="AL9" s="168">
        <v>99.277138424624496</v>
      </c>
      <c r="AM9" s="162"/>
      <c r="AN9" s="169">
        <v>128.434524942037</v>
      </c>
      <c r="AO9" s="170">
        <v>130.563062226059</v>
      </c>
      <c r="AP9" s="171">
        <v>129.51311986801301</v>
      </c>
      <c r="AQ9" s="162"/>
      <c r="AR9" s="172">
        <v>110.255400384605</v>
      </c>
      <c r="AS9" s="145"/>
      <c r="AT9" s="146">
        <v>23.787709060792601</v>
      </c>
      <c r="AU9" s="140">
        <v>26.787108439346198</v>
      </c>
      <c r="AV9" s="140">
        <v>29.560608041723</v>
      </c>
      <c r="AW9" s="140">
        <v>28.9109557416885</v>
      </c>
      <c r="AX9" s="140">
        <v>28.239574004711901</v>
      </c>
      <c r="AY9" s="147">
        <v>27.734011871216399</v>
      </c>
      <c r="AZ9" s="140"/>
      <c r="BA9" s="148">
        <v>32.216290715215102</v>
      </c>
      <c r="BB9" s="149">
        <v>30.771922673373702</v>
      </c>
      <c r="BC9" s="150">
        <v>31.467759089886101</v>
      </c>
      <c r="BD9" s="140"/>
      <c r="BE9" s="151">
        <v>29.4930700157175</v>
      </c>
    </row>
    <row r="10" spans="1:57" x14ac:dyDescent="0.25">
      <c r="A10" s="24" t="s">
        <v>21</v>
      </c>
      <c r="B10" s="44" t="str">
        <f t="shared" si="0"/>
        <v>Virginia Area</v>
      </c>
      <c r="C10" s="12"/>
      <c r="D10" s="28" t="s">
        <v>16</v>
      </c>
      <c r="E10" s="31" t="s">
        <v>17</v>
      </c>
      <c r="F10" s="12"/>
      <c r="G10" s="167">
        <v>93.004401956925093</v>
      </c>
      <c r="H10" s="162">
        <v>93.634295419778596</v>
      </c>
      <c r="I10" s="162">
        <v>96.051078930095102</v>
      </c>
      <c r="J10" s="162">
        <v>95.940939915742902</v>
      </c>
      <c r="K10" s="162">
        <v>100.581516090104</v>
      </c>
      <c r="L10" s="168">
        <v>96.069016482839899</v>
      </c>
      <c r="M10" s="162"/>
      <c r="N10" s="169">
        <v>122.998329454013</v>
      </c>
      <c r="O10" s="170">
        <v>125.23867685994099</v>
      </c>
      <c r="P10" s="171">
        <v>124.121141482832</v>
      </c>
      <c r="Q10" s="162"/>
      <c r="R10" s="172">
        <v>105.789810442339</v>
      </c>
      <c r="S10" s="145"/>
      <c r="T10" s="146">
        <v>11.1884064019047</v>
      </c>
      <c r="U10" s="140">
        <v>11.7262199472341</v>
      </c>
      <c r="V10" s="140">
        <v>14.4207481021328</v>
      </c>
      <c r="W10" s="140">
        <v>15.459765743180199</v>
      </c>
      <c r="X10" s="140">
        <v>15.2071446838619</v>
      </c>
      <c r="Y10" s="147">
        <v>13.7706166670902</v>
      </c>
      <c r="Z10" s="140"/>
      <c r="AA10" s="148">
        <v>23.843928600936898</v>
      </c>
      <c r="AB10" s="149">
        <v>25.3287138015247</v>
      </c>
      <c r="AC10" s="150">
        <v>24.611246247739999</v>
      </c>
      <c r="AD10" s="140"/>
      <c r="AE10" s="151">
        <v>18.340925661564398</v>
      </c>
      <c r="AF10" s="35"/>
      <c r="AG10" s="167">
        <v>92.098801765008204</v>
      </c>
      <c r="AH10" s="162">
        <v>93.599593606838695</v>
      </c>
      <c r="AI10" s="162">
        <v>95.211543918663907</v>
      </c>
      <c r="AJ10" s="162">
        <v>95.239278694883794</v>
      </c>
      <c r="AK10" s="162">
        <v>98.7003576592668</v>
      </c>
      <c r="AL10" s="168">
        <v>95.145130596332706</v>
      </c>
      <c r="AM10" s="162"/>
      <c r="AN10" s="169">
        <v>117.416133933042</v>
      </c>
      <c r="AO10" s="170">
        <v>118.42655238936599</v>
      </c>
      <c r="AP10" s="171">
        <v>117.919295208766</v>
      </c>
      <c r="AQ10" s="162"/>
      <c r="AR10" s="172">
        <v>102.827495582015</v>
      </c>
      <c r="AS10" s="145"/>
      <c r="AT10" s="146">
        <v>15.3514890815422</v>
      </c>
      <c r="AU10" s="140">
        <v>16.531451136113699</v>
      </c>
      <c r="AV10" s="140">
        <v>17.9744569453594</v>
      </c>
      <c r="AW10" s="140">
        <v>18.663812247335699</v>
      </c>
      <c r="AX10" s="140">
        <v>19.560201401507499</v>
      </c>
      <c r="AY10" s="147">
        <v>17.777978287110901</v>
      </c>
      <c r="AZ10" s="140"/>
      <c r="BA10" s="148">
        <v>26.474472078181101</v>
      </c>
      <c r="BB10" s="149">
        <v>24.7139939466153</v>
      </c>
      <c r="BC10" s="150">
        <v>25.568462144059801</v>
      </c>
      <c r="BD10" s="140"/>
      <c r="BE10" s="151">
        <v>20.698240301679601</v>
      </c>
    </row>
    <row r="11" spans="1:57" x14ac:dyDescent="0.25">
      <c r="A11" s="41" t="s">
        <v>22</v>
      </c>
      <c r="B11" s="44" t="str">
        <f t="shared" si="0"/>
        <v>Washington, DC</v>
      </c>
      <c r="C11" s="12"/>
      <c r="D11" s="28" t="s">
        <v>16</v>
      </c>
      <c r="E11" s="31" t="s">
        <v>17</v>
      </c>
      <c r="F11" s="12"/>
      <c r="G11" s="167">
        <v>151.80201952215899</v>
      </c>
      <c r="H11" s="162">
        <v>164.67459181948101</v>
      </c>
      <c r="I11" s="162">
        <v>168.808084217155</v>
      </c>
      <c r="J11" s="162">
        <v>167.99906385634799</v>
      </c>
      <c r="K11" s="162">
        <v>160.84370121951201</v>
      </c>
      <c r="L11" s="168">
        <v>163.114452134347</v>
      </c>
      <c r="M11" s="162"/>
      <c r="N11" s="169">
        <v>184.875746116155</v>
      </c>
      <c r="O11" s="170">
        <v>190.939980386987</v>
      </c>
      <c r="P11" s="171">
        <v>188.05378810904</v>
      </c>
      <c r="Q11" s="162"/>
      <c r="R11" s="172">
        <v>171.87729321716901</v>
      </c>
      <c r="S11" s="145"/>
      <c r="T11" s="146">
        <v>54.976032734156199</v>
      </c>
      <c r="U11" s="140">
        <v>64.875690155668394</v>
      </c>
      <c r="V11" s="140">
        <v>70.694139383102197</v>
      </c>
      <c r="W11" s="140">
        <v>67.891493700150903</v>
      </c>
      <c r="X11" s="140">
        <v>55.335487793696501</v>
      </c>
      <c r="Y11" s="147">
        <v>62.803587255539703</v>
      </c>
      <c r="Z11" s="140"/>
      <c r="AA11" s="148">
        <v>65.972545428401006</v>
      </c>
      <c r="AB11" s="149">
        <v>70.611449143046201</v>
      </c>
      <c r="AC11" s="150">
        <v>68.422488987458607</v>
      </c>
      <c r="AD11" s="140"/>
      <c r="AE11" s="151">
        <v>64.561531443555097</v>
      </c>
      <c r="AF11" s="35"/>
      <c r="AG11" s="167">
        <v>149.36092416521501</v>
      </c>
      <c r="AH11" s="162">
        <v>163.37915715113999</v>
      </c>
      <c r="AI11" s="162">
        <v>166.838453817117</v>
      </c>
      <c r="AJ11" s="162">
        <v>162.05666794114799</v>
      </c>
      <c r="AK11" s="162">
        <v>152.038061211241</v>
      </c>
      <c r="AL11" s="168">
        <v>159.084786626469</v>
      </c>
      <c r="AM11" s="162"/>
      <c r="AN11" s="169">
        <v>157.79913471043901</v>
      </c>
      <c r="AO11" s="170">
        <v>162.26525466137099</v>
      </c>
      <c r="AP11" s="171">
        <v>160.126773717004</v>
      </c>
      <c r="AQ11" s="162"/>
      <c r="AR11" s="172">
        <v>159.43588979740099</v>
      </c>
      <c r="AS11" s="145"/>
      <c r="AT11" s="146">
        <v>56.144451395015402</v>
      </c>
      <c r="AU11" s="140">
        <v>65.987067868716295</v>
      </c>
      <c r="AV11" s="140">
        <v>72.502541570625198</v>
      </c>
      <c r="AW11" s="140">
        <v>67.234178819789093</v>
      </c>
      <c r="AX11" s="140">
        <v>55.538368918456698</v>
      </c>
      <c r="AY11" s="147">
        <v>63.8165089672517</v>
      </c>
      <c r="AZ11" s="140"/>
      <c r="BA11" s="148">
        <v>53.214329943029298</v>
      </c>
      <c r="BB11" s="149">
        <v>54.743375098895697</v>
      </c>
      <c r="BC11" s="150">
        <v>54.016656280871402</v>
      </c>
      <c r="BD11" s="140"/>
      <c r="BE11" s="151">
        <v>60.146717905555299</v>
      </c>
    </row>
    <row r="12" spans="1:57" x14ac:dyDescent="0.25">
      <c r="A12" s="24" t="s">
        <v>23</v>
      </c>
      <c r="B12" s="44" t="str">
        <f t="shared" si="0"/>
        <v>Arlington, VA</v>
      </c>
      <c r="C12" s="12"/>
      <c r="D12" s="28" t="s">
        <v>16</v>
      </c>
      <c r="E12" s="31" t="s">
        <v>17</v>
      </c>
      <c r="F12" s="12"/>
      <c r="G12" s="167">
        <v>164.63513055272901</v>
      </c>
      <c r="H12" s="162">
        <v>184.12057453171701</v>
      </c>
      <c r="I12" s="162">
        <v>188.26477831036499</v>
      </c>
      <c r="J12" s="162">
        <v>182.76636501440001</v>
      </c>
      <c r="K12" s="162">
        <v>169.74612036388999</v>
      </c>
      <c r="L12" s="168">
        <v>178.032306161804</v>
      </c>
      <c r="M12" s="162"/>
      <c r="N12" s="169">
        <v>167.387466284759</v>
      </c>
      <c r="O12" s="170">
        <v>174.30744624545099</v>
      </c>
      <c r="P12" s="171">
        <v>170.984285304906</v>
      </c>
      <c r="Q12" s="162"/>
      <c r="R12" s="172">
        <v>175.57857054492399</v>
      </c>
      <c r="S12" s="145"/>
      <c r="T12" s="146">
        <v>55.376351086004</v>
      </c>
      <c r="U12" s="140">
        <v>53.112847780120603</v>
      </c>
      <c r="V12" s="140">
        <v>53.689140424055097</v>
      </c>
      <c r="W12" s="140">
        <v>51.5301609351419</v>
      </c>
      <c r="X12" s="140">
        <v>56.589269290313702</v>
      </c>
      <c r="Y12" s="147">
        <v>54.529463608563802</v>
      </c>
      <c r="Z12" s="140"/>
      <c r="AA12" s="148">
        <v>73.795567421500294</v>
      </c>
      <c r="AB12" s="149">
        <v>83.023160198840699</v>
      </c>
      <c r="AC12" s="150">
        <v>78.567679191844903</v>
      </c>
      <c r="AD12" s="140"/>
      <c r="AE12" s="151">
        <v>64.733323046833206</v>
      </c>
      <c r="AF12" s="35"/>
      <c r="AG12" s="167">
        <v>158.08294755361101</v>
      </c>
      <c r="AH12" s="162">
        <v>180.37711347401199</v>
      </c>
      <c r="AI12" s="162">
        <v>185.20028075906001</v>
      </c>
      <c r="AJ12" s="162">
        <v>180.10821309742801</v>
      </c>
      <c r="AK12" s="162">
        <v>164.625209411946</v>
      </c>
      <c r="AL12" s="168">
        <v>174.17967919108099</v>
      </c>
      <c r="AM12" s="162"/>
      <c r="AN12" s="169">
        <v>148.79202519148899</v>
      </c>
      <c r="AO12" s="170">
        <v>151.68512220604001</v>
      </c>
      <c r="AP12" s="171">
        <v>150.291038696871</v>
      </c>
      <c r="AQ12" s="162"/>
      <c r="AR12" s="172">
        <v>166.24335714869599</v>
      </c>
      <c r="AS12" s="145"/>
      <c r="AT12" s="146">
        <v>49.661894658565203</v>
      </c>
      <c r="AU12" s="140">
        <v>54.434333704962903</v>
      </c>
      <c r="AV12" s="140">
        <v>56.476976911554601</v>
      </c>
      <c r="AW12" s="140">
        <v>55.3760245580835</v>
      </c>
      <c r="AX12" s="140">
        <v>53.439390254275096</v>
      </c>
      <c r="AY12" s="147">
        <v>54.523877013001297</v>
      </c>
      <c r="AZ12" s="140"/>
      <c r="BA12" s="148">
        <v>57.753752883703797</v>
      </c>
      <c r="BB12" s="149">
        <v>62.851531803391502</v>
      </c>
      <c r="BC12" s="150">
        <v>60.395649321560001</v>
      </c>
      <c r="BD12" s="140"/>
      <c r="BE12" s="151">
        <v>58.098514653873899</v>
      </c>
    </row>
    <row r="13" spans="1:57" x14ac:dyDescent="0.25">
      <c r="A13" s="24" t="s">
        <v>24</v>
      </c>
      <c r="B13" s="44" t="str">
        <f t="shared" si="0"/>
        <v>Suburban Virginia Area</v>
      </c>
      <c r="C13" s="12"/>
      <c r="D13" s="28" t="s">
        <v>16</v>
      </c>
      <c r="E13" s="31" t="s">
        <v>17</v>
      </c>
      <c r="F13" s="12"/>
      <c r="G13" s="167">
        <v>98.944874965649902</v>
      </c>
      <c r="H13" s="162">
        <v>110.74821265938</v>
      </c>
      <c r="I13" s="162">
        <v>115.575897490885</v>
      </c>
      <c r="J13" s="162">
        <v>113.52828938766601</v>
      </c>
      <c r="K13" s="162">
        <v>109.240975389478</v>
      </c>
      <c r="L13" s="168">
        <v>110.08689019896801</v>
      </c>
      <c r="M13" s="162"/>
      <c r="N13" s="169">
        <v>138.60318296713899</v>
      </c>
      <c r="O13" s="170">
        <v>141.914454513148</v>
      </c>
      <c r="P13" s="171">
        <v>140.33336923219699</v>
      </c>
      <c r="Q13" s="162"/>
      <c r="R13" s="172">
        <v>120.116284825908</v>
      </c>
      <c r="S13" s="145"/>
      <c r="T13" s="146">
        <v>-6.8608260806490602</v>
      </c>
      <c r="U13" s="140">
        <v>2.6973418426013902</v>
      </c>
      <c r="V13" s="140">
        <v>12.4540263175693</v>
      </c>
      <c r="W13" s="140">
        <v>14.403002601376899</v>
      </c>
      <c r="X13" s="140">
        <v>3.1362868102306698</v>
      </c>
      <c r="Y13" s="147">
        <v>5.5368679026535697</v>
      </c>
      <c r="Z13" s="140"/>
      <c r="AA13" s="148">
        <v>12.3810629288441</v>
      </c>
      <c r="AB13" s="149">
        <v>15.1378086712</v>
      </c>
      <c r="AC13" s="150">
        <v>13.818935136012101</v>
      </c>
      <c r="AD13" s="140"/>
      <c r="AE13" s="151">
        <v>8.9301082289138396</v>
      </c>
      <c r="AF13" s="35"/>
      <c r="AG13" s="167">
        <v>103.05001425211999</v>
      </c>
      <c r="AH13" s="162">
        <v>106.584065297525</v>
      </c>
      <c r="AI13" s="162">
        <v>108.77269556969</v>
      </c>
      <c r="AJ13" s="162">
        <v>107.073804396843</v>
      </c>
      <c r="AK13" s="162">
        <v>107.81147492288299</v>
      </c>
      <c r="AL13" s="168">
        <v>106.819037749727</v>
      </c>
      <c r="AM13" s="162"/>
      <c r="AN13" s="169">
        <v>133.08556210590999</v>
      </c>
      <c r="AO13" s="170">
        <v>138.03825208979001</v>
      </c>
      <c r="AP13" s="171">
        <v>135.67036592240299</v>
      </c>
      <c r="AQ13" s="162"/>
      <c r="AR13" s="172">
        <v>116.22934081043699</v>
      </c>
      <c r="AS13" s="145"/>
      <c r="AT13" s="146">
        <v>6.3577503413162102</v>
      </c>
      <c r="AU13" s="140">
        <v>14.641455191752801</v>
      </c>
      <c r="AV13" s="140">
        <v>17.890093620440101</v>
      </c>
      <c r="AW13" s="140">
        <v>18.633843916830301</v>
      </c>
      <c r="AX13" s="140">
        <v>15.149595942386901</v>
      </c>
      <c r="AY13" s="147">
        <v>14.783471531214699</v>
      </c>
      <c r="AZ13" s="140"/>
      <c r="BA13" s="148">
        <v>14.888088019382799</v>
      </c>
      <c r="BB13" s="149">
        <v>12.308787632563</v>
      </c>
      <c r="BC13" s="150">
        <v>13.5301202147251</v>
      </c>
      <c r="BD13" s="140"/>
      <c r="BE13" s="151">
        <v>14.325399773450799</v>
      </c>
    </row>
    <row r="14" spans="1:57" x14ac:dyDescent="0.25">
      <c r="A14" s="24" t="s">
        <v>25</v>
      </c>
      <c r="B14" s="44" t="str">
        <f t="shared" si="0"/>
        <v>Alexandria, VA</v>
      </c>
      <c r="C14" s="12"/>
      <c r="D14" s="28" t="s">
        <v>16</v>
      </c>
      <c r="E14" s="31" t="s">
        <v>17</v>
      </c>
      <c r="F14" s="12"/>
      <c r="G14" s="167">
        <v>130.49920858629599</v>
      </c>
      <c r="H14" s="162">
        <v>143.508842412451</v>
      </c>
      <c r="I14" s="162">
        <v>149.65250824509599</v>
      </c>
      <c r="J14" s="162">
        <v>148.00184776809499</v>
      </c>
      <c r="K14" s="162">
        <v>141.41448118377701</v>
      </c>
      <c r="L14" s="168">
        <v>143.10271176249501</v>
      </c>
      <c r="M14" s="162"/>
      <c r="N14" s="169">
        <v>143.09840823381501</v>
      </c>
      <c r="O14" s="170">
        <v>151.28700893470699</v>
      </c>
      <c r="P14" s="171">
        <v>147.46618227142699</v>
      </c>
      <c r="Q14" s="162"/>
      <c r="R14" s="172">
        <v>144.581341648239</v>
      </c>
      <c r="S14" s="145"/>
      <c r="T14" s="146">
        <v>48.478806351988197</v>
      </c>
      <c r="U14" s="140">
        <v>60.332005699076397</v>
      </c>
      <c r="V14" s="140">
        <v>66.288737947057001</v>
      </c>
      <c r="W14" s="140">
        <v>64.540937549037494</v>
      </c>
      <c r="X14" s="140">
        <v>56.931000517683202</v>
      </c>
      <c r="Y14" s="147">
        <v>59.867641317132801</v>
      </c>
      <c r="Z14" s="140"/>
      <c r="AA14" s="148">
        <v>54.224622844976402</v>
      </c>
      <c r="AB14" s="149">
        <v>63.505400140254899</v>
      </c>
      <c r="AC14" s="150">
        <v>59.1585243192254</v>
      </c>
      <c r="AD14" s="140"/>
      <c r="AE14" s="151">
        <v>59.3801775954513</v>
      </c>
      <c r="AF14" s="35"/>
      <c r="AG14" s="167">
        <v>124.46640925948</v>
      </c>
      <c r="AH14" s="162">
        <v>137.36101305647301</v>
      </c>
      <c r="AI14" s="162">
        <v>141.02741066653701</v>
      </c>
      <c r="AJ14" s="162">
        <v>139.29411196348801</v>
      </c>
      <c r="AK14" s="162">
        <v>131.68583699540099</v>
      </c>
      <c r="AL14" s="168">
        <v>135.170812233226</v>
      </c>
      <c r="AM14" s="162"/>
      <c r="AN14" s="169">
        <v>129.35336122733599</v>
      </c>
      <c r="AO14" s="170">
        <v>134.87108480197401</v>
      </c>
      <c r="AP14" s="171">
        <v>132.28083109974401</v>
      </c>
      <c r="AQ14" s="162"/>
      <c r="AR14" s="172">
        <v>134.199362444033</v>
      </c>
      <c r="AS14" s="145"/>
      <c r="AT14" s="146">
        <v>43.404429965280301</v>
      </c>
      <c r="AU14" s="140">
        <v>54.638620095750902</v>
      </c>
      <c r="AV14" s="140">
        <v>56.774162520439297</v>
      </c>
      <c r="AW14" s="140">
        <v>53.471778461254203</v>
      </c>
      <c r="AX14" s="140">
        <v>47.7312189114324</v>
      </c>
      <c r="AY14" s="147">
        <v>51.661122747660499</v>
      </c>
      <c r="AZ14" s="140"/>
      <c r="BA14" s="148">
        <v>45.5203354760609</v>
      </c>
      <c r="BB14" s="149">
        <v>50.169104149859002</v>
      </c>
      <c r="BC14" s="150">
        <v>47.998479150970603</v>
      </c>
      <c r="BD14" s="140"/>
      <c r="BE14" s="151">
        <v>50.415485000780102</v>
      </c>
    </row>
    <row r="15" spans="1:57" x14ac:dyDescent="0.25">
      <c r="A15" s="24" t="s">
        <v>26</v>
      </c>
      <c r="B15" s="44" t="str">
        <f t="shared" si="0"/>
        <v>Fairfax/Tysons Corner, VA</v>
      </c>
      <c r="C15" s="12"/>
      <c r="D15" s="28" t="s">
        <v>16</v>
      </c>
      <c r="E15" s="31" t="s">
        <v>17</v>
      </c>
      <c r="F15" s="12"/>
      <c r="G15" s="167">
        <v>123.131852185669</v>
      </c>
      <c r="H15" s="162">
        <v>140.851539254069</v>
      </c>
      <c r="I15" s="162">
        <v>146.05094271623599</v>
      </c>
      <c r="J15" s="162">
        <v>149.52540606745799</v>
      </c>
      <c r="K15" s="162">
        <v>133.62812677197201</v>
      </c>
      <c r="L15" s="168">
        <v>139.20425951306001</v>
      </c>
      <c r="M15" s="162"/>
      <c r="N15" s="169">
        <v>122.292640014089</v>
      </c>
      <c r="O15" s="170">
        <v>126.641772451546</v>
      </c>
      <c r="P15" s="171">
        <v>124.656215325239</v>
      </c>
      <c r="Q15" s="162"/>
      <c r="R15" s="172">
        <v>134.346318163511</v>
      </c>
      <c r="S15" s="145"/>
      <c r="T15" s="146">
        <v>39.177511769700899</v>
      </c>
      <c r="U15" s="140">
        <v>54.794611635270201</v>
      </c>
      <c r="V15" s="140">
        <v>58.740311362537298</v>
      </c>
      <c r="W15" s="140">
        <v>64.090657138638704</v>
      </c>
      <c r="X15" s="140">
        <v>45.143958783015599</v>
      </c>
      <c r="Y15" s="147">
        <v>52.999052591423897</v>
      </c>
      <c r="Z15" s="140"/>
      <c r="AA15" s="148">
        <v>33.576294752611297</v>
      </c>
      <c r="AB15" s="149">
        <v>36.804633703124097</v>
      </c>
      <c r="AC15" s="150">
        <v>35.382551788220198</v>
      </c>
      <c r="AD15" s="140"/>
      <c r="AE15" s="151">
        <v>47.025916423657698</v>
      </c>
      <c r="AF15" s="35"/>
      <c r="AG15" s="167">
        <v>122.19915176257101</v>
      </c>
      <c r="AH15" s="162">
        <v>138.68770801857701</v>
      </c>
      <c r="AI15" s="162">
        <v>144.76302178392601</v>
      </c>
      <c r="AJ15" s="162">
        <v>144.23295439916799</v>
      </c>
      <c r="AK15" s="162">
        <v>131.21604249596501</v>
      </c>
      <c r="AL15" s="168">
        <v>136.98421641145401</v>
      </c>
      <c r="AM15" s="162"/>
      <c r="AN15" s="169">
        <v>118.88530307342</v>
      </c>
      <c r="AO15" s="170">
        <v>121.321058345209</v>
      </c>
      <c r="AP15" s="171">
        <v>120.178352988296</v>
      </c>
      <c r="AQ15" s="162"/>
      <c r="AR15" s="172">
        <v>131.487766894202</v>
      </c>
      <c r="AS15" s="145"/>
      <c r="AT15" s="146">
        <v>37.323091917530398</v>
      </c>
      <c r="AU15" s="140">
        <v>49.968642332477998</v>
      </c>
      <c r="AV15" s="140">
        <v>55.100568012671197</v>
      </c>
      <c r="AW15" s="140">
        <v>55.817546757757803</v>
      </c>
      <c r="AX15" s="140">
        <v>44.982995350175301</v>
      </c>
      <c r="AY15" s="147">
        <v>49.506042974870901</v>
      </c>
      <c r="AZ15" s="140"/>
      <c r="BA15" s="148">
        <v>31.4684767875593</v>
      </c>
      <c r="BB15" s="149">
        <v>30.875387890039299</v>
      </c>
      <c r="BC15" s="150">
        <v>31.167775556896501</v>
      </c>
      <c r="BD15" s="140"/>
      <c r="BE15" s="151">
        <v>43.508597667070802</v>
      </c>
    </row>
    <row r="16" spans="1:57" x14ac:dyDescent="0.25">
      <c r="A16" s="24" t="s">
        <v>27</v>
      </c>
      <c r="B16" s="44" t="str">
        <f t="shared" si="0"/>
        <v>I-95 Fredericksburg, VA</v>
      </c>
      <c r="C16" s="12"/>
      <c r="D16" s="28" t="s">
        <v>16</v>
      </c>
      <c r="E16" s="31" t="s">
        <v>17</v>
      </c>
      <c r="F16" s="12"/>
      <c r="G16" s="167">
        <v>84.141012110726606</v>
      </c>
      <c r="H16" s="162">
        <v>85.953653768641601</v>
      </c>
      <c r="I16" s="162">
        <v>87.394600966183503</v>
      </c>
      <c r="J16" s="162">
        <v>87.618663568773201</v>
      </c>
      <c r="K16" s="162">
        <v>89.7000536576641</v>
      </c>
      <c r="L16" s="168">
        <v>87.079843774288804</v>
      </c>
      <c r="M16" s="162"/>
      <c r="N16" s="169">
        <v>105.079698020517</v>
      </c>
      <c r="O16" s="170">
        <v>107.95755197284601</v>
      </c>
      <c r="P16" s="171">
        <v>106.53405088622</v>
      </c>
      <c r="Q16" s="162"/>
      <c r="R16" s="172">
        <v>93.932206726412204</v>
      </c>
      <c r="S16" s="145"/>
      <c r="T16" s="146">
        <v>13.466665212183599</v>
      </c>
      <c r="U16" s="140">
        <v>15.9182112391417</v>
      </c>
      <c r="V16" s="140">
        <v>17.806609570991501</v>
      </c>
      <c r="W16" s="140">
        <v>16.7158134649647</v>
      </c>
      <c r="X16" s="140">
        <v>17.527842767275398</v>
      </c>
      <c r="Y16" s="147">
        <v>16.364469422863301</v>
      </c>
      <c r="Z16" s="140"/>
      <c r="AA16" s="148">
        <v>31.067393414919</v>
      </c>
      <c r="AB16" s="149">
        <v>36.346112160201798</v>
      </c>
      <c r="AC16" s="150">
        <v>33.6885195589931</v>
      </c>
      <c r="AD16" s="140"/>
      <c r="AE16" s="151">
        <v>22.985831414140499</v>
      </c>
      <c r="AF16" s="35"/>
      <c r="AG16" s="167">
        <v>83.976340100680403</v>
      </c>
      <c r="AH16" s="162">
        <v>85.654272923897096</v>
      </c>
      <c r="AI16" s="162">
        <v>86.649153320312493</v>
      </c>
      <c r="AJ16" s="162">
        <v>87.521998779800995</v>
      </c>
      <c r="AK16" s="162">
        <v>89.076737435803295</v>
      </c>
      <c r="AL16" s="168">
        <v>86.683063197904502</v>
      </c>
      <c r="AM16" s="162"/>
      <c r="AN16" s="169">
        <v>103.540882882882</v>
      </c>
      <c r="AO16" s="170">
        <v>105.582496629622</v>
      </c>
      <c r="AP16" s="171">
        <v>104.576883424239</v>
      </c>
      <c r="AQ16" s="162"/>
      <c r="AR16" s="172">
        <v>92.901217175643595</v>
      </c>
      <c r="AS16" s="145"/>
      <c r="AT16" s="146">
        <v>16.088590373653201</v>
      </c>
      <c r="AU16" s="140">
        <v>18.044664218161198</v>
      </c>
      <c r="AV16" s="140">
        <v>18.788594557771699</v>
      </c>
      <c r="AW16" s="140">
        <v>19.570614187365798</v>
      </c>
      <c r="AX16" s="140">
        <v>19.1691551714665</v>
      </c>
      <c r="AY16" s="147">
        <v>18.417709575785899</v>
      </c>
      <c r="AZ16" s="140"/>
      <c r="BA16" s="148">
        <v>26.057159765778199</v>
      </c>
      <c r="BB16" s="149">
        <v>26.544701582528099</v>
      </c>
      <c r="BC16" s="150">
        <v>26.295040824370901</v>
      </c>
      <c r="BD16" s="140"/>
      <c r="BE16" s="151">
        <v>21.3646684434276</v>
      </c>
    </row>
    <row r="17" spans="1:57" x14ac:dyDescent="0.25">
      <c r="A17" s="24" t="s">
        <v>28</v>
      </c>
      <c r="B17" s="44" t="str">
        <f t="shared" si="0"/>
        <v>Dulles Airport Area, VA</v>
      </c>
      <c r="C17" s="12"/>
      <c r="D17" s="28" t="s">
        <v>16</v>
      </c>
      <c r="E17" s="31" t="s">
        <v>17</v>
      </c>
      <c r="F17" s="12"/>
      <c r="G17" s="167">
        <v>101.897887372013</v>
      </c>
      <c r="H17" s="162">
        <v>111.629241765942</v>
      </c>
      <c r="I17" s="162">
        <v>117.645894653255</v>
      </c>
      <c r="J17" s="162">
        <v>114.763059105431</v>
      </c>
      <c r="K17" s="162">
        <v>106.439045292486</v>
      </c>
      <c r="L17" s="168">
        <v>110.862375968122</v>
      </c>
      <c r="M17" s="162"/>
      <c r="N17" s="169">
        <v>99.112467965145996</v>
      </c>
      <c r="O17" s="170">
        <v>101.02607483151201</v>
      </c>
      <c r="P17" s="171">
        <v>100.116032906764</v>
      </c>
      <c r="Q17" s="162"/>
      <c r="R17" s="172">
        <v>107.47407543327</v>
      </c>
      <c r="S17" s="145"/>
      <c r="T17" s="146">
        <v>38.829751120127703</v>
      </c>
      <c r="U17" s="140">
        <v>44.617852636554602</v>
      </c>
      <c r="V17" s="140">
        <v>51.922823920154897</v>
      </c>
      <c r="W17" s="140">
        <v>49.603166225330298</v>
      </c>
      <c r="X17" s="140">
        <v>40.915899610536599</v>
      </c>
      <c r="Y17" s="147">
        <v>45.587222120179</v>
      </c>
      <c r="Z17" s="140"/>
      <c r="AA17" s="148">
        <v>35.039666796484902</v>
      </c>
      <c r="AB17" s="149">
        <v>39.122046392544902</v>
      </c>
      <c r="AC17" s="150">
        <v>37.133867506727299</v>
      </c>
      <c r="AD17" s="140"/>
      <c r="AE17" s="151">
        <v>42.9029972892803</v>
      </c>
      <c r="AF17" s="35"/>
      <c r="AG17" s="167">
        <v>100.397715646004</v>
      </c>
      <c r="AH17" s="162">
        <v>111.548073333823</v>
      </c>
      <c r="AI17" s="162">
        <v>115.888994298979</v>
      </c>
      <c r="AJ17" s="162">
        <v>114.19502771125499</v>
      </c>
      <c r="AK17" s="162">
        <v>105.00931124083399</v>
      </c>
      <c r="AL17" s="168">
        <v>109.935935353654</v>
      </c>
      <c r="AM17" s="162"/>
      <c r="AN17" s="169">
        <v>97.942098804389701</v>
      </c>
      <c r="AO17" s="170">
        <v>97.677963945201896</v>
      </c>
      <c r="AP17" s="171">
        <v>97.805105481671504</v>
      </c>
      <c r="AQ17" s="162"/>
      <c r="AR17" s="172">
        <v>106.24063826724399</v>
      </c>
      <c r="AS17" s="145"/>
      <c r="AT17" s="146">
        <v>35.104422303632703</v>
      </c>
      <c r="AU17" s="140">
        <v>42.823415730507897</v>
      </c>
      <c r="AV17" s="140">
        <v>47.958085139787499</v>
      </c>
      <c r="AW17" s="140">
        <v>45.937441367119902</v>
      </c>
      <c r="AX17" s="140">
        <v>38.445811128038599</v>
      </c>
      <c r="AY17" s="147">
        <v>42.640142896376403</v>
      </c>
      <c r="AZ17" s="140"/>
      <c r="BA17" s="148">
        <v>34.152763304295803</v>
      </c>
      <c r="BB17" s="149">
        <v>33.885654410504401</v>
      </c>
      <c r="BC17" s="150">
        <v>34.013581401283297</v>
      </c>
      <c r="BD17" s="140"/>
      <c r="BE17" s="151">
        <v>40.034733342678102</v>
      </c>
    </row>
    <row r="18" spans="1:57" x14ac:dyDescent="0.25">
      <c r="A18" s="24" t="s">
        <v>29</v>
      </c>
      <c r="B18" s="44" t="str">
        <f t="shared" si="0"/>
        <v>Williamsburg, VA</v>
      </c>
      <c r="C18" s="12"/>
      <c r="D18" s="28" t="s">
        <v>16</v>
      </c>
      <c r="E18" s="31" t="s">
        <v>17</v>
      </c>
      <c r="F18" s="12"/>
      <c r="G18" s="167">
        <v>124.095162112932</v>
      </c>
      <c r="H18" s="162">
        <v>112.53299282541801</v>
      </c>
      <c r="I18" s="162">
        <v>114.396299324564</v>
      </c>
      <c r="J18" s="162">
        <v>114.880590132215</v>
      </c>
      <c r="K18" s="162">
        <v>125.193789080727</v>
      </c>
      <c r="L18" s="168">
        <v>118.740383694556</v>
      </c>
      <c r="M18" s="162"/>
      <c r="N18" s="169">
        <v>161.30168512801799</v>
      </c>
      <c r="O18" s="170">
        <v>170.97456901408401</v>
      </c>
      <c r="P18" s="171">
        <v>166.056864844903</v>
      </c>
      <c r="Q18" s="162"/>
      <c r="R18" s="172">
        <v>137.93346801977199</v>
      </c>
      <c r="S18" s="145"/>
      <c r="T18" s="146">
        <v>-5.82784352931737</v>
      </c>
      <c r="U18" s="140">
        <v>-18.968064616983298</v>
      </c>
      <c r="V18" s="140">
        <v>-18.3106191310731</v>
      </c>
      <c r="W18" s="140">
        <v>-19.864291396231799</v>
      </c>
      <c r="X18" s="140">
        <v>-13.469837366483601</v>
      </c>
      <c r="Y18" s="147">
        <v>-15.1487353754351</v>
      </c>
      <c r="Z18" s="140"/>
      <c r="AA18" s="148">
        <v>3.60184844729956</v>
      </c>
      <c r="AB18" s="149">
        <v>9.6557672026557597</v>
      </c>
      <c r="AC18" s="150">
        <v>6.5828686938942296</v>
      </c>
      <c r="AD18" s="140"/>
      <c r="AE18" s="151">
        <v>-5.28931426803178</v>
      </c>
      <c r="AF18" s="35"/>
      <c r="AG18" s="167">
        <v>124.774750102417</v>
      </c>
      <c r="AH18" s="162">
        <v>115.635292535929</v>
      </c>
      <c r="AI18" s="162">
        <v>116.19979801723299</v>
      </c>
      <c r="AJ18" s="162">
        <v>116.625230405005</v>
      </c>
      <c r="AK18" s="162">
        <v>125.15349766916199</v>
      </c>
      <c r="AL18" s="168">
        <v>119.853149999127</v>
      </c>
      <c r="AM18" s="162"/>
      <c r="AN18" s="169">
        <v>155.24977410246001</v>
      </c>
      <c r="AO18" s="170">
        <v>166.47240616455301</v>
      </c>
      <c r="AP18" s="171">
        <v>160.900842866798</v>
      </c>
      <c r="AQ18" s="162"/>
      <c r="AR18" s="172">
        <v>136.709989308551</v>
      </c>
      <c r="AS18" s="145"/>
      <c r="AT18" s="146">
        <v>8.67407152821864</v>
      </c>
      <c r="AU18" s="140">
        <v>-1.1563636822908101</v>
      </c>
      <c r="AV18" s="140">
        <v>-1.82915833801649</v>
      </c>
      <c r="AW18" s="140">
        <v>-2.2543386610076999</v>
      </c>
      <c r="AX18" s="140">
        <v>1.4985316882072801</v>
      </c>
      <c r="AY18" s="147">
        <v>0.95440985779892595</v>
      </c>
      <c r="AZ18" s="140"/>
      <c r="BA18" s="148">
        <v>15.0805061010853</v>
      </c>
      <c r="BB18" s="149">
        <v>26.298841512699301</v>
      </c>
      <c r="BC18" s="150">
        <v>20.742808510644299</v>
      </c>
      <c r="BD18" s="140"/>
      <c r="BE18" s="151">
        <v>9.3293719342807897</v>
      </c>
    </row>
    <row r="19" spans="1:57" x14ac:dyDescent="0.25">
      <c r="A19" s="24" t="s">
        <v>30</v>
      </c>
      <c r="B19" s="44" t="str">
        <f t="shared" si="0"/>
        <v>Virginia Beach, VA</v>
      </c>
      <c r="C19" s="12"/>
      <c r="D19" s="28" t="s">
        <v>16</v>
      </c>
      <c r="E19" s="31" t="s">
        <v>17</v>
      </c>
      <c r="F19" s="12"/>
      <c r="G19" s="167">
        <v>107.287948761384</v>
      </c>
      <c r="H19" s="162">
        <v>105.750525490936</v>
      </c>
      <c r="I19" s="162">
        <v>105.924966223021</v>
      </c>
      <c r="J19" s="162">
        <v>108.657373212435</v>
      </c>
      <c r="K19" s="162">
        <v>110.752266448104</v>
      </c>
      <c r="L19" s="168">
        <v>107.776552428757</v>
      </c>
      <c r="M19" s="162"/>
      <c r="N19" s="169">
        <v>160.28282866293</v>
      </c>
      <c r="O19" s="170">
        <v>165.30774346331501</v>
      </c>
      <c r="P19" s="171">
        <v>162.87406131730501</v>
      </c>
      <c r="Q19" s="162"/>
      <c r="R19" s="172">
        <v>129.19340888008401</v>
      </c>
      <c r="S19" s="145"/>
      <c r="T19" s="146">
        <v>6.7955154593038998</v>
      </c>
      <c r="U19" s="140">
        <v>4.9172312019695701</v>
      </c>
      <c r="V19" s="140">
        <v>2.5849301913141498</v>
      </c>
      <c r="W19" s="140">
        <v>7.4772353175370698</v>
      </c>
      <c r="X19" s="140">
        <v>5.8838666030520299</v>
      </c>
      <c r="Y19" s="147">
        <v>5.5791820632812001</v>
      </c>
      <c r="Z19" s="140"/>
      <c r="AA19" s="148">
        <v>11.119123345939901</v>
      </c>
      <c r="AB19" s="149">
        <v>9.3006363416798905</v>
      </c>
      <c r="AC19" s="150">
        <v>10.1996104481948</v>
      </c>
      <c r="AD19" s="140"/>
      <c r="AE19" s="151">
        <v>9.1833013699610593</v>
      </c>
      <c r="AF19" s="35"/>
      <c r="AG19" s="167">
        <v>108.68458836565</v>
      </c>
      <c r="AH19" s="162">
        <v>103.73062719698299</v>
      </c>
      <c r="AI19" s="162">
        <v>103.980184113487</v>
      </c>
      <c r="AJ19" s="162">
        <v>107.570406394575</v>
      </c>
      <c r="AK19" s="162">
        <v>111.73864411696201</v>
      </c>
      <c r="AL19" s="168">
        <v>107.29717187681101</v>
      </c>
      <c r="AM19" s="162"/>
      <c r="AN19" s="169">
        <v>156.04438039113501</v>
      </c>
      <c r="AO19" s="170">
        <v>165.124751300284</v>
      </c>
      <c r="AP19" s="171">
        <v>160.75926665479801</v>
      </c>
      <c r="AQ19" s="162"/>
      <c r="AR19" s="172">
        <v>128.671750080663</v>
      </c>
      <c r="AS19" s="145"/>
      <c r="AT19" s="146">
        <v>19.011970641657701</v>
      </c>
      <c r="AU19" s="140">
        <v>16.365038710301398</v>
      </c>
      <c r="AV19" s="140">
        <v>14.043036024132</v>
      </c>
      <c r="AW19" s="140">
        <v>17.8668430805652</v>
      </c>
      <c r="AX19" s="140">
        <v>17.134297172373099</v>
      </c>
      <c r="AY19" s="147">
        <v>16.9023954916</v>
      </c>
      <c r="AZ19" s="140"/>
      <c r="BA19" s="148">
        <v>21.7211313907383</v>
      </c>
      <c r="BB19" s="149">
        <v>21.148694818863799</v>
      </c>
      <c r="BC19" s="150">
        <v>21.455700438662699</v>
      </c>
      <c r="BD19" s="140"/>
      <c r="BE19" s="151">
        <v>18.845595164660999</v>
      </c>
    </row>
    <row r="20" spans="1:57" x14ac:dyDescent="0.25">
      <c r="A20" s="41" t="s">
        <v>31</v>
      </c>
      <c r="B20" s="44" t="str">
        <f t="shared" si="0"/>
        <v>Norfolk/Portsmouth, VA</v>
      </c>
      <c r="C20" s="12"/>
      <c r="D20" s="28" t="s">
        <v>16</v>
      </c>
      <c r="E20" s="31" t="s">
        <v>17</v>
      </c>
      <c r="F20" s="12"/>
      <c r="G20" s="167">
        <v>94.103391642314406</v>
      </c>
      <c r="H20" s="162">
        <v>97.7576292194627</v>
      </c>
      <c r="I20" s="162">
        <v>100.23604804648799</v>
      </c>
      <c r="J20" s="162">
        <v>101.283114936519</v>
      </c>
      <c r="K20" s="162">
        <v>97.199170659124405</v>
      </c>
      <c r="L20" s="168">
        <v>98.240271351628607</v>
      </c>
      <c r="M20" s="162"/>
      <c r="N20" s="169">
        <v>112.912743563474</v>
      </c>
      <c r="O20" s="170">
        <v>116.397526951591</v>
      </c>
      <c r="P20" s="171">
        <v>114.673565138827</v>
      </c>
      <c r="Q20" s="162"/>
      <c r="R20" s="172">
        <v>103.460549760246</v>
      </c>
      <c r="S20" s="145"/>
      <c r="T20" s="146">
        <v>17.415963775624601</v>
      </c>
      <c r="U20" s="140">
        <v>21.344701612300501</v>
      </c>
      <c r="V20" s="140">
        <v>24.723525983830701</v>
      </c>
      <c r="W20" s="140">
        <v>24.958941163021699</v>
      </c>
      <c r="X20" s="140">
        <v>19.579334107475699</v>
      </c>
      <c r="Y20" s="147">
        <v>21.736093644531501</v>
      </c>
      <c r="Z20" s="140"/>
      <c r="AA20" s="148">
        <v>18.248751057748599</v>
      </c>
      <c r="AB20" s="149">
        <v>16.8811350387769</v>
      </c>
      <c r="AC20" s="150">
        <v>17.5483891937943</v>
      </c>
      <c r="AD20" s="140"/>
      <c r="AE20" s="151">
        <v>19.812296965448201</v>
      </c>
      <c r="AF20" s="35"/>
      <c r="AG20" s="167">
        <v>90.247908863825501</v>
      </c>
      <c r="AH20" s="162">
        <v>96.481824199335506</v>
      </c>
      <c r="AI20" s="162">
        <v>99.304166498095697</v>
      </c>
      <c r="AJ20" s="162">
        <v>99.444718367728598</v>
      </c>
      <c r="AK20" s="162">
        <v>96.087778847219596</v>
      </c>
      <c r="AL20" s="168">
        <v>96.533709854224298</v>
      </c>
      <c r="AM20" s="162"/>
      <c r="AN20" s="169">
        <v>110.10606461193601</v>
      </c>
      <c r="AO20" s="170">
        <v>114.134792091189</v>
      </c>
      <c r="AP20" s="171">
        <v>112.15732917262601</v>
      </c>
      <c r="AQ20" s="162"/>
      <c r="AR20" s="172">
        <v>101.56428502727699</v>
      </c>
      <c r="AS20" s="145"/>
      <c r="AT20" s="146">
        <v>19.127813016488702</v>
      </c>
      <c r="AU20" s="140">
        <v>26.333768325773899</v>
      </c>
      <c r="AV20" s="140">
        <v>28.244910358455002</v>
      </c>
      <c r="AW20" s="140">
        <v>26.779954968224001</v>
      </c>
      <c r="AX20" s="140">
        <v>22.129523590679401</v>
      </c>
      <c r="AY20" s="147">
        <v>24.7512760635916</v>
      </c>
      <c r="AZ20" s="140"/>
      <c r="BA20" s="148">
        <v>24.670030932268102</v>
      </c>
      <c r="BB20" s="149">
        <v>20.068086449064101</v>
      </c>
      <c r="BC20" s="150">
        <v>22.158860161373099</v>
      </c>
      <c r="BD20" s="140"/>
      <c r="BE20" s="151">
        <v>23.408931609609802</v>
      </c>
    </row>
    <row r="21" spans="1:57" x14ac:dyDescent="0.25">
      <c r="A21" s="42" t="s">
        <v>32</v>
      </c>
      <c r="B21" s="44" t="str">
        <f t="shared" si="0"/>
        <v>Newport News/Hampton, VA</v>
      </c>
      <c r="C21" s="12"/>
      <c r="D21" s="28" t="s">
        <v>16</v>
      </c>
      <c r="E21" s="31" t="s">
        <v>17</v>
      </c>
      <c r="F21" s="13"/>
      <c r="G21" s="167">
        <v>72.822091675284298</v>
      </c>
      <c r="H21" s="162">
        <v>78.762578662280703</v>
      </c>
      <c r="I21" s="162">
        <v>82.613879081015696</v>
      </c>
      <c r="J21" s="162">
        <v>82.3029333067729</v>
      </c>
      <c r="K21" s="162">
        <v>83.982934751912097</v>
      </c>
      <c r="L21" s="168">
        <v>80.486323824918102</v>
      </c>
      <c r="M21" s="162"/>
      <c r="N21" s="169">
        <v>100.088547879709</v>
      </c>
      <c r="O21" s="170">
        <v>101.93671829773101</v>
      </c>
      <c r="P21" s="171">
        <v>101.02190639739</v>
      </c>
      <c r="Q21" s="162"/>
      <c r="R21" s="172">
        <v>87.410069740885803</v>
      </c>
      <c r="S21" s="145"/>
      <c r="T21" s="146">
        <v>11.9926061492285</v>
      </c>
      <c r="U21" s="140">
        <v>20.372125448086098</v>
      </c>
      <c r="V21" s="140">
        <v>25.5549230451402</v>
      </c>
      <c r="W21" s="140">
        <v>25.176850987316399</v>
      </c>
      <c r="X21" s="140">
        <v>29.669157451266599</v>
      </c>
      <c r="Y21" s="147">
        <v>23.167272824932201</v>
      </c>
      <c r="Z21" s="140"/>
      <c r="AA21" s="148">
        <v>31.874910305655</v>
      </c>
      <c r="AB21" s="149">
        <v>31.265586306132299</v>
      </c>
      <c r="AC21" s="150">
        <v>31.561418193699801</v>
      </c>
      <c r="AD21" s="140"/>
      <c r="AE21" s="151">
        <v>26.174140662247201</v>
      </c>
      <c r="AF21" s="35"/>
      <c r="AG21" s="167">
        <v>70.815832671036404</v>
      </c>
      <c r="AH21" s="162">
        <v>75.439180096250894</v>
      </c>
      <c r="AI21" s="162">
        <v>77.919194794271405</v>
      </c>
      <c r="AJ21" s="162">
        <v>78.742800519146996</v>
      </c>
      <c r="AK21" s="162">
        <v>82.3710144407613</v>
      </c>
      <c r="AL21" s="168">
        <v>77.361889343104806</v>
      </c>
      <c r="AM21" s="162"/>
      <c r="AN21" s="169">
        <v>100.832590853239</v>
      </c>
      <c r="AO21" s="170">
        <v>102.151119998211</v>
      </c>
      <c r="AP21" s="171">
        <v>101.500152566888</v>
      </c>
      <c r="AQ21" s="162"/>
      <c r="AR21" s="172">
        <v>85.573088264327794</v>
      </c>
      <c r="AS21" s="145"/>
      <c r="AT21" s="146">
        <v>16.109264232223499</v>
      </c>
      <c r="AU21" s="140">
        <v>21.4841452559053</v>
      </c>
      <c r="AV21" s="140">
        <v>24.211790939319201</v>
      </c>
      <c r="AW21" s="140">
        <v>25.5263063180962</v>
      </c>
      <c r="AX21" s="140">
        <v>31.756818935853499</v>
      </c>
      <c r="AY21" s="147">
        <v>24.304799599410298</v>
      </c>
      <c r="AZ21" s="140"/>
      <c r="BA21" s="148">
        <v>40.717857654857298</v>
      </c>
      <c r="BB21" s="149">
        <v>37.650226732143203</v>
      </c>
      <c r="BC21" s="150">
        <v>39.0885100556116</v>
      </c>
      <c r="BD21" s="140"/>
      <c r="BE21" s="151">
        <v>29.8251007564354</v>
      </c>
    </row>
    <row r="22" spans="1:57" x14ac:dyDescent="0.25">
      <c r="A22" s="43" t="s">
        <v>33</v>
      </c>
      <c r="B22" s="44" t="str">
        <f t="shared" si="0"/>
        <v>Chesapeake/Suffolk, VA</v>
      </c>
      <c r="C22" s="12"/>
      <c r="D22" s="29" t="s">
        <v>16</v>
      </c>
      <c r="E22" s="32" t="s">
        <v>17</v>
      </c>
      <c r="F22" s="12"/>
      <c r="G22" s="173">
        <v>81.589479909284904</v>
      </c>
      <c r="H22" s="174">
        <v>85.783854097985298</v>
      </c>
      <c r="I22" s="174">
        <v>85.471665328704702</v>
      </c>
      <c r="J22" s="174">
        <v>84.923967896842996</v>
      </c>
      <c r="K22" s="174">
        <v>83.062623181087901</v>
      </c>
      <c r="L22" s="175">
        <v>84.260055963855393</v>
      </c>
      <c r="M22" s="162"/>
      <c r="N22" s="176">
        <v>97.153776748622207</v>
      </c>
      <c r="O22" s="177">
        <v>97.999355411073793</v>
      </c>
      <c r="P22" s="178">
        <v>97.578794570946599</v>
      </c>
      <c r="Q22" s="162"/>
      <c r="R22" s="179">
        <v>88.326931468486407</v>
      </c>
      <c r="S22" s="145"/>
      <c r="T22" s="152">
        <v>12.4459845274204</v>
      </c>
      <c r="U22" s="153">
        <v>17.5953515243386</v>
      </c>
      <c r="V22" s="153">
        <v>15.785649030414699</v>
      </c>
      <c r="W22" s="153">
        <v>13.228908757594899</v>
      </c>
      <c r="X22" s="153">
        <v>13.600462787853001</v>
      </c>
      <c r="Y22" s="154">
        <v>14.605755594558</v>
      </c>
      <c r="Z22" s="140"/>
      <c r="AA22" s="155">
        <v>15.718461068121201</v>
      </c>
      <c r="AB22" s="156">
        <v>15.852811788688401</v>
      </c>
      <c r="AC22" s="157">
        <v>15.787409395677001</v>
      </c>
      <c r="AD22" s="140"/>
      <c r="AE22" s="158">
        <v>14.905935148177999</v>
      </c>
      <c r="AF22" s="36"/>
      <c r="AG22" s="173">
        <v>80.173737956453394</v>
      </c>
      <c r="AH22" s="174">
        <v>84.1409337065747</v>
      </c>
      <c r="AI22" s="174">
        <v>85.910814895484705</v>
      </c>
      <c r="AJ22" s="174">
        <v>85.533475865878501</v>
      </c>
      <c r="AK22" s="174">
        <v>83.391880635082899</v>
      </c>
      <c r="AL22" s="175">
        <v>83.979993008139502</v>
      </c>
      <c r="AM22" s="162"/>
      <c r="AN22" s="176">
        <v>96.187986282976098</v>
      </c>
      <c r="AO22" s="177">
        <v>98.331179215384594</v>
      </c>
      <c r="AP22" s="178">
        <v>97.273753402093902</v>
      </c>
      <c r="AQ22" s="162"/>
      <c r="AR22" s="179">
        <v>88.090251029391595</v>
      </c>
      <c r="AS22" s="145"/>
      <c r="AT22" s="152">
        <v>15.9401222841853</v>
      </c>
      <c r="AU22" s="153">
        <v>20.248023420791402</v>
      </c>
      <c r="AV22" s="153">
        <v>20.407003118071199</v>
      </c>
      <c r="AW22" s="153">
        <v>18.5772783339469</v>
      </c>
      <c r="AX22" s="153">
        <v>15.2788275765314</v>
      </c>
      <c r="AY22" s="154">
        <v>18.196468150882101</v>
      </c>
      <c r="AZ22" s="140"/>
      <c r="BA22" s="155">
        <v>21.9457718275555</v>
      </c>
      <c r="BB22" s="156">
        <v>21.9774632844466</v>
      </c>
      <c r="BC22" s="157">
        <v>21.963012916254399</v>
      </c>
      <c r="BD22" s="140"/>
      <c r="BE22" s="158">
        <v>19.354736017687099</v>
      </c>
    </row>
    <row r="23" spans="1:57" x14ac:dyDescent="0.25">
      <c r="A23" s="22" t="s">
        <v>43</v>
      </c>
      <c r="B23" s="44" t="str">
        <f t="shared" si="0"/>
        <v>Richmond CBD/Airport, VA</v>
      </c>
      <c r="C23" s="10"/>
      <c r="D23" s="27" t="s">
        <v>16</v>
      </c>
      <c r="E23" s="30" t="s">
        <v>17</v>
      </c>
      <c r="F23" s="3"/>
      <c r="G23" s="159">
        <v>117.384197207678</v>
      </c>
      <c r="H23" s="160">
        <v>128.442159695817</v>
      </c>
      <c r="I23" s="160">
        <v>135.01372581174101</v>
      </c>
      <c r="J23" s="160">
        <v>131.66312439103601</v>
      </c>
      <c r="K23" s="160">
        <v>144.923832799145</v>
      </c>
      <c r="L23" s="161">
        <v>132.92482763282399</v>
      </c>
      <c r="M23" s="162"/>
      <c r="N23" s="163">
        <v>171.957590016366</v>
      </c>
      <c r="O23" s="164">
        <v>171.30113600000001</v>
      </c>
      <c r="P23" s="165">
        <v>171.62564522653699</v>
      </c>
      <c r="Q23" s="162"/>
      <c r="R23" s="166">
        <v>148.42898792642401</v>
      </c>
      <c r="S23" s="145"/>
      <c r="T23" s="137">
        <v>21.5226690109318</v>
      </c>
      <c r="U23" s="138">
        <v>36.822197924253302</v>
      </c>
      <c r="V23" s="138">
        <v>41.686349496833898</v>
      </c>
      <c r="W23" s="138">
        <v>37.631117851667497</v>
      </c>
      <c r="X23" s="138">
        <v>46.437369345520601</v>
      </c>
      <c r="Y23" s="139">
        <v>38.312865840342198</v>
      </c>
      <c r="Z23" s="140"/>
      <c r="AA23" s="141">
        <v>52.5328184437438</v>
      </c>
      <c r="AB23" s="142">
        <v>52.232205696375203</v>
      </c>
      <c r="AC23" s="143">
        <v>52.377484663327301</v>
      </c>
      <c r="AD23" s="140"/>
      <c r="AE23" s="144">
        <v>46.024395239495</v>
      </c>
      <c r="AF23" s="33"/>
      <c r="AG23" s="159">
        <v>120.628333333333</v>
      </c>
      <c r="AH23" s="160">
        <v>122.952254290837</v>
      </c>
      <c r="AI23" s="160">
        <v>129.45948120415599</v>
      </c>
      <c r="AJ23" s="160">
        <v>126.569285381388</v>
      </c>
      <c r="AK23" s="160">
        <v>136.73962266702699</v>
      </c>
      <c r="AL23" s="161">
        <v>127.922402314792</v>
      </c>
      <c r="AM23" s="162"/>
      <c r="AN23" s="163">
        <v>162.072637854753</v>
      </c>
      <c r="AO23" s="164">
        <v>165.44296346555299</v>
      </c>
      <c r="AP23" s="165">
        <v>163.78578686263</v>
      </c>
      <c r="AQ23" s="162"/>
      <c r="AR23" s="166">
        <v>141.38407285328699</v>
      </c>
      <c r="AS23" s="145"/>
      <c r="AT23" s="137">
        <v>30.806242144190801</v>
      </c>
      <c r="AU23" s="138">
        <v>34.612602318313897</v>
      </c>
      <c r="AV23" s="138">
        <v>38.069978408203902</v>
      </c>
      <c r="AW23" s="138">
        <v>35.501805352530901</v>
      </c>
      <c r="AX23" s="138">
        <v>33.164459197824002</v>
      </c>
      <c r="AY23" s="139">
        <v>34.507611037849799</v>
      </c>
      <c r="AZ23" s="140"/>
      <c r="BA23" s="141">
        <v>35.217111249332298</v>
      </c>
      <c r="BB23" s="142">
        <v>32.740213185657097</v>
      </c>
      <c r="BC23" s="143">
        <v>33.865871653394102</v>
      </c>
      <c r="BD23" s="140"/>
      <c r="BE23" s="144">
        <v>33.720299284911697</v>
      </c>
    </row>
    <row r="24" spans="1:57" x14ac:dyDescent="0.25">
      <c r="A24" s="23" t="s">
        <v>44</v>
      </c>
      <c r="B24" s="44" t="str">
        <f t="shared" si="0"/>
        <v>Richmond North/Glen Allen, VA</v>
      </c>
      <c r="C24" s="11"/>
      <c r="D24" s="28" t="s">
        <v>16</v>
      </c>
      <c r="E24" s="31" t="s">
        <v>17</v>
      </c>
      <c r="F24" s="12"/>
      <c r="G24" s="167">
        <v>85.333174386920902</v>
      </c>
      <c r="H24" s="162">
        <v>92.680079940509302</v>
      </c>
      <c r="I24" s="162">
        <v>96.580632911392399</v>
      </c>
      <c r="J24" s="162">
        <v>96.319821848739394</v>
      </c>
      <c r="K24" s="162">
        <v>113.061872700013</v>
      </c>
      <c r="L24" s="168">
        <v>98.261039760610799</v>
      </c>
      <c r="M24" s="162"/>
      <c r="N24" s="169">
        <v>137.05301537386401</v>
      </c>
      <c r="O24" s="170">
        <v>137.78864657345801</v>
      </c>
      <c r="P24" s="171">
        <v>137.423805452865</v>
      </c>
      <c r="Q24" s="162"/>
      <c r="R24" s="172">
        <v>112.877212736601</v>
      </c>
      <c r="S24" s="145"/>
      <c r="T24" s="146">
        <v>21.626053619405301</v>
      </c>
      <c r="U24" s="140">
        <v>29.887103209949998</v>
      </c>
      <c r="V24" s="140">
        <v>33.135194637259701</v>
      </c>
      <c r="W24" s="140">
        <v>30.398702425706102</v>
      </c>
      <c r="X24" s="140">
        <v>51.8128897792391</v>
      </c>
      <c r="Y24" s="147">
        <v>35.3109212907477</v>
      </c>
      <c r="Z24" s="140"/>
      <c r="AA24" s="148">
        <v>66.1754344807525</v>
      </c>
      <c r="AB24" s="149">
        <v>64.752382025817695</v>
      </c>
      <c r="AC24" s="150">
        <v>65.489849932156702</v>
      </c>
      <c r="AD24" s="140"/>
      <c r="AE24" s="151">
        <v>48.214312901375003</v>
      </c>
      <c r="AF24" s="34"/>
      <c r="AG24" s="167">
        <v>86.076100392503704</v>
      </c>
      <c r="AH24" s="162">
        <v>91.282748126907705</v>
      </c>
      <c r="AI24" s="162">
        <v>94.533008195329003</v>
      </c>
      <c r="AJ24" s="162">
        <v>95.468423533386797</v>
      </c>
      <c r="AK24" s="162">
        <v>104.90437516492599</v>
      </c>
      <c r="AL24" s="168">
        <v>95.185323465385807</v>
      </c>
      <c r="AM24" s="162"/>
      <c r="AN24" s="169">
        <v>128.366920091255</v>
      </c>
      <c r="AO24" s="170">
        <v>130.374218671401</v>
      </c>
      <c r="AP24" s="171">
        <v>129.377778044346</v>
      </c>
      <c r="AQ24" s="162"/>
      <c r="AR24" s="172">
        <v>107.892578934835</v>
      </c>
      <c r="AS24" s="145"/>
      <c r="AT24" s="146">
        <v>22.377210837939199</v>
      </c>
      <c r="AU24" s="140">
        <v>27.440342644352999</v>
      </c>
      <c r="AV24" s="140">
        <v>29.864267918350599</v>
      </c>
      <c r="AW24" s="140">
        <v>30.592017923841301</v>
      </c>
      <c r="AX24" s="140">
        <v>28.197626965232601</v>
      </c>
      <c r="AY24" s="147">
        <v>28.053053811251999</v>
      </c>
      <c r="AZ24" s="140"/>
      <c r="BA24" s="148">
        <v>34.818008355236401</v>
      </c>
      <c r="BB24" s="149">
        <v>34.085680095515798</v>
      </c>
      <c r="BC24" s="150">
        <v>34.438532533090999</v>
      </c>
      <c r="BD24" s="140"/>
      <c r="BE24" s="151">
        <v>30.9135930497544</v>
      </c>
    </row>
    <row r="25" spans="1:57" x14ac:dyDescent="0.25">
      <c r="A25" s="24" t="s">
        <v>45</v>
      </c>
      <c r="B25" s="44" t="str">
        <f t="shared" si="0"/>
        <v>Richmond West/Midlothian, VA</v>
      </c>
      <c r="C25" s="12"/>
      <c r="D25" s="28" t="s">
        <v>16</v>
      </c>
      <c r="E25" s="31" t="s">
        <v>17</v>
      </c>
      <c r="F25" s="12"/>
      <c r="G25" s="167">
        <v>85.227976950105401</v>
      </c>
      <c r="H25" s="162">
        <v>82.638562043795602</v>
      </c>
      <c r="I25" s="162">
        <v>84.597909657495705</v>
      </c>
      <c r="J25" s="162">
        <v>88.151715928210805</v>
      </c>
      <c r="K25" s="162">
        <v>111.001319849561</v>
      </c>
      <c r="L25" s="168">
        <v>92.044187965425493</v>
      </c>
      <c r="M25" s="162"/>
      <c r="N25" s="169">
        <v>129.80839757158299</v>
      </c>
      <c r="O25" s="170">
        <v>128.55317784992701</v>
      </c>
      <c r="P25" s="171">
        <v>129.17931258361901</v>
      </c>
      <c r="Q25" s="162"/>
      <c r="R25" s="172">
        <v>106.155790456887</v>
      </c>
      <c r="S25" s="145"/>
      <c r="T25" s="146">
        <v>20.1659155758922</v>
      </c>
      <c r="U25" s="140">
        <v>12.7730390228802</v>
      </c>
      <c r="V25" s="140">
        <v>14.8551629483342</v>
      </c>
      <c r="W25" s="140">
        <v>20.357489906654902</v>
      </c>
      <c r="X25" s="140">
        <v>55.785797542000701</v>
      </c>
      <c r="Y25" s="147">
        <v>26.911552028142399</v>
      </c>
      <c r="Z25" s="140"/>
      <c r="AA25" s="148">
        <v>63.340812602774101</v>
      </c>
      <c r="AB25" s="149">
        <v>58.954893631312302</v>
      </c>
      <c r="AC25" s="150">
        <v>61.155732516523102</v>
      </c>
      <c r="AD25" s="140"/>
      <c r="AE25" s="151">
        <v>41.695673428649201</v>
      </c>
      <c r="AF25" s="35"/>
      <c r="AG25" s="167">
        <v>82.647435903573196</v>
      </c>
      <c r="AH25" s="162">
        <v>84.651533734590203</v>
      </c>
      <c r="AI25" s="162">
        <v>85.619118943661903</v>
      </c>
      <c r="AJ25" s="162">
        <v>85.885113399747397</v>
      </c>
      <c r="AK25" s="162">
        <v>100.72829680985799</v>
      </c>
      <c r="AL25" s="168">
        <v>88.677285202221299</v>
      </c>
      <c r="AM25" s="162"/>
      <c r="AN25" s="169">
        <v>120.05860141857301</v>
      </c>
      <c r="AO25" s="170">
        <v>122.363127692874</v>
      </c>
      <c r="AP25" s="171">
        <v>121.22634560552299</v>
      </c>
      <c r="AQ25" s="162"/>
      <c r="AR25" s="172">
        <v>100.898719057628</v>
      </c>
      <c r="AS25" s="145"/>
      <c r="AT25" s="146">
        <v>19.243820055487099</v>
      </c>
      <c r="AU25" s="140">
        <v>20.0204757887794</v>
      </c>
      <c r="AV25" s="140">
        <v>20.146914607709601</v>
      </c>
      <c r="AW25" s="140">
        <v>21.5034481000834</v>
      </c>
      <c r="AX25" s="140">
        <v>20.9381702017115</v>
      </c>
      <c r="AY25" s="147">
        <v>20.6132125230396</v>
      </c>
      <c r="AZ25" s="140"/>
      <c r="BA25" s="148">
        <v>21.8677504830749</v>
      </c>
      <c r="BB25" s="149">
        <v>21.946517839216401</v>
      </c>
      <c r="BC25" s="150">
        <v>21.913696375089899</v>
      </c>
      <c r="BD25" s="140"/>
      <c r="BE25" s="151">
        <v>21.5405181909899</v>
      </c>
    </row>
    <row r="26" spans="1:57" x14ac:dyDescent="0.25">
      <c r="A26" s="24" t="s">
        <v>46</v>
      </c>
      <c r="B26" s="44" t="str">
        <f t="shared" si="0"/>
        <v>Petersburg/Chester, VA</v>
      </c>
      <c r="C26" s="12"/>
      <c r="D26" s="28" t="s">
        <v>16</v>
      </c>
      <c r="E26" s="31" t="s">
        <v>17</v>
      </c>
      <c r="F26" s="12"/>
      <c r="G26" s="167">
        <v>80.314480246069706</v>
      </c>
      <c r="H26" s="162">
        <v>83.432240382352902</v>
      </c>
      <c r="I26" s="162">
        <v>85.046843999999993</v>
      </c>
      <c r="J26" s="162">
        <v>84.439932490379306</v>
      </c>
      <c r="K26" s="162">
        <v>92.546872940872703</v>
      </c>
      <c r="L26" s="168">
        <v>85.480249693853906</v>
      </c>
      <c r="M26" s="162"/>
      <c r="N26" s="169">
        <v>100.67097879649801</v>
      </c>
      <c r="O26" s="170">
        <v>101.67536233126199</v>
      </c>
      <c r="P26" s="171">
        <v>101.178444202663</v>
      </c>
      <c r="Q26" s="162"/>
      <c r="R26" s="172">
        <v>90.942008053034002</v>
      </c>
      <c r="S26" s="145"/>
      <c r="T26" s="146">
        <v>11.3689101663185</v>
      </c>
      <c r="U26" s="140">
        <v>13.0084846004761</v>
      </c>
      <c r="V26" s="140">
        <v>14.4547745678934</v>
      </c>
      <c r="W26" s="140">
        <v>13.689881021543799</v>
      </c>
      <c r="X26" s="140">
        <v>25.797952940965299</v>
      </c>
      <c r="Y26" s="147">
        <v>16.062472499502299</v>
      </c>
      <c r="Z26" s="140"/>
      <c r="AA26" s="148">
        <v>30.627370663303701</v>
      </c>
      <c r="AB26" s="149">
        <v>32.020166976520301</v>
      </c>
      <c r="AC26" s="150">
        <v>31.329316639600499</v>
      </c>
      <c r="AD26" s="140"/>
      <c r="AE26" s="151">
        <v>21.8257243106864</v>
      </c>
      <c r="AF26" s="35"/>
      <c r="AG26" s="167">
        <v>81.644438776178006</v>
      </c>
      <c r="AH26" s="162">
        <v>84.618087982956496</v>
      </c>
      <c r="AI26" s="162">
        <v>85.981272401560801</v>
      </c>
      <c r="AJ26" s="162">
        <v>85.147883639316404</v>
      </c>
      <c r="AK26" s="162">
        <v>89.0439046897596</v>
      </c>
      <c r="AL26" s="168">
        <v>85.411628150009406</v>
      </c>
      <c r="AM26" s="162"/>
      <c r="AN26" s="169">
        <v>96.173492295578399</v>
      </c>
      <c r="AO26" s="170">
        <v>97.389026384063001</v>
      </c>
      <c r="AP26" s="171">
        <v>96.794898022381403</v>
      </c>
      <c r="AQ26" s="162"/>
      <c r="AR26" s="172">
        <v>89.158245412026005</v>
      </c>
      <c r="AS26" s="145"/>
      <c r="AT26" s="146">
        <v>15.4206198695405</v>
      </c>
      <c r="AU26" s="140">
        <v>16.1571472279504</v>
      </c>
      <c r="AV26" s="140">
        <v>17.044691748298899</v>
      </c>
      <c r="AW26" s="140">
        <v>16.4625438739806</v>
      </c>
      <c r="AX26" s="140">
        <v>19.3279048713379</v>
      </c>
      <c r="AY26" s="147">
        <v>16.986510078132401</v>
      </c>
      <c r="AZ26" s="140"/>
      <c r="BA26" s="148">
        <v>21.214392887591401</v>
      </c>
      <c r="BB26" s="149">
        <v>21.182010165001799</v>
      </c>
      <c r="BC26" s="150">
        <v>21.208921185140401</v>
      </c>
      <c r="BD26" s="140"/>
      <c r="BE26" s="151">
        <v>18.674906999083301</v>
      </c>
    </row>
    <row r="27" spans="1:57" x14ac:dyDescent="0.25">
      <c r="A27" s="99" t="s">
        <v>100</v>
      </c>
      <c r="B27" s="45" t="s">
        <v>71</v>
      </c>
      <c r="C27" s="12"/>
      <c r="D27" s="28" t="s">
        <v>16</v>
      </c>
      <c r="E27" s="31" t="s">
        <v>17</v>
      </c>
      <c r="F27" s="12"/>
      <c r="G27" s="167">
        <v>90.599838406613998</v>
      </c>
      <c r="H27" s="162">
        <v>92.613016787523506</v>
      </c>
      <c r="I27" s="162">
        <v>93.902524245445406</v>
      </c>
      <c r="J27" s="162">
        <v>94.299876006878407</v>
      </c>
      <c r="K27" s="162">
        <v>96.595231987928997</v>
      </c>
      <c r="L27" s="168">
        <v>93.776321941028002</v>
      </c>
      <c r="M27" s="162"/>
      <c r="N27" s="169">
        <v>114.944838709677</v>
      </c>
      <c r="O27" s="170">
        <v>117.963053155659</v>
      </c>
      <c r="P27" s="171">
        <v>116.465300973738</v>
      </c>
      <c r="Q27" s="162"/>
      <c r="R27" s="172">
        <v>101.678176831774</v>
      </c>
      <c r="S27" s="145"/>
      <c r="T27" s="146">
        <v>6.4073344595117296</v>
      </c>
      <c r="U27" s="140">
        <v>8.7823755139095905</v>
      </c>
      <c r="V27" s="140">
        <v>10.6994320981788</v>
      </c>
      <c r="W27" s="140">
        <v>14.526969324114299</v>
      </c>
      <c r="X27" s="140">
        <v>10.038459813258999</v>
      </c>
      <c r="Y27" s="147">
        <v>10.2028246880097</v>
      </c>
      <c r="Z27" s="140"/>
      <c r="AA27" s="148">
        <v>14.7406383201543</v>
      </c>
      <c r="AB27" s="149">
        <v>15.9178284609294</v>
      </c>
      <c r="AC27" s="150">
        <v>15.3932232480369</v>
      </c>
      <c r="AD27" s="140"/>
      <c r="AE27" s="151">
        <v>12.539248392651499</v>
      </c>
      <c r="AF27" s="35"/>
      <c r="AG27" s="167">
        <v>90.128351731388307</v>
      </c>
      <c r="AH27" s="162">
        <v>91.401274824162101</v>
      </c>
      <c r="AI27" s="162">
        <v>92.735335365098194</v>
      </c>
      <c r="AJ27" s="162">
        <v>92.361944734876701</v>
      </c>
      <c r="AK27" s="162">
        <v>94.8277380622051</v>
      </c>
      <c r="AL27" s="168">
        <v>92.402540178146793</v>
      </c>
      <c r="AM27" s="162"/>
      <c r="AN27" s="169">
        <v>109.59716631489999</v>
      </c>
      <c r="AO27" s="170">
        <v>111.153278446537</v>
      </c>
      <c r="AP27" s="171">
        <v>110.38108149436</v>
      </c>
      <c r="AQ27" s="162"/>
      <c r="AR27" s="172">
        <v>98.430659008782797</v>
      </c>
      <c r="AS27" s="145"/>
      <c r="AT27" s="146">
        <v>12.765869425475</v>
      </c>
      <c r="AU27" s="140">
        <v>13.2789289324969</v>
      </c>
      <c r="AV27" s="140">
        <v>14.5583371887534</v>
      </c>
      <c r="AW27" s="140">
        <v>15.616531192375501</v>
      </c>
      <c r="AX27" s="140">
        <v>15.0001355813788</v>
      </c>
      <c r="AY27" s="147">
        <v>14.3344668860988</v>
      </c>
      <c r="AZ27" s="140"/>
      <c r="BA27" s="148">
        <v>19.274808415662399</v>
      </c>
      <c r="BB27" s="149">
        <v>18.515782742553501</v>
      </c>
      <c r="BC27" s="150">
        <v>18.8880225655349</v>
      </c>
      <c r="BD27" s="140"/>
      <c r="BE27" s="151">
        <v>16.045910830103299</v>
      </c>
    </row>
    <row r="28" spans="1:57" x14ac:dyDescent="0.25">
      <c r="A28" s="24" t="s">
        <v>48</v>
      </c>
      <c r="B28" s="44" t="str">
        <f t="shared" si="0"/>
        <v>Roanoke, VA</v>
      </c>
      <c r="C28" s="12"/>
      <c r="D28" s="28" t="s">
        <v>16</v>
      </c>
      <c r="E28" s="31" t="s">
        <v>17</v>
      </c>
      <c r="F28" s="12"/>
      <c r="G28" s="167">
        <v>82.245062056737495</v>
      </c>
      <c r="H28" s="162">
        <v>84.1779143835616</v>
      </c>
      <c r="I28" s="162">
        <v>93.770508677438599</v>
      </c>
      <c r="J28" s="162">
        <v>90.049199514857406</v>
      </c>
      <c r="K28" s="162">
        <v>88.857637028014594</v>
      </c>
      <c r="L28" s="168">
        <v>88.3123278145695</v>
      </c>
      <c r="M28" s="162"/>
      <c r="N28" s="169">
        <v>97.771070415269506</v>
      </c>
      <c r="O28" s="170">
        <v>99.194128998149594</v>
      </c>
      <c r="P28" s="171">
        <v>98.473868146214002</v>
      </c>
      <c r="Q28" s="162"/>
      <c r="R28" s="172">
        <v>91.732248681898</v>
      </c>
      <c r="S28" s="145"/>
      <c r="T28" s="146">
        <v>16.3459217163592</v>
      </c>
      <c r="U28" s="140">
        <v>15.6709895324661</v>
      </c>
      <c r="V28" s="140">
        <v>26.880319327756201</v>
      </c>
      <c r="W28" s="140">
        <v>20.9487292602983</v>
      </c>
      <c r="X28" s="140">
        <v>19.304136994755101</v>
      </c>
      <c r="Y28" s="147">
        <v>20.327933472721298</v>
      </c>
      <c r="Z28" s="140"/>
      <c r="AA28" s="148">
        <v>22.591151792617101</v>
      </c>
      <c r="AB28" s="149">
        <v>24.5959971596941</v>
      </c>
      <c r="AC28" s="150">
        <v>23.5767810102612</v>
      </c>
      <c r="AD28" s="140"/>
      <c r="AE28" s="151">
        <v>21.571468313337299</v>
      </c>
      <c r="AF28" s="35"/>
      <c r="AG28" s="167">
        <v>82.434852877070597</v>
      </c>
      <c r="AH28" s="162">
        <v>87.3156564364876</v>
      </c>
      <c r="AI28" s="162">
        <v>91.310037618056597</v>
      </c>
      <c r="AJ28" s="162">
        <v>89.329713287268603</v>
      </c>
      <c r="AK28" s="162">
        <v>87.724557423857803</v>
      </c>
      <c r="AL28" s="168">
        <v>87.923754842232796</v>
      </c>
      <c r="AM28" s="162"/>
      <c r="AN28" s="169">
        <v>102.735099105071</v>
      </c>
      <c r="AO28" s="170">
        <v>106.923399021207</v>
      </c>
      <c r="AP28" s="171">
        <v>104.845776389345</v>
      </c>
      <c r="AQ28" s="162"/>
      <c r="AR28" s="172">
        <v>93.705177791009802</v>
      </c>
      <c r="AS28" s="145"/>
      <c r="AT28" s="146">
        <v>18.989889094621901</v>
      </c>
      <c r="AU28" s="140">
        <v>22.865590266000002</v>
      </c>
      <c r="AV28" s="140">
        <v>25.6639287384243</v>
      </c>
      <c r="AW28" s="140">
        <v>21.909621965565599</v>
      </c>
      <c r="AX28" s="140">
        <v>19.883153708002499</v>
      </c>
      <c r="AY28" s="147">
        <v>22.070231271946</v>
      </c>
      <c r="AZ28" s="140"/>
      <c r="BA28" s="148">
        <v>22.700351664770999</v>
      </c>
      <c r="BB28" s="149">
        <v>25.269906649583501</v>
      </c>
      <c r="BC28" s="150">
        <v>23.9908171753838</v>
      </c>
      <c r="BD28" s="140"/>
      <c r="BE28" s="151">
        <v>22.719896562719001</v>
      </c>
    </row>
    <row r="29" spans="1:57" x14ac:dyDescent="0.25">
      <c r="A29" s="24" t="s">
        <v>49</v>
      </c>
      <c r="B29" s="44" t="str">
        <f t="shared" si="0"/>
        <v>Charlottesville, VA</v>
      </c>
      <c r="C29" s="12"/>
      <c r="D29" s="28" t="s">
        <v>16</v>
      </c>
      <c r="E29" s="31" t="s">
        <v>17</v>
      </c>
      <c r="F29" s="12"/>
      <c r="G29" s="167">
        <v>123.089612579762</v>
      </c>
      <c r="H29" s="162">
        <v>118.097622852576</v>
      </c>
      <c r="I29" s="162">
        <v>119.790963765409</v>
      </c>
      <c r="J29" s="162">
        <v>120.52929804804801</v>
      </c>
      <c r="K29" s="162">
        <v>139.341638946638</v>
      </c>
      <c r="L29" s="168">
        <v>124.54096177653901</v>
      </c>
      <c r="M29" s="162"/>
      <c r="N29" s="169">
        <v>200.83122086246999</v>
      </c>
      <c r="O29" s="170">
        <v>199.74161642262399</v>
      </c>
      <c r="P29" s="171">
        <v>200.28240057845201</v>
      </c>
      <c r="Q29" s="162"/>
      <c r="R29" s="172">
        <v>150.941085236151</v>
      </c>
      <c r="S29" s="145"/>
      <c r="T29" s="146">
        <v>19.952289342259199</v>
      </c>
      <c r="U29" s="140">
        <v>14.8065483738576</v>
      </c>
      <c r="V29" s="140">
        <v>17.738606775989201</v>
      </c>
      <c r="W29" s="140">
        <v>16.9962366926916</v>
      </c>
      <c r="X29" s="140">
        <v>26.124096402220399</v>
      </c>
      <c r="Y29" s="147">
        <v>19.4251645986227</v>
      </c>
      <c r="Z29" s="140"/>
      <c r="AA29" s="148">
        <v>43.902071761104999</v>
      </c>
      <c r="AB29" s="149">
        <v>43.899632247401101</v>
      </c>
      <c r="AC29" s="150">
        <v>43.889934336047098</v>
      </c>
      <c r="AD29" s="140"/>
      <c r="AE29" s="151">
        <v>30.939931096100299</v>
      </c>
      <c r="AF29" s="35"/>
      <c r="AG29" s="167">
        <v>118.725832980524</v>
      </c>
      <c r="AH29" s="162">
        <v>116.200763052208</v>
      </c>
      <c r="AI29" s="162">
        <v>118.80744851966401</v>
      </c>
      <c r="AJ29" s="162">
        <v>121.001869491676</v>
      </c>
      <c r="AK29" s="162">
        <v>133.339340274953</v>
      </c>
      <c r="AL29" s="168">
        <v>121.982399265401</v>
      </c>
      <c r="AM29" s="162"/>
      <c r="AN29" s="169">
        <v>175.62831153563499</v>
      </c>
      <c r="AO29" s="170">
        <v>174.14686230248299</v>
      </c>
      <c r="AP29" s="171">
        <v>174.89639851301101</v>
      </c>
      <c r="AQ29" s="162"/>
      <c r="AR29" s="172">
        <v>139.36281564423101</v>
      </c>
      <c r="AS29" s="145"/>
      <c r="AT29" s="146">
        <v>23.155327000825199</v>
      </c>
      <c r="AU29" s="140">
        <v>21.7214223900124</v>
      </c>
      <c r="AV29" s="140">
        <v>24.915183681590101</v>
      </c>
      <c r="AW29" s="140">
        <v>26.7537785173324</v>
      </c>
      <c r="AX29" s="140">
        <v>32.673496741828501</v>
      </c>
      <c r="AY29" s="147">
        <v>26.244574126678</v>
      </c>
      <c r="AZ29" s="140"/>
      <c r="BA29" s="148">
        <v>45.329091169973097</v>
      </c>
      <c r="BB29" s="149">
        <v>37.882862164094597</v>
      </c>
      <c r="BC29" s="150">
        <v>41.450604937840097</v>
      </c>
      <c r="BD29" s="140"/>
      <c r="BE29" s="151">
        <v>32.125971570223797</v>
      </c>
    </row>
    <row r="30" spans="1:57" x14ac:dyDescent="0.25">
      <c r="A30" s="24" t="s">
        <v>50</v>
      </c>
      <c r="B30" s="46" t="s">
        <v>73</v>
      </c>
      <c r="C30" s="12"/>
      <c r="D30" s="28" t="s">
        <v>16</v>
      </c>
      <c r="E30" s="31" t="s">
        <v>17</v>
      </c>
      <c r="F30" s="12"/>
      <c r="G30" s="167">
        <v>82.394306593049606</v>
      </c>
      <c r="H30" s="162">
        <v>87.655189080891503</v>
      </c>
      <c r="I30" s="162">
        <v>91.523452893352399</v>
      </c>
      <c r="J30" s="162">
        <v>88.626071949440899</v>
      </c>
      <c r="K30" s="162">
        <v>88.640391020999203</v>
      </c>
      <c r="L30" s="168">
        <v>88.068019066167807</v>
      </c>
      <c r="M30" s="162"/>
      <c r="N30" s="169">
        <v>103.36791023558</v>
      </c>
      <c r="O30" s="170">
        <v>102.92330597643</v>
      </c>
      <c r="P30" s="171">
        <v>103.149559735427</v>
      </c>
      <c r="Q30" s="162"/>
      <c r="R30" s="172">
        <v>93.067813067461501</v>
      </c>
      <c r="S30" s="145"/>
      <c r="T30" s="146">
        <v>-41.219582531267498</v>
      </c>
      <c r="U30" s="140">
        <v>-4.6876294336802404</v>
      </c>
      <c r="V30" s="140">
        <v>17.960610919543299</v>
      </c>
      <c r="W30" s="140">
        <v>13.057270973356401</v>
      </c>
      <c r="X30" s="140">
        <v>13.7288163617963</v>
      </c>
      <c r="Y30" s="147">
        <v>-11.013831966114999</v>
      </c>
      <c r="Z30" s="140"/>
      <c r="AA30" s="148">
        <v>25.8888774547842</v>
      </c>
      <c r="AB30" s="149">
        <v>25.959728932693999</v>
      </c>
      <c r="AC30" s="150">
        <v>25.908370854648702</v>
      </c>
      <c r="AD30" s="140"/>
      <c r="AE30" s="151">
        <v>-1.55370612488628</v>
      </c>
      <c r="AF30" s="35"/>
      <c r="AG30" s="167">
        <v>81.194820822643294</v>
      </c>
      <c r="AH30" s="162">
        <v>87.018816478910097</v>
      </c>
      <c r="AI30" s="162">
        <v>90.516646728741406</v>
      </c>
      <c r="AJ30" s="162">
        <v>89.481610608424305</v>
      </c>
      <c r="AK30" s="162">
        <v>87.744288476411398</v>
      </c>
      <c r="AL30" s="168">
        <v>87.512441385186804</v>
      </c>
      <c r="AM30" s="162"/>
      <c r="AN30" s="169">
        <v>97.435800618061094</v>
      </c>
      <c r="AO30" s="170">
        <v>98.275030933795804</v>
      </c>
      <c r="AP30" s="171">
        <v>97.853255486208894</v>
      </c>
      <c r="AQ30" s="162"/>
      <c r="AR30" s="172">
        <v>90.784613844445602</v>
      </c>
      <c r="AS30" s="145"/>
      <c r="AT30" s="146">
        <v>-20.803514303093799</v>
      </c>
      <c r="AU30" s="140">
        <v>6.0273325230249597</v>
      </c>
      <c r="AV30" s="140">
        <v>13.6426244237687</v>
      </c>
      <c r="AW30" s="140">
        <v>10.480914869634001</v>
      </c>
      <c r="AX30" s="140">
        <v>0.78581189739062696</v>
      </c>
      <c r="AY30" s="147">
        <v>1.4116608299095701</v>
      </c>
      <c r="AZ30" s="140"/>
      <c r="BA30" s="148">
        <v>-13.424880636431</v>
      </c>
      <c r="BB30" s="149">
        <v>-18.607587427636702</v>
      </c>
      <c r="BC30" s="150">
        <v>-16.1701521747149</v>
      </c>
      <c r="BD30" s="140"/>
      <c r="BE30" s="151">
        <v>-6.5004668460048496</v>
      </c>
    </row>
    <row r="31" spans="1:57" x14ac:dyDescent="0.25">
      <c r="A31" s="24" t="s">
        <v>51</v>
      </c>
      <c r="B31" s="44" t="str">
        <f t="shared" si="0"/>
        <v>Staunton &amp; Harrisonburg, VA</v>
      </c>
      <c r="C31" s="12"/>
      <c r="D31" s="28" t="s">
        <v>16</v>
      </c>
      <c r="E31" s="31" t="s">
        <v>17</v>
      </c>
      <c r="F31" s="12"/>
      <c r="G31" s="167">
        <v>86.661582766439906</v>
      </c>
      <c r="H31" s="162">
        <v>87.230138939670894</v>
      </c>
      <c r="I31" s="162">
        <v>88.011849132176195</v>
      </c>
      <c r="J31" s="162">
        <v>89.618934262948201</v>
      </c>
      <c r="K31" s="162">
        <v>98.785342979635502</v>
      </c>
      <c r="L31" s="168">
        <v>90.732006130790097</v>
      </c>
      <c r="M31" s="162"/>
      <c r="N31" s="169">
        <v>112.474825050709</v>
      </c>
      <c r="O31" s="170">
        <v>114.661386785061</v>
      </c>
      <c r="P31" s="171">
        <v>113.551931043355</v>
      </c>
      <c r="Q31" s="162"/>
      <c r="R31" s="172">
        <v>98.632031799759403</v>
      </c>
      <c r="S31" s="145"/>
      <c r="T31" s="146">
        <v>14.303019632602201</v>
      </c>
      <c r="U31" s="140">
        <v>14.022500917571801</v>
      </c>
      <c r="V31" s="140">
        <v>10.893814611425601</v>
      </c>
      <c r="W31" s="140">
        <v>15.8174194874777</v>
      </c>
      <c r="X31" s="140">
        <v>18.440748460468299</v>
      </c>
      <c r="Y31" s="147">
        <v>15.3107877868025</v>
      </c>
      <c r="Z31" s="140"/>
      <c r="AA31" s="148">
        <v>23.021957128440899</v>
      </c>
      <c r="AB31" s="149">
        <v>29.1167351449037</v>
      </c>
      <c r="AC31" s="150">
        <v>25.933200995601201</v>
      </c>
      <c r="AD31" s="140"/>
      <c r="AE31" s="151">
        <v>19.682566779985599</v>
      </c>
      <c r="AF31" s="35"/>
      <c r="AG31" s="167">
        <v>83.835531127053898</v>
      </c>
      <c r="AH31" s="162">
        <v>86.554317777985503</v>
      </c>
      <c r="AI31" s="162">
        <v>86.331554167033303</v>
      </c>
      <c r="AJ31" s="162">
        <v>87.231215604319004</v>
      </c>
      <c r="AK31" s="162">
        <v>91.022798881762796</v>
      </c>
      <c r="AL31" s="168">
        <v>87.218459995583601</v>
      </c>
      <c r="AM31" s="162"/>
      <c r="AN31" s="169">
        <v>103.492166772397</v>
      </c>
      <c r="AO31" s="170">
        <v>105.061686513629</v>
      </c>
      <c r="AP31" s="171">
        <v>104.27003519749699</v>
      </c>
      <c r="AQ31" s="162"/>
      <c r="AR31" s="172">
        <v>93.033954602223801</v>
      </c>
      <c r="AS31" s="145"/>
      <c r="AT31" s="146">
        <v>10.7551738145055</v>
      </c>
      <c r="AU31" s="140">
        <v>13.402587048107801</v>
      </c>
      <c r="AV31" s="140">
        <v>11.566433153423</v>
      </c>
      <c r="AW31" s="140">
        <v>15.117736886659999</v>
      </c>
      <c r="AX31" s="140">
        <v>17.089572446073401</v>
      </c>
      <c r="AY31" s="147">
        <v>13.831202860081699</v>
      </c>
      <c r="AZ31" s="140"/>
      <c r="BA31" s="148">
        <v>19.691060005678299</v>
      </c>
      <c r="BB31" s="149">
        <v>20.3744298888919</v>
      </c>
      <c r="BC31" s="150">
        <v>20.0139087725107</v>
      </c>
      <c r="BD31" s="140"/>
      <c r="BE31" s="151">
        <v>16.240501675261498</v>
      </c>
    </row>
    <row r="32" spans="1:57" x14ac:dyDescent="0.25">
      <c r="A32" s="24" t="s">
        <v>52</v>
      </c>
      <c r="B32" s="44" t="str">
        <f t="shared" si="0"/>
        <v>Blacksburg &amp; Wytheville, VA</v>
      </c>
      <c r="C32" s="12"/>
      <c r="D32" s="28" t="s">
        <v>16</v>
      </c>
      <c r="E32" s="31" t="s">
        <v>17</v>
      </c>
      <c r="F32" s="12"/>
      <c r="G32" s="167">
        <v>87.487607013924702</v>
      </c>
      <c r="H32" s="162">
        <v>86.657049250535295</v>
      </c>
      <c r="I32" s="162">
        <v>89.185460629921195</v>
      </c>
      <c r="J32" s="162">
        <v>88.163688370342399</v>
      </c>
      <c r="K32" s="162">
        <v>91.632993904625295</v>
      </c>
      <c r="L32" s="168">
        <v>88.770725122349106</v>
      </c>
      <c r="M32" s="162"/>
      <c r="N32" s="169">
        <v>122.863184238551</v>
      </c>
      <c r="O32" s="170">
        <v>123.77168838219301</v>
      </c>
      <c r="P32" s="171">
        <v>123.31304032257999</v>
      </c>
      <c r="Q32" s="162"/>
      <c r="R32" s="172">
        <v>101.81614771573599</v>
      </c>
      <c r="S32" s="145"/>
      <c r="T32" s="146">
        <v>14.554853696198901</v>
      </c>
      <c r="U32" s="140">
        <v>15.7620719049513</v>
      </c>
      <c r="V32" s="140">
        <v>17.273004346985498</v>
      </c>
      <c r="W32" s="140">
        <v>13.820700754072</v>
      </c>
      <c r="X32" s="140">
        <v>14.9939622208668</v>
      </c>
      <c r="Y32" s="147">
        <v>15.2104632751536</v>
      </c>
      <c r="Z32" s="140"/>
      <c r="AA32" s="148">
        <v>39.0156169046925</v>
      </c>
      <c r="AB32" s="149">
        <v>42.342154181555301</v>
      </c>
      <c r="AC32" s="150">
        <v>40.542550008283797</v>
      </c>
      <c r="AD32" s="140"/>
      <c r="AE32" s="151">
        <v>26.4933952522981</v>
      </c>
      <c r="AF32" s="35"/>
      <c r="AG32" s="167">
        <v>86.1259866041527</v>
      </c>
      <c r="AH32" s="162">
        <v>86.116804112435702</v>
      </c>
      <c r="AI32" s="162">
        <v>87.124301836462493</v>
      </c>
      <c r="AJ32" s="162">
        <v>88.654457533161704</v>
      </c>
      <c r="AK32" s="162">
        <v>93.197021517553694</v>
      </c>
      <c r="AL32" s="168">
        <v>88.466197054385404</v>
      </c>
      <c r="AM32" s="162"/>
      <c r="AN32" s="169">
        <v>116.11002045139099</v>
      </c>
      <c r="AO32" s="170">
        <v>118.180356089816</v>
      </c>
      <c r="AP32" s="171">
        <v>117.127344527825</v>
      </c>
      <c r="AQ32" s="162"/>
      <c r="AR32" s="172">
        <v>98.895970447878199</v>
      </c>
      <c r="AS32" s="145"/>
      <c r="AT32" s="146">
        <v>19.997261419024898</v>
      </c>
      <c r="AU32" s="140">
        <v>21.417084285929398</v>
      </c>
      <c r="AV32" s="140">
        <v>21.752791781933499</v>
      </c>
      <c r="AW32" s="140">
        <v>22.5518263461665</v>
      </c>
      <c r="AX32" s="140">
        <v>24.954081223411201</v>
      </c>
      <c r="AY32" s="147">
        <v>22.294854937569301</v>
      </c>
      <c r="AZ32" s="140"/>
      <c r="BA32" s="148">
        <v>41.013193389240797</v>
      </c>
      <c r="BB32" s="149">
        <v>43.355619921275199</v>
      </c>
      <c r="BC32" s="150">
        <v>42.164965445811497</v>
      </c>
      <c r="BD32" s="140"/>
      <c r="BE32" s="151">
        <v>30.3401833483682</v>
      </c>
    </row>
    <row r="33" spans="1:64" x14ac:dyDescent="0.25">
      <c r="A33" s="24" t="s">
        <v>53</v>
      </c>
      <c r="B33" s="44" t="str">
        <f t="shared" si="0"/>
        <v>Lynchburg, VA</v>
      </c>
      <c r="C33" s="12"/>
      <c r="D33" s="28" t="s">
        <v>16</v>
      </c>
      <c r="E33" s="31" t="s">
        <v>17</v>
      </c>
      <c r="F33" s="12"/>
      <c r="G33" s="167">
        <v>94.782786069651706</v>
      </c>
      <c r="H33" s="162">
        <v>99.918433373349302</v>
      </c>
      <c r="I33" s="162">
        <v>101.25197427293</v>
      </c>
      <c r="J33" s="162">
        <v>102.59200113058201</v>
      </c>
      <c r="K33" s="162">
        <v>100.946249201277</v>
      </c>
      <c r="L33" s="168">
        <v>100.234777332999</v>
      </c>
      <c r="M33" s="162"/>
      <c r="N33" s="169">
        <v>111.233941651148</v>
      </c>
      <c r="O33" s="170">
        <v>116.418038223721</v>
      </c>
      <c r="P33" s="171">
        <v>113.954445427728</v>
      </c>
      <c r="Q33" s="162"/>
      <c r="R33" s="172">
        <v>104.320307449051</v>
      </c>
      <c r="S33" s="145"/>
      <c r="T33" s="146">
        <v>8.1341564646017499</v>
      </c>
      <c r="U33" s="140">
        <v>14.362885176630501</v>
      </c>
      <c r="V33" s="140">
        <v>19.179325710762502</v>
      </c>
      <c r="W33" s="140">
        <v>15.7499591463628</v>
      </c>
      <c r="X33" s="140">
        <v>16.122582198481499</v>
      </c>
      <c r="Y33" s="147">
        <v>15.098530065145701</v>
      </c>
      <c r="Z33" s="140"/>
      <c r="AA33" s="148">
        <v>18.877915736311799</v>
      </c>
      <c r="AB33" s="149">
        <v>22.087796984865498</v>
      </c>
      <c r="AC33" s="150">
        <v>20.685787049140998</v>
      </c>
      <c r="AD33" s="140"/>
      <c r="AE33" s="151">
        <v>16.602847438695601</v>
      </c>
      <c r="AF33" s="35"/>
      <c r="AG33" s="167">
        <v>94.790510393084901</v>
      </c>
      <c r="AH33" s="162">
        <v>102.210573747152</v>
      </c>
      <c r="AI33" s="162">
        <v>103.431098621704</v>
      </c>
      <c r="AJ33" s="162">
        <v>103.41800526024301</v>
      </c>
      <c r="AK33" s="162">
        <v>101.332272727272</v>
      </c>
      <c r="AL33" s="168">
        <v>101.486308273834</v>
      </c>
      <c r="AM33" s="162"/>
      <c r="AN33" s="169">
        <v>119.330041883487</v>
      </c>
      <c r="AO33" s="170">
        <v>114.902542565266</v>
      </c>
      <c r="AP33" s="171">
        <v>117.239533730823</v>
      </c>
      <c r="AQ33" s="162"/>
      <c r="AR33" s="172">
        <v>106.358739354758</v>
      </c>
      <c r="AS33" s="145"/>
      <c r="AT33" s="146">
        <v>11.2750375468455</v>
      </c>
      <c r="AU33" s="140">
        <v>17.635200346690599</v>
      </c>
      <c r="AV33" s="140">
        <v>18.976293669293099</v>
      </c>
      <c r="AW33" s="140">
        <v>16.880450792150999</v>
      </c>
      <c r="AX33" s="140">
        <v>14.721741444474301</v>
      </c>
      <c r="AY33" s="147">
        <v>16.2568549465079</v>
      </c>
      <c r="AZ33" s="140"/>
      <c r="BA33" s="148">
        <v>25.079831699566899</v>
      </c>
      <c r="BB33" s="149">
        <v>17.7251571563732</v>
      </c>
      <c r="BC33" s="150">
        <v>21.498104729445899</v>
      </c>
      <c r="BD33" s="140"/>
      <c r="BE33" s="151">
        <v>17.683516901932801</v>
      </c>
    </row>
    <row r="34" spans="1:64" x14ac:dyDescent="0.25">
      <c r="A34" s="24" t="s">
        <v>78</v>
      </c>
      <c r="B34" s="44" t="str">
        <f t="shared" si="0"/>
        <v>Central Virginia</v>
      </c>
      <c r="C34" s="12"/>
      <c r="D34" s="28" t="s">
        <v>16</v>
      </c>
      <c r="E34" s="31" t="s">
        <v>17</v>
      </c>
      <c r="F34" s="12"/>
      <c r="G34" s="167">
        <v>95.542446146481495</v>
      </c>
      <c r="H34" s="162">
        <v>99.429166714098599</v>
      </c>
      <c r="I34" s="162">
        <v>102.629942881098</v>
      </c>
      <c r="J34" s="162">
        <v>102.580533965409</v>
      </c>
      <c r="K34" s="162">
        <v>116.19315222354101</v>
      </c>
      <c r="L34" s="168">
        <v>104.104811687397</v>
      </c>
      <c r="M34" s="162"/>
      <c r="N34" s="169">
        <v>142.553071168233</v>
      </c>
      <c r="O34" s="170">
        <v>143.13589194661</v>
      </c>
      <c r="P34" s="171">
        <v>142.84783567514199</v>
      </c>
      <c r="Q34" s="162"/>
      <c r="R34" s="172">
        <v>118.185101509199</v>
      </c>
      <c r="S34" s="145"/>
      <c r="T34" s="146">
        <v>16.6436252591064</v>
      </c>
      <c r="U34" s="140">
        <v>20.390100292488899</v>
      </c>
      <c r="V34" s="140">
        <v>24.228734556951501</v>
      </c>
      <c r="W34" s="140">
        <v>23.271811310179501</v>
      </c>
      <c r="X34" s="140">
        <v>36.321000634743598</v>
      </c>
      <c r="Y34" s="147">
        <v>25.1707847825089</v>
      </c>
      <c r="Z34" s="140"/>
      <c r="AA34" s="148">
        <v>46.834635006598297</v>
      </c>
      <c r="AB34" s="149">
        <v>46.816426803877199</v>
      </c>
      <c r="AC34" s="150">
        <v>46.836593992195901</v>
      </c>
      <c r="AD34" s="140"/>
      <c r="AE34" s="151">
        <v>34.773311438379402</v>
      </c>
      <c r="AF34" s="35"/>
      <c r="AG34" s="167">
        <v>96.060789790473706</v>
      </c>
      <c r="AH34" s="162">
        <v>98.873188837081699</v>
      </c>
      <c r="AI34" s="162">
        <v>101.983142171658</v>
      </c>
      <c r="AJ34" s="162">
        <v>101.907373936246</v>
      </c>
      <c r="AK34" s="162">
        <v>110.451677873115</v>
      </c>
      <c r="AL34" s="168">
        <v>102.291105212381</v>
      </c>
      <c r="AM34" s="162"/>
      <c r="AN34" s="169">
        <v>133.02069624708699</v>
      </c>
      <c r="AO34" s="170">
        <v>134.15707974486301</v>
      </c>
      <c r="AP34" s="171">
        <v>133.59227052306801</v>
      </c>
      <c r="AQ34" s="162"/>
      <c r="AR34" s="172">
        <v>113.316834575084</v>
      </c>
      <c r="AS34" s="145"/>
      <c r="AT34" s="146">
        <v>21.246304329850901</v>
      </c>
      <c r="AU34" s="140">
        <v>23.383920241146001</v>
      </c>
      <c r="AV34" s="140">
        <v>26.125160924148599</v>
      </c>
      <c r="AW34" s="140">
        <v>26.036159247091302</v>
      </c>
      <c r="AX34" s="140">
        <v>26.784288765397498</v>
      </c>
      <c r="AY34" s="147">
        <v>25.011213444802301</v>
      </c>
      <c r="AZ34" s="140"/>
      <c r="BA34" s="148">
        <v>32.686636247773897</v>
      </c>
      <c r="BB34" s="149">
        <v>29.864933730146799</v>
      </c>
      <c r="BC34" s="150">
        <v>31.224448181894498</v>
      </c>
      <c r="BD34" s="140"/>
      <c r="BE34" s="151">
        <v>27.629061451499499</v>
      </c>
    </row>
    <row r="35" spans="1:64" x14ac:dyDescent="0.25">
      <c r="A35" s="24" t="s">
        <v>79</v>
      </c>
      <c r="B35" s="44" t="str">
        <f t="shared" si="0"/>
        <v>Chesapeake Bay</v>
      </c>
      <c r="C35" s="12"/>
      <c r="D35" s="28" t="s">
        <v>16</v>
      </c>
      <c r="E35" s="31" t="s">
        <v>17</v>
      </c>
      <c r="F35" s="12"/>
      <c r="G35" s="167">
        <v>103.26699373695099</v>
      </c>
      <c r="H35" s="162">
        <v>98.956876061120497</v>
      </c>
      <c r="I35" s="162">
        <v>96.128482428115007</v>
      </c>
      <c r="J35" s="162">
        <v>91.635111111111101</v>
      </c>
      <c r="K35" s="162">
        <v>97.812633451957197</v>
      </c>
      <c r="L35" s="168">
        <v>97.237609147609106</v>
      </c>
      <c r="M35" s="162"/>
      <c r="N35" s="169">
        <v>118.350494505494</v>
      </c>
      <c r="O35" s="170">
        <v>127.58629113924</v>
      </c>
      <c r="P35" s="171">
        <v>123.157002635046</v>
      </c>
      <c r="Q35" s="162"/>
      <c r="R35" s="172">
        <v>106.171678019981</v>
      </c>
      <c r="S35" s="145"/>
      <c r="T35" s="146">
        <v>12.8155789922092</v>
      </c>
      <c r="U35" s="140">
        <v>9.0650658592713498</v>
      </c>
      <c r="V35" s="140">
        <v>11.183322917407899</v>
      </c>
      <c r="W35" s="140">
        <v>8.9695914124823695</v>
      </c>
      <c r="X35" s="140">
        <v>8.3338916556539093</v>
      </c>
      <c r="Y35" s="147">
        <v>9.8409822852487192</v>
      </c>
      <c r="Z35" s="140"/>
      <c r="AA35" s="148">
        <v>15.9406829885934</v>
      </c>
      <c r="AB35" s="149">
        <v>22.0668785905983</v>
      </c>
      <c r="AC35" s="150">
        <v>19.249003170341499</v>
      </c>
      <c r="AD35" s="140"/>
      <c r="AE35" s="151">
        <v>14.3543115138887</v>
      </c>
      <c r="AF35" s="35"/>
      <c r="AG35" s="167">
        <v>97.6192015633724</v>
      </c>
      <c r="AH35" s="162">
        <v>96.850078772802604</v>
      </c>
      <c r="AI35" s="162">
        <v>94.951607717041796</v>
      </c>
      <c r="AJ35" s="162">
        <v>93.161685621445898</v>
      </c>
      <c r="AK35" s="162">
        <v>96.344345391903502</v>
      </c>
      <c r="AL35" s="168">
        <v>95.664803485838704</v>
      </c>
      <c r="AM35" s="162"/>
      <c r="AN35" s="169">
        <v>111.60820229007599</v>
      </c>
      <c r="AO35" s="170">
        <v>116.15336892488899</v>
      </c>
      <c r="AP35" s="171">
        <v>113.92167166416699</v>
      </c>
      <c r="AQ35" s="162"/>
      <c r="AR35" s="172">
        <v>101.459738266611</v>
      </c>
      <c r="AS35" s="145"/>
      <c r="AT35" s="146">
        <v>19.2785206210559</v>
      </c>
      <c r="AU35" s="140">
        <v>15.741683014171899</v>
      </c>
      <c r="AV35" s="140">
        <v>15.4831143626536</v>
      </c>
      <c r="AW35" s="140">
        <v>14.458602900324699</v>
      </c>
      <c r="AX35" s="140">
        <v>13.473454555489299</v>
      </c>
      <c r="AY35" s="147">
        <v>15.4961018834735</v>
      </c>
      <c r="AZ35" s="140"/>
      <c r="BA35" s="148">
        <v>18.7802305593606</v>
      </c>
      <c r="BB35" s="149">
        <v>20.483206249727399</v>
      </c>
      <c r="BC35" s="150">
        <v>19.647870932641801</v>
      </c>
      <c r="BD35" s="140"/>
      <c r="BE35" s="151">
        <v>17.039570608815001</v>
      </c>
    </row>
    <row r="36" spans="1:64" x14ac:dyDescent="0.25">
      <c r="A36" s="24" t="s">
        <v>80</v>
      </c>
      <c r="B36" s="44" t="str">
        <f t="shared" si="0"/>
        <v>Coastal Virginia - Eastern Shore</v>
      </c>
      <c r="C36" s="12"/>
      <c r="D36" s="28" t="s">
        <v>16</v>
      </c>
      <c r="E36" s="31" t="s">
        <v>17</v>
      </c>
      <c r="F36" s="12"/>
      <c r="G36" s="167">
        <v>95.778566552900998</v>
      </c>
      <c r="H36" s="162">
        <v>96.853960000000001</v>
      </c>
      <c r="I36" s="162">
        <v>96.987594167679205</v>
      </c>
      <c r="J36" s="162">
        <v>96.131503667481596</v>
      </c>
      <c r="K36" s="162">
        <v>94.676034255599404</v>
      </c>
      <c r="L36" s="168">
        <v>96.114073875802902</v>
      </c>
      <c r="M36" s="162"/>
      <c r="N36" s="169">
        <v>115.463549415515</v>
      </c>
      <c r="O36" s="170">
        <v>117.188237663645</v>
      </c>
      <c r="P36" s="171">
        <v>116.349079627714</v>
      </c>
      <c r="Q36" s="162"/>
      <c r="R36" s="172">
        <v>103.016102292768</v>
      </c>
      <c r="S36" s="145"/>
      <c r="T36" s="146">
        <v>5.0188131434264296</v>
      </c>
      <c r="U36" s="140">
        <v>4.1851792423919401</v>
      </c>
      <c r="V36" s="140">
        <v>3.9258053980986798</v>
      </c>
      <c r="W36" s="140">
        <v>7.63272553718675</v>
      </c>
      <c r="X36" s="140">
        <v>-0.81731098621630804</v>
      </c>
      <c r="Y36" s="147">
        <v>3.7951402803219199</v>
      </c>
      <c r="Z36" s="140"/>
      <c r="AA36" s="148">
        <v>2.3110835483221499</v>
      </c>
      <c r="AB36" s="149">
        <v>2.6619501499474101</v>
      </c>
      <c r="AC36" s="150">
        <v>2.5269222191709901</v>
      </c>
      <c r="AD36" s="140"/>
      <c r="AE36" s="151">
        <v>3.1958917428959599</v>
      </c>
      <c r="AF36" s="35"/>
      <c r="AG36" s="167">
        <v>95.291926691729302</v>
      </c>
      <c r="AH36" s="162">
        <v>95.398937180423601</v>
      </c>
      <c r="AI36" s="162">
        <v>95.647102012001397</v>
      </c>
      <c r="AJ36" s="162">
        <v>94.615720369056007</v>
      </c>
      <c r="AK36" s="162">
        <v>96.214698581560199</v>
      </c>
      <c r="AL36" s="168">
        <v>95.441576066581604</v>
      </c>
      <c r="AM36" s="162"/>
      <c r="AN36" s="169">
        <v>111.26293695846999</v>
      </c>
      <c r="AO36" s="170">
        <v>112.239058243987</v>
      </c>
      <c r="AP36" s="171">
        <v>111.75846425419201</v>
      </c>
      <c r="AQ36" s="162"/>
      <c r="AR36" s="172">
        <v>100.95050111745699</v>
      </c>
      <c r="AS36" s="145"/>
      <c r="AT36" s="146">
        <v>12.569708955759801</v>
      </c>
      <c r="AU36" s="140">
        <v>11.6418018674102</v>
      </c>
      <c r="AV36" s="140">
        <v>11.4147630320176</v>
      </c>
      <c r="AW36" s="140">
        <v>12.6584712078485</v>
      </c>
      <c r="AX36" s="140">
        <v>10.5988712543397</v>
      </c>
      <c r="AY36" s="147">
        <v>11.7147615390467</v>
      </c>
      <c r="AZ36" s="140"/>
      <c r="BA36" s="148">
        <v>12.381930396806601</v>
      </c>
      <c r="BB36" s="149">
        <v>11.6756834333054</v>
      </c>
      <c r="BC36" s="150">
        <v>12.0128727202231</v>
      </c>
      <c r="BD36" s="140"/>
      <c r="BE36" s="151">
        <v>11.517655617225399</v>
      </c>
    </row>
    <row r="37" spans="1:64" x14ac:dyDescent="0.25">
      <c r="A37" s="24" t="s">
        <v>81</v>
      </c>
      <c r="B37" s="44" t="str">
        <f t="shared" si="0"/>
        <v>Coastal Virginia - Hampton Roads</v>
      </c>
      <c r="C37" s="12"/>
      <c r="D37" s="28" t="s">
        <v>16</v>
      </c>
      <c r="E37" s="31" t="s">
        <v>17</v>
      </c>
      <c r="F37" s="12"/>
      <c r="G37" s="167">
        <v>95.603691150770501</v>
      </c>
      <c r="H37" s="162">
        <v>95.368968672831997</v>
      </c>
      <c r="I37" s="162">
        <v>96.542134956780302</v>
      </c>
      <c r="J37" s="162">
        <v>97.698135099458298</v>
      </c>
      <c r="K37" s="162">
        <v>100.586156942502</v>
      </c>
      <c r="L37" s="168">
        <v>97.282016150209998</v>
      </c>
      <c r="M37" s="162"/>
      <c r="N37" s="169">
        <v>131.39618636127</v>
      </c>
      <c r="O37" s="170">
        <v>135.84200923630601</v>
      </c>
      <c r="P37" s="171">
        <v>133.643286420431</v>
      </c>
      <c r="Q37" s="162"/>
      <c r="R37" s="172">
        <v>110.13045297414</v>
      </c>
      <c r="S37" s="145"/>
      <c r="T37" s="146">
        <v>5.7486341161794901</v>
      </c>
      <c r="U37" s="140">
        <v>3.52623619110777</v>
      </c>
      <c r="V37" s="140">
        <v>4.3494233168811496</v>
      </c>
      <c r="W37" s="140">
        <v>5.8597257186074003</v>
      </c>
      <c r="X37" s="140">
        <v>6.8068322345118402</v>
      </c>
      <c r="Y37" s="147">
        <v>5.3418914751385502</v>
      </c>
      <c r="Z37" s="140"/>
      <c r="AA37" s="148">
        <v>12.2948117861888</v>
      </c>
      <c r="AB37" s="149">
        <v>13.1851716269367</v>
      </c>
      <c r="AC37" s="150">
        <v>12.7637689974253</v>
      </c>
      <c r="AD37" s="140"/>
      <c r="AE37" s="151">
        <v>8.6837670664888602</v>
      </c>
      <c r="AF37" s="35"/>
      <c r="AG37" s="167">
        <v>94.528345113197105</v>
      </c>
      <c r="AH37" s="162">
        <v>94.0999937406892</v>
      </c>
      <c r="AI37" s="162">
        <v>95.529835125878705</v>
      </c>
      <c r="AJ37" s="162">
        <v>96.849035092899896</v>
      </c>
      <c r="AK37" s="162">
        <v>99.937975711181394</v>
      </c>
      <c r="AL37" s="168">
        <v>96.319789050178102</v>
      </c>
      <c r="AM37" s="162"/>
      <c r="AN37" s="169">
        <v>128.83819605583801</v>
      </c>
      <c r="AO37" s="170">
        <v>135.33762616822401</v>
      </c>
      <c r="AP37" s="171">
        <v>132.15663407439499</v>
      </c>
      <c r="AQ37" s="162"/>
      <c r="AR37" s="172">
        <v>109.200259003618</v>
      </c>
      <c r="AS37" s="145"/>
      <c r="AT37" s="146">
        <v>17.4704315309355</v>
      </c>
      <c r="AU37" s="140">
        <v>17.379405682747901</v>
      </c>
      <c r="AV37" s="140">
        <v>17.381780489041802</v>
      </c>
      <c r="AW37" s="140">
        <v>18.354307867917399</v>
      </c>
      <c r="AX37" s="140">
        <v>18.482094949109001</v>
      </c>
      <c r="AY37" s="147">
        <v>17.8830576153645</v>
      </c>
      <c r="AZ37" s="140"/>
      <c r="BA37" s="148">
        <v>23.356226310444399</v>
      </c>
      <c r="BB37" s="149">
        <v>24.161409230856901</v>
      </c>
      <c r="BC37" s="150">
        <v>23.745701394920602</v>
      </c>
      <c r="BD37" s="140"/>
      <c r="BE37" s="151">
        <v>20.029551905135399</v>
      </c>
    </row>
    <row r="38" spans="1:64" x14ac:dyDescent="0.25">
      <c r="A38" s="25" t="s">
        <v>82</v>
      </c>
      <c r="B38" s="44" t="str">
        <f t="shared" si="0"/>
        <v>Northern Virginia</v>
      </c>
      <c r="C38" s="12"/>
      <c r="D38" s="28" t="s">
        <v>16</v>
      </c>
      <c r="E38" s="31" t="s">
        <v>17</v>
      </c>
      <c r="F38" s="13"/>
      <c r="G38" s="167">
        <v>119.766399009035</v>
      </c>
      <c r="H38" s="162">
        <v>131.60990246108099</v>
      </c>
      <c r="I38" s="162">
        <v>136.52334923318401</v>
      </c>
      <c r="J38" s="162">
        <v>134.50172571463099</v>
      </c>
      <c r="K38" s="162">
        <v>126.68346224345601</v>
      </c>
      <c r="L38" s="168">
        <v>130.147793419793</v>
      </c>
      <c r="M38" s="162"/>
      <c r="N38" s="169">
        <v>129.14108793864199</v>
      </c>
      <c r="O38" s="170">
        <v>133.74448289844</v>
      </c>
      <c r="P38" s="171">
        <v>131.55367246681101</v>
      </c>
      <c r="Q38" s="162"/>
      <c r="R38" s="172">
        <v>130.62067382849401</v>
      </c>
      <c r="S38" s="145"/>
      <c r="T38" s="146">
        <v>38.750097723157097</v>
      </c>
      <c r="U38" s="140">
        <v>46.940895870850802</v>
      </c>
      <c r="V38" s="140">
        <v>52.691068551765099</v>
      </c>
      <c r="W38" s="140">
        <v>52.031695285862199</v>
      </c>
      <c r="X38" s="140">
        <v>42.788696297965501</v>
      </c>
      <c r="Y38" s="147">
        <v>47.006505889239797</v>
      </c>
      <c r="Z38" s="140"/>
      <c r="AA38" s="148">
        <v>42.810573398384697</v>
      </c>
      <c r="AB38" s="149">
        <v>48.5250930845311</v>
      </c>
      <c r="AC38" s="150">
        <v>45.787708385161203</v>
      </c>
      <c r="AD38" s="140"/>
      <c r="AE38" s="151">
        <v>46.557025701235098</v>
      </c>
      <c r="AF38" s="35"/>
      <c r="AG38" s="167">
        <v>116.586234217203</v>
      </c>
      <c r="AH38" s="162">
        <v>128.756505092753</v>
      </c>
      <c r="AI38" s="162">
        <v>132.77706364756801</v>
      </c>
      <c r="AJ38" s="162">
        <v>130.65114521459901</v>
      </c>
      <c r="AK38" s="162">
        <v>122.605145192028</v>
      </c>
      <c r="AL38" s="168">
        <v>126.682198548824</v>
      </c>
      <c r="AM38" s="162"/>
      <c r="AN38" s="169">
        <v>120.824741716166</v>
      </c>
      <c r="AO38" s="170">
        <v>123.480904160205</v>
      </c>
      <c r="AP38" s="171">
        <v>122.206737696757</v>
      </c>
      <c r="AQ38" s="162"/>
      <c r="AR38" s="172">
        <v>125.212615700084</v>
      </c>
      <c r="AS38" s="145"/>
      <c r="AT38" s="146">
        <v>37.887040760177001</v>
      </c>
      <c r="AU38" s="140">
        <v>48.046009403187902</v>
      </c>
      <c r="AV38" s="140">
        <v>51.739094309892401</v>
      </c>
      <c r="AW38" s="140">
        <v>50.236515062269802</v>
      </c>
      <c r="AX38" s="140">
        <v>42.729411891187503</v>
      </c>
      <c r="AY38" s="147">
        <v>46.5945215227406</v>
      </c>
      <c r="AZ38" s="140"/>
      <c r="BA38" s="148">
        <v>37.261584571235304</v>
      </c>
      <c r="BB38" s="149">
        <v>37.811383306277001</v>
      </c>
      <c r="BC38" s="150">
        <v>37.550575505612599</v>
      </c>
      <c r="BD38" s="140"/>
      <c r="BE38" s="151">
        <v>43.515377545322202</v>
      </c>
    </row>
    <row r="39" spans="1:64" x14ac:dyDescent="0.25">
      <c r="A39" s="26" t="s">
        <v>83</v>
      </c>
      <c r="B39" s="44" t="str">
        <f t="shared" si="0"/>
        <v>Shenandoah Valley</v>
      </c>
      <c r="C39" s="12"/>
      <c r="D39" s="29" t="s">
        <v>16</v>
      </c>
      <c r="E39" s="32" t="s">
        <v>17</v>
      </c>
      <c r="F39" s="12"/>
      <c r="G39" s="173">
        <v>85.792591436217606</v>
      </c>
      <c r="H39" s="174">
        <v>88.106281232901594</v>
      </c>
      <c r="I39" s="174">
        <v>90.071765850494501</v>
      </c>
      <c r="J39" s="174">
        <v>91.653805745119797</v>
      </c>
      <c r="K39" s="174">
        <v>95.289862308972602</v>
      </c>
      <c r="L39" s="175">
        <v>90.570673116650497</v>
      </c>
      <c r="M39" s="162"/>
      <c r="N39" s="176">
        <v>111.00779370718</v>
      </c>
      <c r="O39" s="177">
        <v>113.159682151589</v>
      </c>
      <c r="P39" s="178">
        <v>112.07610809429499</v>
      </c>
      <c r="Q39" s="162"/>
      <c r="R39" s="179">
        <v>98.101929659708702</v>
      </c>
      <c r="S39" s="145"/>
      <c r="T39" s="152">
        <v>8.85820748978532</v>
      </c>
      <c r="U39" s="153">
        <v>10.5825981046727</v>
      </c>
      <c r="V39" s="153">
        <v>11.143391496861</v>
      </c>
      <c r="W39" s="153">
        <v>16.2485243012034</v>
      </c>
      <c r="X39" s="153">
        <v>13.114953713607701</v>
      </c>
      <c r="Y39" s="154">
        <v>12.243107321959</v>
      </c>
      <c r="Z39" s="140"/>
      <c r="AA39" s="155">
        <v>16.627007030834001</v>
      </c>
      <c r="AB39" s="156">
        <v>20.297822799005999</v>
      </c>
      <c r="AC39" s="157">
        <v>18.403774849783201</v>
      </c>
      <c r="AD39" s="140"/>
      <c r="AE39" s="158">
        <v>14.832867971147699</v>
      </c>
      <c r="AF39" s="36"/>
      <c r="AG39" s="173">
        <v>84.9626424989914</v>
      </c>
      <c r="AH39" s="174">
        <v>87.307185167577799</v>
      </c>
      <c r="AI39" s="174">
        <v>88.555651025342499</v>
      </c>
      <c r="AJ39" s="174">
        <v>88.371520682340403</v>
      </c>
      <c r="AK39" s="174">
        <v>91.052895149351201</v>
      </c>
      <c r="AL39" s="175">
        <v>88.222500517335405</v>
      </c>
      <c r="AM39" s="162"/>
      <c r="AN39" s="176">
        <v>104.91777914867301</v>
      </c>
      <c r="AO39" s="177">
        <v>106.728101848495</v>
      </c>
      <c r="AP39" s="178">
        <v>105.823482147714</v>
      </c>
      <c r="AQ39" s="162"/>
      <c r="AR39" s="179">
        <v>94.234115297192503</v>
      </c>
      <c r="AS39" s="145"/>
      <c r="AT39" s="152">
        <v>11.0697740133275</v>
      </c>
      <c r="AU39" s="153">
        <v>13.0993285256594</v>
      </c>
      <c r="AV39" s="153">
        <v>13.719249394805001</v>
      </c>
      <c r="AW39" s="153">
        <v>15.2882497442464</v>
      </c>
      <c r="AX39" s="153">
        <v>15.839772314812301</v>
      </c>
      <c r="AY39" s="154">
        <v>13.9763006089148</v>
      </c>
      <c r="AZ39" s="140"/>
      <c r="BA39" s="155">
        <v>18.2196827263062</v>
      </c>
      <c r="BB39" s="156">
        <v>17.908748479873498</v>
      </c>
      <c r="BC39" s="157">
        <v>18.0460873855777</v>
      </c>
      <c r="BD39" s="140"/>
      <c r="BE39" s="158">
        <v>15.4794518705675</v>
      </c>
    </row>
    <row r="40" spans="1:64" x14ac:dyDescent="0.25">
      <c r="A40" s="22" t="s">
        <v>84</v>
      </c>
      <c r="B40" s="44" t="str">
        <f t="shared" si="0"/>
        <v>Southern Virginia</v>
      </c>
      <c r="C40" s="10"/>
      <c r="D40" s="27" t="s">
        <v>16</v>
      </c>
      <c r="E40" s="30" t="s">
        <v>17</v>
      </c>
      <c r="F40" s="3"/>
      <c r="G40" s="159">
        <v>84.682362294151005</v>
      </c>
      <c r="H40" s="160">
        <v>89.819045734388695</v>
      </c>
      <c r="I40" s="160">
        <v>90.401076859843798</v>
      </c>
      <c r="J40" s="160">
        <v>91.202446192052903</v>
      </c>
      <c r="K40" s="160">
        <v>90.749009314140494</v>
      </c>
      <c r="L40" s="161">
        <v>89.633135337008696</v>
      </c>
      <c r="M40" s="162"/>
      <c r="N40" s="163">
        <v>100.817022298456</v>
      </c>
      <c r="O40" s="164">
        <v>104.12617150573899</v>
      </c>
      <c r="P40" s="165">
        <v>102.484828994384</v>
      </c>
      <c r="Q40" s="162"/>
      <c r="R40" s="166">
        <v>94.044126613327094</v>
      </c>
      <c r="S40" s="145"/>
      <c r="T40" s="137">
        <v>11.1577594415202</v>
      </c>
      <c r="U40" s="138">
        <v>13.0296599941687</v>
      </c>
      <c r="V40" s="138">
        <v>11.9845648721245</v>
      </c>
      <c r="W40" s="138">
        <v>16.133965364583599</v>
      </c>
      <c r="X40" s="138">
        <v>14.5993944393972</v>
      </c>
      <c r="Y40" s="139">
        <v>13.567723768208801</v>
      </c>
      <c r="Z40" s="140"/>
      <c r="AA40" s="141">
        <v>17.751483221927199</v>
      </c>
      <c r="AB40" s="142">
        <v>18.638160820374399</v>
      </c>
      <c r="AC40" s="143">
        <v>18.267971122549699</v>
      </c>
      <c r="AD40" s="140"/>
      <c r="AE40" s="144">
        <v>15.594491252907901</v>
      </c>
      <c r="AF40" s="33"/>
      <c r="AG40" s="159">
        <v>82.054811097992896</v>
      </c>
      <c r="AH40" s="160">
        <v>86.587438770794805</v>
      </c>
      <c r="AI40" s="160">
        <v>87.957194499889098</v>
      </c>
      <c r="AJ40" s="160">
        <v>88.561165070171498</v>
      </c>
      <c r="AK40" s="160">
        <v>87.951656399726204</v>
      </c>
      <c r="AL40" s="161">
        <v>86.8556811394985</v>
      </c>
      <c r="AM40" s="162"/>
      <c r="AN40" s="163">
        <v>95.798473777253903</v>
      </c>
      <c r="AO40" s="164">
        <v>97.5264061147966</v>
      </c>
      <c r="AP40" s="165">
        <v>96.671632415099793</v>
      </c>
      <c r="AQ40" s="162"/>
      <c r="AR40" s="166">
        <v>90.074084776271505</v>
      </c>
      <c r="AS40" s="145"/>
      <c r="AT40" s="137">
        <v>9.0793968473011297</v>
      </c>
      <c r="AU40" s="138">
        <v>11.3072368856458</v>
      </c>
      <c r="AV40" s="138">
        <v>11.356511304605201</v>
      </c>
      <c r="AW40" s="138">
        <v>13.3034145737463</v>
      </c>
      <c r="AX40" s="138">
        <v>12.1299324676952</v>
      </c>
      <c r="AY40" s="139">
        <v>11.5766916774691</v>
      </c>
      <c r="AZ40" s="140"/>
      <c r="BA40" s="141">
        <v>15.822468732242999</v>
      </c>
      <c r="BB40" s="142">
        <v>15.0305743149737</v>
      </c>
      <c r="BC40" s="143">
        <v>15.4186658777519</v>
      </c>
      <c r="BD40" s="140"/>
      <c r="BE40" s="144">
        <v>12.976678121617301</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7">
        <v>92.559852448021402</v>
      </c>
      <c r="H41" s="162">
        <v>89.786620189626305</v>
      </c>
      <c r="I41" s="162">
        <v>93.533305763763195</v>
      </c>
      <c r="J41" s="162">
        <v>92.668054931335803</v>
      </c>
      <c r="K41" s="162">
        <v>95.908318107284998</v>
      </c>
      <c r="L41" s="168">
        <v>93.016772486772396</v>
      </c>
      <c r="M41" s="162"/>
      <c r="N41" s="169">
        <v>124.748457314913</v>
      </c>
      <c r="O41" s="170">
        <v>124.30121366279</v>
      </c>
      <c r="P41" s="171">
        <v>124.527683408071</v>
      </c>
      <c r="Q41" s="162"/>
      <c r="R41" s="172">
        <v>104.78284384313901</v>
      </c>
      <c r="S41" s="145"/>
      <c r="T41" s="146">
        <v>-12.8278073503951</v>
      </c>
      <c r="U41" s="140">
        <v>7.7557961480983302</v>
      </c>
      <c r="V41" s="140">
        <v>16.372768278399501</v>
      </c>
      <c r="W41" s="140">
        <v>15.5479621539635</v>
      </c>
      <c r="X41" s="140">
        <v>14.618610356589199</v>
      </c>
      <c r="Y41" s="147">
        <v>7.0123059462150703</v>
      </c>
      <c r="Z41" s="140"/>
      <c r="AA41" s="148">
        <v>33.971662813334802</v>
      </c>
      <c r="AB41" s="149">
        <v>35.375147681519003</v>
      </c>
      <c r="AC41" s="150">
        <v>34.581553273358701</v>
      </c>
      <c r="AD41" s="140"/>
      <c r="AE41" s="151">
        <v>18.2007354099545</v>
      </c>
      <c r="AF41" s="34"/>
      <c r="AG41" s="167">
        <v>92.201191515363107</v>
      </c>
      <c r="AH41" s="162">
        <v>89.938585099595898</v>
      </c>
      <c r="AI41" s="162">
        <v>91.505936887627499</v>
      </c>
      <c r="AJ41" s="162">
        <v>93.192100131752298</v>
      </c>
      <c r="AK41" s="162">
        <v>96.559363110008206</v>
      </c>
      <c r="AL41" s="168">
        <v>92.781212478423697</v>
      </c>
      <c r="AM41" s="162"/>
      <c r="AN41" s="169">
        <v>118.071169424423</v>
      </c>
      <c r="AO41" s="170">
        <v>119.193398753894</v>
      </c>
      <c r="AP41" s="171">
        <v>118.625918587341</v>
      </c>
      <c r="AQ41" s="162"/>
      <c r="AR41" s="172">
        <v>101.917052648769</v>
      </c>
      <c r="AS41" s="145"/>
      <c r="AT41" s="146">
        <v>4.7779175670748701</v>
      </c>
      <c r="AU41" s="140">
        <v>14.6367344967564</v>
      </c>
      <c r="AV41" s="140">
        <v>17.645400814448799</v>
      </c>
      <c r="AW41" s="140">
        <v>19.4141812173308</v>
      </c>
      <c r="AX41" s="140">
        <v>17.8333153471652</v>
      </c>
      <c r="AY41" s="147">
        <v>15.0786669726473</v>
      </c>
      <c r="AZ41" s="140"/>
      <c r="BA41" s="148">
        <v>22.597451893870598</v>
      </c>
      <c r="BB41" s="149">
        <v>19.831382697273799</v>
      </c>
      <c r="BC41" s="150">
        <v>21.205393880489801</v>
      </c>
      <c r="BD41" s="140"/>
      <c r="BE41" s="151">
        <v>17.5445660080949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7">
        <v>77.573202146690505</v>
      </c>
      <c r="H42" s="162">
        <v>81.559560723514196</v>
      </c>
      <c r="I42" s="162">
        <v>82.188566084787993</v>
      </c>
      <c r="J42" s="162">
        <v>81.924697732997402</v>
      </c>
      <c r="K42" s="162">
        <v>82.826032608695598</v>
      </c>
      <c r="L42" s="168">
        <v>81.422624829467907</v>
      </c>
      <c r="M42" s="162"/>
      <c r="N42" s="169">
        <v>94.4853864168618</v>
      </c>
      <c r="O42" s="170">
        <v>96.444009433962194</v>
      </c>
      <c r="P42" s="171">
        <v>95.461245593419505</v>
      </c>
      <c r="Q42" s="162"/>
      <c r="R42" s="172">
        <v>85.874596608906202</v>
      </c>
      <c r="S42" s="145"/>
      <c r="T42" s="146">
        <v>-8.2892667378599203</v>
      </c>
      <c r="U42" s="140">
        <v>8.0935818471024596</v>
      </c>
      <c r="V42" s="140">
        <v>10.200681660774899</v>
      </c>
      <c r="W42" s="140">
        <v>9.8984214029464592</v>
      </c>
      <c r="X42" s="140">
        <v>9.7965509434041795</v>
      </c>
      <c r="Y42" s="147">
        <v>5.7910232439400602</v>
      </c>
      <c r="Z42" s="140"/>
      <c r="AA42" s="148">
        <v>14.968705472984499</v>
      </c>
      <c r="AB42" s="149">
        <v>15.7103626214661</v>
      </c>
      <c r="AC42" s="150">
        <v>15.408763358499399</v>
      </c>
      <c r="AD42" s="140"/>
      <c r="AE42" s="151">
        <v>9.0374357659056095</v>
      </c>
      <c r="AF42" s="35"/>
      <c r="AG42" s="167">
        <v>77.499217769193606</v>
      </c>
      <c r="AH42" s="162">
        <v>82.071163648557999</v>
      </c>
      <c r="AI42" s="162">
        <v>84.122286527514206</v>
      </c>
      <c r="AJ42" s="162">
        <v>82.718256460582197</v>
      </c>
      <c r="AK42" s="162">
        <v>82.476304272316696</v>
      </c>
      <c r="AL42" s="168">
        <v>82.082591336301306</v>
      </c>
      <c r="AM42" s="162"/>
      <c r="AN42" s="169">
        <v>90.865789133247006</v>
      </c>
      <c r="AO42" s="170">
        <v>91.169570613887899</v>
      </c>
      <c r="AP42" s="171">
        <v>91.014903671990695</v>
      </c>
      <c r="AQ42" s="162"/>
      <c r="AR42" s="172">
        <v>84.764846716772098</v>
      </c>
      <c r="AS42" s="145"/>
      <c r="AT42" s="146">
        <v>1.66075386254219</v>
      </c>
      <c r="AU42" s="140">
        <v>11.2442820926048</v>
      </c>
      <c r="AV42" s="140">
        <v>13.724795152871</v>
      </c>
      <c r="AW42" s="140">
        <v>11.8904688169937</v>
      </c>
      <c r="AX42" s="140">
        <v>9.7246153941973308</v>
      </c>
      <c r="AY42" s="147">
        <v>10.1074559049329</v>
      </c>
      <c r="AZ42" s="140"/>
      <c r="BA42" s="148">
        <v>10.364180582179699</v>
      </c>
      <c r="BB42" s="149">
        <v>5.99878421855911</v>
      </c>
      <c r="BC42" s="150">
        <v>8.1366664156300601</v>
      </c>
      <c r="BD42" s="140"/>
      <c r="BE42" s="151">
        <v>9.16047171843665</v>
      </c>
      <c r="BF42" s="98"/>
      <c r="BG42" s="98"/>
      <c r="BH42" s="98"/>
      <c r="BI42" s="98"/>
      <c r="BJ42" s="98"/>
      <c r="BK42" s="98"/>
      <c r="BL42" s="98"/>
    </row>
    <row r="43" spans="1:64" x14ac:dyDescent="0.25">
      <c r="A43" s="26" t="s">
        <v>87</v>
      </c>
      <c r="B43" s="44" t="str">
        <f t="shared" si="0"/>
        <v>Virginia Mountains</v>
      </c>
      <c r="C43" s="12"/>
      <c r="D43" s="29" t="s">
        <v>16</v>
      </c>
      <c r="E43" s="32" t="s">
        <v>17</v>
      </c>
      <c r="F43" s="12"/>
      <c r="G43" s="173">
        <v>86.199909344490905</v>
      </c>
      <c r="H43" s="174">
        <v>89.411985911676993</v>
      </c>
      <c r="I43" s="174">
        <v>96.288876457986106</v>
      </c>
      <c r="J43" s="174">
        <v>92.972440519990101</v>
      </c>
      <c r="K43" s="174">
        <v>92.557143931795295</v>
      </c>
      <c r="L43" s="175">
        <v>91.894665604249596</v>
      </c>
      <c r="M43" s="162"/>
      <c r="N43" s="176">
        <v>108.572241343562</v>
      </c>
      <c r="O43" s="177">
        <v>111.697143456375</v>
      </c>
      <c r="P43" s="178">
        <v>110.125732457512</v>
      </c>
      <c r="Q43" s="162"/>
      <c r="R43" s="179">
        <v>98.048035613738705</v>
      </c>
      <c r="S43" s="145"/>
      <c r="T43" s="152">
        <v>5.3808869612007904</v>
      </c>
      <c r="U43" s="153">
        <v>8.51985256200728</v>
      </c>
      <c r="V43" s="153">
        <v>16.078940932569399</v>
      </c>
      <c r="W43" s="153">
        <v>13.310749627939099</v>
      </c>
      <c r="X43" s="153">
        <v>7.5787548617674796</v>
      </c>
      <c r="Y43" s="154">
        <v>10.5395225196472</v>
      </c>
      <c r="Z43" s="140"/>
      <c r="AA43" s="155">
        <v>13.183685227903</v>
      </c>
      <c r="AB43" s="156">
        <v>14.689851190946801</v>
      </c>
      <c r="AC43" s="157">
        <v>13.966849930858301</v>
      </c>
      <c r="AD43" s="140"/>
      <c r="AE43" s="158">
        <v>11.977565427960601</v>
      </c>
      <c r="AF43" s="36"/>
      <c r="AG43" s="173">
        <v>87.537876958081696</v>
      </c>
      <c r="AH43" s="174">
        <v>91.626225940284201</v>
      </c>
      <c r="AI43" s="174">
        <v>94.513965020180606</v>
      </c>
      <c r="AJ43" s="174">
        <v>92.3510426052258</v>
      </c>
      <c r="AK43" s="174">
        <v>93.3240709383618</v>
      </c>
      <c r="AL43" s="175">
        <v>92.121511363012502</v>
      </c>
      <c r="AM43" s="162"/>
      <c r="AN43" s="176">
        <v>110.371057306436</v>
      </c>
      <c r="AO43" s="177">
        <v>114.032039658554</v>
      </c>
      <c r="AP43" s="178">
        <v>112.209933155792</v>
      </c>
      <c r="AQ43" s="162"/>
      <c r="AR43" s="179">
        <v>98.953008386313797</v>
      </c>
      <c r="AS43" s="145"/>
      <c r="AT43" s="152">
        <v>17.550406514429099</v>
      </c>
      <c r="AU43" s="153">
        <v>20.597645886714002</v>
      </c>
      <c r="AV43" s="153">
        <v>22.080373363911502</v>
      </c>
      <c r="AW43" s="153">
        <v>19.275377758938902</v>
      </c>
      <c r="AX43" s="153">
        <v>18.3230775094084</v>
      </c>
      <c r="AY43" s="154">
        <v>19.711637292418299</v>
      </c>
      <c r="AZ43" s="140"/>
      <c r="BA43" s="155">
        <v>20.285264751906599</v>
      </c>
      <c r="BB43" s="156">
        <v>21.316778735688199</v>
      </c>
      <c r="BC43" s="157">
        <v>20.788816290540801</v>
      </c>
      <c r="BD43" s="140"/>
      <c r="BE43" s="158">
        <v>20.148305485211701</v>
      </c>
      <c r="BF43" s="98"/>
      <c r="BG43" s="98"/>
      <c r="BH43" s="98"/>
      <c r="BI43" s="98"/>
      <c r="BJ43" s="98"/>
      <c r="BK43" s="98"/>
      <c r="BL43" s="98"/>
    </row>
  </sheetData>
  <sheetProtection algorithmName="SHA-512" hashValue="Tl1uus3NHQfxmRHKLfl2tp0slKsvv+APr32rbvwZCo2BmhrN8r7xAbg1FswS6OtJYDS4JAqL/yua8lagC/pnRA==" saltValue="BnLuEN4jizvRe5GK4l3zW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BK36" sqref="BK36:BL36"/>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97</v>
      </c>
      <c r="H2" s="194"/>
      <c r="I2" s="194"/>
      <c r="J2" s="194"/>
      <c r="K2" s="194"/>
      <c r="L2" s="194"/>
      <c r="M2" s="194"/>
      <c r="N2" s="194"/>
      <c r="O2" s="194"/>
      <c r="P2" s="194"/>
      <c r="Q2" s="194"/>
      <c r="R2" s="194"/>
      <c r="T2" s="193" t="s">
        <v>40</v>
      </c>
      <c r="U2" s="194"/>
      <c r="V2" s="194"/>
      <c r="W2" s="194"/>
      <c r="X2" s="194"/>
      <c r="Y2" s="194"/>
      <c r="Z2" s="194"/>
      <c r="AA2" s="194"/>
      <c r="AB2" s="194"/>
      <c r="AC2" s="194"/>
      <c r="AD2" s="194"/>
      <c r="AE2" s="194"/>
      <c r="AF2" s="4"/>
      <c r="AG2" s="193" t="s">
        <v>41</v>
      </c>
      <c r="AH2" s="194"/>
      <c r="AI2" s="194"/>
      <c r="AJ2" s="194"/>
      <c r="AK2" s="194"/>
      <c r="AL2" s="194"/>
      <c r="AM2" s="194"/>
      <c r="AN2" s="194"/>
      <c r="AO2" s="194"/>
      <c r="AP2" s="194"/>
      <c r="AQ2" s="194"/>
      <c r="AR2" s="194"/>
      <c r="AT2" s="193" t="s">
        <v>42</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71.506579804821399</v>
      </c>
      <c r="H6" s="160">
        <v>81.518484691826004</v>
      </c>
      <c r="I6" s="160">
        <v>87.627929047272701</v>
      </c>
      <c r="J6" s="160">
        <v>87.857299062891201</v>
      </c>
      <c r="K6" s="160">
        <v>89.221400209756894</v>
      </c>
      <c r="L6" s="161">
        <v>83.546582440722403</v>
      </c>
      <c r="M6" s="162"/>
      <c r="N6" s="163">
        <v>114.27061254517299</v>
      </c>
      <c r="O6" s="164">
        <v>122.170255834689</v>
      </c>
      <c r="P6" s="165">
        <v>118.220434189931</v>
      </c>
      <c r="Q6" s="162"/>
      <c r="R6" s="166">
        <v>93.483531517573894</v>
      </c>
      <c r="S6" s="145"/>
      <c r="T6" s="137">
        <v>30.7487244952029</v>
      </c>
      <c r="U6" s="138">
        <v>42.177920027467003</v>
      </c>
      <c r="V6" s="138">
        <v>48.189703543675201</v>
      </c>
      <c r="W6" s="138">
        <v>45.895030909388304</v>
      </c>
      <c r="X6" s="138">
        <v>38.226592181517702</v>
      </c>
      <c r="Y6" s="139">
        <v>41.135624913895001</v>
      </c>
      <c r="Z6" s="140"/>
      <c r="AA6" s="141">
        <v>39.272465988186397</v>
      </c>
      <c r="AB6" s="142">
        <v>52.542049666363603</v>
      </c>
      <c r="AC6" s="143">
        <v>45.827115965587602</v>
      </c>
      <c r="AD6" s="140"/>
      <c r="AE6" s="144">
        <v>42.7621562441485</v>
      </c>
      <c r="AF6" s="97"/>
      <c r="AG6" s="159">
        <v>73.173483719406406</v>
      </c>
      <c r="AH6" s="160">
        <v>84.058711514334604</v>
      </c>
      <c r="AI6" s="160">
        <v>90.455576751580793</v>
      </c>
      <c r="AJ6" s="160">
        <v>91.664898046923199</v>
      </c>
      <c r="AK6" s="160">
        <v>93.626043668992494</v>
      </c>
      <c r="AL6" s="161">
        <v>86.595895860357999</v>
      </c>
      <c r="AM6" s="162"/>
      <c r="AN6" s="163">
        <v>116.50008708580199</v>
      </c>
      <c r="AO6" s="164">
        <v>123.025705533842</v>
      </c>
      <c r="AP6" s="165">
        <v>119.762907262139</v>
      </c>
      <c r="AQ6" s="162"/>
      <c r="AR6" s="166">
        <v>96.0797105457182</v>
      </c>
      <c r="AS6" s="145"/>
      <c r="AT6" s="137">
        <v>49.976364364475103</v>
      </c>
      <c r="AU6" s="138">
        <v>64.0920401019427</v>
      </c>
      <c r="AV6" s="138">
        <v>70.447069759503606</v>
      </c>
      <c r="AW6" s="138">
        <v>67.017217322752202</v>
      </c>
      <c r="AX6" s="138">
        <v>58.569243034640998</v>
      </c>
      <c r="AY6" s="139">
        <v>62.147289515187403</v>
      </c>
      <c r="AZ6" s="140"/>
      <c r="BA6" s="141">
        <v>47.452215511189799</v>
      </c>
      <c r="BB6" s="142">
        <v>44.971737139389298</v>
      </c>
      <c r="BC6" s="143">
        <v>46.1676833209074</v>
      </c>
      <c r="BD6" s="140"/>
      <c r="BE6" s="144">
        <v>56.051881007669103</v>
      </c>
    </row>
    <row r="7" spans="1:57" x14ac:dyDescent="0.25">
      <c r="A7" s="23" t="s">
        <v>18</v>
      </c>
      <c r="B7" s="44" t="str">
        <f>TRIM(A7)</f>
        <v>Virginia</v>
      </c>
      <c r="C7" s="11"/>
      <c r="D7" s="28" t="s">
        <v>16</v>
      </c>
      <c r="E7" s="31" t="s">
        <v>17</v>
      </c>
      <c r="F7" s="12"/>
      <c r="G7" s="167">
        <v>50.956121639052299</v>
      </c>
      <c r="H7" s="162">
        <v>61.888098646718603</v>
      </c>
      <c r="I7" s="162">
        <v>68.4661601777903</v>
      </c>
      <c r="J7" s="162">
        <v>68.386010159537307</v>
      </c>
      <c r="K7" s="162">
        <v>72.794656240913497</v>
      </c>
      <c r="L7" s="168">
        <v>64.498209372802407</v>
      </c>
      <c r="M7" s="162"/>
      <c r="N7" s="169">
        <v>99.856197350291396</v>
      </c>
      <c r="O7" s="170">
        <v>106.690506227772</v>
      </c>
      <c r="P7" s="171">
        <v>103.27335178903201</v>
      </c>
      <c r="Q7" s="162"/>
      <c r="R7" s="172">
        <v>75.601228249341503</v>
      </c>
      <c r="S7" s="145"/>
      <c r="T7" s="146">
        <v>22.319878809408401</v>
      </c>
      <c r="U7" s="140">
        <v>38.187671822627699</v>
      </c>
      <c r="V7" s="140">
        <v>49.6377101067147</v>
      </c>
      <c r="W7" s="140">
        <v>46.772152816283302</v>
      </c>
      <c r="X7" s="140">
        <v>45.858092506482897</v>
      </c>
      <c r="Y7" s="147">
        <v>40.998995684173501</v>
      </c>
      <c r="Z7" s="140"/>
      <c r="AA7" s="148">
        <v>48.719604428620499</v>
      </c>
      <c r="AB7" s="149">
        <v>61.984680102082599</v>
      </c>
      <c r="AC7" s="150">
        <v>55.288345763875498</v>
      </c>
      <c r="AD7" s="140"/>
      <c r="AE7" s="151">
        <v>46.2561914900499</v>
      </c>
      <c r="AF7" s="97"/>
      <c r="AG7" s="167">
        <v>48.230136529033302</v>
      </c>
      <c r="AH7" s="162">
        <v>59.533559945689497</v>
      </c>
      <c r="AI7" s="162">
        <v>64.839577341539595</v>
      </c>
      <c r="AJ7" s="162">
        <v>64.803038643390394</v>
      </c>
      <c r="AK7" s="162">
        <v>66.582977966622707</v>
      </c>
      <c r="AL7" s="168">
        <v>60.797854060732902</v>
      </c>
      <c r="AM7" s="162"/>
      <c r="AN7" s="169">
        <v>89.701196194317404</v>
      </c>
      <c r="AO7" s="170">
        <v>95.770102745428602</v>
      </c>
      <c r="AP7" s="171">
        <v>92.735649469872996</v>
      </c>
      <c r="AQ7" s="162"/>
      <c r="AR7" s="172">
        <v>69.927965449851598</v>
      </c>
      <c r="AS7" s="145"/>
      <c r="AT7" s="146">
        <v>40.794128757686103</v>
      </c>
      <c r="AU7" s="140">
        <v>56.8261331928083</v>
      </c>
      <c r="AV7" s="140">
        <v>62.453164675313403</v>
      </c>
      <c r="AW7" s="140">
        <v>59.606331162158</v>
      </c>
      <c r="AX7" s="140">
        <v>53.985370713651101</v>
      </c>
      <c r="AY7" s="147">
        <v>55.114835662895899</v>
      </c>
      <c r="AZ7" s="140"/>
      <c r="BA7" s="148">
        <v>48.508411222806899</v>
      </c>
      <c r="BB7" s="149">
        <v>46.185071445728198</v>
      </c>
      <c r="BC7" s="150">
        <v>47.299583359711598</v>
      </c>
      <c r="BD7" s="140"/>
      <c r="BE7" s="151">
        <v>52.053480152526902</v>
      </c>
    </row>
    <row r="8" spans="1:57" x14ac:dyDescent="0.25">
      <c r="A8" s="24" t="s">
        <v>19</v>
      </c>
      <c r="B8" s="44" t="str">
        <f t="shared" ref="B8:B43" si="0">TRIM(A8)</f>
        <v>Norfolk/Virginia Beach, VA</v>
      </c>
      <c r="C8" s="12"/>
      <c r="D8" s="28" t="s">
        <v>16</v>
      </c>
      <c r="E8" s="31" t="s">
        <v>17</v>
      </c>
      <c r="F8" s="12"/>
      <c r="G8" s="167">
        <v>48.581427112555097</v>
      </c>
      <c r="H8" s="162">
        <v>53.069490221095101</v>
      </c>
      <c r="I8" s="162">
        <v>55.999238027313297</v>
      </c>
      <c r="J8" s="162">
        <v>57.779906130966502</v>
      </c>
      <c r="K8" s="162">
        <v>63.778407256253701</v>
      </c>
      <c r="L8" s="168">
        <v>55.841693749636697</v>
      </c>
      <c r="M8" s="162"/>
      <c r="N8" s="169">
        <v>101.63826816716799</v>
      </c>
      <c r="O8" s="170">
        <v>107.411242957151</v>
      </c>
      <c r="P8" s="171">
        <v>104.524755562159</v>
      </c>
      <c r="Q8" s="162"/>
      <c r="R8" s="172">
        <v>69.750352633843093</v>
      </c>
      <c r="S8" s="145"/>
      <c r="T8" s="146">
        <v>-6.5678222309291598</v>
      </c>
      <c r="U8" s="140">
        <v>-3.30453711452334</v>
      </c>
      <c r="V8" s="140">
        <v>-1.42850940539814</v>
      </c>
      <c r="W8" s="140">
        <v>2.08277259266359</v>
      </c>
      <c r="X8" s="140">
        <v>4.3249469123746698</v>
      </c>
      <c r="Y8" s="147">
        <v>-0.78788643158118998</v>
      </c>
      <c r="Z8" s="140"/>
      <c r="AA8" s="148">
        <v>9.5345381643431999</v>
      </c>
      <c r="AB8" s="149">
        <v>12.5773506032337</v>
      </c>
      <c r="AC8" s="150">
        <v>11.0771241168397</v>
      </c>
      <c r="AD8" s="140"/>
      <c r="AE8" s="151">
        <v>3.9658111887200902</v>
      </c>
      <c r="AF8" s="97"/>
      <c r="AG8" s="167">
        <v>46.070581048008897</v>
      </c>
      <c r="AH8" s="162">
        <v>50.602976177614501</v>
      </c>
      <c r="AI8" s="162">
        <v>53.5247741429977</v>
      </c>
      <c r="AJ8" s="162">
        <v>55.212444582609599</v>
      </c>
      <c r="AK8" s="162">
        <v>60.901699533774902</v>
      </c>
      <c r="AL8" s="168">
        <v>53.262485598286098</v>
      </c>
      <c r="AM8" s="162"/>
      <c r="AN8" s="169">
        <v>97.465349080739102</v>
      </c>
      <c r="AO8" s="170">
        <v>106.755549834902</v>
      </c>
      <c r="AP8" s="171">
        <v>102.11044945782</v>
      </c>
      <c r="AQ8" s="162"/>
      <c r="AR8" s="172">
        <v>67.218836035539596</v>
      </c>
      <c r="AS8" s="145"/>
      <c r="AT8" s="146">
        <v>14.151452725291399</v>
      </c>
      <c r="AU8" s="140">
        <v>23.241677096532602</v>
      </c>
      <c r="AV8" s="140">
        <v>23.993476361310801</v>
      </c>
      <c r="AW8" s="140">
        <v>24.340695514696598</v>
      </c>
      <c r="AX8" s="140">
        <v>25.860132658549301</v>
      </c>
      <c r="AY8" s="147">
        <v>22.5105967186716</v>
      </c>
      <c r="AZ8" s="140"/>
      <c r="BA8" s="148">
        <v>24.4148406581009</v>
      </c>
      <c r="BB8" s="149">
        <v>22.384847476983602</v>
      </c>
      <c r="BC8" s="150">
        <v>23.345342693779401</v>
      </c>
      <c r="BD8" s="140"/>
      <c r="BE8" s="151">
        <v>22.871116337190202</v>
      </c>
    </row>
    <row r="9" spans="1:57" ht="15" x14ac:dyDescent="0.35">
      <c r="A9" s="24" t="s">
        <v>20</v>
      </c>
      <c r="B9" s="79" t="s">
        <v>72</v>
      </c>
      <c r="C9" s="12"/>
      <c r="D9" s="28" t="s">
        <v>16</v>
      </c>
      <c r="E9" s="31" t="s">
        <v>17</v>
      </c>
      <c r="F9" s="12"/>
      <c r="G9" s="167">
        <v>44.441401891063997</v>
      </c>
      <c r="H9" s="162">
        <v>55.748943192613297</v>
      </c>
      <c r="I9" s="162">
        <v>63.822685222177803</v>
      </c>
      <c r="J9" s="162">
        <v>64.050281169263499</v>
      </c>
      <c r="K9" s="162">
        <v>88.613219128157297</v>
      </c>
      <c r="L9" s="168">
        <v>63.335306120655197</v>
      </c>
      <c r="M9" s="162"/>
      <c r="N9" s="169">
        <v>125.87000630354601</v>
      </c>
      <c r="O9" s="170">
        <v>128.27796577440401</v>
      </c>
      <c r="P9" s="171">
        <v>127.07398603897499</v>
      </c>
      <c r="Q9" s="162"/>
      <c r="R9" s="172">
        <v>81.546357525889505</v>
      </c>
      <c r="S9" s="145"/>
      <c r="T9" s="146">
        <v>17.1797541823797</v>
      </c>
      <c r="U9" s="140">
        <v>32.031227590334701</v>
      </c>
      <c r="V9" s="140">
        <v>43.5618758467131</v>
      </c>
      <c r="W9" s="140">
        <v>38.269269617884099</v>
      </c>
      <c r="X9" s="140">
        <v>87.598907633213798</v>
      </c>
      <c r="Y9" s="147">
        <v>45.134031584930803</v>
      </c>
      <c r="Z9" s="140"/>
      <c r="AA9" s="148">
        <v>112.867978799867</v>
      </c>
      <c r="AB9" s="149">
        <v>124.541858483399</v>
      </c>
      <c r="AC9" s="150">
        <v>118.604416040857</v>
      </c>
      <c r="AD9" s="140"/>
      <c r="AE9" s="151">
        <v>70.600085479967007</v>
      </c>
      <c r="AF9" s="97"/>
      <c r="AG9" s="167">
        <v>47.463349782483199</v>
      </c>
      <c r="AH9" s="162">
        <v>57.364367419097</v>
      </c>
      <c r="AI9" s="162">
        <v>63.705995161361898</v>
      </c>
      <c r="AJ9" s="162">
        <v>63.344279922981301</v>
      </c>
      <c r="AK9" s="162">
        <v>77.379746983619597</v>
      </c>
      <c r="AL9" s="168">
        <v>61.851547853908599</v>
      </c>
      <c r="AM9" s="162"/>
      <c r="AN9" s="169">
        <v>112.503501222976</v>
      </c>
      <c r="AO9" s="170">
        <v>117.48907866782</v>
      </c>
      <c r="AP9" s="171">
        <v>114.996289945398</v>
      </c>
      <c r="AQ9" s="162"/>
      <c r="AR9" s="172">
        <v>77.035759880048701</v>
      </c>
      <c r="AS9" s="145"/>
      <c r="AT9" s="146">
        <v>32.084552131769399</v>
      </c>
      <c r="AU9" s="140">
        <v>42.105621631816703</v>
      </c>
      <c r="AV9" s="140">
        <v>47.231878051851403</v>
      </c>
      <c r="AW9" s="140">
        <v>43.309260202391897</v>
      </c>
      <c r="AX9" s="140">
        <v>45.3766185273509</v>
      </c>
      <c r="AY9" s="147">
        <v>42.501891617190402</v>
      </c>
      <c r="AZ9" s="140"/>
      <c r="BA9" s="148">
        <v>52.3034456114205</v>
      </c>
      <c r="BB9" s="149">
        <v>49.518625709661499</v>
      </c>
      <c r="BC9" s="150">
        <v>50.8680134829753</v>
      </c>
      <c r="BD9" s="140"/>
      <c r="BE9" s="151">
        <v>45.921831254766403</v>
      </c>
    </row>
    <row r="10" spans="1:57" x14ac:dyDescent="0.25">
      <c r="A10" s="24" t="s">
        <v>21</v>
      </c>
      <c r="B10" s="44" t="str">
        <f t="shared" si="0"/>
        <v>Virginia Area</v>
      </c>
      <c r="C10" s="12"/>
      <c r="D10" s="28" t="s">
        <v>16</v>
      </c>
      <c r="E10" s="31" t="s">
        <v>17</v>
      </c>
      <c r="F10" s="12"/>
      <c r="G10" s="167">
        <v>39.157546227241497</v>
      </c>
      <c r="H10" s="162">
        <v>49.272340601841897</v>
      </c>
      <c r="I10" s="162">
        <v>55.433413831474702</v>
      </c>
      <c r="J10" s="162">
        <v>55.535668726471997</v>
      </c>
      <c r="K10" s="162">
        <v>59.200617704855901</v>
      </c>
      <c r="L10" s="168">
        <v>51.7199174183772</v>
      </c>
      <c r="M10" s="162"/>
      <c r="N10" s="169">
        <v>86.836277759519206</v>
      </c>
      <c r="O10" s="170">
        <v>88.835434996948194</v>
      </c>
      <c r="P10" s="171">
        <v>87.8358563782337</v>
      </c>
      <c r="Q10" s="162"/>
      <c r="R10" s="172">
        <v>62.101600237531997</v>
      </c>
      <c r="S10" s="145"/>
      <c r="T10" s="146">
        <v>-0.82611254514765897</v>
      </c>
      <c r="U10" s="140">
        <v>7.2528969040016404</v>
      </c>
      <c r="V10" s="140">
        <v>18.7569970364579</v>
      </c>
      <c r="W10" s="140">
        <v>15.7755464154673</v>
      </c>
      <c r="X10" s="140">
        <v>10.759332239760001</v>
      </c>
      <c r="Y10" s="147">
        <v>10.699222117878399</v>
      </c>
      <c r="Z10" s="140"/>
      <c r="AA10" s="148">
        <v>25.097703999320899</v>
      </c>
      <c r="AB10" s="149">
        <v>41.246337647399898</v>
      </c>
      <c r="AC10" s="150">
        <v>32.774080859103499</v>
      </c>
      <c r="AD10" s="140"/>
      <c r="AE10" s="151">
        <v>18.7104522506758</v>
      </c>
      <c r="AF10" s="97"/>
      <c r="AG10" s="167">
        <v>38.1744376376163</v>
      </c>
      <c r="AH10" s="162">
        <v>48.736076485072303</v>
      </c>
      <c r="AI10" s="162">
        <v>52.270319329024304</v>
      </c>
      <c r="AJ10" s="162">
        <v>52.315422615242497</v>
      </c>
      <c r="AK10" s="162">
        <v>54.948036318867302</v>
      </c>
      <c r="AL10" s="168">
        <v>49.288858477164503</v>
      </c>
      <c r="AM10" s="162"/>
      <c r="AN10" s="169">
        <v>77.555718183912205</v>
      </c>
      <c r="AO10" s="170">
        <v>77.591498561801203</v>
      </c>
      <c r="AP10" s="171">
        <v>77.573608372856697</v>
      </c>
      <c r="AQ10" s="162"/>
      <c r="AR10" s="172">
        <v>57.382542248415099</v>
      </c>
      <c r="AS10" s="145"/>
      <c r="AT10" s="146">
        <v>16.420897319429901</v>
      </c>
      <c r="AU10" s="140">
        <v>21.757536328876199</v>
      </c>
      <c r="AV10" s="140">
        <v>24.331390665138699</v>
      </c>
      <c r="AW10" s="140">
        <v>23.743124725723099</v>
      </c>
      <c r="AX10" s="140">
        <v>26.566921443346999</v>
      </c>
      <c r="AY10" s="147">
        <v>22.875917972840501</v>
      </c>
      <c r="AZ10" s="140"/>
      <c r="BA10" s="148">
        <v>34.614515889824702</v>
      </c>
      <c r="BB10" s="149">
        <v>29.1581536314578</v>
      </c>
      <c r="BC10" s="150">
        <v>31.829271104424201</v>
      </c>
      <c r="BD10" s="140"/>
      <c r="BE10" s="151">
        <v>26.186146980969699</v>
      </c>
    </row>
    <row r="11" spans="1:57" x14ac:dyDescent="0.25">
      <c r="A11" s="41" t="s">
        <v>22</v>
      </c>
      <c r="B11" s="44" t="str">
        <f t="shared" si="0"/>
        <v>Washington, DC</v>
      </c>
      <c r="C11" s="12"/>
      <c r="D11" s="28" t="s">
        <v>16</v>
      </c>
      <c r="E11" s="31" t="s">
        <v>17</v>
      </c>
      <c r="F11" s="12"/>
      <c r="G11" s="167">
        <v>82.069220645208006</v>
      </c>
      <c r="H11" s="162">
        <v>96.973414316231498</v>
      </c>
      <c r="I11" s="162">
        <v>106.757254245265</v>
      </c>
      <c r="J11" s="162">
        <v>104.75838652739</v>
      </c>
      <c r="K11" s="162">
        <v>102.671148575256</v>
      </c>
      <c r="L11" s="168">
        <v>98.6458848618704</v>
      </c>
      <c r="M11" s="162"/>
      <c r="N11" s="169">
        <v>143.96571889692501</v>
      </c>
      <c r="O11" s="170">
        <v>163.72326437613</v>
      </c>
      <c r="P11" s="171">
        <v>153.84449163652801</v>
      </c>
      <c r="Q11" s="162"/>
      <c r="R11" s="172">
        <v>114.429555353033</v>
      </c>
      <c r="S11" s="145"/>
      <c r="T11" s="146">
        <v>120.92606826446401</v>
      </c>
      <c r="U11" s="140">
        <v>147.38927633078001</v>
      </c>
      <c r="V11" s="140">
        <v>167.82509143873401</v>
      </c>
      <c r="W11" s="140">
        <v>152.937777230808</v>
      </c>
      <c r="X11" s="140">
        <v>118.72164167912101</v>
      </c>
      <c r="Y11" s="147">
        <v>140.99076396535</v>
      </c>
      <c r="Z11" s="140"/>
      <c r="AA11" s="148">
        <v>120.49539916123101</v>
      </c>
      <c r="AB11" s="149">
        <v>142.54697435998401</v>
      </c>
      <c r="AC11" s="150">
        <v>131.704659938665</v>
      </c>
      <c r="AD11" s="140"/>
      <c r="AE11" s="151">
        <v>137.01873245011001</v>
      </c>
      <c r="AF11" s="97"/>
      <c r="AG11" s="167">
        <v>74.155219323653995</v>
      </c>
      <c r="AH11" s="162">
        <v>93.735308686954596</v>
      </c>
      <c r="AI11" s="162">
        <v>102.117876620261</v>
      </c>
      <c r="AJ11" s="162">
        <v>97.832713869980793</v>
      </c>
      <c r="AK11" s="162">
        <v>90.1004006978891</v>
      </c>
      <c r="AL11" s="168">
        <v>91.588303839747894</v>
      </c>
      <c r="AM11" s="162"/>
      <c r="AN11" s="169">
        <v>110.50166179518</v>
      </c>
      <c r="AO11" s="170">
        <v>123.68014033047599</v>
      </c>
      <c r="AP11" s="171">
        <v>117.090901062828</v>
      </c>
      <c r="AQ11" s="162"/>
      <c r="AR11" s="172">
        <v>98.876220506623994</v>
      </c>
      <c r="AS11" s="145"/>
      <c r="AT11" s="146">
        <v>125.609675555183</v>
      </c>
      <c r="AU11" s="140">
        <v>164.47636639100699</v>
      </c>
      <c r="AV11" s="140">
        <v>185.69116999585901</v>
      </c>
      <c r="AW11" s="140">
        <v>167.031155082655</v>
      </c>
      <c r="AX11" s="140">
        <v>135.80491399267001</v>
      </c>
      <c r="AY11" s="147">
        <v>155.959071863985</v>
      </c>
      <c r="AZ11" s="140"/>
      <c r="BA11" s="148">
        <v>120.444086963594</v>
      </c>
      <c r="BB11" s="149">
        <v>122.182177820326</v>
      </c>
      <c r="BC11" s="150">
        <v>121.358635058384</v>
      </c>
      <c r="BD11" s="140"/>
      <c r="BE11" s="151">
        <v>143.034903498479</v>
      </c>
    </row>
    <row r="12" spans="1:57" x14ac:dyDescent="0.25">
      <c r="A12" s="24" t="s">
        <v>23</v>
      </c>
      <c r="B12" s="44" t="str">
        <f t="shared" si="0"/>
        <v>Arlington, VA</v>
      </c>
      <c r="C12" s="12"/>
      <c r="D12" s="28" t="s">
        <v>16</v>
      </c>
      <c r="E12" s="31" t="s">
        <v>17</v>
      </c>
      <c r="F12" s="12"/>
      <c r="G12" s="167">
        <v>99.981260296540299</v>
      </c>
      <c r="H12" s="162">
        <v>120.44048702635899</v>
      </c>
      <c r="I12" s="162">
        <v>129.412650329489</v>
      </c>
      <c r="J12" s="162">
        <v>124.146386943986</v>
      </c>
      <c r="K12" s="162">
        <v>124.880151359143</v>
      </c>
      <c r="L12" s="168">
        <v>119.772187191103</v>
      </c>
      <c r="M12" s="162"/>
      <c r="N12" s="169">
        <v>144.41305395387101</v>
      </c>
      <c r="O12" s="170">
        <v>162.767115939044</v>
      </c>
      <c r="P12" s="171">
        <v>153.59008494645701</v>
      </c>
      <c r="Q12" s="162"/>
      <c r="R12" s="172">
        <v>129.43444369263301</v>
      </c>
      <c r="S12" s="145"/>
      <c r="T12" s="146">
        <v>271.740247784357</v>
      </c>
      <c r="U12" s="140">
        <v>300.20440082112702</v>
      </c>
      <c r="V12" s="140">
        <v>317.633478215656</v>
      </c>
      <c r="W12" s="140">
        <v>291.68029199164903</v>
      </c>
      <c r="X12" s="140">
        <v>260.10228101922303</v>
      </c>
      <c r="Y12" s="147">
        <v>287.98324701538797</v>
      </c>
      <c r="Z12" s="140"/>
      <c r="AA12" s="148">
        <v>193.13446447690299</v>
      </c>
      <c r="AB12" s="149">
        <v>207.64227741642</v>
      </c>
      <c r="AC12" s="150">
        <v>200.646995700091</v>
      </c>
      <c r="AD12" s="140"/>
      <c r="AE12" s="151">
        <v>253.19755540624601</v>
      </c>
      <c r="AF12" s="97"/>
      <c r="AG12" s="167">
        <v>85.580788457578194</v>
      </c>
      <c r="AH12" s="162">
        <v>113.09786166598001</v>
      </c>
      <c r="AI12" s="162">
        <v>122.596026050247</v>
      </c>
      <c r="AJ12" s="162">
        <v>118.441734967051</v>
      </c>
      <c r="AK12" s="162">
        <v>109.67951168657299</v>
      </c>
      <c r="AL12" s="168">
        <v>109.87918456548501</v>
      </c>
      <c r="AM12" s="162"/>
      <c r="AN12" s="169">
        <v>112.50941464168</v>
      </c>
      <c r="AO12" s="170">
        <v>123.330062551482</v>
      </c>
      <c r="AP12" s="171">
        <v>117.919738596581</v>
      </c>
      <c r="AQ12" s="162"/>
      <c r="AR12" s="172">
        <v>112.176485717227</v>
      </c>
      <c r="AS12" s="145"/>
      <c r="AT12" s="146">
        <v>276.073546595376</v>
      </c>
      <c r="AU12" s="140">
        <v>335.249262829923</v>
      </c>
      <c r="AV12" s="140">
        <v>349.62867959830902</v>
      </c>
      <c r="AW12" s="140">
        <v>326.79994710678699</v>
      </c>
      <c r="AX12" s="140">
        <v>284.70890089688402</v>
      </c>
      <c r="AY12" s="147">
        <v>315.36593515895601</v>
      </c>
      <c r="AZ12" s="140"/>
      <c r="BA12" s="148">
        <v>224.737783459262</v>
      </c>
      <c r="BB12" s="149">
        <v>224.374939178419</v>
      </c>
      <c r="BC12" s="150">
        <v>224.54793621893</v>
      </c>
      <c r="BD12" s="140"/>
      <c r="BE12" s="151">
        <v>283.16314930128698</v>
      </c>
    </row>
    <row r="13" spans="1:57" x14ac:dyDescent="0.25">
      <c r="A13" s="24" t="s">
        <v>24</v>
      </c>
      <c r="B13" s="44" t="str">
        <f t="shared" si="0"/>
        <v>Suburban Virginia Area</v>
      </c>
      <c r="C13" s="12"/>
      <c r="D13" s="28" t="s">
        <v>16</v>
      </c>
      <c r="E13" s="31" t="s">
        <v>17</v>
      </c>
      <c r="F13" s="12"/>
      <c r="G13" s="167">
        <v>51.732816091954</v>
      </c>
      <c r="H13" s="162">
        <v>69.885941091953995</v>
      </c>
      <c r="I13" s="162">
        <v>77.432530172413706</v>
      </c>
      <c r="J13" s="162">
        <v>74.853637931034399</v>
      </c>
      <c r="K13" s="162">
        <v>69.515557471264302</v>
      </c>
      <c r="L13" s="168">
        <v>68.684096551724096</v>
      </c>
      <c r="M13" s="162"/>
      <c r="N13" s="169">
        <v>100.62622388481</v>
      </c>
      <c r="O13" s="170">
        <v>112.74626623376599</v>
      </c>
      <c r="P13" s="171">
        <v>106.686245059288</v>
      </c>
      <c r="Q13" s="162"/>
      <c r="R13" s="172">
        <v>79.679326907367994</v>
      </c>
      <c r="S13" s="145"/>
      <c r="T13" s="146">
        <v>2.6100951523795901</v>
      </c>
      <c r="U13" s="140">
        <v>21.512657336443599</v>
      </c>
      <c r="V13" s="140">
        <v>35.928323524011503</v>
      </c>
      <c r="W13" s="140">
        <v>35.981816650724603</v>
      </c>
      <c r="X13" s="140">
        <v>20.901703501416801</v>
      </c>
      <c r="Y13" s="147">
        <v>23.781768406011</v>
      </c>
      <c r="Z13" s="140"/>
      <c r="AA13" s="148">
        <v>32.148863090535002</v>
      </c>
      <c r="AB13" s="149">
        <v>52.686306888926701</v>
      </c>
      <c r="AC13" s="150">
        <v>42.259820889148898</v>
      </c>
      <c r="AD13" s="140"/>
      <c r="AE13" s="151">
        <v>30.491002263832499</v>
      </c>
      <c r="AF13" s="97"/>
      <c r="AG13" s="167">
        <v>51.943277658045901</v>
      </c>
      <c r="AH13" s="162">
        <v>65.432049568965496</v>
      </c>
      <c r="AI13" s="162">
        <v>70.022422772988506</v>
      </c>
      <c r="AJ13" s="162">
        <v>68.228781968390805</v>
      </c>
      <c r="AK13" s="162">
        <v>67.792660919540197</v>
      </c>
      <c r="AL13" s="168">
        <v>64.683838577586201</v>
      </c>
      <c r="AM13" s="162"/>
      <c r="AN13" s="169">
        <v>92.837221427549693</v>
      </c>
      <c r="AO13" s="170">
        <v>105.11323630381899</v>
      </c>
      <c r="AP13" s="171">
        <v>98.9752288656844</v>
      </c>
      <c r="AQ13" s="162"/>
      <c r="AR13" s="172">
        <v>74.5125093784592</v>
      </c>
      <c r="AS13" s="145"/>
      <c r="AT13" s="146">
        <v>25.805404013240398</v>
      </c>
      <c r="AU13" s="140">
        <v>43.682397949704303</v>
      </c>
      <c r="AV13" s="140">
        <v>45.701057933975498</v>
      </c>
      <c r="AW13" s="140">
        <v>45.049737134528797</v>
      </c>
      <c r="AX13" s="140">
        <v>41.914041613928802</v>
      </c>
      <c r="AY13" s="147">
        <v>40.803546507079901</v>
      </c>
      <c r="AZ13" s="140"/>
      <c r="BA13" s="148">
        <v>39.647017146368199</v>
      </c>
      <c r="BB13" s="149">
        <v>38.665341807805802</v>
      </c>
      <c r="BC13" s="150">
        <v>39.124015620205199</v>
      </c>
      <c r="BD13" s="140"/>
      <c r="BE13" s="151">
        <v>40.219701526640698</v>
      </c>
    </row>
    <row r="14" spans="1:57" x14ac:dyDescent="0.25">
      <c r="A14" s="24" t="s">
        <v>25</v>
      </c>
      <c r="B14" s="44" t="str">
        <f t="shared" si="0"/>
        <v>Alexandria, VA</v>
      </c>
      <c r="C14" s="12"/>
      <c r="D14" s="28" t="s">
        <v>16</v>
      </c>
      <c r="E14" s="31" t="s">
        <v>17</v>
      </c>
      <c r="F14" s="12"/>
      <c r="G14" s="167">
        <v>73.068149811824597</v>
      </c>
      <c r="H14" s="162">
        <v>89.551468981425202</v>
      </c>
      <c r="I14" s="162">
        <v>104.667730970013</v>
      </c>
      <c r="J14" s="162">
        <v>101.033676095665</v>
      </c>
      <c r="K14" s="162">
        <v>93.978738618429006</v>
      </c>
      <c r="L14" s="168">
        <v>92.459952895471602</v>
      </c>
      <c r="M14" s="162"/>
      <c r="N14" s="169">
        <v>110.559459754765</v>
      </c>
      <c r="O14" s="170">
        <v>133.618185018817</v>
      </c>
      <c r="P14" s="171">
        <v>122.08882238679099</v>
      </c>
      <c r="Q14" s="162"/>
      <c r="R14" s="172">
        <v>100.925344178705</v>
      </c>
      <c r="S14" s="145"/>
      <c r="T14" s="146">
        <v>131.67469505868601</v>
      </c>
      <c r="U14" s="140">
        <v>181.86661187272099</v>
      </c>
      <c r="V14" s="140">
        <v>219.38183152846099</v>
      </c>
      <c r="W14" s="140">
        <v>206.96372881160099</v>
      </c>
      <c r="X14" s="140">
        <v>150.53339151815101</v>
      </c>
      <c r="Y14" s="147">
        <v>177.64534198373599</v>
      </c>
      <c r="Z14" s="140"/>
      <c r="AA14" s="148">
        <v>111.34497696142</v>
      </c>
      <c r="AB14" s="149">
        <v>145.21291874038101</v>
      </c>
      <c r="AC14" s="150">
        <v>128.624334025845</v>
      </c>
      <c r="AD14" s="140"/>
      <c r="AE14" s="151">
        <v>158.48912773145699</v>
      </c>
      <c r="AF14" s="97"/>
      <c r="AG14" s="167">
        <v>63.154954170207503</v>
      </c>
      <c r="AH14" s="162">
        <v>79.507462668447204</v>
      </c>
      <c r="AI14" s="162">
        <v>88.041544555056404</v>
      </c>
      <c r="AJ14" s="162">
        <v>87.073616911496899</v>
      </c>
      <c r="AK14" s="162">
        <v>78.216942758285697</v>
      </c>
      <c r="AL14" s="168">
        <v>79.198904212698693</v>
      </c>
      <c r="AM14" s="162"/>
      <c r="AN14" s="169">
        <v>90.0778050261017</v>
      </c>
      <c r="AO14" s="170">
        <v>106.147326089595</v>
      </c>
      <c r="AP14" s="171">
        <v>98.112565557848697</v>
      </c>
      <c r="AQ14" s="162"/>
      <c r="AR14" s="172">
        <v>84.602807454170204</v>
      </c>
      <c r="AS14" s="145"/>
      <c r="AT14" s="146">
        <v>118.131866930399</v>
      </c>
      <c r="AU14" s="140">
        <v>165.812905294622</v>
      </c>
      <c r="AV14" s="140">
        <v>180.058998238914</v>
      </c>
      <c r="AW14" s="140">
        <v>168.11853844596101</v>
      </c>
      <c r="AX14" s="140">
        <v>138.74150847459299</v>
      </c>
      <c r="AY14" s="147">
        <v>154.59586106424999</v>
      </c>
      <c r="AZ14" s="140"/>
      <c r="BA14" s="148">
        <v>115.62744938291701</v>
      </c>
      <c r="BB14" s="149">
        <v>122.371482790632</v>
      </c>
      <c r="BC14" s="150">
        <v>119.223974509317</v>
      </c>
      <c r="BD14" s="140"/>
      <c r="BE14" s="151">
        <v>141.67550099549501</v>
      </c>
    </row>
    <row r="15" spans="1:57" x14ac:dyDescent="0.25">
      <c r="A15" s="24" t="s">
        <v>26</v>
      </c>
      <c r="B15" s="44" t="str">
        <f t="shared" si="0"/>
        <v>Fairfax/Tysons Corner, VA</v>
      </c>
      <c r="C15" s="12"/>
      <c r="D15" s="28" t="s">
        <v>16</v>
      </c>
      <c r="E15" s="31" t="s">
        <v>17</v>
      </c>
      <c r="F15" s="12"/>
      <c r="G15" s="167">
        <v>63.159865926953302</v>
      </c>
      <c r="H15" s="162">
        <v>79.005145631067904</v>
      </c>
      <c r="I15" s="162">
        <v>88.994518030513106</v>
      </c>
      <c r="J15" s="162">
        <v>91.716519879796493</v>
      </c>
      <c r="K15" s="162">
        <v>76.266260980120194</v>
      </c>
      <c r="L15" s="168">
        <v>79.828462089690206</v>
      </c>
      <c r="M15" s="162"/>
      <c r="N15" s="169">
        <v>80.256311835413698</v>
      </c>
      <c r="O15" s="170">
        <v>98.933395746648102</v>
      </c>
      <c r="P15" s="171">
        <v>89.5948537910309</v>
      </c>
      <c r="Q15" s="162"/>
      <c r="R15" s="172">
        <v>82.6188597186447</v>
      </c>
      <c r="S15" s="145"/>
      <c r="T15" s="146">
        <v>95.593434369556405</v>
      </c>
      <c r="U15" s="140">
        <v>128.09264793423301</v>
      </c>
      <c r="V15" s="140">
        <v>146.56994671704999</v>
      </c>
      <c r="W15" s="140">
        <v>151.16540048938899</v>
      </c>
      <c r="X15" s="140">
        <v>96.342498049663206</v>
      </c>
      <c r="Y15" s="147">
        <v>123.757577351154</v>
      </c>
      <c r="Z15" s="140"/>
      <c r="AA15" s="148">
        <v>64.717897811661402</v>
      </c>
      <c r="AB15" s="149">
        <v>89.280269309142199</v>
      </c>
      <c r="AC15" s="150">
        <v>77.430141340129296</v>
      </c>
      <c r="AD15" s="140"/>
      <c r="AE15" s="151">
        <v>107.010498626136</v>
      </c>
      <c r="AF15" s="97"/>
      <c r="AG15" s="167">
        <v>54.4896356333795</v>
      </c>
      <c r="AH15" s="162">
        <v>71.616043400369804</v>
      </c>
      <c r="AI15" s="162">
        <v>85.256585471567206</v>
      </c>
      <c r="AJ15" s="162">
        <v>84.173398636153394</v>
      </c>
      <c r="AK15" s="162">
        <v>70.483883206195003</v>
      </c>
      <c r="AL15" s="168">
        <v>73.203909269533</v>
      </c>
      <c r="AM15" s="162"/>
      <c r="AN15" s="169">
        <v>72.427696775312</v>
      </c>
      <c r="AO15" s="170">
        <v>83.636090210355903</v>
      </c>
      <c r="AP15" s="171">
        <v>78.031893492834001</v>
      </c>
      <c r="AQ15" s="162"/>
      <c r="AR15" s="172">
        <v>74.5833333333333</v>
      </c>
      <c r="AS15" s="145"/>
      <c r="AT15" s="146">
        <v>89.786770818981907</v>
      </c>
      <c r="AU15" s="140">
        <v>121.357711853897</v>
      </c>
      <c r="AV15" s="140">
        <v>153.10726318055299</v>
      </c>
      <c r="AW15" s="140">
        <v>147.70576527962999</v>
      </c>
      <c r="AX15" s="140">
        <v>112.746243712488</v>
      </c>
      <c r="AY15" s="147">
        <v>126.133790863671</v>
      </c>
      <c r="AZ15" s="140"/>
      <c r="BA15" s="148">
        <v>82.872967879661502</v>
      </c>
      <c r="BB15" s="149">
        <v>86.094153060621196</v>
      </c>
      <c r="BC15" s="150">
        <v>84.585234948689205</v>
      </c>
      <c r="BD15" s="140"/>
      <c r="BE15" s="151">
        <v>111.877512935063</v>
      </c>
    </row>
    <row r="16" spans="1:57" x14ac:dyDescent="0.25">
      <c r="A16" s="24" t="s">
        <v>27</v>
      </c>
      <c r="B16" s="44" t="str">
        <f t="shared" si="0"/>
        <v>I-95 Fredericksburg, VA</v>
      </c>
      <c r="C16" s="12"/>
      <c r="D16" s="28" t="s">
        <v>16</v>
      </c>
      <c r="E16" s="31" t="s">
        <v>17</v>
      </c>
      <c r="F16" s="12"/>
      <c r="G16" s="167">
        <v>45.4731229546517</v>
      </c>
      <c r="H16" s="162">
        <v>49.848297101449198</v>
      </c>
      <c r="I16" s="162">
        <v>52.859637681159398</v>
      </c>
      <c r="J16" s="162">
        <v>55.094484572230002</v>
      </c>
      <c r="K16" s="162">
        <v>58.615357643758699</v>
      </c>
      <c r="L16" s="168">
        <v>52.378179990649798</v>
      </c>
      <c r="M16" s="162"/>
      <c r="N16" s="169">
        <v>84.999601449275303</v>
      </c>
      <c r="O16" s="170">
        <v>89.220178821879301</v>
      </c>
      <c r="P16" s="171">
        <v>87.109890135577302</v>
      </c>
      <c r="Q16" s="162"/>
      <c r="R16" s="172">
        <v>62.301525746343401</v>
      </c>
      <c r="S16" s="145"/>
      <c r="T16" s="146">
        <v>10.1221678936889</v>
      </c>
      <c r="U16" s="140">
        <v>16.196234767777302</v>
      </c>
      <c r="V16" s="140">
        <v>19.740613024257399</v>
      </c>
      <c r="W16" s="140">
        <v>11.4067322448622</v>
      </c>
      <c r="X16" s="140">
        <v>13.889766118228801</v>
      </c>
      <c r="Y16" s="147">
        <v>14.233756149463</v>
      </c>
      <c r="Z16" s="140"/>
      <c r="AA16" s="148">
        <v>44.9053322321571</v>
      </c>
      <c r="AB16" s="149">
        <v>62.027509841792998</v>
      </c>
      <c r="AC16" s="150">
        <v>53.195874503491702</v>
      </c>
      <c r="AD16" s="140"/>
      <c r="AE16" s="151">
        <v>27.152528027387099</v>
      </c>
      <c r="AF16" s="97"/>
      <c r="AG16" s="167">
        <v>44.356016245909302</v>
      </c>
      <c r="AH16" s="162">
        <v>49.757263908368301</v>
      </c>
      <c r="AI16" s="162">
        <v>51.851760752688101</v>
      </c>
      <c r="AJ16" s="162">
        <v>54.491548328658197</v>
      </c>
      <c r="AK16" s="162">
        <v>56.760913101916699</v>
      </c>
      <c r="AL16" s="168">
        <v>51.443500467508102</v>
      </c>
      <c r="AM16" s="162"/>
      <c r="AN16" s="169">
        <v>80.596339410939606</v>
      </c>
      <c r="AO16" s="170">
        <v>84.668993104254298</v>
      </c>
      <c r="AP16" s="171">
        <v>82.632666257596995</v>
      </c>
      <c r="AQ16" s="162"/>
      <c r="AR16" s="172">
        <v>60.354690693247797</v>
      </c>
      <c r="AS16" s="145"/>
      <c r="AT16" s="146">
        <v>23.928860947817899</v>
      </c>
      <c r="AU16" s="140">
        <v>31.649182537606499</v>
      </c>
      <c r="AV16" s="140">
        <v>31.339877017972199</v>
      </c>
      <c r="AW16" s="140">
        <v>31.721995294909402</v>
      </c>
      <c r="AX16" s="140">
        <v>30.248790535885899</v>
      </c>
      <c r="AY16" s="147">
        <v>29.899056322248299</v>
      </c>
      <c r="AZ16" s="140"/>
      <c r="BA16" s="148">
        <v>39.332901321708398</v>
      </c>
      <c r="BB16" s="149">
        <v>36.6757166029128</v>
      </c>
      <c r="BC16" s="150">
        <v>37.958788500484502</v>
      </c>
      <c r="BD16" s="140"/>
      <c r="BE16" s="151">
        <v>32.937072215831598</v>
      </c>
    </row>
    <row r="17" spans="1:58" x14ac:dyDescent="0.25">
      <c r="A17" s="24" t="s">
        <v>28</v>
      </c>
      <c r="B17" s="44" t="str">
        <f t="shared" si="0"/>
        <v>Dulles Airport Area, VA</v>
      </c>
      <c r="C17" s="12"/>
      <c r="D17" s="28" t="s">
        <v>16</v>
      </c>
      <c r="E17" s="31" t="s">
        <v>17</v>
      </c>
      <c r="F17" s="12"/>
      <c r="G17" s="167">
        <v>55.7536526610644</v>
      </c>
      <c r="H17" s="162">
        <v>74.367380018674098</v>
      </c>
      <c r="I17" s="162">
        <v>83.000222222222206</v>
      </c>
      <c r="J17" s="162">
        <v>80.494873949579798</v>
      </c>
      <c r="K17" s="162">
        <v>75.2626414565826</v>
      </c>
      <c r="L17" s="168">
        <v>73.775754061624596</v>
      </c>
      <c r="M17" s="162"/>
      <c r="N17" s="169">
        <v>72.2197665732959</v>
      </c>
      <c r="O17" s="170">
        <v>81.1793090569561</v>
      </c>
      <c r="P17" s="171">
        <v>76.699537815126007</v>
      </c>
      <c r="Q17" s="162"/>
      <c r="R17" s="172">
        <v>74.611120848339297</v>
      </c>
      <c r="S17" s="145"/>
      <c r="T17" s="146">
        <v>110.463765104438</v>
      </c>
      <c r="U17" s="140">
        <v>128.09417019892001</v>
      </c>
      <c r="V17" s="140">
        <v>145.99432508906401</v>
      </c>
      <c r="W17" s="140">
        <v>143.710909870145</v>
      </c>
      <c r="X17" s="140">
        <v>143.87282072788199</v>
      </c>
      <c r="Y17" s="147">
        <v>135.365946785571</v>
      </c>
      <c r="Z17" s="140"/>
      <c r="AA17" s="148">
        <v>123.736164695545</v>
      </c>
      <c r="AB17" s="149">
        <v>154.30037046586401</v>
      </c>
      <c r="AC17" s="150">
        <v>138.93343756530501</v>
      </c>
      <c r="AD17" s="140"/>
      <c r="AE17" s="151">
        <v>136.402661896333</v>
      </c>
      <c r="AF17" s="97"/>
      <c r="AG17" s="167">
        <v>50.208232026143698</v>
      </c>
      <c r="AH17" s="162">
        <v>70.871042483660105</v>
      </c>
      <c r="AI17" s="162">
        <v>79.242210784313698</v>
      </c>
      <c r="AJ17" s="162">
        <v>77.915981792717005</v>
      </c>
      <c r="AK17" s="162">
        <v>68.863949346405207</v>
      </c>
      <c r="AL17" s="168">
        <v>69.420283286647901</v>
      </c>
      <c r="AM17" s="162"/>
      <c r="AN17" s="169">
        <v>65.205569561157702</v>
      </c>
      <c r="AO17" s="170">
        <v>70.068662698412595</v>
      </c>
      <c r="AP17" s="171">
        <v>67.637116129785198</v>
      </c>
      <c r="AQ17" s="162"/>
      <c r="AR17" s="172">
        <v>68.910806956115707</v>
      </c>
      <c r="AS17" s="145"/>
      <c r="AT17" s="146">
        <v>99.211854714833706</v>
      </c>
      <c r="AU17" s="140">
        <v>128.383710094159</v>
      </c>
      <c r="AV17" s="140">
        <v>144.34391995888299</v>
      </c>
      <c r="AW17" s="140">
        <v>140.164243089444</v>
      </c>
      <c r="AX17" s="140">
        <v>131.56973761847999</v>
      </c>
      <c r="AY17" s="147">
        <v>130.10272731918201</v>
      </c>
      <c r="AZ17" s="140"/>
      <c r="BA17" s="148">
        <v>123.666018668332</v>
      </c>
      <c r="BB17" s="149">
        <v>129.85255228921901</v>
      </c>
      <c r="BC17" s="150">
        <v>126.828326078801</v>
      </c>
      <c r="BD17" s="140"/>
      <c r="BE17" s="151">
        <v>129.174976160651</v>
      </c>
    </row>
    <row r="18" spans="1:58" x14ac:dyDescent="0.25">
      <c r="A18" s="24" t="s">
        <v>29</v>
      </c>
      <c r="B18" s="44" t="str">
        <f t="shared" si="0"/>
        <v>Williamsburg, VA</v>
      </c>
      <c r="C18" s="12"/>
      <c r="D18" s="28" t="s">
        <v>16</v>
      </c>
      <c r="E18" s="31" t="s">
        <v>17</v>
      </c>
      <c r="F18" s="12"/>
      <c r="G18" s="167">
        <v>46.478540046390997</v>
      </c>
      <c r="H18" s="162">
        <v>44.942566516577898</v>
      </c>
      <c r="I18" s="162">
        <v>43.907325692454599</v>
      </c>
      <c r="J18" s="162">
        <v>48.607546732159904</v>
      </c>
      <c r="K18" s="162">
        <v>73.213341519989001</v>
      </c>
      <c r="L18" s="168">
        <v>51.429864101514497</v>
      </c>
      <c r="M18" s="162"/>
      <c r="N18" s="169">
        <v>121.20185291308501</v>
      </c>
      <c r="O18" s="170">
        <v>124.22425706099</v>
      </c>
      <c r="P18" s="171">
        <v>122.713054987037</v>
      </c>
      <c r="Q18" s="162"/>
      <c r="R18" s="172">
        <v>71.796490068806804</v>
      </c>
      <c r="S18" s="145"/>
      <c r="T18" s="146">
        <v>-19.8732987857497</v>
      </c>
      <c r="U18" s="140">
        <v>-32.720780177553998</v>
      </c>
      <c r="V18" s="140">
        <v>-30.821565827207699</v>
      </c>
      <c r="W18" s="140">
        <v>-23.4418065973402</v>
      </c>
      <c r="X18" s="140">
        <v>-5.7905806353044698</v>
      </c>
      <c r="Y18" s="147">
        <v>-21.9530816853154</v>
      </c>
      <c r="Z18" s="140"/>
      <c r="AA18" s="148">
        <v>12.121523823151801</v>
      </c>
      <c r="AB18" s="149">
        <v>27.388731443366201</v>
      </c>
      <c r="AC18" s="150">
        <v>19.362234304874502</v>
      </c>
      <c r="AD18" s="140"/>
      <c r="AE18" s="151">
        <v>-6.0773395815837397</v>
      </c>
      <c r="AF18" s="97"/>
      <c r="AG18" s="167">
        <v>41.557533769954901</v>
      </c>
      <c r="AH18" s="162">
        <v>42.540818324464396</v>
      </c>
      <c r="AI18" s="162">
        <v>42.780202619729799</v>
      </c>
      <c r="AJ18" s="162">
        <v>47.050300177377501</v>
      </c>
      <c r="AK18" s="162">
        <v>60.442189248192101</v>
      </c>
      <c r="AL18" s="168">
        <v>46.874208827943697</v>
      </c>
      <c r="AM18" s="162"/>
      <c r="AN18" s="169">
        <v>105.02502114886001</v>
      </c>
      <c r="AO18" s="170">
        <v>114.22405682903501</v>
      </c>
      <c r="AP18" s="171">
        <v>109.624538988948</v>
      </c>
      <c r="AQ18" s="162"/>
      <c r="AR18" s="172">
        <v>64.802874588230694</v>
      </c>
      <c r="AS18" s="145"/>
      <c r="AT18" s="146">
        <v>29.018521926723398</v>
      </c>
      <c r="AU18" s="140">
        <v>26.021588323733599</v>
      </c>
      <c r="AV18" s="140">
        <v>25.874891596712899</v>
      </c>
      <c r="AW18" s="140">
        <v>37.184315496514301</v>
      </c>
      <c r="AX18" s="140">
        <v>47.289299173770601</v>
      </c>
      <c r="AY18" s="147">
        <v>33.706960272394703</v>
      </c>
      <c r="AZ18" s="140"/>
      <c r="BA18" s="148">
        <v>46.211300813629101</v>
      </c>
      <c r="BB18" s="149">
        <v>43.4359223130378</v>
      </c>
      <c r="BC18" s="150">
        <v>44.752120276770597</v>
      </c>
      <c r="BD18" s="140"/>
      <c r="BE18" s="151">
        <v>38.826916155305099</v>
      </c>
    </row>
    <row r="19" spans="1:58" x14ac:dyDescent="0.25">
      <c r="A19" s="24" t="s">
        <v>30</v>
      </c>
      <c r="B19" s="44" t="str">
        <f t="shared" si="0"/>
        <v>Virginia Beach, VA</v>
      </c>
      <c r="C19" s="12"/>
      <c r="D19" s="28" t="s">
        <v>16</v>
      </c>
      <c r="E19" s="31" t="s">
        <v>17</v>
      </c>
      <c r="F19" s="12"/>
      <c r="G19" s="167">
        <v>48.831938210910202</v>
      </c>
      <c r="H19" s="162">
        <v>46.431336677167899</v>
      </c>
      <c r="I19" s="162">
        <v>48.826298474548103</v>
      </c>
      <c r="J19" s="162">
        <v>52.1577011192173</v>
      </c>
      <c r="K19" s="162">
        <v>57.414518496103398</v>
      </c>
      <c r="L19" s="168">
        <v>50.732358595589403</v>
      </c>
      <c r="M19" s="162"/>
      <c r="N19" s="169">
        <v>116.17913870004899</v>
      </c>
      <c r="O19" s="170">
        <v>127.578327300613</v>
      </c>
      <c r="P19" s="171">
        <v>121.878733000331</v>
      </c>
      <c r="Q19" s="162"/>
      <c r="R19" s="172">
        <v>71.0598941398015</v>
      </c>
      <c r="S19" s="145"/>
      <c r="T19" s="146">
        <v>-19.613238609717101</v>
      </c>
      <c r="U19" s="140">
        <v>-25.070649998453401</v>
      </c>
      <c r="V19" s="140">
        <v>-26.0164213335323</v>
      </c>
      <c r="W19" s="140">
        <v>-17.582476190343801</v>
      </c>
      <c r="X19" s="140">
        <v>-15.5430526991361</v>
      </c>
      <c r="Y19" s="147">
        <v>-20.7244292870995</v>
      </c>
      <c r="Z19" s="140"/>
      <c r="AA19" s="148">
        <v>-5.2421344564076398</v>
      </c>
      <c r="AB19" s="149">
        <v>-3.9070014859898601</v>
      </c>
      <c r="AC19" s="150">
        <v>-4.5480109769052302</v>
      </c>
      <c r="AD19" s="140"/>
      <c r="AE19" s="151">
        <v>-13.544406670637001</v>
      </c>
      <c r="AF19" s="97"/>
      <c r="AG19" s="167">
        <v>48.7918293815287</v>
      </c>
      <c r="AH19" s="162">
        <v>46.189454375310802</v>
      </c>
      <c r="AI19" s="162">
        <v>48.158290378875797</v>
      </c>
      <c r="AJ19" s="162">
        <v>50.311594070220501</v>
      </c>
      <c r="AK19" s="162">
        <v>59.718385781793998</v>
      </c>
      <c r="AL19" s="168">
        <v>50.633910797546001</v>
      </c>
      <c r="AM19" s="162"/>
      <c r="AN19" s="169">
        <v>117.912991632813</v>
      </c>
      <c r="AO19" s="170">
        <v>134.76107211076101</v>
      </c>
      <c r="AP19" s="171">
        <v>126.337031871787</v>
      </c>
      <c r="AQ19" s="162"/>
      <c r="AR19" s="172">
        <v>72.263373961614903</v>
      </c>
      <c r="AS19" s="145"/>
      <c r="AT19" s="146">
        <v>9.0939685155843399</v>
      </c>
      <c r="AU19" s="140">
        <v>9.7956507477404209</v>
      </c>
      <c r="AV19" s="140">
        <v>6.8151674011098802</v>
      </c>
      <c r="AW19" s="140">
        <v>8.4259838688406301</v>
      </c>
      <c r="AX19" s="140">
        <v>10.9717052966094</v>
      </c>
      <c r="AY19" s="147">
        <v>9.0803126649691208</v>
      </c>
      <c r="AZ19" s="140"/>
      <c r="BA19" s="148">
        <v>9.3340387454551905</v>
      </c>
      <c r="BB19" s="149">
        <v>11.223497828048</v>
      </c>
      <c r="BC19" s="150">
        <v>10.3337001331314</v>
      </c>
      <c r="BD19" s="140"/>
      <c r="BE19" s="151">
        <v>9.7028126107761796</v>
      </c>
    </row>
    <row r="20" spans="1:58" x14ac:dyDescent="0.25">
      <c r="A20" s="41" t="s">
        <v>31</v>
      </c>
      <c r="B20" s="44" t="str">
        <f t="shared" si="0"/>
        <v>Norfolk/Portsmouth, VA</v>
      </c>
      <c r="C20" s="12"/>
      <c r="D20" s="28" t="s">
        <v>16</v>
      </c>
      <c r="E20" s="31" t="s">
        <v>17</v>
      </c>
      <c r="F20" s="12"/>
      <c r="G20" s="167">
        <v>56.584397504832097</v>
      </c>
      <c r="H20" s="162">
        <v>67.782745545598303</v>
      </c>
      <c r="I20" s="162">
        <v>71.227302460024603</v>
      </c>
      <c r="J20" s="162">
        <v>71.490822825513902</v>
      </c>
      <c r="K20" s="162">
        <v>69.445058495870597</v>
      </c>
      <c r="L20" s="168">
        <v>67.306065366367903</v>
      </c>
      <c r="M20" s="162"/>
      <c r="N20" s="169">
        <v>89.084206396063905</v>
      </c>
      <c r="O20" s="170">
        <v>93.797058267439795</v>
      </c>
      <c r="P20" s="171">
        <v>91.4406323317518</v>
      </c>
      <c r="Q20" s="162"/>
      <c r="R20" s="172">
        <v>74.201655927906202</v>
      </c>
      <c r="S20" s="145"/>
      <c r="T20" s="146">
        <v>20.292370030548799</v>
      </c>
      <c r="U20" s="140">
        <v>43.182147075852299</v>
      </c>
      <c r="V20" s="140">
        <v>41.749981186884</v>
      </c>
      <c r="W20" s="140">
        <v>38.346749870050097</v>
      </c>
      <c r="X20" s="140">
        <v>28.615692732688</v>
      </c>
      <c r="Y20" s="147">
        <v>34.452315732991103</v>
      </c>
      <c r="Z20" s="140"/>
      <c r="AA20" s="148">
        <v>20.242479381478699</v>
      </c>
      <c r="AB20" s="149">
        <v>19.338198609317899</v>
      </c>
      <c r="AC20" s="150">
        <v>19.776982059929701</v>
      </c>
      <c r="AD20" s="140"/>
      <c r="AE20" s="151">
        <v>28.892015870558499</v>
      </c>
      <c r="AF20" s="97"/>
      <c r="AG20" s="167">
        <v>52.370426249670501</v>
      </c>
      <c r="AH20" s="162">
        <v>63.784381910828003</v>
      </c>
      <c r="AI20" s="162">
        <v>69.868431135514996</v>
      </c>
      <c r="AJ20" s="162">
        <v>70.063423584449794</v>
      </c>
      <c r="AK20" s="162">
        <v>68.542474882495</v>
      </c>
      <c r="AL20" s="168">
        <v>64.925717249134607</v>
      </c>
      <c r="AM20" s="162"/>
      <c r="AN20" s="169">
        <v>86.309805534812199</v>
      </c>
      <c r="AO20" s="170">
        <v>92.806902543377902</v>
      </c>
      <c r="AP20" s="171">
        <v>89.558354039095093</v>
      </c>
      <c r="AQ20" s="162"/>
      <c r="AR20" s="172">
        <v>71.963569310223605</v>
      </c>
      <c r="AS20" s="145"/>
      <c r="AT20" s="146">
        <v>20.470688069184401</v>
      </c>
      <c r="AU20" s="140">
        <v>42.311608917479397</v>
      </c>
      <c r="AV20" s="140">
        <v>47.273465367895099</v>
      </c>
      <c r="AW20" s="140">
        <v>42.870583849526497</v>
      </c>
      <c r="AX20" s="140">
        <v>35.823325819198999</v>
      </c>
      <c r="AY20" s="147">
        <v>38.000507466558602</v>
      </c>
      <c r="AZ20" s="140"/>
      <c r="BA20" s="148">
        <v>29.143854023322099</v>
      </c>
      <c r="BB20" s="149">
        <v>19.8264206383061</v>
      </c>
      <c r="BC20" s="150">
        <v>24.1422699723955</v>
      </c>
      <c r="BD20" s="140"/>
      <c r="BE20" s="151">
        <v>32.731901592587697</v>
      </c>
    </row>
    <row r="21" spans="1:58" x14ac:dyDescent="0.25">
      <c r="A21" s="42" t="s">
        <v>32</v>
      </c>
      <c r="B21" s="44" t="str">
        <f t="shared" si="0"/>
        <v>Newport News/Hampton, VA</v>
      </c>
      <c r="C21" s="12"/>
      <c r="D21" s="28" t="s">
        <v>16</v>
      </c>
      <c r="E21" s="31" t="s">
        <v>17</v>
      </c>
      <c r="F21" s="13"/>
      <c r="G21" s="167">
        <v>39.954021361702097</v>
      </c>
      <c r="H21" s="162">
        <v>50.944306198581501</v>
      </c>
      <c r="I21" s="162">
        <v>58.146108936170201</v>
      </c>
      <c r="J21" s="162">
        <v>58.6043581843971</v>
      </c>
      <c r="K21" s="162">
        <v>60.7416999007092</v>
      </c>
      <c r="L21" s="168">
        <v>53.678098916312003</v>
      </c>
      <c r="M21" s="162"/>
      <c r="N21" s="169">
        <v>84.067562778487201</v>
      </c>
      <c r="O21" s="170">
        <v>87.355731772385397</v>
      </c>
      <c r="P21" s="171">
        <v>85.711647275436306</v>
      </c>
      <c r="Q21" s="162"/>
      <c r="R21" s="172">
        <v>62.827759068985003</v>
      </c>
      <c r="S21" s="145"/>
      <c r="T21" s="146">
        <v>7.4601763132746601</v>
      </c>
      <c r="U21" s="140">
        <v>35.491648546396497</v>
      </c>
      <c r="V21" s="140">
        <v>46.754662950150703</v>
      </c>
      <c r="W21" s="140">
        <v>44.449189679479701</v>
      </c>
      <c r="X21" s="140">
        <v>41.480193533608102</v>
      </c>
      <c r="Y21" s="147">
        <v>35.615740792669598</v>
      </c>
      <c r="Z21" s="140"/>
      <c r="AA21" s="148">
        <v>41.401622901881701</v>
      </c>
      <c r="AB21" s="149">
        <v>40.323073471366399</v>
      </c>
      <c r="AC21" s="150">
        <v>40.849940409727097</v>
      </c>
      <c r="AD21" s="140"/>
      <c r="AE21" s="151">
        <v>37.602802469641503</v>
      </c>
      <c r="AF21" s="97"/>
      <c r="AG21" s="167">
        <v>36.779031393616997</v>
      </c>
      <c r="AH21" s="162">
        <v>45.025419865248203</v>
      </c>
      <c r="AI21" s="162">
        <v>48.619367078014101</v>
      </c>
      <c r="AJ21" s="162">
        <v>50.021224414893602</v>
      </c>
      <c r="AK21" s="162">
        <v>54.633597663120497</v>
      </c>
      <c r="AL21" s="168">
        <v>47.015728082978697</v>
      </c>
      <c r="AM21" s="162"/>
      <c r="AN21" s="169">
        <v>77.996227935595897</v>
      </c>
      <c r="AO21" s="170">
        <v>81.0303968861935</v>
      </c>
      <c r="AP21" s="171">
        <v>79.513312410894699</v>
      </c>
      <c r="AQ21" s="162"/>
      <c r="AR21" s="172">
        <v>56.3000466062798</v>
      </c>
      <c r="AS21" s="145"/>
      <c r="AT21" s="146">
        <v>8.8591830892175505</v>
      </c>
      <c r="AU21" s="140">
        <v>26.117941273703401</v>
      </c>
      <c r="AV21" s="140">
        <v>30.7450117459192</v>
      </c>
      <c r="AW21" s="140">
        <v>31.6568274362625</v>
      </c>
      <c r="AX21" s="140">
        <v>40.157038719575198</v>
      </c>
      <c r="AY21" s="147">
        <v>28.005539061262301</v>
      </c>
      <c r="AZ21" s="140"/>
      <c r="BA21" s="148">
        <v>46.4261560105219</v>
      </c>
      <c r="BB21" s="149">
        <v>37.539728908561301</v>
      </c>
      <c r="BC21" s="150">
        <v>41.759255249035398</v>
      </c>
      <c r="BD21" s="140"/>
      <c r="BE21" s="151">
        <v>33.219408342547098</v>
      </c>
    </row>
    <row r="22" spans="1:58" x14ac:dyDescent="0.25">
      <c r="A22" s="43" t="s">
        <v>33</v>
      </c>
      <c r="B22" s="44" t="str">
        <f t="shared" si="0"/>
        <v>Chesapeake/Suffolk, VA</v>
      </c>
      <c r="C22" s="12"/>
      <c r="D22" s="29" t="s">
        <v>16</v>
      </c>
      <c r="E22" s="32" t="s">
        <v>17</v>
      </c>
      <c r="F22" s="12"/>
      <c r="G22" s="173">
        <v>53.414387895196498</v>
      </c>
      <c r="H22" s="174">
        <v>65.450458462881997</v>
      </c>
      <c r="I22" s="174">
        <v>68.810289170305595</v>
      </c>
      <c r="J22" s="174">
        <v>66.722796087336206</v>
      </c>
      <c r="K22" s="174">
        <v>63.214646148471601</v>
      </c>
      <c r="L22" s="175">
        <v>63.522515552838399</v>
      </c>
      <c r="M22" s="162"/>
      <c r="N22" s="176">
        <v>80.064894096069807</v>
      </c>
      <c r="O22" s="177">
        <v>81.617629100436602</v>
      </c>
      <c r="P22" s="178">
        <v>80.841261598253197</v>
      </c>
      <c r="Q22" s="162"/>
      <c r="R22" s="179">
        <v>68.470728708671203</v>
      </c>
      <c r="S22" s="145"/>
      <c r="T22" s="152">
        <v>8.31342842682389</v>
      </c>
      <c r="U22" s="153">
        <v>21.1168345810684</v>
      </c>
      <c r="V22" s="153">
        <v>20.873398953834901</v>
      </c>
      <c r="W22" s="153">
        <v>13.7600249255444</v>
      </c>
      <c r="X22" s="153">
        <v>13.340328913825401</v>
      </c>
      <c r="Y22" s="154">
        <v>15.618353781055699</v>
      </c>
      <c r="Z22" s="140"/>
      <c r="AA22" s="155">
        <v>13.2226668020314</v>
      </c>
      <c r="AB22" s="156">
        <v>13.964556758503401</v>
      </c>
      <c r="AC22" s="157">
        <v>13.5959629255757</v>
      </c>
      <c r="AD22" s="140"/>
      <c r="AE22" s="158">
        <v>14.9281320448582</v>
      </c>
      <c r="AF22" s="97"/>
      <c r="AG22" s="173">
        <v>51.2936871091703</v>
      </c>
      <c r="AH22" s="174">
        <v>63.9875266593886</v>
      </c>
      <c r="AI22" s="174">
        <v>68.379756467248896</v>
      </c>
      <c r="AJ22" s="174">
        <v>67.616266969432303</v>
      </c>
      <c r="AK22" s="174">
        <v>64.106142650655002</v>
      </c>
      <c r="AL22" s="175">
        <v>63.076675971179</v>
      </c>
      <c r="AM22" s="162"/>
      <c r="AN22" s="176">
        <v>79.7688230349344</v>
      </c>
      <c r="AO22" s="177">
        <v>83.731790161571993</v>
      </c>
      <c r="AP22" s="178">
        <v>81.750306598253204</v>
      </c>
      <c r="AQ22" s="162"/>
      <c r="AR22" s="179">
        <v>68.411999007485903</v>
      </c>
      <c r="AS22" s="145"/>
      <c r="AT22" s="152">
        <v>11.0221393193202</v>
      </c>
      <c r="AU22" s="153">
        <v>25.969641955791701</v>
      </c>
      <c r="AV22" s="153">
        <v>27.678075852759498</v>
      </c>
      <c r="AW22" s="153">
        <v>20.880981511400002</v>
      </c>
      <c r="AX22" s="153">
        <v>15.4362048155437</v>
      </c>
      <c r="AY22" s="154">
        <v>20.364427431005598</v>
      </c>
      <c r="AZ22" s="140"/>
      <c r="BA22" s="155">
        <v>20.005811626961702</v>
      </c>
      <c r="BB22" s="156">
        <v>20.220395958893501</v>
      </c>
      <c r="BC22" s="157">
        <v>20.115608580701299</v>
      </c>
      <c r="BD22" s="140"/>
      <c r="BE22" s="158">
        <v>20.279359865121201</v>
      </c>
    </row>
    <row r="23" spans="1:58" x14ac:dyDescent="0.25">
      <c r="A23" s="22" t="s">
        <v>43</v>
      </c>
      <c r="B23" s="44" t="str">
        <f t="shared" si="0"/>
        <v>Richmond CBD/Airport, VA</v>
      </c>
      <c r="C23" s="10"/>
      <c r="D23" s="27" t="s">
        <v>16</v>
      </c>
      <c r="E23" s="30" t="s">
        <v>17</v>
      </c>
      <c r="F23" s="3"/>
      <c r="G23" s="159">
        <v>51.6400345489443</v>
      </c>
      <c r="H23" s="160">
        <v>64.837404990403002</v>
      </c>
      <c r="I23" s="160">
        <v>79.012831094049901</v>
      </c>
      <c r="J23" s="160">
        <v>77.810126679462499</v>
      </c>
      <c r="K23" s="160">
        <v>104.14488099808</v>
      </c>
      <c r="L23" s="161">
        <v>75.489055662187994</v>
      </c>
      <c r="M23" s="162"/>
      <c r="N23" s="163">
        <v>161.32988483685199</v>
      </c>
      <c r="O23" s="164">
        <v>164.39648368522001</v>
      </c>
      <c r="P23" s="165">
        <v>162.863184261036</v>
      </c>
      <c r="Q23" s="162"/>
      <c r="R23" s="166">
        <v>100.453092404716</v>
      </c>
      <c r="S23" s="145"/>
      <c r="T23" s="137">
        <v>36.142655053239103</v>
      </c>
      <c r="U23" s="138">
        <v>62.981077945278699</v>
      </c>
      <c r="V23" s="138">
        <v>87.847258633441399</v>
      </c>
      <c r="W23" s="138">
        <v>82.618895399398895</v>
      </c>
      <c r="X23" s="138">
        <v>130.288959797665</v>
      </c>
      <c r="Y23" s="139">
        <v>81.807794788874006</v>
      </c>
      <c r="Z23" s="140"/>
      <c r="AA23" s="141">
        <v>159.18240999587499</v>
      </c>
      <c r="AB23" s="142">
        <v>171.689415779396</v>
      </c>
      <c r="AC23" s="143">
        <v>165.347439198849</v>
      </c>
      <c r="AD23" s="140"/>
      <c r="AE23" s="144">
        <v>112.84919475367001</v>
      </c>
      <c r="AF23" s="136"/>
      <c r="AG23" s="159">
        <v>59.4227672744721</v>
      </c>
      <c r="AH23" s="160">
        <v>69.092795105566196</v>
      </c>
      <c r="AI23" s="160">
        <v>81.303535988483603</v>
      </c>
      <c r="AJ23" s="160">
        <v>78.188722648752304</v>
      </c>
      <c r="AK23" s="160">
        <v>97.030016314779203</v>
      </c>
      <c r="AL23" s="161">
        <v>77.007567466410705</v>
      </c>
      <c r="AM23" s="162"/>
      <c r="AN23" s="163">
        <v>144.138880518234</v>
      </c>
      <c r="AO23" s="164">
        <v>152.10591074856001</v>
      </c>
      <c r="AP23" s="165">
        <v>148.12239563339699</v>
      </c>
      <c r="AQ23" s="162"/>
      <c r="AR23" s="166">
        <v>97.326089799835401</v>
      </c>
      <c r="AS23" s="145"/>
      <c r="AT23" s="137">
        <v>70.772943288632106</v>
      </c>
      <c r="AU23" s="138">
        <v>87.853252995028299</v>
      </c>
      <c r="AV23" s="138">
        <v>101.149980845025</v>
      </c>
      <c r="AW23" s="138">
        <v>87.142771239971694</v>
      </c>
      <c r="AX23" s="138">
        <v>81.716158066481896</v>
      </c>
      <c r="AY23" s="139">
        <v>85.853613080435906</v>
      </c>
      <c r="AZ23" s="140"/>
      <c r="BA23" s="141">
        <v>80.356833264608099</v>
      </c>
      <c r="BB23" s="142">
        <v>68.062183438560297</v>
      </c>
      <c r="BC23" s="143">
        <v>73.827627829411597</v>
      </c>
      <c r="BD23" s="140"/>
      <c r="BE23" s="144">
        <v>80.425811800989393</v>
      </c>
      <c r="BF23" s="96"/>
    </row>
    <row r="24" spans="1:58" x14ac:dyDescent="0.25">
      <c r="A24" s="23" t="s">
        <v>44</v>
      </c>
      <c r="B24" s="44" t="str">
        <f t="shared" si="0"/>
        <v>Richmond North/Glen Allen, VA</v>
      </c>
      <c r="C24" s="11"/>
      <c r="D24" s="28" t="s">
        <v>16</v>
      </c>
      <c r="E24" s="31" t="s">
        <v>17</v>
      </c>
      <c r="F24" s="12"/>
      <c r="G24" s="167">
        <v>40.474668820678502</v>
      </c>
      <c r="H24" s="162">
        <v>53.691561658589102</v>
      </c>
      <c r="I24" s="162">
        <v>62.452355411954699</v>
      </c>
      <c r="J24" s="162">
        <v>61.723526117393597</v>
      </c>
      <c r="K24" s="162">
        <v>89.341406569736094</v>
      </c>
      <c r="L24" s="168">
        <v>61.536703715670399</v>
      </c>
      <c r="M24" s="162"/>
      <c r="N24" s="169">
        <v>126.73529240710801</v>
      </c>
      <c r="O24" s="170">
        <v>129.49313193322499</v>
      </c>
      <c r="P24" s="171">
        <v>128.11421217016601</v>
      </c>
      <c r="Q24" s="162"/>
      <c r="R24" s="172">
        <v>80.558848988383701</v>
      </c>
      <c r="S24" s="145"/>
      <c r="T24" s="146">
        <v>19.783214879873199</v>
      </c>
      <c r="U24" s="140">
        <v>40.284263080924802</v>
      </c>
      <c r="V24" s="140">
        <v>53.146124646548699</v>
      </c>
      <c r="W24" s="140">
        <v>41.541034334788201</v>
      </c>
      <c r="X24" s="140">
        <v>93.272805582469005</v>
      </c>
      <c r="Y24" s="147">
        <v>51.748860402404397</v>
      </c>
      <c r="Z24" s="140"/>
      <c r="AA24" s="148">
        <v>111.492035939657</v>
      </c>
      <c r="AB24" s="149">
        <v>123.43097083797301</v>
      </c>
      <c r="AC24" s="150">
        <v>117.361858584217</v>
      </c>
      <c r="AD24" s="140"/>
      <c r="AE24" s="151">
        <v>75.706281949581296</v>
      </c>
      <c r="AF24" s="136"/>
      <c r="AG24" s="167">
        <v>41.923278944534097</v>
      </c>
      <c r="AH24" s="162">
        <v>53.142584275713503</v>
      </c>
      <c r="AI24" s="162">
        <v>59.942174017231999</v>
      </c>
      <c r="AJ24" s="162">
        <v>60.8617626278944</v>
      </c>
      <c r="AK24" s="162">
        <v>74.927257942918601</v>
      </c>
      <c r="AL24" s="168">
        <v>58.159411561658501</v>
      </c>
      <c r="AM24" s="162"/>
      <c r="AN24" s="169">
        <v>115.13966637049</v>
      </c>
      <c r="AO24" s="170">
        <v>118.632114162627</v>
      </c>
      <c r="AP24" s="171">
        <v>116.88589026655799</v>
      </c>
      <c r="AQ24" s="162"/>
      <c r="AR24" s="172">
        <v>74.938405477344403</v>
      </c>
      <c r="AS24" s="145"/>
      <c r="AT24" s="146">
        <v>26.536887405568901</v>
      </c>
      <c r="AU24" s="140">
        <v>42.357025594026197</v>
      </c>
      <c r="AV24" s="140">
        <v>48.040003854406102</v>
      </c>
      <c r="AW24" s="140">
        <v>45.552060888221199</v>
      </c>
      <c r="AX24" s="140">
        <v>42.036304512116097</v>
      </c>
      <c r="AY24" s="147">
        <v>41.465228124914503</v>
      </c>
      <c r="AZ24" s="140"/>
      <c r="BA24" s="148">
        <v>51.804003873281303</v>
      </c>
      <c r="BB24" s="149">
        <v>49.519522276862098</v>
      </c>
      <c r="BC24" s="150">
        <v>50.636041523925897</v>
      </c>
      <c r="BD24" s="140"/>
      <c r="BE24" s="151">
        <v>45.350012777607603</v>
      </c>
      <c r="BF24" s="96"/>
    </row>
    <row r="25" spans="1:58" x14ac:dyDescent="0.25">
      <c r="A25" s="24" t="s">
        <v>45</v>
      </c>
      <c r="B25" s="44" t="str">
        <f t="shared" si="0"/>
        <v>Richmond West/Midlothian, VA</v>
      </c>
      <c r="C25" s="12"/>
      <c r="D25" s="28" t="s">
        <v>16</v>
      </c>
      <c r="E25" s="31" t="s">
        <v>17</v>
      </c>
      <c r="F25" s="12"/>
      <c r="G25" s="167">
        <v>42.037924159445403</v>
      </c>
      <c r="H25" s="162">
        <v>47.091090467937597</v>
      </c>
      <c r="I25" s="162">
        <v>52.224914072790199</v>
      </c>
      <c r="J25" s="162">
        <v>54.479899306759002</v>
      </c>
      <c r="K25" s="162">
        <v>92.071458717504299</v>
      </c>
      <c r="L25" s="168">
        <v>57.581057344887299</v>
      </c>
      <c r="M25" s="162"/>
      <c r="N25" s="169">
        <v>124.139122668977</v>
      </c>
      <c r="O25" s="170">
        <v>123.51799272097</v>
      </c>
      <c r="P25" s="171">
        <v>123.82855769497399</v>
      </c>
      <c r="Q25" s="162"/>
      <c r="R25" s="172">
        <v>76.508914587769198</v>
      </c>
      <c r="S25" s="145"/>
      <c r="T25" s="146">
        <v>29.9362445778835</v>
      </c>
      <c r="U25" s="140">
        <v>21.972944837904599</v>
      </c>
      <c r="V25" s="140">
        <v>25.881258591374198</v>
      </c>
      <c r="W25" s="140">
        <v>26.233767355038701</v>
      </c>
      <c r="X25" s="140">
        <v>127.31427653537</v>
      </c>
      <c r="Y25" s="147">
        <v>46.8080817205432</v>
      </c>
      <c r="Z25" s="140"/>
      <c r="AA25" s="148">
        <v>148.02273085913799</v>
      </c>
      <c r="AB25" s="149">
        <v>152.65078276720001</v>
      </c>
      <c r="AC25" s="150">
        <v>150.30956375986699</v>
      </c>
      <c r="AD25" s="140"/>
      <c r="AE25" s="151">
        <v>81.515624604294104</v>
      </c>
      <c r="AF25" s="136"/>
      <c r="AG25" s="167">
        <v>41.889501958405504</v>
      </c>
      <c r="AH25" s="162">
        <v>50.578191083188898</v>
      </c>
      <c r="AI25" s="162">
        <v>52.677274220103897</v>
      </c>
      <c r="AJ25" s="162">
        <v>53.041872027729603</v>
      </c>
      <c r="AK25" s="162">
        <v>75.790624020797196</v>
      </c>
      <c r="AL25" s="168">
        <v>54.795492662045</v>
      </c>
      <c r="AM25" s="162"/>
      <c r="AN25" s="169">
        <v>110.008635303292</v>
      </c>
      <c r="AO25" s="170">
        <v>115.17402885615201</v>
      </c>
      <c r="AP25" s="171">
        <v>112.59133207972199</v>
      </c>
      <c r="AQ25" s="162"/>
      <c r="AR25" s="172">
        <v>71.308589638524296</v>
      </c>
      <c r="AS25" s="145"/>
      <c r="AT25" s="146">
        <v>33.178748043640198</v>
      </c>
      <c r="AU25" s="140">
        <v>35.595802156912001</v>
      </c>
      <c r="AV25" s="140">
        <v>30.834830324346399</v>
      </c>
      <c r="AW25" s="140">
        <v>30.947387662073801</v>
      </c>
      <c r="AX25" s="140">
        <v>38.958069586007802</v>
      </c>
      <c r="AY25" s="147">
        <v>34.259865104478699</v>
      </c>
      <c r="AZ25" s="140"/>
      <c r="BA25" s="148">
        <v>40.327735337910703</v>
      </c>
      <c r="BB25" s="149">
        <v>41.848691022656801</v>
      </c>
      <c r="BC25" s="150">
        <v>41.1015601477473</v>
      </c>
      <c r="BD25" s="140"/>
      <c r="BE25" s="151">
        <v>37.262332763419401</v>
      </c>
      <c r="BF25" s="96"/>
    </row>
    <row r="26" spans="1:58" x14ac:dyDescent="0.25">
      <c r="A26" s="24" t="s">
        <v>46</v>
      </c>
      <c r="B26" s="44" t="str">
        <f t="shared" si="0"/>
        <v>Petersburg/Chester, VA</v>
      </c>
      <c r="C26" s="12"/>
      <c r="D26" s="28" t="s">
        <v>16</v>
      </c>
      <c r="E26" s="31" t="s">
        <v>17</v>
      </c>
      <c r="F26" s="12"/>
      <c r="G26" s="167">
        <v>45.657697532543203</v>
      </c>
      <c r="H26" s="162">
        <v>55.113584087818097</v>
      </c>
      <c r="I26" s="162">
        <v>57.419425471148202</v>
      </c>
      <c r="J26" s="162">
        <v>59.683791412473198</v>
      </c>
      <c r="K26" s="162">
        <v>69.639409150961697</v>
      </c>
      <c r="L26" s="168">
        <v>57.502781530988898</v>
      </c>
      <c r="M26" s="162"/>
      <c r="N26" s="169">
        <v>89.385345463376694</v>
      </c>
      <c r="O26" s="170">
        <v>92.193300174859104</v>
      </c>
      <c r="P26" s="171">
        <v>90.789322819117899</v>
      </c>
      <c r="Q26" s="162"/>
      <c r="R26" s="172">
        <v>67.013221899025694</v>
      </c>
      <c r="S26" s="145"/>
      <c r="T26" s="146">
        <v>-5.7646705871675001</v>
      </c>
      <c r="U26" s="140">
        <v>2.3139038490808801</v>
      </c>
      <c r="V26" s="140">
        <v>4.0341317522350097</v>
      </c>
      <c r="W26" s="140">
        <v>4.9760370327293497</v>
      </c>
      <c r="X26" s="140">
        <v>26.7622044889217</v>
      </c>
      <c r="Y26" s="147">
        <v>6.7571035652318701</v>
      </c>
      <c r="Z26" s="140"/>
      <c r="AA26" s="148">
        <v>49.867316631628</v>
      </c>
      <c r="AB26" s="149">
        <v>62.228556294437702</v>
      </c>
      <c r="AC26" s="150">
        <v>55.898625917220201</v>
      </c>
      <c r="AD26" s="140"/>
      <c r="AE26" s="151">
        <v>21.573622372424701</v>
      </c>
      <c r="AF26" s="136"/>
      <c r="AG26" s="167">
        <v>48.475889819312201</v>
      </c>
      <c r="AH26" s="162">
        <v>56.912116975908198</v>
      </c>
      <c r="AI26" s="162">
        <v>58.864680129201403</v>
      </c>
      <c r="AJ26" s="162">
        <v>58.571222464542402</v>
      </c>
      <c r="AK26" s="162">
        <v>62.803892558772098</v>
      </c>
      <c r="AL26" s="168">
        <v>57.125560389547303</v>
      </c>
      <c r="AM26" s="162"/>
      <c r="AN26" s="169">
        <v>77.123778793471899</v>
      </c>
      <c r="AO26" s="170">
        <v>81.684170759665804</v>
      </c>
      <c r="AP26" s="171">
        <v>79.403974776568802</v>
      </c>
      <c r="AQ26" s="162"/>
      <c r="AR26" s="172">
        <v>63.490821642981999</v>
      </c>
      <c r="AS26" s="145"/>
      <c r="AT26" s="146">
        <v>8.5198097209548198</v>
      </c>
      <c r="AU26" s="140">
        <v>10.984167384675899</v>
      </c>
      <c r="AV26" s="140">
        <v>11.245257013608599</v>
      </c>
      <c r="AW26" s="140">
        <v>10.310376176316099</v>
      </c>
      <c r="AX26" s="140">
        <v>18.1905755163185</v>
      </c>
      <c r="AY26" s="147">
        <v>11.9647505120421</v>
      </c>
      <c r="AZ26" s="140"/>
      <c r="BA26" s="148">
        <v>25.551868416354399</v>
      </c>
      <c r="BB26" s="149">
        <v>29.184881470711201</v>
      </c>
      <c r="BC26" s="150">
        <v>27.3946425089092</v>
      </c>
      <c r="BD26" s="140"/>
      <c r="BE26" s="151">
        <v>17.0171710534058</v>
      </c>
      <c r="BF26" s="96"/>
    </row>
    <row r="27" spans="1:58" x14ac:dyDescent="0.25">
      <c r="A27" s="99" t="s">
        <v>100</v>
      </c>
      <c r="B27" s="45" t="s">
        <v>71</v>
      </c>
      <c r="C27" s="12"/>
      <c r="D27" s="28" t="s">
        <v>16</v>
      </c>
      <c r="E27" s="31" t="s">
        <v>17</v>
      </c>
      <c r="F27" s="12"/>
      <c r="G27" s="167">
        <v>37.807554103502298</v>
      </c>
      <c r="H27" s="162">
        <v>48.7368133821223</v>
      </c>
      <c r="I27" s="162">
        <v>54.157164140093997</v>
      </c>
      <c r="J27" s="162">
        <v>54.465202822791397</v>
      </c>
      <c r="K27" s="162">
        <v>53.5439539989545</v>
      </c>
      <c r="L27" s="168">
        <v>49.7421376894929</v>
      </c>
      <c r="M27" s="162"/>
      <c r="N27" s="169">
        <v>79.342663793545697</v>
      </c>
      <c r="O27" s="170">
        <v>82.660683392334903</v>
      </c>
      <c r="P27" s="171">
        <v>81.001673592940307</v>
      </c>
      <c r="Q27" s="162"/>
      <c r="R27" s="172">
        <v>58.793174802424303</v>
      </c>
      <c r="S27" s="145"/>
      <c r="T27" s="146">
        <v>-2.1340425801521299</v>
      </c>
      <c r="U27" s="140">
        <v>9.6771310632249801</v>
      </c>
      <c r="V27" s="140">
        <v>18.419986007398599</v>
      </c>
      <c r="W27" s="140">
        <v>21.547488828403502</v>
      </c>
      <c r="X27" s="140">
        <v>5.3705134180734602</v>
      </c>
      <c r="Y27" s="147">
        <v>10.7400806240398</v>
      </c>
      <c r="Z27" s="140"/>
      <c r="AA27" s="148">
        <v>17.272608801559802</v>
      </c>
      <c r="AB27" s="149">
        <v>33.756953354614502</v>
      </c>
      <c r="AC27" s="150">
        <v>25.141850641548601</v>
      </c>
      <c r="AD27" s="140"/>
      <c r="AE27" s="151">
        <v>16.039952460283299</v>
      </c>
      <c r="AF27" s="136"/>
      <c r="AG27" s="167">
        <v>35.851107814950304</v>
      </c>
      <c r="AH27" s="162">
        <v>46.192761369576502</v>
      </c>
      <c r="AI27" s="162">
        <v>48.9114662833246</v>
      </c>
      <c r="AJ27" s="162">
        <v>48.486399895452102</v>
      </c>
      <c r="AK27" s="162">
        <v>49.127757710402499</v>
      </c>
      <c r="AL27" s="168">
        <v>45.713898614741197</v>
      </c>
      <c r="AM27" s="162"/>
      <c r="AN27" s="169">
        <v>67.542224216646503</v>
      </c>
      <c r="AO27" s="170">
        <v>69.540738804125795</v>
      </c>
      <c r="AP27" s="171">
        <v>68.541481510386106</v>
      </c>
      <c r="AQ27" s="162"/>
      <c r="AR27" s="172">
        <v>52.258013971906998</v>
      </c>
      <c r="AS27" s="145"/>
      <c r="AT27" s="146">
        <v>13.4234047261114</v>
      </c>
      <c r="AU27" s="140">
        <v>17.781470032617701</v>
      </c>
      <c r="AV27" s="140">
        <v>18.062011561274801</v>
      </c>
      <c r="AW27" s="140">
        <v>17.509763914462301</v>
      </c>
      <c r="AX27" s="140">
        <v>18.696876332653002</v>
      </c>
      <c r="AY27" s="147">
        <v>17.257100803499199</v>
      </c>
      <c r="AZ27" s="140"/>
      <c r="BA27" s="148">
        <v>23.872718804402499</v>
      </c>
      <c r="BB27" s="149">
        <v>22.977496459565199</v>
      </c>
      <c r="BC27" s="150">
        <v>23.4169590998196</v>
      </c>
      <c r="BD27" s="140"/>
      <c r="BE27" s="151">
        <v>19.4905316896564</v>
      </c>
      <c r="BF27" s="96"/>
    </row>
    <row r="28" spans="1:58" x14ac:dyDescent="0.25">
      <c r="A28" s="24" t="s">
        <v>48</v>
      </c>
      <c r="B28" s="44" t="str">
        <f t="shared" si="0"/>
        <v>Roanoke, VA</v>
      </c>
      <c r="C28" s="12"/>
      <c r="D28" s="28" t="s">
        <v>16</v>
      </c>
      <c r="E28" s="31" t="s">
        <v>17</v>
      </c>
      <c r="F28" s="12"/>
      <c r="G28" s="167">
        <v>31.8860388382883</v>
      </c>
      <c r="H28" s="162">
        <v>42.2408506616257</v>
      </c>
      <c r="I28" s="162">
        <v>53.854792919745599</v>
      </c>
      <c r="J28" s="162">
        <v>51.036648908747203</v>
      </c>
      <c r="K28" s="162">
        <v>50.147530503522901</v>
      </c>
      <c r="L28" s="168">
        <v>45.833172366385902</v>
      </c>
      <c r="M28" s="162"/>
      <c r="N28" s="169">
        <v>65.141508850317905</v>
      </c>
      <c r="O28" s="170">
        <v>64.487264134731006</v>
      </c>
      <c r="P28" s="171">
        <v>64.814386492524406</v>
      </c>
      <c r="Q28" s="162"/>
      <c r="R28" s="172">
        <v>51.256376402425502</v>
      </c>
      <c r="S28" s="145"/>
      <c r="T28" s="146">
        <v>11.1096299251421</v>
      </c>
      <c r="U28" s="140">
        <v>20.634315697849502</v>
      </c>
      <c r="V28" s="140">
        <v>51.5581585292977</v>
      </c>
      <c r="W28" s="140">
        <v>30.064585250093501</v>
      </c>
      <c r="X28" s="140">
        <v>23.816828112498701</v>
      </c>
      <c r="Y28" s="147">
        <v>28.0339443622895</v>
      </c>
      <c r="Z28" s="140"/>
      <c r="AA28" s="148">
        <v>31.4742727819438</v>
      </c>
      <c r="AB28" s="149">
        <v>42.729647332102402</v>
      </c>
      <c r="AC28" s="150">
        <v>36.842608218264402</v>
      </c>
      <c r="AD28" s="140"/>
      <c r="AE28" s="151">
        <v>31.082462299931802</v>
      </c>
      <c r="AF28" s="136"/>
      <c r="AG28" s="167">
        <v>32.497946812167001</v>
      </c>
      <c r="AH28" s="162">
        <v>44.002949389929498</v>
      </c>
      <c r="AI28" s="162">
        <v>49.013043907887898</v>
      </c>
      <c r="AJ28" s="162">
        <v>48.3223242825227</v>
      </c>
      <c r="AK28" s="162">
        <v>47.518096752019197</v>
      </c>
      <c r="AL28" s="168">
        <v>44.270872228905297</v>
      </c>
      <c r="AM28" s="162"/>
      <c r="AN28" s="169">
        <v>66.581842670561898</v>
      </c>
      <c r="AO28" s="170">
        <v>70.398740763017699</v>
      </c>
      <c r="AP28" s="171">
        <v>68.490291716789798</v>
      </c>
      <c r="AQ28" s="162"/>
      <c r="AR28" s="172">
        <v>51.190706368300802</v>
      </c>
      <c r="AS28" s="145"/>
      <c r="AT28" s="146">
        <v>30.067351569344002</v>
      </c>
      <c r="AU28" s="140">
        <v>42.336651315714597</v>
      </c>
      <c r="AV28" s="140">
        <v>47.166366508572203</v>
      </c>
      <c r="AW28" s="140">
        <v>39.871856438348999</v>
      </c>
      <c r="AX28" s="140">
        <v>40.686811749716398</v>
      </c>
      <c r="AY28" s="147">
        <v>40.517417998102502</v>
      </c>
      <c r="AZ28" s="140"/>
      <c r="BA28" s="148">
        <v>40.857651184059698</v>
      </c>
      <c r="BB28" s="149">
        <v>39.809176748476801</v>
      </c>
      <c r="BC28" s="150">
        <v>40.3168497030994</v>
      </c>
      <c r="BD28" s="140"/>
      <c r="BE28" s="151">
        <v>40.440679158580402</v>
      </c>
      <c r="BF28" s="96"/>
    </row>
    <row r="29" spans="1:58" x14ac:dyDescent="0.25">
      <c r="A29" s="24" t="s">
        <v>49</v>
      </c>
      <c r="B29" s="44" t="str">
        <f t="shared" si="0"/>
        <v>Charlottesville, VA</v>
      </c>
      <c r="C29" s="12"/>
      <c r="D29" s="28" t="s">
        <v>16</v>
      </c>
      <c r="E29" s="31" t="s">
        <v>17</v>
      </c>
      <c r="F29" s="12"/>
      <c r="G29" s="167">
        <v>65.691707613719203</v>
      </c>
      <c r="H29" s="162">
        <v>71.904244709316401</v>
      </c>
      <c r="I29" s="162">
        <v>78.005451228411502</v>
      </c>
      <c r="J29" s="162">
        <v>78.105096083677907</v>
      </c>
      <c r="K29" s="162">
        <v>97.820474337144205</v>
      </c>
      <c r="L29" s="168">
        <v>78.305394794453903</v>
      </c>
      <c r="M29" s="162"/>
      <c r="N29" s="169">
        <v>167.66060569204501</v>
      </c>
      <c r="O29" s="170">
        <v>169.22891024081699</v>
      </c>
      <c r="P29" s="171">
        <v>168.44475796643101</v>
      </c>
      <c r="Q29" s="162"/>
      <c r="R29" s="172">
        <v>104.059498557876</v>
      </c>
      <c r="S29" s="145"/>
      <c r="T29" s="146">
        <v>-6.6506167213192704</v>
      </c>
      <c r="U29" s="140">
        <v>-10.5803447606609</v>
      </c>
      <c r="V29" s="140">
        <v>0.108864053905012</v>
      </c>
      <c r="W29" s="140">
        <v>-3.2097604814354801</v>
      </c>
      <c r="X29" s="140">
        <v>5.7579131552389802</v>
      </c>
      <c r="Y29" s="147">
        <v>-2.5796752342291702</v>
      </c>
      <c r="Z29" s="140"/>
      <c r="AA29" s="148">
        <v>32.920470717919898</v>
      </c>
      <c r="AB29" s="149">
        <v>40.565335251269097</v>
      </c>
      <c r="AC29" s="150">
        <v>36.653835700223297</v>
      </c>
      <c r="AD29" s="140"/>
      <c r="AE29" s="151">
        <v>12.3367569076152</v>
      </c>
      <c r="AF29" s="136"/>
      <c r="AG29" s="167">
        <v>68.214647895889001</v>
      </c>
      <c r="AH29" s="162">
        <v>75.660518730235907</v>
      </c>
      <c r="AI29" s="162">
        <v>81.750564339576698</v>
      </c>
      <c r="AJ29" s="162">
        <v>82.657139382145402</v>
      </c>
      <c r="AK29" s="162">
        <v>99.680157504256798</v>
      </c>
      <c r="AL29" s="168">
        <v>81.592605570420801</v>
      </c>
      <c r="AM29" s="162"/>
      <c r="AN29" s="169">
        <v>145.360090002432</v>
      </c>
      <c r="AO29" s="170">
        <v>140.74506202870299</v>
      </c>
      <c r="AP29" s="171">
        <v>143.05257601556701</v>
      </c>
      <c r="AQ29" s="162"/>
      <c r="AR29" s="172">
        <v>99.152597126177099</v>
      </c>
      <c r="AS29" s="145"/>
      <c r="AT29" s="146">
        <v>13.962323860455999</v>
      </c>
      <c r="AU29" s="140">
        <v>12.249047113759101</v>
      </c>
      <c r="AV29" s="140">
        <v>19.950990923494299</v>
      </c>
      <c r="AW29" s="140">
        <v>22.311741257073301</v>
      </c>
      <c r="AX29" s="140">
        <v>34.373856374712297</v>
      </c>
      <c r="AY29" s="147">
        <v>20.994470583983698</v>
      </c>
      <c r="AZ29" s="140"/>
      <c r="BA29" s="148">
        <v>45.206503617676397</v>
      </c>
      <c r="BB29" s="149">
        <v>27.770940250200201</v>
      </c>
      <c r="BC29" s="150">
        <v>36.0720946413959</v>
      </c>
      <c r="BD29" s="140"/>
      <c r="BE29" s="151">
        <v>26.7855167832844</v>
      </c>
      <c r="BF29" s="96"/>
    </row>
    <row r="30" spans="1:58" x14ac:dyDescent="0.25">
      <c r="A30" s="24" t="s">
        <v>50</v>
      </c>
      <c r="B30" s="46" t="s">
        <v>73</v>
      </c>
      <c r="C30" s="12"/>
      <c r="D30" s="28" t="s">
        <v>16</v>
      </c>
      <c r="E30" s="31" t="s">
        <v>17</v>
      </c>
      <c r="F30" s="12"/>
      <c r="G30" s="167">
        <v>39.071626366856599</v>
      </c>
      <c r="H30" s="162">
        <v>53.905308794085897</v>
      </c>
      <c r="I30" s="162">
        <v>58.948264284614098</v>
      </c>
      <c r="J30" s="162">
        <v>56.153959648852599</v>
      </c>
      <c r="K30" s="162">
        <v>56.558931156630202</v>
      </c>
      <c r="L30" s="168">
        <v>52.927618050207897</v>
      </c>
      <c r="M30" s="162"/>
      <c r="N30" s="169">
        <v>78.389587247805295</v>
      </c>
      <c r="O30" s="170">
        <v>75.325974125981801</v>
      </c>
      <c r="P30" s="171">
        <v>76.857780686893506</v>
      </c>
      <c r="Q30" s="162"/>
      <c r="R30" s="172">
        <v>59.764807374975199</v>
      </c>
      <c r="S30" s="145"/>
      <c r="T30" s="146">
        <v>-68.295102276439295</v>
      </c>
      <c r="U30" s="140">
        <v>-10.928808587719001</v>
      </c>
      <c r="V30" s="140">
        <v>53.705191502884603</v>
      </c>
      <c r="W30" s="140">
        <v>41.861982178996897</v>
      </c>
      <c r="X30" s="140">
        <v>43.157339072714201</v>
      </c>
      <c r="Y30" s="147">
        <v>-12.1381391856139</v>
      </c>
      <c r="Z30" s="140"/>
      <c r="AA30" s="148">
        <v>67.283273408143799</v>
      </c>
      <c r="AB30" s="149">
        <v>84.870555714422196</v>
      </c>
      <c r="AC30" s="150">
        <v>75.463092304116401</v>
      </c>
      <c r="AD30" s="140"/>
      <c r="AE30" s="151">
        <v>7.6002653887748899</v>
      </c>
      <c r="AF30" s="136"/>
      <c r="AG30" s="167">
        <v>37.774411674110503</v>
      </c>
      <c r="AH30" s="162">
        <v>51.155216771908201</v>
      </c>
      <c r="AI30" s="162">
        <v>56.518884182966197</v>
      </c>
      <c r="AJ30" s="162">
        <v>55.211104651162699</v>
      </c>
      <c r="AK30" s="162">
        <v>52.419543354381602</v>
      </c>
      <c r="AL30" s="168">
        <v>50.615832126905801</v>
      </c>
      <c r="AM30" s="162"/>
      <c r="AN30" s="169">
        <v>65.554950716155801</v>
      </c>
      <c r="AO30" s="170">
        <v>65.442270907130705</v>
      </c>
      <c r="AP30" s="171">
        <v>65.498610811643303</v>
      </c>
      <c r="AQ30" s="162"/>
      <c r="AR30" s="172">
        <v>54.868054608259399</v>
      </c>
      <c r="AS30" s="145"/>
      <c r="AT30" s="146">
        <v>-27.6783906019906</v>
      </c>
      <c r="AU30" s="140">
        <v>14.422716111445499</v>
      </c>
      <c r="AV30" s="140">
        <v>33.642702788012301</v>
      </c>
      <c r="AW30" s="140">
        <v>25.546904429915799</v>
      </c>
      <c r="AX30" s="140">
        <v>5.24039747421733</v>
      </c>
      <c r="AY30" s="147">
        <v>8.6105686316947505</v>
      </c>
      <c r="AZ30" s="140"/>
      <c r="BA30" s="148">
        <v>-19.932467000058299</v>
      </c>
      <c r="BB30" s="149">
        <v>-28.520194042218598</v>
      </c>
      <c r="BC30" s="150">
        <v>-24.465968945360601</v>
      </c>
      <c r="BD30" s="140"/>
      <c r="BE30" s="151">
        <v>-5.5030860482983002</v>
      </c>
      <c r="BF30" s="96"/>
    </row>
    <row r="31" spans="1:58" x14ac:dyDescent="0.25">
      <c r="A31" s="24" t="s">
        <v>51</v>
      </c>
      <c r="B31" s="44" t="str">
        <f t="shared" si="0"/>
        <v>Staunton &amp; Harrisonburg, VA</v>
      </c>
      <c r="C31" s="12"/>
      <c r="D31" s="28" t="s">
        <v>16</v>
      </c>
      <c r="E31" s="31" t="s">
        <v>17</v>
      </c>
      <c r="F31" s="12"/>
      <c r="G31" s="167">
        <v>37.5051599607458</v>
      </c>
      <c r="H31" s="162">
        <v>46.825207065750703</v>
      </c>
      <c r="I31" s="162">
        <v>51.753385672227601</v>
      </c>
      <c r="J31" s="162">
        <v>52.979829244357198</v>
      </c>
      <c r="K31" s="162">
        <v>72.358567222767405</v>
      </c>
      <c r="L31" s="168">
        <v>52.284429833169703</v>
      </c>
      <c r="M31" s="162"/>
      <c r="N31" s="169">
        <v>87.065890088321794</v>
      </c>
      <c r="O31" s="170">
        <v>86.170451422963595</v>
      </c>
      <c r="P31" s="171">
        <v>86.618170755642694</v>
      </c>
      <c r="Q31" s="162"/>
      <c r="R31" s="172">
        <v>62.094070096733397</v>
      </c>
      <c r="S31" s="145"/>
      <c r="T31" s="146">
        <v>4.9901348371865497</v>
      </c>
      <c r="U31" s="140">
        <v>6.6657268594315697</v>
      </c>
      <c r="V31" s="140">
        <v>12.834431528892599</v>
      </c>
      <c r="W31" s="140">
        <v>16.6165878648297</v>
      </c>
      <c r="X31" s="140">
        <v>37.6049079945739</v>
      </c>
      <c r="Y31" s="147">
        <v>16.965671866405501</v>
      </c>
      <c r="Z31" s="140"/>
      <c r="AA31" s="148">
        <v>34.162022053032203</v>
      </c>
      <c r="AB31" s="149">
        <v>48.187388811427397</v>
      </c>
      <c r="AC31" s="150">
        <v>40.790209806477002</v>
      </c>
      <c r="AD31" s="140"/>
      <c r="AE31" s="151">
        <v>25.4248142048143</v>
      </c>
      <c r="AF31" s="136"/>
      <c r="AG31" s="167">
        <v>35.549885181550501</v>
      </c>
      <c r="AH31" s="162">
        <v>45.413411187438598</v>
      </c>
      <c r="AI31" s="162">
        <v>48.134712953876303</v>
      </c>
      <c r="AJ31" s="162">
        <v>49.154233562315902</v>
      </c>
      <c r="AK31" s="162">
        <v>54.318904808635899</v>
      </c>
      <c r="AL31" s="168">
        <v>46.514229538763402</v>
      </c>
      <c r="AM31" s="162"/>
      <c r="AN31" s="169">
        <v>72.043344946025499</v>
      </c>
      <c r="AO31" s="170">
        <v>71.862605986261002</v>
      </c>
      <c r="AP31" s="171">
        <v>71.952975466143201</v>
      </c>
      <c r="AQ31" s="162"/>
      <c r="AR31" s="172">
        <v>53.782442660872</v>
      </c>
      <c r="AS31" s="145"/>
      <c r="AT31" s="146">
        <v>6.0412018625961297</v>
      </c>
      <c r="AU31" s="140">
        <v>12.882997852889901</v>
      </c>
      <c r="AV31" s="140">
        <v>14.364284494044799</v>
      </c>
      <c r="AW31" s="140">
        <v>22.272356158824401</v>
      </c>
      <c r="AX31" s="140">
        <v>29.820122248627101</v>
      </c>
      <c r="AY31" s="147">
        <v>17.527648213396098</v>
      </c>
      <c r="AZ31" s="140"/>
      <c r="BA31" s="148">
        <v>32.294411123943803</v>
      </c>
      <c r="BB31" s="149">
        <v>25.039095881118101</v>
      </c>
      <c r="BC31" s="150">
        <v>28.569027260550001</v>
      </c>
      <c r="BD31" s="140"/>
      <c r="BE31" s="151">
        <v>21.516637744132101</v>
      </c>
      <c r="BF31" s="96"/>
    </row>
    <row r="32" spans="1:58" x14ac:dyDescent="0.25">
      <c r="A32" s="24" t="s">
        <v>52</v>
      </c>
      <c r="B32" s="44" t="str">
        <f t="shared" si="0"/>
        <v>Blacksburg &amp; Wytheville, VA</v>
      </c>
      <c r="C32" s="12"/>
      <c r="D32" s="28" t="s">
        <v>16</v>
      </c>
      <c r="E32" s="31" t="s">
        <v>17</v>
      </c>
      <c r="F32" s="12"/>
      <c r="G32" s="167">
        <v>33.048601207870597</v>
      </c>
      <c r="H32" s="162">
        <v>39.420263004091098</v>
      </c>
      <c r="I32" s="162">
        <v>44.132294954217798</v>
      </c>
      <c r="J32" s="162">
        <v>45.636259497369899</v>
      </c>
      <c r="K32" s="162">
        <v>49.788509643483302</v>
      </c>
      <c r="L32" s="168">
        <v>42.405185661406499</v>
      </c>
      <c r="M32" s="162"/>
      <c r="N32" s="169">
        <v>89.903393726865303</v>
      </c>
      <c r="O32" s="170">
        <v>88.832047535554196</v>
      </c>
      <c r="P32" s="171">
        <v>89.367720631209806</v>
      </c>
      <c r="Q32" s="162"/>
      <c r="R32" s="172">
        <v>55.823052795636002</v>
      </c>
      <c r="S32" s="145"/>
      <c r="T32" s="146">
        <v>-14.000509218582</v>
      </c>
      <c r="U32" s="140">
        <v>-1.27452676238456</v>
      </c>
      <c r="V32" s="140">
        <v>7.2359411682998998</v>
      </c>
      <c r="W32" s="140">
        <v>-4.1238634606775202</v>
      </c>
      <c r="X32" s="140">
        <v>-8.7183985854850601</v>
      </c>
      <c r="Y32" s="147">
        <v>-4.3443597654225998</v>
      </c>
      <c r="Z32" s="140"/>
      <c r="AA32" s="148">
        <v>35.110963356648497</v>
      </c>
      <c r="AB32" s="149">
        <v>66.839607663703504</v>
      </c>
      <c r="AC32" s="150">
        <v>49.214297316827597</v>
      </c>
      <c r="AD32" s="140"/>
      <c r="AE32" s="151">
        <v>14.445162336947799</v>
      </c>
      <c r="AF32" s="136"/>
      <c r="AG32" s="167">
        <v>31.313583187219901</v>
      </c>
      <c r="AH32" s="162">
        <v>38.348233976232201</v>
      </c>
      <c r="AI32" s="162">
        <v>41.359856321838997</v>
      </c>
      <c r="AJ32" s="162">
        <v>43.619098480420803</v>
      </c>
      <c r="AK32" s="162">
        <v>48.096417299824601</v>
      </c>
      <c r="AL32" s="168">
        <v>40.547437853107297</v>
      </c>
      <c r="AM32" s="162"/>
      <c r="AN32" s="169">
        <v>77.423645528930393</v>
      </c>
      <c r="AO32" s="170">
        <v>76.133429281122105</v>
      </c>
      <c r="AP32" s="171">
        <v>76.778537405026299</v>
      </c>
      <c r="AQ32" s="162"/>
      <c r="AR32" s="172">
        <v>50.899180582226997</v>
      </c>
      <c r="AS32" s="145"/>
      <c r="AT32" s="146">
        <v>22.3250600134498</v>
      </c>
      <c r="AU32" s="140">
        <v>27.069330875912499</v>
      </c>
      <c r="AV32" s="140">
        <v>27.205356151133401</v>
      </c>
      <c r="AW32" s="140">
        <v>24.671274771127901</v>
      </c>
      <c r="AX32" s="140">
        <v>25.332831883559301</v>
      </c>
      <c r="AY32" s="147">
        <v>25.414168783455398</v>
      </c>
      <c r="AZ32" s="140"/>
      <c r="BA32" s="148">
        <v>52.263301255124603</v>
      </c>
      <c r="BB32" s="149">
        <v>54.959210300551199</v>
      </c>
      <c r="BC32" s="150">
        <v>53.588103271043003</v>
      </c>
      <c r="BD32" s="140"/>
      <c r="BE32" s="151">
        <v>36.180449149974599</v>
      </c>
      <c r="BF32" s="96"/>
    </row>
    <row r="33" spans="1:58" x14ac:dyDescent="0.25">
      <c r="A33" s="24" t="s">
        <v>53</v>
      </c>
      <c r="B33" s="44" t="str">
        <f t="shared" si="0"/>
        <v>Lynchburg, VA</v>
      </c>
      <c r="C33" s="12"/>
      <c r="D33" s="28" t="s">
        <v>16</v>
      </c>
      <c r="E33" s="31" t="s">
        <v>17</v>
      </c>
      <c r="F33" s="12"/>
      <c r="G33" s="167">
        <v>38.761627670396699</v>
      </c>
      <c r="H33" s="162">
        <v>56.447646659884697</v>
      </c>
      <c r="I33" s="162">
        <v>61.389803323160301</v>
      </c>
      <c r="J33" s="162">
        <v>61.5412851814174</v>
      </c>
      <c r="K33" s="162">
        <v>53.5710003390979</v>
      </c>
      <c r="L33" s="168">
        <v>54.342272634791399</v>
      </c>
      <c r="M33" s="162"/>
      <c r="N33" s="169">
        <v>60.765642590708701</v>
      </c>
      <c r="O33" s="170">
        <v>70.229803323160297</v>
      </c>
      <c r="P33" s="171">
        <v>65.497722956934496</v>
      </c>
      <c r="Q33" s="162"/>
      <c r="R33" s="172">
        <v>57.529544155403698</v>
      </c>
      <c r="S33" s="145"/>
      <c r="T33" s="146">
        <v>13.342651517945299</v>
      </c>
      <c r="U33" s="140">
        <v>22.107578120454001</v>
      </c>
      <c r="V33" s="140">
        <v>36.300849250827099</v>
      </c>
      <c r="W33" s="140">
        <v>28.1248838802995</v>
      </c>
      <c r="X33" s="140">
        <v>18.329655492189499</v>
      </c>
      <c r="Y33" s="147">
        <v>24.1988197517557</v>
      </c>
      <c r="Z33" s="140"/>
      <c r="AA33" s="148">
        <v>2.9785775802112902</v>
      </c>
      <c r="AB33" s="149">
        <v>27.890633907782998</v>
      </c>
      <c r="AC33" s="150">
        <v>14.986965375460301</v>
      </c>
      <c r="AD33" s="140"/>
      <c r="AE33" s="151">
        <v>21.0444644554624</v>
      </c>
      <c r="AF33" s="136"/>
      <c r="AG33" s="167">
        <v>39.0460401831129</v>
      </c>
      <c r="AH33" s="162">
        <v>60.861908273991098</v>
      </c>
      <c r="AI33" s="162">
        <v>65.525652763648594</v>
      </c>
      <c r="AJ33" s="162">
        <v>63.334322651746298</v>
      </c>
      <c r="AK33" s="162">
        <v>58.019512546625897</v>
      </c>
      <c r="AL33" s="168">
        <v>57.357487283825002</v>
      </c>
      <c r="AM33" s="162"/>
      <c r="AN33" s="169">
        <v>79.7051034248897</v>
      </c>
      <c r="AO33" s="170">
        <v>68.653197694133596</v>
      </c>
      <c r="AP33" s="171">
        <v>74.179150559511598</v>
      </c>
      <c r="AQ33" s="162"/>
      <c r="AR33" s="172">
        <v>62.163676791164001</v>
      </c>
      <c r="AS33" s="145"/>
      <c r="AT33" s="146">
        <v>22.7121175846057</v>
      </c>
      <c r="AU33" s="140">
        <v>37.263266852088798</v>
      </c>
      <c r="AV33" s="140">
        <v>43.417773917296799</v>
      </c>
      <c r="AW33" s="140">
        <v>33.814817931498403</v>
      </c>
      <c r="AX33" s="140">
        <v>23.417610665620899</v>
      </c>
      <c r="AY33" s="147">
        <v>32.656517069911096</v>
      </c>
      <c r="AZ33" s="140"/>
      <c r="BA33" s="148">
        <v>32.990968105669197</v>
      </c>
      <c r="BB33" s="149">
        <v>13.566616415834201</v>
      </c>
      <c r="BC33" s="150">
        <v>23.2369052777352</v>
      </c>
      <c r="BD33" s="140"/>
      <c r="BE33" s="151">
        <v>29.287328639213001</v>
      </c>
      <c r="BF33" s="96"/>
    </row>
    <row r="34" spans="1:58" x14ac:dyDescent="0.25">
      <c r="A34" s="24" t="s">
        <v>78</v>
      </c>
      <c r="B34" s="44" t="str">
        <f t="shared" si="0"/>
        <v>Central Virginia</v>
      </c>
      <c r="C34" s="12"/>
      <c r="D34" s="28" t="s">
        <v>16</v>
      </c>
      <c r="E34" s="31" t="s">
        <v>17</v>
      </c>
      <c r="F34" s="12"/>
      <c r="G34" s="167">
        <v>46.4482592506399</v>
      </c>
      <c r="H34" s="162">
        <v>58.076100601748699</v>
      </c>
      <c r="I34" s="162">
        <v>65.111446524152996</v>
      </c>
      <c r="J34" s="162">
        <v>65.465471923933606</v>
      </c>
      <c r="K34" s="162">
        <v>84.605951660626999</v>
      </c>
      <c r="L34" s="168">
        <v>63.941445992220402</v>
      </c>
      <c r="M34" s="162"/>
      <c r="N34" s="169">
        <v>123.52956547757501</v>
      </c>
      <c r="O34" s="170">
        <v>126.92311945210901</v>
      </c>
      <c r="P34" s="171">
        <v>125.22634246484201</v>
      </c>
      <c r="Q34" s="162"/>
      <c r="R34" s="172">
        <v>81.451416412969607</v>
      </c>
      <c r="S34" s="145"/>
      <c r="T34" s="146">
        <v>10.869580537024699</v>
      </c>
      <c r="U34" s="140">
        <v>21.260668609626499</v>
      </c>
      <c r="V34" s="140">
        <v>32.640410828599499</v>
      </c>
      <c r="W34" s="140">
        <v>28.821312548400901</v>
      </c>
      <c r="X34" s="140">
        <v>59.481844708880203</v>
      </c>
      <c r="Y34" s="147">
        <v>31.704432527976799</v>
      </c>
      <c r="Z34" s="140"/>
      <c r="AA34" s="148">
        <v>80.491420988916005</v>
      </c>
      <c r="AB34" s="149">
        <v>94.039133295114397</v>
      </c>
      <c r="AC34" s="150">
        <v>87.111958168921504</v>
      </c>
      <c r="AD34" s="140"/>
      <c r="AE34" s="151">
        <v>51.397863192511601</v>
      </c>
      <c r="AF34" s="136"/>
      <c r="AG34" s="167">
        <v>49.079497905515403</v>
      </c>
      <c r="AH34" s="162">
        <v>59.924140845772698</v>
      </c>
      <c r="AI34" s="162">
        <v>65.713164333920602</v>
      </c>
      <c r="AJ34" s="162">
        <v>65.390762575218503</v>
      </c>
      <c r="AK34" s="162">
        <v>77.1397323714219</v>
      </c>
      <c r="AL34" s="168">
        <v>63.4494596063698</v>
      </c>
      <c r="AM34" s="162"/>
      <c r="AN34" s="169">
        <v>111.504723561288</v>
      </c>
      <c r="AO34" s="170">
        <v>113.804265683699</v>
      </c>
      <c r="AP34" s="171">
        <v>112.654494622494</v>
      </c>
      <c r="AQ34" s="162"/>
      <c r="AR34" s="172">
        <v>77.508041039548203</v>
      </c>
      <c r="AS34" s="145"/>
      <c r="AT34" s="146">
        <v>27.7603313342406</v>
      </c>
      <c r="AU34" s="140">
        <v>34.886678963310203</v>
      </c>
      <c r="AV34" s="140">
        <v>40.062288583760001</v>
      </c>
      <c r="AW34" s="140">
        <v>37.571004791893699</v>
      </c>
      <c r="AX34" s="140">
        <v>40.799489855519198</v>
      </c>
      <c r="AY34" s="147">
        <v>36.699052490653003</v>
      </c>
      <c r="AZ34" s="140"/>
      <c r="BA34" s="148">
        <v>49.228659878090802</v>
      </c>
      <c r="BB34" s="149">
        <v>42.858009374265102</v>
      </c>
      <c r="BC34" s="150">
        <v>45.941372784727903</v>
      </c>
      <c r="BD34" s="140"/>
      <c r="BE34" s="151">
        <v>40.391281790033503</v>
      </c>
      <c r="BF34" s="96"/>
    </row>
    <row r="35" spans="1:58" x14ac:dyDescent="0.25">
      <c r="A35" s="24" t="s">
        <v>79</v>
      </c>
      <c r="B35" s="44" t="str">
        <f t="shared" si="0"/>
        <v>Chesapeake Bay</v>
      </c>
      <c r="C35" s="12"/>
      <c r="D35" s="28" t="s">
        <v>16</v>
      </c>
      <c r="E35" s="31" t="s">
        <v>17</v>
      </c>
      <c r="F35" s="12"/>
      <c r="G35" s="167">
        <v>46.056694599627498</v>
      </c>
      <c r="H35" s="162">
        <v>54.2696461824953</v>
      </c>
      <c r="I35" s="162">
        <v>56.030195530726203</v>
      </c>
      <c r="J35" s="162">
        <v>53.752439478584698</v>
      </c>
      <c r="K35" s="162">
        <v>51.183147113594003</v>
      </c>
      <c r="L35" s="168">
        <v>52.258424581005499</v>
      </c>
      <c r="M35" s="162"/>
      <c r="N35" s="169">
        <v>80.222681564245804</v>
      </c>
      <c r="O35" s="170">
        <v>93.848389199255095</v>
      </c>
      <c r="P35" s="171">
        <v>87.035535381750407</v>
      </c>
      <c r="Q35" s="162"/>
      <c r="R35" s="172">
        <v>62.194741952646901</v>
      </c>
      <c r="S35" s="145"/>
      <c r="T35" s="146">
        <v>-6.1828778866870904</v>
      </c>
      <c r="U35" s="140">
        <v>-10.530189705973701</v>
      </c>
      <c r="V35" s="140">
        <v>-0.71218238759293895</v>
      </c>
      <c r="W35" s="140">
        <v>-0.21679856124433999</v>
      </c>
      <c r="X35" s="140">
        <v>-9.1288849097350706</v>
      </c>
      <c r="Y35" s="147">
        <v>-5.4574784147844202</v>
      </c>
      <c r="Z35" s="140"/>
      <c r="AA35" s="148">
        <v>19.3844656516209</v>
      </c>
      <c r="AB35" s="149">
        <v>41.604749025804203</v>
      </c>
      <c r="AC35" s="150">
        <v>30.4178579341343</v>
      </c>
      <c r="AD35" s="140"/>
      <c r="AE35" s="151">
        <v>6.2257726022286501</v>
      </c>
      <c r="AF35" s="136"/>
      <c r="AG35" s="167">
        <v>40.697390595903101</v>
      </c>
      <c r="AH35" s="162">
        <v>54.376720204841703</v>
      </c>
      <c r="AI35" s="162">
        <v>54.990595903165698</v>
      </c>
      <c r="AJ35" s="162">
        <v>53.390146648044599</v>
      </c>
      <c r="AK35" s="162">
        <v>52.074387802606999</v>
      </c>
      <c r="AL35" s="168">
        <v>51.1058482309124</v>
      </c>
      <c r="AM35" s="162"/>
      <c r="AN35" s="169">
        <v>68.066454841713195</v>
      </c>
      <c r="AO35" s="170">
        <v>73.434020018621894</v>
      </c>
      <c r="AP35" s="171">
        <v>70.750237430167502</v>
      </c>
      <c r="AQ35" s="162"/>
      <c r="AR35" s="172">
        <v>56.718530859270999</v>
      </c>
      <c r="AS35" s="145"/>
      <c r="AT35" s="146">
        <v>8.1454890773359292</v>
      </c>
      <c r="AU35" s="140">
        <v>11.7250192462373</v>
      </c>
      <c r="AV35" s="140">
        <v>11.627290196276901</v>
      </c>
      <c r="AW35" s="140">
        <v>8.4528226496837302</v>
      </c>
      <c r="AX35" s="140">
        <v>7.2814863978445103</v>
      </c>
      <c r="AY35" s="147">
        <v>9.4419047015300901</v>
      </c>
      <c r="AZ35" s="140"/>
      <c r="BA35" s="148">
        <v>16.800218261196001</v>
      </c>
      <c r="BB35" s="149">
        <v>16.927130148219899</v>
      </c>
      <c r="BC35" s="150">
        <v>16.866046884273</v>
      </c>
      <c r="BD35" s="140"/>
      <c r="BE35" s="151">
        <v>11.956428093669301</v>
      </c>
      <c r="BF35" s="96"/>
    </row>
    <row r="36" spans="1:58" x14ac:dyDescent="0.25">
      <c r="A36" s="24" t="s">
        <v>80</v>
      </c>
      <c r="B36" s="44" t="str">
        <f t="shared" si="0"/>
        <v>Coastal Virginia - Eastern Shore</v>
      </c>
      <c r="C36" s="12"/>
      <c r="D36" s="28" t="s">
        <v>16</v>
      </c>
      <c r="E36" s="31" t="s">
        <v>17</v>
      </c>
      <c r="F36" s="12"/>
      <c r="G36" s="167">
        <v>39.442192550948597</v>
      </c>
      <c r="H36" s="162">
        <v>51.047413914265597</v>
      </c>
      <c r="I36" s="162">
        <v>56.093316936050499</v>
      </c>
      <c r="J36" s="162">
        <v>55.260414617006298</v>
      </c>
      <c r="K36" s="162">
        <v>50.498320449753997</v>
      </c>
      <c r="L36" s="168">
        <v>50.468331693605002</v>
      </c>
      <c r="M36" s="162"/>
      <c r="N36" s="169">
        <v>72.241489361702094</v>
      </c>
      <c r="O36" s="170">
        <v>77.372287234042503</v>
      </c>
      <c r="P36" s="171">
        <v>74.806888297872305</v>
      </c>
      <c r="Q36" s="162"/>
      <c r="R36" s="172">
        <v>57.700414896769701</v>
      </c>
      <c r="S36" s="145"/>
      <c r="T36" s="146">
        <v>-14.8810172862408</v>
      </c>
      <c r="U36" s="140">
        <v>-4.0062844818255998</v>
      </c>
      <c r="V36" s="140">
        <v>2.4322608893834898</v>
      </c>
      <c r="W36" s="140">
        <v>9.9170655298611301</v>
      </c>
      <c r="X36" s="140">
        <v>-17.120073431981499</v>
      </c>
      <c r="Y36" s="147">
        <v>-5.1068785492328503</v>
      </c>
      <c r="Z36" s="140"/>
      <c r="AA36" s="148">
        <v>-14.7256602134887</v>
      </c>
      <c r="AB36" s="149">
        <v>-3.6452585076580402</v>
      </c>
      <c r="AC36" s="150">
        <v>-9.3337596836411905</v>
      </c>
      <c r="AD36" s="140"/>
      <c r="AE36" s="151">
        <v>-6.6768043276031603</v>
      </c>
      <c r="AF36" s="136"/>
      <c r="AG36" s="167">
        <v>35.625653548840397</v>
      </c>
      <c r="AH36" s="162">
        <v>45.889369290231897</v>
      </c>
      <c r="AI36" s="162">
        <v>47.605101897399798</v>
      </c>
      <c r="AJ36" s="162">
        <v>46.842427969079402</v>
      </c>
      <c r="AK36" s="162">
        <v>47.667858397751203</v>
      </c>
      <c r="AL36" s="168">
        <v>44.726082220660501</v>
      </c>
      <c r="AM36" s="162"/>
      <c r="AN36" s="169">
        <v>64.506677637276894</v>
      </c>
      <c r="AO36" s="170">
        <v>67.094576476701803</v>
      </c>
      <c r="AP36" s="171">
        <v>65.800627056989399</v>
      </c>
      <c r="AQ36" s="162"/>
      <c r="AR36" s="172">
        <v>50.808337249412503</v>
      </c>
      <c r="AS36" s="145"/>
      <c r="AT36" s="146">
        <v>3.7904422261078401</v>
      </c>
      <c r="AU36" s="140">
        <v>10.113563945594001</v>
      </c>
      <c r="AV36" s="140">
        <v>8.5786115134867593</v>
      </c>
      <c r="AW36" s="140">
        <v>11.081725634610599</v>
      </c>
      <c r="AX36" s="140">
        <v>5.2669385750076199</v>
      </c>
      <c r="AY36" s="147">
        <v>7.8519050039537204</v>
      </c>
      <c r="AZ36" s="140"/>
      <c r="BA36" s="148">
        <v>1.14071552517121</v>
      </c>
      <c r="BB36" s="149">
        <v>-1.3583866065172401</v>
      </c>
      <c r="BC36" s="150">
        <v>-0.14902848779476099</v>
      </c>
      <c r="BD36" s="140"/>
      <c r="BE36" s="151">
        <v>4.7464741668551396</v>
      </c>
      <c r="BF36" s="96"/>
    </row>
    <row r="37" spans="1:58" x14ac:dyDescent="0.25">
      <c r="A37" s="24" t="s">
        <v>81</v>
      </c>
      <c r="B37" s="44" t="str">
        <f t="shared" si="0"/>
        <v>Coastal Virginia - Hampton Roads</v>
      </c>
      <c r="C37" s="12"/>
      <c r="D37" s="28" t="s">
        <v>16</v>
      </c>
      <c r="E37" s="31" t="s">
        <v>17</v>
      </c>
      <c r="F37" s="12"/>
      <c r="G37" s="167">
        <v>48.584006135959903</v>
      </c>
      <c r="H37" s="162">
        <v>53.007570644275702</v>
      </c>
      <c r="I37" s="162">
        <v>55.907036438990197</v>
      </c>
      <c r="J37" s="162">
        <v>57.762267344851701</v>
      </c>
      <c r="K37" s="162">
        <v>63.887558264707401</v>
      </c>
      <c r="L37" s="168">
        <v>55.829687765757001</v>
      </c>
      <c r="M37" s="162"/>
      <c r="N37" s="169">
        <v>101.90233104561899</v>
      </c>
      <c r="O37" s="170">
        <v>107.668182747947</v>
      </c>
      <c r="P37" s="171">
        <v>104.785256896783</v>
      </c>
      <c r="Q37" s="162"/>
      <c r="R37" s="172">
        <v>69.816186582083802</v>
      </c>
      <c r="S37" s="145"/>
      <c r="T37" s="146">
        <v>-6.7913367727891698</v>
      </c>
      <c r="U37" s="140">
        <v>-3.6496081514414098</v>
      </c>
      <c r="V37" s="140">
        <v>-1.7083658235094601</v>
      </c>
      <c r="W37" s="140">
        <v>1.70116282667782</v>
      </c>
      <c r="X37" s="140">
        <v>4.3084702510923298</v>
      </c>
      <c r="Y37" s="147">
        <v>-1.0332379253670601</v>
      </c>
      <c r="Z37" s="140"/>
      <c r="AA37" s="148">
        <v>9.27865442271486</v>
      </c>
      <c r="AB37" s="149">
        <v>12.2101702959073</v>
      </c>
      <c r="AC37" s="150">
        <v>10.7653469053775</v>
      </c>
      <c r="AD37" s="140"/>
      <c r="AE37" s="151">
        <v>3.7024282535150901</v>
      </c>
      <c r="AF37" s="136"/>
      <c r="AG37" s="167">
        <v>46.070436912146597</v>
      </c>
      <c r="AH37" s="162">
        <v>50.572898346934998</v>
      </c>
      <c r="AI37" s="162">
        <v>53.4841874280947</v>
      </c>
      <c r="AJ37" s="162">
        <v>55.1649778985824</v>
      </c>
      <c r="AK37" s="162">
        <v>60.957371108703903</v>
      </c>
      <c r="AL37" s="168">
        <v>53.249964678147201</v>
      </c>
      <c r="AM37" s="162"/>
      <c r="AN37" s="169">
        <v>97.801046020318907</v>
      </c>
      <c r="AO37" s="170">
        <v>107.173777837583</v>
      </c>
      <c r="AP37" s="171">
        <v>102.487411928951</v>
      </c>
      <c r="AQ37" s="162"/>
      <c r="AR37" s="172">
        <v>67.317590410082005</v>
      </c>
      <c r="AS37" s="145"/>
      <c r="AT37" s="146">
        <v>14.1434406985914</v>
      </c>
      <c r="AU37" s="140">
        <v>23.383538200531898</v>
      </c>
      <c r="AV37" s="140">
        <v>24.191481948408001</v>
      </c>
      <c r="AW37" s="140">
        <v>24.4338969816088</v>
      </c>
      <c r="AX37" s="140">
        <v>26.0417861345007</v>
      </c>
      <c r="AY37" s="147">
        <v>22.632625287156198</v>
      </c>
      <c r="AZ37" s="140"/>
      <c r="BA37" s="148">
        <v>24.327725835737599</v>
      </c>
      <c r="BB37" s="149">
        <v>22.305973929615501</v>
      </c>
      <c r="BC37" s="150">
        <v>23.2623601905638</v>
      </c>
      <c r="BD37" s="140"/>
      <c r="BE37" s="151">
        <v>22.9053619585485</v>
      </c>
      <c r="BF37" s="96"/>
    </row>
    <row r="38" spans="1:58" x14ac:dyDescent="0.25">
      <c r="A38" s="25" t="s">
        <v>82</v>
      </c>
      <c r="B38" s="44" t="str">
        <f t="shared" si="0"/>
        <v>Northern Virginia</v>
      </c>
      <c r="C38" s="12"/>
      <c r="D38" s="28" t="s">
        <v>16</v>
      </c>
      <c r="E38" s="31" t="s">
        <v>17</v>
      </c>
      <c r="F38" s="13"/>
      <c r="G38" s="167">
        <v>66.183775317092795</v>
      </c>
      <c r="H38" s="162">
        <v>82.0395772095832</v>
      </c>
      <c r="I38" s="162">
        <v>91.044884638614803</v>
      </c>
      <c r="J38" s="162">
        <v>89.425910811354896</v>
      </c>
      <c r="K38" s="162">
        <v>84.878174753372207</v>
      </c>
      <c r="L38" s="168">
        <v>82.714464546003597</v>
      </c>
      <c r="M38" s="162"/>
      <c r="N38" s="169">
        <v>98.986500905979398</v>
      </c>
      <c r="O38" s="170">
        <v>112.892514395007</v>
      </c>
      <c r="P38" s="171">
        <v>105.939507650493</v>
      </c>
      <c r="Q38" s="162"/>
      <c r="R38" s="172">
        <v>89.350191147286296</v>
      </c>
      <c r="S38" s="145"/>
      <c r="T38" s="146">
        <v>101.216521398476</v>
      </c>
      <c r="U38" s="140">
        <v>126.141228240611</v>
      </c>
      <c r="V38" s="140">
        <v>144.181404014045</v>
      </c>
      <c r="W38" s="140">
        <v>134.594398620578</v>
      </c>
      <c r="X38" s="140">
        <v>113.29049622749901</v>
      </c>
      <c r="Y38" s="147">
        <v>124.316968806511</v>
      </c>
      <c r="Z38" s="140"/>
      <c r="AA38" s="148">
        <v>98.383297248509393</v>
      </c>
      <c r="AB38" s="149">
        <v>122.798409005156</v>
      </c>
      <c r="AC38" s="150">
        <v>110.684765933764</v>
      </c>
      <c r="AD38" s="140"/>
      <c r="AE38" s="151">
        <v>119.50555357143899</v>
      </c>
      <c r="AF38" s="136"/>
      <c r="AG38" s="167">
        <v>58.976743859472499</v>
      </c>
      <c r="AH38" s="162">
        <v>76.541685423797006</v>
      </c>
      <c r="AI38" s="162">
        <v>84.587570465069405</v>
      </c>
      <c r="AJ38" s="162">
        <v>83.364084608415496</v>
      </c>
      <c r="AK38" s="162">
        <v>76.419019327561898</v>
      </c>
      <c r="AL38" s="168">
        <v>75.977820736863194</v>
      </c>
      <c r="AM38" s="162"/>
      <c r="AN38" s="169">
        <v>84.975041071069001</v>
      </c>
      <c r="AO38" s="170">
        <v>94.192412069659696</v>
      </c>
      <c r="AP38" s="171">
        <v>89.583726570364405</v>
      </c>
      <c r="AQ38" s="162"/>
      <c r="AR38" s="172">
        <v>79.865222403577803</v>
      </c>
      <c r="AS38" s="145"/>
      <c r="AT38" s="146">
        <v>103.55286826449699</v>
      </c>
      <c r="AU38" s="140">
        <v>136.27978919625099</v>
      </c>
      <c r="AV38" s="140">
        <v>149.08270052792099</v>
      </c>
      <c r="AW38" s="140">
        <v>141.95720728317099</v>
      </c>
      <c r="AX38" s="140">
        <v>123.236699221781</v>
      </c>
      <c r="AY38" s="147">
        <v>131.61969408744599</v>
      </c>
      <c r="AZ38" s="140"/>
      <c r="BA38" s="148">
        <v>104.045447853366</v>
      </c>
      <c r="BB38" s="149">
        <v>105.030071347353</v>
      </c>
      <c r="BC38" s="150">
        <v>104.561904877798</v>
      </c>
      <c r="BD38" s="140"/>
      <c r="BE38" s="151">
        <v>122.20045400065401</v>
      </c>
      <c r="BF38" s="96"/>
    </row>
    <row r="39" spans="1:58" x14ac:dyDescent="0.25">
      <c r="A39" s="26" t="s">
        <v>83</v>
      </c>
      <c r="B39" s="44" t="str">
        <f t="shared" si="0"/>
        <v>Shenandoah Valley</v>
      </c>
      <c r="C39" s="12"/>
      <c r="D39" s="29" t="s">
        <v>16</v>
      </c>
      <c r="E39" s="32" t="s">
        <v>17</v>
      </c>
      <c r="F39" s="12"/>
      <c r="G39" s="173">
        <v>37.078937831325298</v>
      </c>
      <c r="H39" s="174">
        <v>46.5625773493975</v>
      </c>
      <c r="I39" s="174">
        <v>53.539525783132497</v>
      </c>
      <c r="J39" s="174">
        <v>55.663675180722798</v>
      </c>
      <c r="K39" s="174">
        <v>60.700790361445698</v>
      </c>
      <c r="L39" s="175">
        <v>50.709101301204797</v>
      </c>
      <c r="M39" s="162"/>
      <c r="N39" s="176">
        <v>81.948434017045898</v>
      </c>
      <c r="O39" s="177">
        <v>82.360577877680896</v>
      </c>
      <c r="P39" s="178">
        <v>82.154505947363404</v>
      </c>
      <c r="Q39" s="162"/>
      <c r="R39" s="179">
        <v>59.878763194909098</v>
      </c>
      <c r="S39" s="145"/>
      <c r="T39" s="152">
        <v>9.2956568305559504</v>
      </c>
      <c r="U39" s="153">
        <v>15.7789425695204</v>
      </c>
      <c r="V39" s="153">
        <v>26.698438774337699</v>
      </c>
      <c r="W39" s="153">
        <v>30.878656902046899</v>
      </c>
      <c r="X39" s="153">
        <v>21.6999622188705</v>
      </c>
      <c r="Y39" s="154">
        <v>21.3456310737138</v>
      </c>
      <c r="Z39" s="140"/>
      <c r="AA39" s="155">
        <v>24.1447829219568</v>
      </c>
      <c r="AB39" s="156">
        <v>41.499670764099498</v>
      </c>
      <c r="AC39" s="157">
        <v>32.276995149558097</v>
      </c>
      <c r="AD39" s="140"/>
      <c r="AE39" s="158">
        <v>25.663096012841901</v>
      </c>
      <c r="AF39" s="136"/>
      <c r="AG39" s="173">
        <v>35.522573734939698</v>
      </c>
      <c r="AH39" s="174">
        <v>44.253172048192702</v>
      </c>
      <c r="AI39" s="174">
        <v>47.657877349397502</v>
      </c>
      <c r="AJ39" s="174">
        <v>48.184837831325297</v>
      </c>
      <c r="AK39" s="174">
        <v>50.388452771084303</v>
      </c>
      <c r="AL39" s="175">
        <v>45.201382746987903</v>
      </c>
      <c r="AM39" s="162"/>
      <c r="AN39" s="176">
        <v>69.164615090186999</v>
      </c>
      <c r="AO39" s="177">
        <v>70.4422833835701</v>
      </c>
      <c r="AP39" s="178">
        <v>69.803449236878606</v>
      </c>
      <c r="AQ39" s="162"/>
      <c r="AR39" s="179">
        <v>52.267005915411602</v>
      </c>
      <c r="AS39" s="145"/>
      <c r="AT39" s="152">
        <v>18.8818558474523</v>
      </c>
      <c r="AU39" s="153">
        <v>24.495704893500399</v>
      </c>
      <c r="AV39" s="153">
        <v>27.141749554691099</v>
      </c>
      <c r="AW39" s="153">
        <v>29.3512156516293</v>
      </c>
      <c r="AX39" s="153">
        <v>30.400215284496301</v>
      </c>
      <c r="AY39" s="154">
        <v>26.391249602614899</v>
      </c>
      <c r="AZ39" s="140"/>
      <c r="BA39" s="155">
        <v>31.647947317905999</v>
      </c>
      <c r="BB39" s="156">
        <v>27.634596811978199</v>
      </c>
      <c r="BC39" s="157">
        <v>29.5918534992765</v>
      </c>
      <c r="BD39" s="140"/>
      <c r="BE39" s="158">
        <v>27.644620472206402</v>
      </c>
      <c r="BF39" s="96"/>
    </row>
    <row r="40" spans="1:58" x14ac:dyDescent="0.25">
      <c r="A40" s="22" t="s">
        <v>84</v>
      </c>
      <c r="B40" s="44" t="str">
        <f t="shared" si="0"/>
        <v>Southern Virginia</v>
      </c>
      <c r="C40" s="10"/>
      <c r="D40" s="27" t="s">
        <v>16</v>
      </c>
      <c r="E40" s="30" t="s">
        <v>17</v>
      </c>
      <c r="F40" s="3"/>
      <c r="G40" s="159">
        <v>37.667501894417697</v>
      </c>
      <c r="H40" s="160">
        <v>51.5909345794392</v>
      </c>
      <c r="I40" s="160">
        <v>55.555903005809498</v>
      </c>
      <c r="J40" s="160">
        <v>55.656759282647101</v>
      </c>
      <c r="K40" s="160">
        <v>54.1422480424349</v>
      </c>
      <c r="L40" s="161">
        <v>50.922669360949698</v>
      </c>
      <c r="M40" s="162"/>
      <c r="N40" s="163">
        <v>74.231275574639994</v>
      </c>
      <c r="O40" s="164">
        <v>77.903945440767799</v>
      </c>
      <c r="P40" s="165">
        <v>76.067610507703904</v>
      </c>
      <c r="Q40" s="162"/>
      <c r="R40" s="166">
        <v>58.106938260022297</v>
      </c>
      <c r="S40" s="145"/>
      <c r="T40" s="137">
        <v>-0.88769835682064202</v>
      </c>
      <c r="U40" s="138">
        <v>9.7314311933124298</v>
      </c>
      <c r="V40" s="138">
        <v>9.8303397413614704</v>
      </c>
      <c r="W40" s="138">
        <v>14.2502410035205</v>
      </c>
      <c r="X40" s="138">
        <v>10.131414020963801</v>
      </c>
      <c r="Y40" s="139">
        <v>9.0513781065669807</v>
      </c>
      <c r="Z40" s="140"/>
      <c r="AA40" s="141">
        <v>23.277145096829301</v>
      </c>
      <c r="AB40" s="142">
        <v>35.562187736874698</v>
      </c>
      <c r="AC40" s="143">
        <v>29.276251042931399</v>
      </c>
      <c r="AD40" s="140"/>
      <c r="AE40" s="144">
        <v>15.829178356944199</v>
      </c>
      <c r="AF40" s="145"/>
      <c r="AG40" s="159">
        <v>35.110090932053502</v>
      </c>
      <c r="AH40" s="160">
        <v>47.328925865117398</v>
      </c>
      <c r="AI40" s="160">
        <v>50.088278605708503</v>
      </c>
      <c r="AJ40" s="160">
        <v>50.2085210911846</v>
      </c>
      <c r="AK40" s="160">
        <v>48.685540540540501</v>
      </c>
      <c r="AL40" s="161">
        <v>46.284271406920901</v>
      </c>
      <c r="AM40" s="162"/>
      <c r="AN40" s="163">
        <v>61.595103561505397</v>
      </c>
      <c r="AO40" s="164">
        <v>64.054821293255799</v>
      </c>
      <c r="AP40" s="165">
        <v>62.824962427380598</v>
      </c>
      <c r="AQ40" s="162"/>
      <c r="AR40" s="166">
        <v>51.010183127052201</v>
      </c>
      <c r="AS40" s="145"/>
      <c r="AT40" s="137">
        <v>2.6804711754686101</v>
      </c>
      <c r="AU40" s="138">
        <v>7.5873702210528</v>
      </c>
      <c r="AV40" s="138">
        <v>5.5539161395405898</v>
      </c>
      <c r="AW40" s="138">
        <v>7.7914592101579698</v>
      </c>
      <c r="AX40" s="138">
        <v>7.2328393433594096</v>
      </c>
      <c r="AY40" s="139">
        <v>6.3426814405004199</v>
      </c>
      <c r="AZ40" s="140"/>
      <c r="BA40" s="141">
        <v>15.060820228051</v>
      </c>
      <c r="BB40" s="142">
        <v>14.474969896838701</v>
      </c>
      <c r="BC40" s="143">
        <v>14.761413454639399</v>
      </c>
      <c r="BD40" s="140"/>
      <c r="BE40" s="144">
        <v>9.1605705866927405</v>
      </c>
      <c r="BF40" s="145"/>
    </row>
    <row r="41" spans="1:58" x14ac:dyDescent="0.25">
      <c r="A41" s="23" t="s">
        <v>85</v>
      </c>
      <c r="B41" s="44" t="str">
        <f t="shared" si="0"/>
        <v>Southwest Virginia - Blue Ridge Highlands</v>
      </c>
      <c r="C41" s="11"/>
      <c r="D41" s="28" t="s">
        <v>16</v>
      </c>
      <c r="E41" s="31" t="s">
        <v>17</v>
      </c>
      <c r="F41" s="12"/>
      <c r="G41" s="167">
        <v>35.878523332900002</v>
      </c>
      <c r="H41" s="162">
        <v>41.852959833614896</v>
      </c>
      <c r="I41" s="162">
        <v>47.040213180813701</v>
      </c>
      <c r="J41" s="162">
        <v>48.243280904718503</v>
      </c>
      <c r="K41" s="162">
        <v>53.221449369556701</v>
      </c>
      <c r="L41" s="168">
        <v>45.247285324320799</v>
      </c>
      <c r="M41" s="162"/>
      <c r="N41" s="169">
        <v>91.554632783049499</v>
      </c>
      <c r="O41" s="170">
        <v>88.932000519953206</v>
      </c>
      <c r="P41" s="171">
        <v>90.243316651501303</v>
      </c>
      <c r="Q41" s="162"/>
      <c r="R41" s="172">
        <v>58.103294274943799</v>
      </c>
      <c r="S41" s="145"/>
      <c r="T41" s="146">
        <v>-42.904839276606097</v>
      </c>
      <c r="U41" s="140">
        <v>-10.105043468192401</v>
      </c>
      <c r="V41" s="140">
        <v>11.7367208567607</v>
      </c>
      <c r="W41" s="140">
        <v>3.7225579803450999</v>
      </c>
      <c r="X41" s="140">
        <v>0.24583364823040699</v>
      </c>
      <c r="Y41" s="147">
        <v>-9.9016578203936092</v>
      </c>
      <c r="Z41" s="140"/>
      <c r="AA41" s="148">
        <v>39.684140719128003</v>
      </c>
      <c r="AB41" s="149">
        <v>66.640921139274397</v>
      </c>
      <c r="AC41" s="150">
        <v>51.7823367144942</v>
      </c>
      <c r="AD41" s="140"/>
      <c r="AE41" s="151">
        <v>9.9219071177864304</v>
      </c>
      <c r="AF41" s="145"/>
      <c r="AG41" s="167">
        <v>34.325258351748303</v>
      </c>
      <c r="AH41" s="162">
        <v>41.231106850383398</v>
      </c>
      <c r="AI41" s="162">
        <v>44.007421032107104</v>
      </c>
      <c r="AJ41" s="162">
        <v>45.9721851033406</v>
      </c>
      <c r="AK41" s="162">
        <v>49.318325425711599</v>
      </c>
      <c r="AL41" s="168">
        <v>42.970859352658202</v>
      </c>
      <c r="AM41" s="162"/>
      <c r="AN41" s="169">
        <v>75.595937215650494</v>
      </c>
      <c r="AO41" s="170">
        <v>74.602393734563805</v>
      </c>
      <c r="AP41" s="171">
        <v>75.099165475107199</v>
      </c>
      <c r="AQ41" s="162"/>
      <c r="AR41" s="172">
        <v>52.150375387643599</v>
      </c>
      <c r="AS41" s="145"/>
      <c r="AT41" s="146">
        <v>-0.74487073765725198</v>
      </c>
      <c r="AU41" s="140">
        <v>16.178135914473799</v>
      </c>
      <c r="AV41" s="140">
        <v>20.722179163960899</v>
      </c>
      <c r="AW41" s="140">
        <v>19.397693829756999</v>
      </c>
      <c r="AX41" s="140">
        <v>15.185435229336701</v>
      </c>
      <c r="AY41" s="147">
        <v>14.3780434101143</v>
      </c>
      <c r="AZ41" s="140"/>
      <c r="BA41" s="148">
        <v>22.495046599019499</v>
      </c>
      <c r="BB41" s="149">
        <v>19.438922581168001</v>
      </c>
      <c r="BC41" s="150">
        <v>20.957789195456499</v>
      </c>
      <c r="BD41" s="140"/>
      <c r="BE41" s="151">
        <v>16.9965764343264</v>
      </c>
      <c r="BF41" s="145"/>
    </row>
    <row r="42" spans="1:58" x14ac:dyDescent="0.25">
      <c r="A42" s="24" t="s">
        <v>86</v>
      </c>
      <c r="B42" s="44" t="str">
        <f t="shared" si="0"/>
        <v>Southwest Virginia - Heart of Appalachia</v>
      </c>
      <c r="C42" s="12"/>
      <c r="D42" s="28" t="s">
        <v>16</v>
      </c>
      <c r="E42" s="31" t="s">
        <v>17</v>
      </c>
      <c r="F42" s="12"/>
      <c r="G42" s="167">
        <v>30.197367688022201</v>
      </c>
      <c r="H42" s="162">
        <v>43.9603760445682</v>
      </c>
      <c r="I42" s="162">
        <v>45.901970752089099</v>
      </c>
      <c r="J42" s="162">
        <v>45.298196378829999</v>
      </c>
      <c r="K42" s="162">
        <v>42.4512256267409</v>
      </c>
      <c r="L42" s="168">
        <v>41.561827298050098</v>
      </c>
      <c r="M42" s="162"/>
      <c r="N42" s="169">
        <v>53.120816326530601</v>
      </c>
      <c r="O42" s="170">
        <v>53.841026991441701</v>
      </c>
      <c r="P42" s="171">
        <v>53.480921658986098</v>
      </c>
      <c r="Q42" s="162"/>
      <c r="R42" s="172">
        <v>45.105594049716103</v>
      </c>
      <c r="S42" s="145"/>
      <c r="T42" s="146">
        <v>-33.420389748654102</v>
      </c>
      <c r="U42" s="140">
        <v>10.960785609625001</v>
      </c>
      <c r="V42" s="140">
        <v>24.130543106659399</v>
      </c>
      <c r="W42" s="140">
        <v>16.8130476491827</v>
      </c>
      <c r="X42" s="140">
        <v>7.1191097607448102</v>
      </c>
      <c r="Y42" s="147">
        <v>3.7307980922424702</v>
      </c>
      <c r="Z42" s="140"/>
      <c r="AA42" s="148">
        <v>5.5734134128266701</v>
      </c>
      <c r="AB42" s="149">
        <v>25.636859798979799</v>
      </c>
      <c r="AC42" s="150">
        <v>14.801703820085301</v>
      </c>
      <c r="AD42" s="140"/>
      <c r="AE42" s="151">
        <v>7.4212459141016103</v>
      </c>
      <c r="AF42" s="145"/>
      <c r="AG42" s="167">
        <v>27.942353760445599</v>
      </c>
      <c r="AH42" s="162">
        <v>42.6072788997214</v>
      </c>
      <c r="AI42" s="162">
        <v>46.308264275766</v>
      </c>
      <c r="AJ42" s="162">
        <v>44.023278203342599</v>
      </c>
      <c r="AK42" s="162">
        <v>41.338662952646203</v>
      </c>
      <c r="AL42" s="168">
        <v>40.443967618384399</v>
      </c>
      <c r="AM42" s="162"/>
      <c r="AN42" s="169">
        <v>48.216409816372</v>
      </c>
      <c r="AO42" s="170">
        <v>46.640894113609001</v>
      </c>
      <c r="AP42" s="171">
        <v>47.4286519649905</v>
      </c>
      <c r="AQ42" s="162"/>
      <c r="AR42" s="172">
        <v>42.460104522712598</v>
      </c>
      <c r="AS42" s="145"/>
      <c r="AT42" s="146">
        <v>-9.2502494614978907</v>
      </c>
      <c r="AU42" s="140">
        <v>18.011543649999101</v>
      </c>
      <c r="AV42" s="140">
        <v>25.470272949538799</v>
      </c>
      <c r="AW42" s="140">
        <v>17.663970819934502</v>
      </c>
      <c r="AX42" s="140">
        <v>15.4817433501357</v>
      </c>
      <c r="AY42" s="147">
        <v>14.2359501840291</v>
      </c>
      <c r="AZ42" s="140"/>
      <c r="BA42" s="148">
        <v>4.4524170064584796</v>
      </c>
      <c r="BB42" s="149">
        <v>-2.7746536136847002</v>
      </c>
      <c r="BC42" s="150">
        <v>0.769368596305264</v>
      </c>
      <c r="BD42" s="140"/>
      <c r="BE42" s="151">
        <v>9.5365341043098599</v>
      </c>
      <c r="BF42" s="145"/>
    </row>
    <row r="43" spans="1:58" x14ac:dyDescent="0.25">
      <c r="A43" s="26" t="s">
        <v>87</v>
      </c>
      <c r="B43" s="44" t="str">
        <f t="shared" si="0"/>
        <v>Virginia Mountains</v>
      </c>
      <c r="C43" s="12"/>
      <c r="D43" s="29" t="s">
        <v>16</v>
      </c>
      <c r="E43" s="32" t="s">
        <v>17</v>
      </c>
      <c r="F43" s="12"/>
      <c r="G43" s="173">
        <v>33.4218385832094</v>
      </c>
      <c r="H43" s="174">
        <v>44.615335947005498</v>
      </c>
      <c r="I43" s="174">
        <v>54.685625253481099</v>
      </c>
      <c r="J43" s="174">
        <v>51.243563606867603</v>
      </c>
      <c r="K43" s="174">
        <v>49.9010260916587</v>
      </c>
      <c r="L43" s="175">
        <v>46.773477896444497</v>
      </c>
      <c r="M43" s="162"/>
      <c r="N43" s="176">
        <v>70.610021574973004</v>
      </c>
      <c r="O43" s="177">
        <v>71.813913160733506</v>
      </c>
      <c r="P43" s="178">
        <v>71.211967367853205</v>
      </c>
      <c r="Q43" s="162"/>
      <c r="R43" s="179">
        <v>53.7687048651986</v>
      </c>
      <c r="S43" s="145"/>
      <c r="T43" s="152">
        <v>1.71699958102337</v>
      </c>
      <c r="U43" s="153">
        <v>13.9883273249569</v>
      </c>
      <c r="V43" s="153">
        <v>39.335548242376802</v>
      </c>
      <c r="W43" s="153">
        <v>23.359375425876902</v>
      </c>
      <c r="X43" s="153">
        <v>10.9737407866127</v>
      </c>
      <c r="Y43" s="154">
        <v>18.254612036994299</v>
      </c>
      <c r="Z43" s="140"/>
      <c r="AA43" s="155">
        <v>22.260569688995201</v>
      </c>
      <c r="AB43" s="156">
        <v>32.404325948315098</v>
      </c>
      <c r="AC43" s="157">
        <v>27.173244225990601</v>
      </c>
      <c r="AD43" s="140"/>
      <c r="AE43" s="158">
        <v>21.4889721044308</v>
      </c>
      <c r="AF43" s="145"/>
      <c r="AG43" s="173">
        <v>33.807466540489301</v>
      </c>
      <c r="AH43" s="174">
        <v>45.531309990536698</v>
      </c>
      <c r="AI43" s="174">
        <v>49.860365012842998</v>
      </c>
      <c r="AJ43" s="174">
        <v>48.497718669730901</v>
      </c>
      <c r="AK43" s="174">
        <v>49.175868257401604</v>
      </c>
      <c r="AL43" s="175">
        <v>45.3745456942003</v>
      </c>
      <c r="AM43" s="162"/>
      <c r="AN43" s="176">
        <v>69.670168878981301</v>
      </c>
      <c r="AO43" s="177">
        <v>72.6435741547606</v>
      </c>
      <c r="AP43" s="178">
        <v>71.156871516871007</v>
      </c>
      <c r="AQ43" s="162"/>
      <c r="AR43" s="179">
        <v>52.744302692682702</v>
      </c>
      <c r="AS43" s="145"/>
      <c r="AT43" s="152">
        <v>28.021541192276</v>
      </c>
      <c r="AU43" s="153">
        <v>35.421764948764299</v>
      </c>
      <c r="AV43" s="153">
        <v>37.665623792818302</v>
      </c>
      <c r="AW43" s="153">
        <v>31.279296915343501</v>
      </c>
      <c r="AX43" s="153">
        <v>37.871777057887201</v>
      </c>
      <c r="AY43" s="154">
        <v>34.355992444938401</v>
      </c>
      <c r="AZ43" s="140"/>
      <c r="BA43" s="155">
        <v>37.568038709888803</v>
      </c>
      <c r="BB43" s="156">
        <v>34.8398290902675</v>
      </c>
      <c r="BC43" s="157">
        <v>36.161780320719203</v>
      </c>
      <c r="BD43" s="140"/>
      <c r="BE43" s="158">
        <v>35.0482761261203</v>
      </c>
      <c r="BF43" s="145"/>
    </row>
  </sheetData>
  <sheetProtection algorithmName="SHA-512" hashValue="LJrFMkG4AKC0Zv7Dtqv+gKZPJvKxmOttzTaIysdi8nWUO1ufnJF6vuW3IX/X7J8dNa/Ewk85+ILmyabHVeOZJQ==" saltValue="UEI0/VE58HrdWgWjqW+GU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E18" sqref="AE18"/>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102</v>
      </c>
      <c r="D1" s="180"/>
      <c r="E1" s="180"/>
      <c r="F1" s="180"/>
      <c r="G1" s="180"/>
      <c r="H1" s="180"/>
      <c r="I1" s="180"/>
      <c r="J1" s="180"/>
      <c r="K1" s="180"/>
      <c r="L1" s="180"/>
      <c r="M1" s="180"/>
      <c r="N1" s="180"/>
      <c r="O1" s="180"/>
      <c r="P1" s="180"/>
      <c r="Q1" s="180"/>
      <c r="R1" s="180"/>
      <c r="S1" s="180"/>
      <c r="T1" s="180"/>
      <c r="U1" s="180"/>
      <c r="V1" s="180"/>
      <c r="W1" s="180"/>
      <c r="X1" s="180"/>
      <c r="Y1" s="181"/>
      <c r="Z1" s="181"/>
      <c r="AA1" s="181"/>
      <c r="AB1" s="181"/>
      <c r="AC1" s="181"/>
      <c r="AD1" s="181"/>
      <c r="AE1" s="181"/>
      <c r="AF1" s="181"/>
      <c r="AG1" s="181"/>
      <c r="AH1" s="181"/>
      <c r="AI1" s="181"/>
      <c r="AJ1" s="181"/>
      <c r="AK1" s="181"/>
      <c r="AL1" s="181"/>
    </row>
    <row r="2" spans="1:50" ht="15" customHeight="1" x14ac:dyDescent="0.25">
      <c r="A2" s="180"/>
      <c r="B2" s="97" t="s">
        <v>125</v>
      </c>
      <c r="C2" s="180"/>
      <c r="D2" s="180"/>
      <c r="E2" s="180"/>
      <c r="F2" s="180"/>
      <c r="G2" s="180"/>
      <c r="H2" s="180"/>
      <c r="I2" s="180"/>
      <c r="J2" s="180"/>
      <c r="K2" s="180"/>
      <c r="L2" s="180"/>
      <c r="M2" s="180"/>
      <c r="N2" s="180"/>
      <c r="O2" s="180"/>
      <c r="P2" s="180"/>
      <c r="Q2" s="180"/>
      <c r="R2" s="180"/>
      <c r="S2" s="180"/>
      <c r="T2" s="180"/>
      <c r="U2" s="180"/>
      <c r="V2" s="180"/>
      <c r="W2" s="180"/>
      <c r="X2" s="180"/>
      <c r="Y2" s="181"/>
      <c r="Z2" s="181"/>
      <c r="AA2" s="181"/>
      <c r="AB2" s="181"/>
      <c r="AC2" s="181"/>
      <c r="AD2" s="181"/>
      <c r="AE2" s="181"/>
      <c r="AF2" s="181"/>
      <c r="AG2" s="181"/>
      <c r="AH2" s="181"/>
      <c r="AI2" s="181"/>
      <c r="AJ2" s="181"/>
      <c r="AK2" s="181"/>
      <c r="AL2" s="181"/>
    </row>
    <row r="3" spans="1:50" x14ac:dyDescent="0.25">
      <c r="A3" s="180"/>
      <c r="B3" s="180"/>
      <c r="C3" s="180"/>
      <c r="D3" s="180"/>
      <c r="E3" s="180"/>
      <c r="F3" s="180"/>
      <c r="G3" s="180"/>
      <c r="H3" s="180"/>
      <c r="I3" s="180"/>
      <c r="J3" s="180"/>
      <c r="K3" s="180"/>
      <c r="L3" s="180"/>
      <c r="M3" s="180"/>
      <c r="N3" s="180"/>
      <c r="O3" s="180"/>
      <c r="P3" s="180"/>
      <c r="Q3" s="180"/>
      <c r="R3" s="180"/>
      <c r="S3" s="180"/>
      <c r="T3" s="180"/>
      <c r="U3" s="180"/>
      <c r="V3" s="180"/>
      <c r="W3" s="180"/>
      <c r="X3" s="180"/>
      <c r="Y3" s="181"/>
      <c r="Z3" s="181"/>
      <c r="AA3" s="181"/>
      <c r="AB3" s="181"/>
      <c r="AC3" s="181"/>
      <c r="AD3" s="181"/>
      <c r="AE3" s="181"/>
      <c r="AF3" s="181"/>
      <c r="AG3" s="181"/>
      <c r="AH3" s="181"/>
      <c r="AI3" s="181"/>
      <c r="AJ3" s="181"/>
      <c r="AK3" s="181"/>
      <c r="AL3" s="181"/>
    </row>
    <row r="4" spans="1:50" x14ac:dyDescent="0.25">
      <c r="A4" s="180"/>
      <c r="B4" s="180"/>
      <c r="C4" s="180"/>
      <c r="D4" s="180"/>
      <c r="E4" s="180"/>
      <c r="F4" s="180"/>
      <c r="G4" s="180"/>
      <c r="H4" s="180"/>
      <c r="I4" s="180"/>
      <c r="J4" s="180"/>
      <c r="K4" s="180"/>
      <c r="L4" s="180"/>
      <c r="M4" s="180"/>
      <c r="N4" s="180"/>
      <c r="O4" s="180"/>
      <c r="P4" s="180"/>
      <c r="Q4" s="180"/>
      <c r="R4" s="180"/>
      <c r="S4" s="180"/>
      <c r="T4" s="180"/>
      <c r="U4" s="180"/>
      <c r="V4" s="180"/>
      <c r="W4" s="180"/>
      <c r="X4" s="180"/>
      <c r="Y4" s="181"/>
      <c r="Z4" s="181"/>
      <c r="AA4" s="181"/>
      <c r="AB4" s="181"/>
      <c r="AC4" s="181"/>
      <c r="AD4" s="181"/>
      <c r="AE4" s="181"/>
      <c r="AF4" s="181"/>
      <c r="AG4" s="181"/>
      <c r="AH4" s="181"/>
      <c r="AI4" s="181"/>
      <c r="AJ4" s="181"/>
      <c r="AK4" s="181"/>
      <c r="AL4" s="181"/>
    </row>
    <row r="5" spans="1:50" x14ac:dyDescent="0.25">
      <c r="A5" s="180"/>
      <c r="B5" s="180"/>
      <c r="C5" s="180"/>
      <c r="D5" s="180"/>
      <c r="E5" s="180"/>
      <c r="F5" s="180"/>
      <c r="G5" s="180"/>
      <c r="H5" s="180"/>
      <c r="I5" s="180"/>
      <c r="J5" s="180"/>
      <c r="K5" s="180"/>
      <c r="L5" s="180"/>
      <c r="M5" s="180"/>
      <c r="N5" s="180"/>
      <c r="O5" s="180"/>
      <c r="P5" s="180"/>
      <c r="Q5" s="180"/>
      <c r="R5" s="180"/>
      <c r="S5" s="180"/>
      <c r="T5" s="180"/>
      <c r="U5" s="180"/>
      <c r="V5" s="180"/>
      <c r="W5" s="180"/>
      <c r="X5" s="180"/>
      <c r="Y5" s="181"/>
      <c r="Z5" s="181"/>
      <c r="AA5" s="181"/>
      <c r="AB5" s="181"/>
      <c r="AC5" s="181"/>
      <c r="AD5" s="181"/>
      <c r="AE5" s="181"/>
      <c r="AF5" s="181"/>
      <c r="AG5" s="181"/>
      <c r="AH5" s="181"/>
      <c r="AI5" s="181"/>
      <c r="AJ5" s="181"/>
      <c r="AK5" s="181"/>
      <c r="AL5" s="181"/>
    </row>
    <row r="6" spans="1:50" x14ac:dyDescent="0.25">
      <c r="A6" s="180"/>
      <c r="B6" s="180"/>
      <c r="C6" s="180"/>
      <c r="D6" s="180"/>
      <c r="E6" s="180"/>
      <c r="F6" s="180"/>
      <c r="G6" s="180"/>
      <c r="H6" s="180"/>
      <c r="I6" s="180"/>
      <c r="J6" s="180"/>
      <c r="K6" s="180"/>
      <c r="L6" s="180"/>
      <c r="M6" s="180"/>
      <c r="N6" s="180"/>
      <c r="O6" s="180"/>
      <c r="P6" s="180"/>
      <c r="Q6" s="180"/>
      <c r="R6" s="180"/>
      <c r="S6" s="180"/>
      <c r="T6" s="180"/>
      <c r="U6" s="180"/>
      <c r="V6" s="180"/>
      <c r="W6" s="180"/>
      <c r="X6" s="180"/>
      <c r="Y6" s="181"/>
      <c r="Z6" s="181"/>
      <c r="AA6" s="181"/>
      <c r="AB6" s="181"/>
      <c r="AC6" s="181"/>
      <c r="AD6" s="181"/>
      <c r="AE6" s="181"/>
      <c r="AF6" s="181"/>
      <c r="AG6" s="181"/>
      <c r="AH6" s="181"/>
      <c r="AI6" s="181"/>
      <c r="AJ6" s="181"/>
      <c r="AK6" s="181"/>
      <c r="AL6" s="181"/>
    </row>
    <row r="7" spans="1:50" x14ac:dyDescent="0.25">
      <c r="A7" s="180"/>
      <c r="B7" s="180"/>
      <c r="C7" s="180"/>
      <c r="D7" s="180"/>
      <c r="E7" s="180"/>
      <c r="F7" s="180"/>
      <c r="G7" s="180"/>
      <c r="H7" s="180"/>
      <c r="I7" s="180"/>
      <c r="J7" s="180"/>
      <c r="K7" s="180"/>
      <c r="L7" s="180"/>
      <c r="M7" s="180"/>
      <c r="N7" s="180"/>
      <c r="O7" s="180"/>
      <c r="P7" s="180"/>
      <c r="Q7" s="180"/>
      <c r="R7" s="180"/>
      <c r="S7" s="180"/>
      <c r="T7" s="180"/>
      <c r="U7" s="180"/>
      <c r="V7" s="180"/>
      <c r="W7" s="180"/>
      <c r="X7" s="180"/>
      <c r="Y7" s="181"/>
      <c r="Z7" s="181"/>
      <c r="AA7" s="181"/>
      <c r="AB7" s="181"/>
      <c r="AC7" s="181"/>
      <c r="AD7" s="181"/>
      <c r="AE7" s="181"/>
      <c r="AF7" s="181"/>
      <c r="AG7" s="181"/>
      <c r="AH7" s="181"/>
      <c r="AI7" s="181"/>
      <c r="AJ7" s="181"/>
      <c r="AK7" s="181"/>
      <c r="AL7" s="181"/>
    </row>
    <row r="8" spans="1:50" ht="18" customHeight="1" x14ac:dyDescent="0.3">
      <c r="A8" s="102"/>
      <c r="B8" s="180"/>
      <c r="C8" s="180"/>
      <c r="D8" s="211">
        <v>2022</v>
      </c>
      <c r="E8" s="211"/>
      <c r="F8" s="211"/>
      <c r="G8" s="211"/>
      <c r="H8" s="211"/>
      <c r="I8" s="211"/>
      <c r="J8" s="211"/>
      <c r="K8" s="102"/>
      <c r="L8" s="102"/>
      <c r="M8" s="102"/>
      <c r="N8" s="102"/>
      <c r="O8" s="180"/>
      <c r="P8" s="211">
        <v>2021</v>
      </c>
      <c r="Q8" s="211"/>
      <c r="R8" s="211"/>
      <c r="S8" s="211"/>
      <c r="T8" s="211"/>
      <c r="U8" s="211"/>
      <c r="V8" s="211"/>
      <c r="W8" s="102"/>
      <c r="X8" s="102"/>
      <c r="Y8" s="181"/>
      <c r="Z8" s="181"/>
      <c r="AA8" s="181"/>
      <c r="AB8" s="181"/>
      <c r="AC8" s="181"/>
      <c r="AD8" s="181"/>
      <c r="AE8" s="181"/>
      <c r="AF8" s="181"/>
      <c r="AG8" s="181"/>
      <c r="AH8" s="181"/>
      <c r="AI8" s="181"/>
      <c r="AJ8" s="181"/>
      <c r="AK8" s="181"/>
      <c r="AL8" s="181"/>
    </row>
    <row r="9" spans="1:50" ht="15.75" customHeight="1" x14ac:dyDescent="0.3">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2"/>
      <c r="B10" s="180"/>
      <c r="C10" s="108" t="s">
        <v>110</v>
      </c>
      <c r="D10" s="109">
        <v>6</v>
      </c>
      <c r="E10" s="110">
        <v>7</v>
      </c>
      <c r="F10" s="110">
        <v>8</v>
      </c>
      <c r="G10" s="110">
        <v>9</v>
      </c>
      <c r="H10" s="110">
        <v>10</v>
      </c>
      <c r="I10" s="110">
        <v>11</v>
      </c>
      <c r="J10" s="111">
        <v>12</v>
      </c>
      <c r="K10" s="182"/>
      <c r="L10" s="182"/>
      <c r="M10" s="212" t="s">
        <v>105</v>
      </c>
      <c r="N10" s="212"/>
      <c r="O10" s="108" t="s">
        <v>110</v>
      </c>
      <c r="P10" s="109">
        <v>7</v>
      </c>
      <c r="Q10" s="110">
        <v>8</v>
      </c>
      <c r="R10" s="110">
        <v>9</v>
      </c>
      <c r="S10" s="110">
        <v>10</v>
      </c>
      <c r="T10" s="110">
        <v>11</v>
      </c>
      <c r="U10" s="110">
        <v>12</v>
      </c>
      <c r="V10" s="111">
        <v>13</v>
      </c>
      <c r="W10" s="182"/>
      <c r="X10" s="182"/>
      <c r="Y10" s="181"/>
      <c r="Z10" s="181"/>
      <c r="AA10" s="181"/>
      <c r="AB10" s="181"/>
      <c r="AC10" s="181"/>
      <c r="AD10" s="181"/>
      <c r="AE10" s="181"/>
      <c r="AF10" s="181"/>
      <c r="AG10" s="181"/>
      <c r="AH10" s="181"/>
      <c r="AI10" s="181"/>
      <c r="AJ10" s="181"/>
      <c r="AK10" s="181"/>
      <c r="AL10" s="181"/>
    </row>
    <row r="11" spans="1:50" ht="20.100000000000001" customHeight="1" x14ac:dyDescent="0.25">
      <c r="A11" s="182"/>
      <c r="B11" s="180"/>
      <c r="C11" s="108" t="s">
        <v>110</v>
      </c>
      <c r="D11" s="112">
        <v>13</v>
      </c>
      <c r="E11" s="113">
        <v>14</v>
      </c>
      <c r="F11" s="113">
        <v>15</v>
      </c>
      <c r="G11" s="113">
        <v>16</v>
      </c>
      <c r="H11" s="113">
        <v>17</v>
      </c>
      <c r="I11" s="113">
        <v>18</v>
      </c>
      <c r="J11" s="114">
        <v>19</v>
      </c>
      <c r="K11" s="182"/>
      <c r="L11" s="182"/>
      <c r="M11" s="212" t="s">
        <v>105</v>
      </c>
      <c r="N11" s="212"/>
      <c r="O11" s="108" t="s">
        <v>110</v>
      </c>
      <c r="P11" s="112">
        <v>14</v>
      </c>
      <c r="Q11" s="113">
        <v>15</v>
      </c>
      <c r="R11" s="113">
        <v>16</v>
      </c>
      <c r="S11" s="113">
        <v>17</v>
      </c>
      <c r="T11" s="113">
        <v>18</v>
      </c>
      <c r="U11" s="113">
        <v>19</v>
      </c>
      <c r="V11" s="114">
        <v>20</v>
      </c>
      <c r="W11" s="182"/>
      <c r="X11" s="182"/>
      <c r="Y11" s="181"/>
      <c r="Z11" s="181"/>
      <c r="AA11" s="181"/>
      <c r="AB11" s="181"/>
      <c r="AC11" s="181"/>
      <c r="AD11" s="181"/>
      <c r="AE11" s="181"/>
      <c r="AF11" s="181"/>
      <c r="AG11" s="181"/>
      <c r="AH11" s="181"/>
      <c r="AI11" s="181"/>
      <c r="AJ11" s="181"/>
      <c r="AK11" s="181"/>
      <c r="AL11" s="181"/>
    </row>
    <row r="12" spans="1:50" ht="20.100000000000001" customHeight="1" x14ac:dyDescent="0.25">
      <c r="A12" s="182"/>
      <c r="B12" s="180"/>
      <c r="C12" s="108" t="s">
        <v>110</v>
      </c>
      <c r="D12" s="115">
        <v>20</v>
      </c>
      <c r="E12" s="116">
        <v>21</v>
      </c>
      <c r="F12" s="116">
        <v>22</v>
      </c>
      <c r="G12" s="116">
        <v>23</v>
      </c>
      <c r="H12" s="116">
        <v>24</v>
      </c>
      <c r="I12" s="116">
        <v>25</v>
      </c>
      <c r="J12" s="117">
        <v>26</v>
      </c>
      <c r="K12" s="182"/>
      <c r="L12" s="182"/>
      <c r="M12" s="212" t="s">
        <v>105</v>
      </c>
      <c r="N12" s="212"/>
      <c r="O12" s="108" t="s">
        <v>110</v>
      </c>
      <c r="P12" s="115">
        <v>21</v>
      </c>
      <c r="Q12" s="116">
        <v>22</v>
      </c>
      <c r="R12" s="116">
        <v>23</v>
      </c>
      <c r="S12" s="116">
        <v>24</v>
      </c>
      <c r="T12" s="116">
        <v>25</v>
      </c>
      <c r="U12" s="116">
        <v>26</v>
      </c>
      <c r="V12" s="117">
        <v>27</v>
      </c>
      <c r="W12" s="182"/>
      <c r="X12" s="182"/>
      <c r="Y12" s="181"/>
      <c r="Z12" s="181"/>
      <c r="AA12" s="181"/>
      <c r="AB12" s="181"/>
      <c r="AC12" s="181"/>
      <c r="AD12" s="181"/>
      <c r="AE12" s="181"/>
      <c r="AF12" s="181"/>
      <c r="AG12" s="181"/>
      <c r="AH12" s="181"/>
      <c r="AI12" s="181"/>
      <c r="AJ12" s="181"/>
      <c r="AK12" s="181"/>
      <c r="AL12" s="181"/>
    </row>
    <row r="13" spans="1:50" ht="20.100000000000001" customHeight="1" x14ac:dyDescent="0.25">
      <c r="A13" s="182"/>
      <c r="B13" s="180"/>
      <c r="C13" s="108" t="s">
        <v>114</v>
      </c>
      <c r="D13" s="118">
        <v>27</v>
      </c>
      <c r="E13" s="119">
        <v>28</v>
      </c>
      <c r="F13" s="119">
        <v>29</v>
      </c>
      <c r="G13" s="119">
        <v>30</v>
      </c>
      <c r="H13" s="119">
        <v>31</v>
      </c>
      <c r="I13" s="119">
        <v>1</v>
      </c>
      <c r="J13" s="120">
        <v>2</v>
      </c>
      <c r="K13" s="182"/>
      <c r="L13" s="182"/>
      <c r="M13" s="212" t="s">
        <v>105</v>
      </c>
      <c r="N13" s="212"/>
      <c r="O13" s="108" t="s">
        <v>114</v>
      </c>
      <c r="P13" s="118">
        <v>28</v>
      </c>
      <c r="Q13" s="119">
        <v>29</v>
      </c>
      <c r="R13" s="119">
        <v>30</v>
      </c>
      <c r="S13" s="119">
        <v>31</v>
      </c>
      <c r="T13" s="119">
        <v>1</v>
      </c>
      <c r="U13" s="119">
        <v>2</v>
      </c>
      <c r="V13" s="120">
        <v>3</v>
      </c>
      <c r="W13" s="182"/>
      <c r="X13" s="182"/>
      <c r="Y13" s="181"/>
      <c r="Z13" s="181"/>
      <c r="AA13" s="181"/>
      <c r="AB13" s="181"/>
      <c r="AC13" s="181"/>
      <c r="AD13" s="181"/>
      <c r="AE13" s="181"/>
      <c r="AF13" s="181"/>
      <c r="AG13" s="181"/>
      <c r="AH13" s="181"/>
      <c r="AI13" s="181"/>
      <c r="AJ13" s="181"/>
      <c r="AK13" s="181"/>
      <c r="AL13" s="181"/>
    </row>
    <row r="14" spans="1:50" ht="20.100000000000001" customHeight="1" x14ac:dyDescent="0.25">
      <c r="A14" s="182"/>
      <c r="B14" s="180"/>
      <c r="C14" s="108" t="s">
        <v>119</v>
      </c>
      <c r="D14" s="121">
        <v>3</v>
      </c>
      <c r="E14" s="122">
        <v>4</v>
      </c>
      <c r="F14" s="122">
        <v>5</v>
      </c>
      <c r="G14" s="122">
        <v>6</v>
      </c>
      <c r="H14" s="122">
        <v>7</v>
      </c>
      <c r="I14" s="122">
        <v>8</v>
      </c>
      <c r="J14" s="123">
        <v>9</v>
      </c>
      <c r="K14" s="182"/>
      <c r="L14" s="182"/>
      <c r="M14" s="212" t="s">
        <v>105</v>
      </c>
      <c r="N14" s="212"/>
      <c r="O14" s="108" t="s">
        <v>119</v>
      </c>
      <c r="P14" s="121">
        <v>4</v>
      </c>
      <c r="Q14" s="122">
        <v>5</v>
      </c>
      <c r="R14" s="122">
        <v>6</v>
      </c>
      <c r="S14" s="122">
        <v>7</v>
      </c>
      <c r="T14" s="122">
        <v>8</v>
      </c>
      <c r="U14" s="122">
        <v>9</v>
      </c>
      <c r="V14" s="123">
        <v>10</v>
      </c>
      <c r="W14" s="182"/>
      <c r="X14" s="182"/>
      <c r="Y14" s="181"/>
      <c r="Z14" s="181"/>
      <c r="AA14" s="181"/>
      <c r="AB14" s="181"/>
      <c r="AC14" s="181"/>
      <c r="AD14" s="181"/>
      <c r="AE14" s="181"/>
      <c r="AF14" s="181"/>
      <c r="AG14" s="181"/>
      <c r="AH14" s="181"/>
      <c r="AI14" s="181"/>
      <c r="AJ14" s="181"/>
      <c r="AK14" s="181"/>
      <c r="AL14" s="181"/>
    </row>
    <row r="15" spans="1:50" ht="20.100000000000001" customHeight="1" x14ac:dyDescent="0.25">
      <c r="A15" s="182"/>
      <c r="B15" s="180"/>
      <c r="C15" s="108" t="s">
        <v>119</v>
      </c>
      <c r="D15" s="124">
        <v>10</v>
      </c>
      <c r="E15" s="125">
        <v>11</v>
      </c>
      <c r="F15" s="125">
        <v>12</v>
      </c>
      <c r="G15" s="125">
        <v>13</v>
      </c>
      <c r="H15" s="125">
        <v>14</v>
      </c>
      <c r="I15" s="125">
        <v>15</v>
      </c>
      <c r="J15" s="126">
        <v>16</v>
      </c>
      <c r="K15" s="182"/>
      <c r="L15" s="182"/>
      <c r="M15" s="212" t="s">
        <v>105</v>
      </c>
      <c r="N15" s="212"/>
      <c r="O15" s="108" t="s">
        <v>119</v>
      </c>
      <c r="P15" s="124">
        <v>11</v>
      </c>
      <c r="Q15" s="125">
        <v>12</v>
      </c>
      <c r="R15" s="125">
        <v>13</v>
      </c>
      <c r="S15" s="125">
        <v>14</v>
      </c>
      <c r="T15" s="125">
        <v>15</v>
      </c>
      <c r="U15" s="125">
        <v>16</v>
      </c>
      <c r="V15" s="126">
        <v>17</v>
      </c>
      <c r="W15" s="182"/>
      <c r="X15" s="182"/>
      <c r="Y15" s="181"/>
      <c r="Z15" s="181"/>
      <c r="AA15" s="181"/>
      <c r="AB15" s="181"/>
      <c r="AC15" s="181"/>
      <c r="AD15" s="181"/>
      <c r="AE15" s="181"/>
      <c r="AF15" s="181"/>
      <c r="AG15" s="181"/>
      <c r="AH15" s="181"/>
      <c r="AI15" s="181"/>
      <c r="AJ15" s="181"/>
      <c r="AK15" s="181"/>
      <c r="AL15" s="181"/>
    </row>
    <row r="16" spans="1:50" x14ac:dyDescent="0.25">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1"/>
      <c r="Z16" s="181"/>
      <c r="AA16" s="181"/>
      <c r="AB16" s="181"/>
      <c r="AC16" s="181"/>
      <c r="AD16" s="181"/>
      <c r="AE16" s="181"/>
      <c r="AF16" s="181"/>
      <c r="AG16" s="181"/>
      <c r="AH16" s="181"/>
      <c r="AI16" s="181"/>
      <c r="AJ16" s="181"/>
      <c r="AK16" s="181"/>
      <c r="AL16" s="181"/>
    </row>
    <row r="17" spans="1:50" x14ac:dyDescent="0.25">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1"/>
      <c r="Z17" s="181"/>
      <c r="AA17" s="181"/>
      <c r="AB17" s="181"/>
      <c r="AC17" s="181"/>
      <c r="AD17" s="181"/>
      <c r="AE17" s="181"/>
      <c r="AF17" s="181"/>
      <c r="AG17" s="181"/>
      <c r="AH17" s="181"/>
      <c r="AI17" s="181"/>
      <c r="AJ17" s="181"/>
      <c r="AK17" s="181"/>
      <c r="AL17" s="181"/>
    </row>
    <row r="18" spans="1:50" x14ac:dyDescent="0.25">
      <c r="A18" s="180"/>
      <c r="B18" s="180"/>
      <c r="C18" s="180"/>
      <c r="D18" s="213" t="s">
        <v>106</v>
      </c>
      <c r="E18" s="213"/>
      <c r="F18" s="213"/>
      <c r="G18" s="213"/>
      <c r="H18" s="213"/>
      <c r="I18" s="213"/>
      <c r="J18" s="213"/>
      <c r="K18" s="180"/>
      <c r="L18" s="180"/>
      <c r="M18" s="180"/>
      <c r="N18" s="180"/>
      <c r="O18" s="180"/>
      <c r="P18" s="213" t="s">
        <v>107</v>
      </c>
      <c r="Q18" s="213"/>
      <c r="R18" s="213"/>
      <c r="S18" s="213"/>
      <c r="T18" s="213"/>
      <c r="U18" s="213"/>
      <c r="V18" s="213"/>
      <c r="W18" s="180"/>
      <c r="X18" s="180"/>
      <c r="Y18" s="181"/>
      <c r="Z18" s="181"/>
      <c r="AA18" s="181"/>
      <c r="AB18" s="181"/>
      <c r="AC18" s="181"/>
      <c r="AD18" s="181"/>
      <c r="AE18" s="181"/>
      <c r="AF18" s="181"/>
      <c r="AG18" s="181"/>
      <c r="AH18" s="181"/>
      <c r="AI18" s="181"/>
      <c r="AJ18" s="181"/>
      <c r="AK18" s="181"/>
      <c r="AL18" s="181"/>
    </row>
    <row r="19" spans="1:50" ht="13.2" customHeight="1" x14ac:dyDescent="0.25">
      <c r="A19" s="180"/>
      <c r="B19" s="180"/>
      <c r="C19" s="209" t="s">
        <v>111</v>
      </c>
      <c r="D19" s="209"/>
      <c r="E19" s="209"/>
      <c r="F19" s="209"/>
      <c r="G19" s="180"/>
      <c r="H19" s="180" t="s">
        <v>112</v>
      </c>
      <c r="I19" s="180"/>
      <c r="J19" s="180"/>
      <c r="K19" s="180"/>
      <c r="L19" s="180"/>
      <c r="M19" s="180"/>
      <c r="N19" s="180"/>
      <c r="O19" s="209" t="s">
        <v>113</v>
      </c>
      <c r="P19" s="209"/>
      <c r="Q19" s="209"/>
      <c r="R19" s="209"/>
      <c r="S19" s="180"/>
      <c r="T19" s="180" t="s">
        <v>112</v>
      </c>
      <c r="U19" s="180"/>
      <c r="V19" s="180"/>
      <c r="W19" s="180"/>
      <c r="X19" s="180"/>
      <c r="Y19" s="181"/>
      <c r="Z19" s="181"/>
      <c r="AA19" s="181"/>
      <c r="AB19" s="181"/>
      <c r="AC19" s="181"/>
      <c r="AD19" s="181"/>
      <c r="AE19" s="181"/>
      <c r="AF19" s="181"/>
      <c r="AG19" s="181"/>
      <c r="AH19" s="181"/>
      <c r="AI19" s="181"/>
      <c r="AJ19" s="181"/>
      <c r="AK19" s="181"/>
      <c r="AL19" s="181"/>
    </row>
    <row r="20" spans="1:50" x14ac:dyDescent="0.25">
      <c r="A20" s="127"/>
      <c r="B20" s="127"/>
      <c r="C20" s="209" t="s">
        <v>120</v>
      </c>
      <c r="D20" s="209"/>
      <c r="E20" s="209"/>
      <c r="F20" s="209"/>
      <c r="G20" s="39"/>
      <c r="H20" s="39" t="s">
        <v>121</v>
      </c>
      <c r="I20" s="39"/>
      <c r="J20" s="39"/>
      <c r="K20" s="127"/>
      <c r="L20" s="127"/>
      <c r="M20" s="127"/>
      <c r="N20" s="127"/>
      <c r="O20" s="209" t="s">
        <v>115</v>
      </c>
      <c r="P20" s="209"/>
      <c r="Q20" s="209"/>
      <c r="R20" s="209"/>
      <c r="S20" s="39"/>
      <c r="T20" s="39" t="s">
        <v>116</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09" t="s">
        <v>126</v>
      </c>
      <c r="D21" s="209"/>
      <c r="E21" s="209"/>
      <c r="F21" s="209"/>
      <c r="G21" s="39"/>
      <c r="H21" s="39" t="s">
        <v>118</v>
      </c>
      <c r="I21" s="39"/>
      <c r="J21" s="39"/>
      <c r="K21" s="127"/>
      <c r="L21" s="127"/>
      <c r="M21" s="127"/>
      <c r="N21" s="127"/>
      <c r="O21" s="209" t="s">
        <v>117</v>
      </c>
      <c r="P21" s="209"/>
      <c r="Q21" s="209"/>
      <c r="R21" s="209"/>
      <c r="S21" s="131"/>
      <c r="T21" s="131" t="s">
        <v>118</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09" t="s">
        <v>127</v>
      </c>
      <c r="D22" s="209"/>
      <c r="E22" s="209"/>
      <c r="F22" s="209"/>
      <c r="G22" s="39"/>
      <c r="H22" s="39" t="s">
        <v>116</v>
      </c>
      <c r="I22" s="39"/>
      <c r="J22" s="39"/>
      <c r="K22" s="127"/>
      <c r="L22" s="127"/>
      <c r="M22" s="127"/>
      <c r="N22" s="127"/>
      <c r="O22" s="209" t="s">
        <v>122</v>
      </c>
      <c r="P22" s="209"/>
      <c r="Q22" s="209"/>
      <c r="R22" s="209"/>
      <c r="S22" s="39"/>
      <c r="T22" s="39" t="s">
        <v>123</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09"/>
      <c r="D23" s="209"/>
      <c r="E23" s="209"/>
      <c r="F23" s="209"/>
      <c r="G23" s="39"/>
      <c r="H23" s="39"/>
      <c r="I23" s="39"/>
      <c r="J23" s="127"/>
      <c r="K23" s="127"/>
      <c r="L23" s="127"/>
      <c r="M23" s="127"/>
      <c r="N23" s="127"/>
      <c r="O23" s="209" t="s">
        <v>128</v>
      </c>
      <c r="P23" s="209"/>
      <c r="Q23" s="209"/>
      <c r="R23" s="209"/>
      <c r="S23" s="39"/>
      <c r="T23" s="39" t="s">
        <v>121</v>
      </c>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0"/>
      <c r="B24" s="180"/>
      <c r="C24" s="209"/>
      <c r="D24" s="209"/>
      <c r="E24" s="209"/>
      <c r="F24" s="209"/>
      <c r="G24" s="39"/>
      <c r="H24" s="39"/>
      <c r="I24" s="39"/>
      <c r="J24" s="180"/>
      <c r="K24" s="180"/>
      <c r="L24" s="180"/>
      <c r="M24" s="180"/>
      <c r="N24" s="180"/>
      <c r="O24" s="209"/>
      <c r="P24" s="209"/>
      <c r="Q24" s="209"/>
      <c r="R24" s="209"/>
      <c r="S24" s="39"/>
      <c r="T24" s="39"/>
      <c r="U24" s="39"/>
      <c r="V24" s="39"/>
      <c r="W24" s="39"/>
      <c r="X24" s="180"/>
      <c r="Y24" s="181"/>
      <c r="Z24" s="181"/>
      <c r="AA24" s="181"/>
      <c r="AB24" s="181"/>
      <c r="AC24" s="181"/>
      <c r="AD24" s="181"/>
      <c r="AE24" s="181"/>
      <c r="AF24" s="181"/>
      <c r="AG24" s="181"/>
      <c r="AH24" s="181"/>
      <c r="AI24" s="181"/>
      <c r="AJ24" s="181"/>
      <c r="AK24" s="181"/>
      <c r="AL24" s="181"/>
    </row>
    <row r="25" spans="1:50" ht="12.75" customHeight="1" x14ac:dyDescent="0.25">
      <c r="Y25" s="181"/>
      <c r="Z25" s="181"/>
      <c r="AA25" s="181"/>
      <c r="AB25" s="181"/>
      <c r="AC25" s="181"/>
      <c r="AD25" s="181"/>
      <c r="AE25" s="181"/>
      <c r="AF25" s="181"/>
      <c r="AG25" s="181"/>
      <c r="AH25" s="181"/>
      <c r="AI25" s="181"/>
      <c r="AJ25" s="181"/>
      <c r="AK25" s="181"/>
      <c r="AL25" s="181"/>
    </row>
    <row r="26" spans="1:50" x14ac:dyDescent="0.25">
      <c r="A26" s="180"/>
      <c r="B26" s="180"/>
      <c r="C26" s="209"/>
      <c r="D26" s="209"/>
      <c r="E26" s="209"/>
      <c r="F26" s="209"/>
      <c r="G26" s="39"/>
      <c r="H26" s="39"/>
      <c r="I26" s="39"/>
      <c r="J26" s="180"/>
      <c r="K26" s="180"/>
      <c r="L26" s="180"/>
      <c r="M26" s="180"/>
      <c r="N26" s="180"/>
      <c r="O26" s="209"/>
      <c r="P26" s="209"/>
      <c r="Q26" s="209"/>
      <c r="R26" s="209"/>
      <c r="S26" s="39"/>
      <c r="T26" s="39"/>
      <c r="U26" s="39"/>
      <c r="V26" s="39"/>
      <c r="W26" s="39"/>
      <c r="X26" s="180"/>
      <c r="Y26" s="181"/>
      <c r="Z26" s="181"/>
      <c r="AA26" s="181"/>
      <c r="AB26" s="181"/>
      <c r="AC26" s="181"/>
      <c r="AD26" s="181"/>
      <c r="AE26" s="181"/>
      <c r="AF26" s="181"/>
      <c r="AG26" s="181"/>
      <c r="AH26" s="181"/>
      <c r="AI26" s="181"/>
      <c r="AJ26" s="181"/>
      <c r="AK26" s="181"/>
      <c r="AL26" s="181"/>
    </row>
    <row r="27" spans="1:50" x14ac:dyDescent="0.25">
      <c r="A27" s="180"/>
      <c r="B27" s="180"/>
      <c r="C27" s="209"/>
      <c r="D27" s="209"/>
      <c r="E27" s="209"/>
      <c r="F27" s="39"/>
      <c r="G27" s="39"/>
      <c r="H27" s="39"/>
      <c r="I27" s="39"/>
      <c r="J27" s="180"/>
      <c r="K27" s="180"/>
      <c r="L27" s="180"/>
      <c r="M27" s="180"/>
      <c r="N27" s="180"/>
      <c r="O27" s="209"/>
      <c r="P27" s="209"/>
      <c r="Q27" s="209"/>
      <c r="R27" s="39"/>
      <c r="S27" s="39"/>
      <c r="T27" s="39"/>
      <c r="U27" s="39"/>
      <c r="V27" s="39"/>
      <c r="W27" s="39"/>
      <c r="X27" s="180"/>
      <c r="Y27" s="181"/>
      <c r="Z27" s="181"/>
      <c r="AA27" s="181"/>
      <c r="AB27" s="181"/>
      <c r="AC27" s="181"/>
      <c r="AD27" s="181"/>
      <c r="AE27" s="181"/>
      <c r="AF27" s="181"/>
      <c r="AG27" s="181"/>
      <c r="AH27" s="181"/>
      <c r="AI27" s="181"/>
      <c r="AJ27" s="181"/>
      <c r="AK27" s="181"/>
      <c r="AL27" s="181"/>
    </row>
    <row r="28" spans="1:50" x14ac:dyDescent="0.25">
      <c r="A28" s="180"/>
      <c r="B28" s="180"/>
      <c r="C28" s="209"/>
      <c r="D28" s="209"/>
      <c r="E28" s="209"/>
      <c r="F28" s="180"/>
      <c r="G28" s="180"/>
      <c r="H28" s="180"/>
      <c r="I28" s="180"/>
      <c r="J28" s="180"/>
      <c r="K28" s="180"/>
      <c r="L28" s="180"/>
      <c r="M28" s="180"/>
      <c r="N28" s="180"/>
      <c r="O28" s="209"/>
      <c r="P28" s="209"/>
      <c r="Q28" s="209"/>
      <c r="R28" s="180"/>
      <c r="S28" s="180"/>
      <c r="T28" s="180"/>
      <c r="U28" s="180"/>
      <c r="V28" s="180"/>
      <c r="W28" s="180"/>
      <c r="X28" s="180"/>
      <c r="Y28" s="181"/>
      <c r="Z28" s="181"/>
      <c r="AA28" s="181"/>
      <c r="AB28" s="181"/>
      <c r="AC28" s="181"/>
      <c r="AD28" s="181"/>
      <c r="AE28" s="181"/>
      <c r="AF28" s="181"/>
      <c r="AG28" s="181"/>
      <c r="AH28" s="181"/>
      <c r="AI28" s="181"/>
      <c r="AJ28" s="181"/>
      <c r="AK28" s="181"/>
      <c r="AL28" s="181"/>
    </row>
    <row r="29" spans="1:50" x14ac:dyDescent="0.25">
      <c r="A29" s="180"/>
      <c r="B29" s="180"/>
      <c r="C29" s="209"/>
      <c r="D29" s="209"/>
      <c r="E29" s="209"/>
      <c r="F29" s="180"/>
      <c r="G29" s="180"/>
      <c r="H29" s="180"/>
      <c r="I29" s="180"/>
      <c r="J29" s="180"/>
      <c r="K29" s="180"/>
      <c r="L29" s="180"/>
      <c r="M29" s="180"/>
      <c r="N29" s="180"/>
      <c r="O29" s="209"/>
      <c r="P29" s="209"/>
      <c r="Q29" s="209"/>
      <c r="R29" s="180"/>
      <c r="T29" s="180"/>
      <c r="U29" s="180"/>
      <c r="V29" s="180"/>
      <c r="W29" s="180"/>
      <c r="X29" s="180"/>
      <c r="Y29" s="181"/>
      <c r="Z29" s="181"/>
      <c r="AA29" s="181"/>
      <c r="AB29" s="181"/>
      <c r="AC29" s="181"/>
      <c r="AD29" s="181"/>
      <c r="AE29" s="181"/>
      <c r="AF29" s="181"/>
      <c r="AG29" s="181"/>
      <c r="AH29" s="181"/>
      <c r="AI29" s="181"/>
      <c r="AJ29" s="181"/>
      <c r="AK29" s="181"/>
      <c r="AL29" s="181"/>
    </row>
    <row r="30" spans="1:50" x14ac:dyDescent="0.25">
      <c r="A30" s="180"/>
      <c r="B30" s="180"/>
      <c r="C30" s="183"/>
      <c r="D30" s="180"/>
      <c r="E30" s="180"/>
      <c r="F30" s="180"/>
      <c r="G30" s="132" t="s">
        <v>108</v>
      </c>
      <c r="H30" s="180">
        <v>30</v>
      </c>
      <c r="I30" s="180"/>
      <c r="J30" s="180"/>
      <c r="K30" s="180"/>
      <c r="L30" s="180"/>
      <c r="M30" s="180"/>
      <c r="N30" s="180"/>
      <c r="O30" s="183"/>
      <c r="P30" s="180"/>
      <c r="Q30" s="180"/>
      <c r="R30" s="180"/>
      <c r="S30" s="132" t="s">
        <v>108</v>
      </c>
      <c r="T30" s="180">
        <v>30</v>
      </c>
      <c r="U30" s="180"/>
      <c r="V30" s="180"/>
      <c r="W30" s="180"/>
      <c r="X30" s="180"/>
      <c r="Y30" s="181"/>
      <c r="Z30" s="181"/>
      <c r="AA30" s="181"/>
      <c r="AB30" s="181"/>
      <c r="AC30" s="181"/>
      <c r="AD30" s="181"/>
      <c r="AE30" s="181"/>
      <c r="AF30" s="181"/>
      <c r="AG30" s="181"/>
      <c r="AH30" s="181"/>
      <c r="AI30" s="181"/>
      <c r="AJ30" s="181"/>
      <c r="AK30" s="181"/>
      <c r="AL30" s="181"/>
    </row>
    <row r="31" spans="1:50" x14ac:dyDescent="0.25">
      <c r="A31" s="180"/>
      <c r="B31" s="180"/>
      <c r="C31" s="183"/>
      <c r="D31" s="180"/>
      <c r="E31" s="180"/>
      <c r="F31" s="180"/>
      <c r="G31" s="132" t="s">
        <v>109</v>
      </c>
      <c r="H31" s="180">
        <v>12</v>
      </c>
      <c r="I31" s="180"/>
      <c r="J31" s="180"/>
      <c r="K31" s="180"/>
      <c r="L31" s="180"/>
      <c r="M31" s="180"/>
      <c r="N31" s="180"/>
      <c r="O31" s="183"/>
      <c r="P31" s="180"/>
      <c r="Q31" s="180"/>
      <c r="R31" s="180"/>
      <c r="S31" s="132" t="s">
        <v>109</v>
      </c>
      <c r="T31" s="180">
        <v>12</v>
      </c>
      <c r="U31" s="180"/>
      <c r="V31" s="180"/>
      <c r="W31" s="180"/>
      <c r="X31" s="180"/>
      <c r="Y31" s="181"/>
      <c r="Z31" s="181"/>
      <c r="AA31" s="181"/>
      <c r="AB31" s="181"/>
      <c r="AC31" s="181"/>
      <c r="AD31" s="181"/>
      <c r="AE31" s="181"/>
      <c r="AF31" s="181"/>
      <c r="AG31" s="181"/>
      <c r="AH31" s="181"/>
      <c r="AI31" s="181"/>
      <c r="AJ31" s="181"/>
      <c r="AK31" s="181"/>
      <c r="AL31" s="181"/>
    </row>
    <row r="32" spans="1:50" x14ac:dyDescent="0.25">
      <c r="A32" s="180"/>
      <c r="B32" s="180"/>
      <c r="C32" s="183"/>
      <c r="D32" s="180"/>
      <c r="E32" s="180"/>
      <c r="F32" s="180"/>
      <c r="G32" s="180"/>
      <c r="H32" s="180"/>
      <c r="I32" s="180"/>
      <c r="J32" s="180"/>
      <c r="K32" s="180"/>
      <c r="L32" s="180"/>
      <c r="M32" s="180"/>
      <c r="N32" s="180"/>
      <c r="O32" s="183"/>
      <c r="P32" s="180"/>
      <c r="Q32" s="180"/>
      <c r="R32" s="180"/>
      <c r="S32" s="180"/>
      <c r="T32" s="180"/>
      <c r="U32" s="180"/>
      <c r="V32" s="180"/>
      <c r="W32" s="180"/>
      <c r="X32" s="180"/>
      <c r="Y32" s="181"/>
      <c r="Z32" s="181"/>
      <c r="AA32" s="181"/>
      <c r="AB32" s="181"/>
      <c r="AC32" s="181"/>
      <c r="AD32" s="181"/>
      <c r="AE32" s="181"/>
      <c r="AF32" s="181"/>
      <c r="AG32" s="181"/>
      <c r="AH32" s="181"/>
      <c r="AI32" s="181"/>
      <c r="AJ32" s="181"/>
      <c r="AK32" s="181"/>
      <c r="AL32" s="181"/>
    </row>
    <row r="33" spans="1:38" x14ac:dyDescent="0.25">
      <c r="A33" s="180"/>
      <c r="B33" s="180"/>
      <c r="C33" s="183"/>
      <c r="D33" s="180"/>
      <c r="E33" s="180"/>
      <c r="F33" s="180"/>
      <c r="G33" s="180"/>
      <c r="H33" s="180"/>
      <c r="I33" s="180"/>
      <c r="J33" s="180"/>
      <c r="K33" s="180"/>
      <c r="L33" s="180"/>
      <c r="M33" s="180"/>
      <c r="N33" s="180"/>
      <c r="O33" s="183"/>
      <c r="P33" s="180"/>
      <c r="Q33" s="180"/>
      <c r="R33" s="180"/>
      <c r="S33" s="180"/>
      <c r="T33" s="180"/>
      <c r="U33" s="180"/>
      <c r="V33" s="180"/>
      <c r="W33" s="180"/>
      <c r="X33" s="180"/>
      <c r="Y33" s="181"/>
      <c r="Z33" s="181"/>
      <c r="AA33" s="181"/>
      <c r="AB33" s="181"/>
      <c r="AC33" s="181"/>
      <c r="AD33" s="181"/>
      <c r="AE33" s="181"/>
      <c r="AF33" s="181"/>
      <c r="AG33" s="181"/>
      <c r="AH33" s="181"/>
      <c r="AI33" s="181"/>
      <c r="AJ33" s="181"/>
      <c r="AK33" s="181"/>
      <c r="AL33" s="181"/>
    </row>
    <row r="34" spans="1:38" x14ac:dyDescent="0.25">
      <c r="A34" s="180"/>
      <c r="B34" s="133"/>
      <c r="C34" s="134"/>
      <c r="D34" s="180"/>
      <c r="E34" s="180"/>
      <c r="F34" s="180"/>
      <c r="G34" s="180"/>
      <c r="H34" s="180"/>
      <c r="I34" s="180"/>
      <c r="J34" s="180"/>
      <c r="K34" s="180"/>
      <c r="L34" s="180"/>
      <c r="M34" s="180"/>
      <c r="N34" s="180"/>
      <c r="O34" s="183"/>
      <c r="P34" s="180"/>
      <c r="Q34" s="180"/>
      <c r="R34" s="180"/>
      <c r="S34" s="180"/>
      <c r="T34" s="180"/>
      <c r="U34" s="180"/>
      <c r="V34" s="180"/>
      <c r="W34" s="180"/>
      <c r="X34" s="180"/>
      <c r="Y34" s="181"/>
      <c r="Z34" s="181"/>
      <c r="AA34" s="181"/>
      <c r="AB34" s="181"/>
      <c r="AC34" s="181"/>
      <c r="AD34" s="181"/>
      <c r="AE34" s="181"/>
      <c r="AF34" s="181"/>
      <c r="AG34" s="181"/>
      <c r="AH34" s="181"/>
      <c r="AI34" s="181"/>
      <c r="AJ34" s="181"/>
      <c r="AK34" s="181"/>
      <c r="AL34" s="181"/>
    </row>
    <row r="35" spans="1:38" x14ac:dyDescent="0.25">
      <c r="A35" s="180"/>
      <c r="B35" s="133"/>
      <c r="C35" s="134"/>
      <c r="D35" s="180"/>
      <c r="E35" s="180"/>
      <c r="F35" s="180"/>
      <c r="G35" s="180"/>
      <c r="H35" s="180"/>
      <c r="I35" s="180"/>
      <c r="J35" s="180"/>
      <c r="K35" s="180"/>
      <c r="L35" s="180"/>
      <c r="M35" s="180"/>
      <c r="N35" s="180"/>
      <c r="O35" s="180"/>
      <c r="P35" s="180"/>
      <c r="Q35" s="180"/>
      <c r="R35" s="180"/>
      <c r="S35" s="180"/>
      <c r="T35" s="180"/>
      <c r="U35" s="180"/>
      <c r="V35" s="180"/>
      <c r="W35" s="180"/>
      <c r="X35" s="180"/>
      <c r="Y35" s="181"/>
      <c r="Z35" s="181"/>
      <c r="AA35" s="181"/>
      <c r="AB35" s="181"/>
      <c r="AC35" s="181"/>
      <c r="AD35" s="181"/>
      <c r="AE35" s="181"/>
      <c r="AF35" s="181"/>
      <c r="AG35" s="181"/>
      <c r="AH35" s="181"/>
      <c r="AI35" s="181"/>
      <c r="AJ35" s="181"/>
      <c r="AK35" s="181"/>
      <c r="AL35" s="181"/>
    </row>
    <row r="36" spans="1:38" x14ac:dyDescent="0.25">
      <c r="A36" s="180"/>
      <c r="B36" s="180"/>
      <c r="C36" s="134"/>
      <c r="D36" s="180"/>
      <c r="E36" s="180"/>
      <c r="F36" s="180"/>
      <c r="G36" s="180"/>
      <c r="H36" s="180"/>
      <c r="I36" s="180"/>
      <c r="J36" s="180"/>
      <c r="K36" s="180"/>
      <c r="L36" s="180"/>
      <c r="M36" s="180"/>
      <c r="N36" s="180"/>
      <c r="O36" s="180"/>
      <c r="P36" s="180"/>
      <c r="Q36" s="180"/>
      <c r="R36" s="180"/>
      <c r="S36" s="180"/>
      <c r="T36" s="180"/>
      <c r="U36" s="180"/>
      <c r="V36" s="180"/>
      <c r="W36" s="180"/>
      <c r="X36" s="180"/>
      <c r="Y36" s="181"/>
      <c r="Z36" s="181"/>
      <c r="AA36" s="181"/>
      <c r="AB36" s="181"/>
      <c r="AC36" s="181"/>
      <c r="AD36" s="181"/>
      <c r="AE36" s="181"/>
      <c r="AF36" s="181"/>
      <c r="AG36" s="181"/>
      <c r="AH36" s="181"/>
      <c r="AI36" s="181"/>
      <c r="AJ36" s="181"/>
      <c r="AK36" s="181"/>
      <c r="AL36" s="181"/>
    </row>
    <row r="37" spans="1:38" x14ac:dyDescent="0.25">
      <c r="A37" s="180"/>
      <c r="C37" s="135" t="s">
        <v>129</v>
      </c>
      <c r="D37" s="180"/>
      <c r="E37" s="180"/>
      <c r="F37" s="180"/>
      <c r="G37" s="180"/>
      <c r="H37" s="180"/>
      <c r="I37" s="180"/>
      <c r="J37" s="180"/>
      <c r="K37" s="180"/>
      <c r="L37" s="180"/>
      <c r="M37" s="180"/>
      <c r="N37" s="180"/>
      <c r="O37" s="180"/>
      <c r="P37" s="180"/>
      <c r="Q37" s="180"/>
      <c r="R37" s="180"/>
      <c r="S37" s="180"/>
      <c r="T37" s="180"/>
      <c r="U37" s="180"/>
      <c r="V37" s="180"/>
      <c r="W37" s="180"/>
      <c r="X37" s="180"/>
      <c r="Y37" s="181"/>
      <c r="Z37" s="181"/>
      <c r="AA37" s="181"/>
      <c r="AB37" s="181"/>
      <c r="AC37" s="181"/>
      <c r="AD37" s="181"/>
      <c r="AE37" s="181"/>
      <c r="AF37" s="181"/>
      <c r="AG37" s="181"/>
      <c r="AH37" s="181"/>
      <c r="AI37" s="181"/>
      <c r="AJ37" s="181"/>
      <c r="AK37" s="181"/>
      <c r="AL37" s="181"/>
    </row>
    <row r="38" spans="1:38" x14ac:dyDescent="0.25">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1"/>
      <c r="Z38" s="181"/>
      <c r="AA38" s="181"/>
      <c r="AB38" s="181"/>
      <c r="AC38" s="181"/>
      <c r="AD38" s="181"/>
      <c r="AE38" s="181"/>
      <c r="AF38" s="181"/>
      <c r="AG38" s="181"/>
      <c r="AH38" s="181"/>
      <c r="AI38" s="181"/>
      <c r="AJ38" s="181"/>
      <c r="AK38" s="181"/>
      <c r="AL38" s="181"/>
    </row>
    <row r="39" spans="1:38" x14ac:dyDescent="0.25">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1"/>
      <c r="Z39" s="181"/>
      <c r="AA39" s="181"/>
      <c r="AB39" s="181"/>
      <c r="AC39" s="181"/>
      <c r="AD39" s="181"/>
      <c r="AE39" s="181"/>
      <c r="AF39" s="181"/>
      <c r="AG39" s="181"/>
      <c r="AH39" s="181"/>
      <c r="AI39" s="181"/>
      <c r="AJ39" s="181"/>
      <c r="AK39" s="181"/>
      <c r="AL39" s="181"/>
    </row>
    <row r="40" spans="1:38" x14ac:dyDescent="0.25">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1"/>
      <c r="Z40" s="181"/>
      <c r="AA40" s="181"/>
      <c r="AB40" s="181"/>
      <c r="AC40" s="181"/>
      <c r="AD40" s="181"/>
      <c r="AE40" s="181"/>
      <c r="AF40" s="181"/>
      <c r="AG40" s="181"/>
      <c r="AH40" s="181"/>
      <c r="AI40" s="181"/>
      <c r="AJ40" s="181"/>
      <c r="AK40" s="181"/>
      <c r="AL40" s="181"/>
    </row>
    <row r="41" spans="1:38" x14ac:dyDescent="0.25">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1"/>
      <c r="Z41" s="181"/>
      <c r="AA41" s="181"/>
      <c r="AB41" s="181"/>
      <c r="AC41" s="181"/>
      <c r="AD41" s="181"/>
      <c r="AE41" s="181"/>
      <c r="AF41" s="181"/>
      <c r="AG41" s="181"/>
      <c r="AH41" s="181"/>
      <c r="AI41" s="181"/>
      <c r="AJ41" s="181"/>
      <c r="AK41" s="181"/>
      <c r="AL41" s="181"/>
    </row>
    <row r="42" spans="1:3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1"/>
      <c r="Z42" s="181"/>
      <c r="AA42" s="181"/>
      <c r="AB42" s="181"/>
      <c r="AC42" s="181"/>
      <c r="AD42" s="181"/>
      <c r="AE42" s="181"/>
      <c r="AF42" s="181"/>
      <c r="AG42" s="181"/>
      <c r="AH42" s="181"/>
      <c r="AI42" s="181"/>
      <c r="AJ42" s="181"/>
      <c r="AK42" s="181"/>
      <c r="AL42" s="181"/>
    </row>
    <row r="43" spans="1:38" ht="12.75" customHeight="1" x14ac:dyDescent="0.25">
      <c r="A43" s="180"/>
      <c r="X43" s="180"/>
      <c r="Y43" s="181"/>
      <c r="Z43" s="181"/>
      <c r="AA43" s="181"/>
      <c r="AB43" s="181"/>
      <c r="AC43" s="181"/>
      <c r="AD43" s="181"/>
      <c r="AE43" s="181"/>
      <c r="AF43" s="181"/>
      <c r="AG43" s="181"/>
      <c r="AH43" s="181"/>
      <c r="AI43" s="181"/>
      <c r="AJ43" s="181"/>
      <c r="AK43" s="181"/>
      <c r="AL43" s="181"/>
    </row>
    <row r="44" spans="1:38" ht="41.25" customHeight="1" x14ac:dyDescent="0.25">
      <c r="A44" s="180"/>
      <c r="B44" s="210" t="s">
        <v>101</v>
      </c>
      <c r="C44" s="210"/>
      <c r="D44" s="210"/>
      <c r="E44" s="210"/>
      <c r="F44" s="210"/>
      <c r="G44" s="210"/>
      <c r="H44" s="210"/>
      <c r="I44" s="210"/>
      <c r="J44" s="210"/>
      <c r="K44" s="210"/>
      <c r="L44" s="210"/>
      <c r="M44" s="210"/>
      <c r="N44" s="210"/>
      <c r="O44" s="210"/>
      <c r="P44" s="210"/>
      <c r="Q44" s="210"/>
      <c r="R44" s="210"/>
      <c r="S44" s="210"/>
      <c r="T44" s="210"/>
      <c r="U44" s="210"/>
      <c r="V44" s="210"/>
      <c r="W44" s="210"/>
      <c r="X44" s="180"/>
      <c r="Y44" s="181"/>
      <c r="Z44" s="181"/>
      <c r="AA44" s="181"/>
      <c r="AB44" s="181"/>
      <c r="AC44" s="181"/>
      <c r="AD44" s="181"/>
      <c r="AE44" s="181"/>
      <c r="AF44" s="181"/>
      <c r="AG44" s="181"/>
      <c r="AH44" s="181"/>
      <c r="AI44" s="181"/>
      <c r="AJ44" s="181"/>
      <c r="AK44" s="181"/>
      <c r="AL44" s="181"/>
    </row>
    <row r="45" spans="1:3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1"/>
      <c r="Z45" s="181"/>
      <c r="AA45" s="181"/>
      <c r="AB45" s="181"/>
      <c r="AC45" s="181"/>
      <c r="AD45" s="181"/>
      <c r="AE45" s="181"/>
      <c r="AF45" s="181"/>
      <c r="AG45" s="181"/>
      <c r="AH45" s="181"/>
      <c r="AI45" s="181"/>
      <c r="AJ45" s="181"/>
      <c r="AK45" s="181"/>
      <c r="AL45" s="181"/>
    </row>
    <row r="46" spans="1:38" x14ac:dyDescent="0.25">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row>
    <row r="47" spans="1:38" x14ac:dyDescent="0.25">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row>
    <row r="48" spans="1:38" x14ac:dyDescent="0.25">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row>
    <row r="49" spans="1:38" x14ac:dyDescent="0.25">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row>
    <row r="50" spans="1:38" x14ac:dyDescent="0.25">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row>
    <row r="51" spans="1:38" x14ac:dyDescent="0.25">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row>
    <row r="52" spans="1:38" x14ac:dyDescent="0.25">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row>
    <row r="53" spans="1:38" x14ac:dyDescent="0.25">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row>
    <row r="54" spans="1:38" x14ac:dyDescent="0.25">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row>
    <row r="55" spans="1:38" x14ac:dyDescent="0.2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row>
    <row r="56" spans="1:38" x14ac:dyDescent="0.25">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row>
    <row r="57" spans="1:38" x14ac:dyDescent="0.25">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row>
    <row r="58" spans="1:38" x14ac:dyDescent="0.25">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5" t="str">
        <f>HYPERLINK("http://www.str.com/data-insights/resources/glossary", "For all STR definitions, please visit www.str.com/data-insights/resources/glossary")</f>
        <v>For all STR definitions, please visit www.str.com/data-insights/resources/glossary</v>
      </c>
      <c r="B5" s="215"/>
      <c r="C5" s="215"/>
      <c r="D5" s="215"/>
      <c r="E5" s="215"/>
      <c r="F5" s="215"/>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5" t="str">
        <f>HYPERLINK("http://www.str.com/data-insights/resources/FAQ", "For all STR FAQs, please click here or visit http://www.str.com/data-insights/resources/FAQ")</f>
        <v>For all STR FAQs, please click here or visit http://www.str.com/data-insights/resources/FAQ</v>
      </c>
      <c r="B9" s="215"/>
      <c r="C9" s="215"/>
      <c r="D9" s="215"/>
      <c r="E9" s="215"/>
      <c r="F9" s="215"/>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5" t="str">
        <f>HYPERLINK("http://www.str.com/contact", "For additional support, please contact your regional office")</f>
        <v>For additional support, please contact your regional office</v>
      </c>
      <c r="B12" s="215"/>
      <c r="C12" s="215"/>
      <c r="D12" s="215"/>
      <c r="E12" s="215"/>
      <c r="F12" s="215"/>
      <c r="G12" s="215"/>
      <c r="H12" s="215"/>
      <c r="I12" s="215"/>
      <c r="J12" s="215"/>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4" t="str">
        <f>HYPERLINK("http://www.hotelnewsnow.com/", "For the latest in industry news, visit HotelNewsNow.com.")</f>
        <v>For the latest in industry news, visit HotelNewsNow.com.</v>
      </c>
      <c r="B14" s="214"/>
      <c r="C14" s="214"/>
      <c r="D14" s="214"/>
      <c r="E14" s="214"/>
      <c r="F14" s="214"/>
      <c r="G14" s="214"/>
      <c r="H14" s="214"/>
      <c r="I14" s="214"/>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4" t="str">
        <f>HYPERLINK("http://www.hoteldataconference.com/", "To learn more about the Hotel Data Conference, visit HotelDataConference.com.")</f>
        <v>To learn more about the Hotel Data Conference, visit HotelDataConference.com.</v>
      </c>
      <c r="B15" s="214"/>
      <c r="C15" s="214"/>
      <c r="D15" s="214"/>
      <c r="E15" s="214"/>
      <c r="F15" s="214"/>
      <c r="G15" s="214"/>
      <c r="H15" s="214"/>
      <c r="I15" s="214"/>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B06F24-D51E-4A13-83F5-44F9CCF97AE7}"/>
</file>

<file path=customXml/itemProps2.xml><?xml version="1.0" encoding="utf-8"?>
<ds:datastoreItem xmlns:ds="http://schemas.openxmlformats.org/officeDocument/2006/customXml" ds:itemID="{4748430D-2ED1-4DD8-95CA-805045F98E93}"/>
</file>

<file path=customXml/itemProps3.xml><?xml version="1.0" encoding="utf-8"?>
<ds:datastoreItem xmlns:ds="http://schemas.openxmlformats.org/officeDocument/2006/customXml" ds:itemID="{DF86FD8C-1396-4B5B-B287-F89CB52844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2022-04-06T17:46:17Z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