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filterPrivacy="1" codeName="ThisWorkbook" checkCompatibility="1"/>
  <xr:revisionPtr revIDLastSave="0" documentId="13_ncr:1_{E2CE77B6-C902-419C-87C1-AA99576ED099}" xr6:coauthVersionLast="47" xr6:coauthVersionMax="47" xr10:uidLastSave="{00000000-0000-0000-0000-000000000000}"/>
  <workbookProtection workbookAlgorithmName="SHA-512" workbookHashValue="NA7x0WriUinoZeOBt7wKsBUcjd65mPhQhtId98adBksePstrEzhxYXZCAqPH4MvRM/wn1TF4uZ1vXFOuABpGbg==" workbookSaltValue="ecPTAWt5eV0Jrq2yeP9X5A==" workbookSpinCount="100000" lockStructure="1"/>
  <bookViews>
    <workbookView xWindow="-28920" yWindow="480"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22" l="1"/>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9" i="25"/>
  <c r="B28" i="25"/>
  <c r="B10" i="25"/>
  <c r="B12" i="25"/>
  <c r="B14" i="25"/>
  <c r="B15" i="25"/>
  <c r="B16" i="25"/>
  <c r="B17" i="25"/>
  <c r="B18" i="25"/>
  <c r="B19" i="25"/>
  <c r="B20" i="25"/>
  <c r="B21" i="25"/>
  <c r="B22" i="25"/>
  <c r="B23" i="25"/>
  <c r="B24" i="25"/>
  <c r="B25" i="25"/>
  <c r="B26" i="25"/>
  <c r="B27" i="25"/>
  <c r="B30" i="25"/>
  <c r="B31" i="25"/>
  <c r="B33" i="25"/>
  <c r="B34" i="25"/>
  <c r="B35" i="25"/>
  <c r="B36" i="25"/>
  <c r="B37" i="25"/>
  <c r="B38" i="25"/>
  <c r="B39" i="25"/>
  <c r="B40" i="25"/>
  <c r="B41" i="25"/>
  <c r="B42" i="25"/>
  <c r="B43" i="25"/>
  <c r="B44" i="25"/>
  <c r="B45" i="25"/>
  <c r="B8" i="25"/>
  <c r="U32" i="22" s="1"/>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<sst xmlns="http://schemas.openxmlformats.org/spreadsheetml/2006/main" count="756" uniqueCount="120">
  <si>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</si>
  <si>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</si>
  <si>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</si>
  <si>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</si>
  <si>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</si>
  <si>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</si>
  <si>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</si>
  <si>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</si>
  <si>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</si>
  <si>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</si>
  <si>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</si>
  <si>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</si>
  <si>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</si>
  <si>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</si>
  <si>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</si>
  <si>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</si>
  <si>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</si>
  <si>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</si>
  <si>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</si>
  <si>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</si>
  <si>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</si>
  <si>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</si>
  <si>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</si>
  <si>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</si>
  <si>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</si>
  <si>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</si>
  <si>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</si>
  <si>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</si>
  <si>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</si>
  <si>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</si>
  <si>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</si>
  <si>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</si>
  <si>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</si>
  <si>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</si>
  <si>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</si>
  <si>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</si>
  <si>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</si>
  <si>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</si>
  <si>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</si>
  <si>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</si>
  <si>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</si>
  <si>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</si>
  <si>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</si>
  <si>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</si>
  <si>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</si>
  <si>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</si>
  <si>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</si>
  <si>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</si>
  <si>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</si>
  <si>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</si>
  <si>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</si>
  <si>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</si>
  <si>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</si>
  <si>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</si>
  <si>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</si>
  <si>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</si>
  <si>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</si>
  <si>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</si>
  <si>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</si>
  <si>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</si>
  <si>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</si>
  <si>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</si>
  <si>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</si>
  <si>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</si>
  <si>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</si>
  <si>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</si>
  <si>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</si>
  <si>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</si>
  <si>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</si>
  <si>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</si>
  <si>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</si>
  <si>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</si>
  <si>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</si>
  <si>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</si>
  <si>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</si>
  <si>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</si>
  <si>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</si>
  <si>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</si>
  <si>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</si>
  <si>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</si>
  <si>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</si>
  <si>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</si>
  <si>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</si>
  <si>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</si>
  <si>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</si>
  <si>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</si>
  <si>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</si>
  <si>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</si>
  <si>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</si>
  <si>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</si>
  <si>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</si>
  <si>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</si>
  <si>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</si>
  <si>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</si>
  <si>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</si>
  <si>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</si>
  <si>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</si>
  <si>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</si>
  <si>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</si>
  <si>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</si>
  <si>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</si>
  <si>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</si>
  <si>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</si>
  <si>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</si>
  <si>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</si>
  <si>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</si>
  <si>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</si>
  <si>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</si>
  <si>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</si>
  <si>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</si>
  <si>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</si>
  <si>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Jul</t>
  </si>
  <si>
    <t>Jul / Aug</t>
  </si>
  <si>
    <t>Aug</t>
  </si>
  <si>
    <t>For the Week of July 31, 2022 to August 06, 2022</t>
  </si>
  <si>
    <r>
      <t>Note:</t>
    </r>
    <r>
      <rPr>
        <sz val="10"/>
        <rFont val="Arial"/>
      </rPr>
      <t xml:space="preserve"> Weekdays - Sunday through Thursday,  Weekends - Friday and Saturday</t>
    </r>
  </si>
  <si>
    <t>Week of July 31, 2022 - August 06, 2022</t>
  </si>
  <si>
    <t>Update Current Week</t>
  </si>
  <si>
    <t>Update Rolling 28 day period here.</t>
  </si>
  <si>
    <t>July 10, 2022 - August 06,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</si>
</sst>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sz val="10"/>
      <name val="Arial"/>
    </font>
    <font>
      <sz val="26"/>
      <name val="Arial"/>
    </font>
    <font>
      <b/>
      <sz val="14"/>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7">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9" fillId="2" borderId="9" xfId="0" applyNumberFormat="1" applyFont="1" applyFill="1" applyBorder="1" applyAlignment="1" applyProtection="1">
      <alignment horizontal="center"/>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Border="1" applyAlignment="1">
      <alignment horizontal="center" vertical="center" wrapText="1"/>
    </xf>
    <xf numFmtId="0" fontId="18" fillId="0" borderId="19" xfId="0" applyFont="1" applyBorder="1" applyAlignment="1">
      <alignment horizontal="center" vertic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6" fillId="0" borderId="15" xfId="0" applyNumberFormat="1" applyFont="1" applyFill="1" applyBorder="1" applyAlignment="1" applyProtection="1">
      <alignment horizontal="center" vertical="center" wrapText="1"/>
    </xf>
    <xf numFmtId="0" fontId="6" fillId="0" borderId="16" xfId="0" applyNumberFormat="1" applyFont="1" applyFill="1" applyBorder="1" applyAlignment="1" applyProtection="1">
      <alignment horizontal="center" vertical="center" wrapText="1"/>
    </xf>
    <xf numFmtId="0" fontId="6" fillId="0" borderId="17" xfId="0" applyNumberFormat="1" applyFont="1" applyFill="1" applyBorder="1" applyAlignment="1" applyProtection="1">
      <alignment horizontal="center" wrapText="1"/>
    </xf>
    <xf numFmtId="0" fontId="6" fillId="0" borderId="11" xfId="0" applyNumberFormat="1" applyFont="1" applyFill="1" applyBorder="1" applyAlignment="1" applyProtection="1">
      <alignment horizontal="center" wrapText="1"/>
    </xf>
    <xf numFmtId="0" fontId="4" fillId="0" borderId="11" xfId="0" applyNumberFormat="1" applyFont="1" applyFill="1" applyBorder="1" applyAlignment="1" applyProtection="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8" fillId="0" borderId="0" xfId="0" applyFont="1" applyAlignment="1">
      <alignment horizontal="right"/>
    </xf>
    <xf numFmtId="49" fontId="23" fillId="2" borderId="0" xfId="0" applyNumberFormat="1" applyFont="1" applyFill="1" applyAlignment="1">
      <alignment horizontal="center"/>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6" fillId="3" borderId="0" xfId="0" applyFont="1" applyFill="1" applyAlignment="1">
      <alignment horizontal="center"/>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xf numFmtId="0" fontId="30" fillId="8" borderId="29" xfId="0" applyFont="1" applyFill="1" applyBorder="1"/>
    <xf numFmtId="0" fontId="30" fillId="8" borderId="29" xfId="0" applyFont="1" applyFill="1" applyBorder="1" applyAlignment="1">
      <alignment wrapText="1"/>
    </xf>
    <xf numFmtId="165" fontId="1" fillId="0" borderId="1" xfId="0" applyNumberFormat="1" applyFont="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5"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2028265</xdr:colOff>
      <xdr:row>0</xdr:row>
      <xdr:rowOff>56029</xdr:rowOff>
    </xdr:from>
    <xdr:to>
      <xdr:col>0</xdr:col>
      <xdr:colOff>2330824</xdr:colOff>
      <xdr:row>1</xdr:row>
      <xdr:rowOff>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2028265" y="56029"/>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2799566</xdr:colOff>
      <xdr:row>1</xdr:row>
      <xdr:rowOff>37653</xdr:rowOff>
    </xdr:from>
    <xdr:to>
      <xdr:col>0</xdr:col>
      <xdr:colOff>3102125</xdr:colOff>
      <xdr:row>1</xdr:row>
      <xdr:rowOff>229835</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2799566" y="261771"/>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W1" sqref="W1"/>
    </sheetView>
  </sheetViews>
  <sheetFormatPr defaultColWidth="9.109375" defaultRowHeight="15" outlineLevelCol="1" x14ac:dyDescent="0.35"/>
  <cols>
    <col min="1" max="1" width="47.10937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2" width="8.44140625" style="51" bestFit="1" customWidth="1"/>
    <col min="53" max="53" width="8.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49" t="str">
        <f>'Occupancy Raw Data'!B1</f>
        <v>Week of July 31, 2022 - August 06, 2022</v>
      </c>
      <c r="B1" s="145" t="s">
        <v>67</v>
      </c>
      <c r="C1" s="146"/>
      <c r="D1" s="146"/>
      <c r="E1" s="146"/>
      <c r="F1" s="146"/>
      <c r="G1" s="146"/>
      <c r="H1" s="146"/>
      <c r="I1" s="146"/>
      <c r="J1" s="146"/>
      <c r="K1" s="147"/>
      <c r="L1" s="49"/>
      <c r="M1" s="145" t="s">
        <v>74</v>
      </c>
      <c r="N1" s="146"/>
      <c r="O1" s="146"/>
      <c r="P1" s="146"/>
      <c r="Q1" s="146"/>
      <c r="R1" s="146"/>
      <c r="S1" s="146"/>
      <c r="T1" s="146"/>
      <c r="U1" s="146"/>
      <c r="V1" s="147"/>
      <c r="W1" s="49"/>
      <c r="X1" s="145" t="s">
        <v>68</v>
      </c>
      <c r="Y1" s="146"/>
      <c r="Z1" s="146"/>
      <c r="AA1" s="146"/>
      <c r="AB1" s="146"/>
      <c r="AC1" s="146"/>
      <c r="AD1" s="146"/>
      <c r="AE1" s="146"/>
      <c r="AF1" s="146"/>
      <c r="AG1" s="147"/>
      <c r="AH1" s="49"/>
      <c r="AI1" s="145" t="s">
        <v>75</v>
      </c>
      <c r="AJ1" s="146"/>
      <c r="AK1" s="146"/>
      <c r="AL1" s="146"/>
      <c r="AM1" s="146"/>
      <c r="AN1" s="146"/>
      <c r="AO1" s="146"/>
      <c r="AP1" s="146"/>
      <c r="AQ1" s="146"/>
      <c r="AR1" s="147"/>
      <c r="AS1" s="50"/>
      <c r="AT1" s="145" t="s">
        <v>69</v>
      </c>
      <c r="AU1" s="146"/>
      <c r="AV1" s="146"/>
      <c r="AW1" s="146"/>
      <c r="AX1" s="146"/>
      <c r="AY1" s="146"/>
      <c r="AZ1" s="146"/>
      <c r="BA1" s="146"/>
      <c r="BB1" s="146"/>
      <c r="BC1" s="147"/>
      <c r="BD1" s="50"/>
      <c r="BE1" s="145" t="s">
        <v>76</v>
      </c>
      <c r="BF1" s="146"/>
      <c r="BG1" s="146"/>
      <c r="BH1" s="146"/>
      <c r="BI1" s="146"/>
      <c r="BJ1" s="146"/>
      <c r="BK1" s="146"/>
      <c r="BL1" s="146"/>
      <c r="BM1" s="146"/>
      <c r="BN1" s="147"/>
    </row>
    <row r="2" spans="1:66" x14ac:dyDescent="0.35">
      <c r="A2" s="149"/>
      <c r="B2" s="52"/>
      <c r="C2" s="53"/>
      <c r="D2" s="53"/>
      <c r="E2" s="53"/>
      <c r="F2" s="53"/>
      <c r="G2" s="143" t="s">
        <v>65</v>
      </c>
      <c r="H2" s="53"/>
      <c r="I2" s="53"/>
      <c r="J2" s="143" t="s">
        <v>66</v>
      </c>
      <c r="K2" s="144" t="s">
        <v>57</v>
      </c>
      <c r="L2" s="54"/>
      <c r="M2" s="52"/>
      <c r="N2" s="53"/>
      <c r="O2" s="53"/>
      <c r="P2" s="53"/>
      <c r="Q2" s="53"/>
      <c r="R2" s="143" t="s">
        <v>65</v>
      </c>
      <c r="S2" s="53"/>
      <c r="T2" s="53"/>
      <c r="U2" s="143" t="s">
        <v>66</v>
      </c>
      <c r="V2" s="144" t="s">
        <v>57</v>
      </c>
      <c r="W2" s="54"/>
      <c r="X2" s="52"/>
      <c r="Y2" s="53"/>
      <c r="Z2" s="53"/>
      <c r="AA2" s="53"/>
      <c r="AB2" s="53"/>
      <c r="AC2" s="143" t="s">
        <v>65</v>
      </c>
      <c r="AD2" s="53"/>
      <c r="AE2" s="53"/>
      <c r="AF2" s="143" t="s">
        <v>66</v>
      </c>
      <c r="AG2" s="144" t="s">
        <v>57</v>
      </c>
      <c r="AH2" s="54"/>
      <c r="AI2" s="52"/>
      <c r="AJ2" s="53"/>
      <c r="AK2" s="53"/>
      <c r="AL2" s="53"/>
      <c r="AM2" s="53"/>
      <c r="AN2" s="143" t="s">
        <v>65</v>
      </c>
      <c r="AO2" s="53"/>
      <c r="AP2" s="53"/>
      <c r="AQ2" s="143" t="s">
        <v>66</v>
      </c>
      <c r="AR2" s="144" t="s">
        <v>57</v>
      </c>
      <c r="AS2" s="50"/>
      <c r="AT2" s="52"/>
      <c r="AU2" s="53"/>
      <c r="AV2" s="53"/>
      <c r="AW2" s="53"/>
      <c r="AX2" s="53"/>
      <c r="AY2" s="143" t="s">
        <v>65</v>
      </c>
      <c r="AZ2" s="53"/>
      <c r="BA2" s="53"/>
      <c r="BB2" s="143" t="s">
        <v>66</v>
      </c>
      <c r="BC2" s="144" t="s">
        <v>57</v>
      </c>
      <c r="BD2" s="54"/>
      <c r="BE2" s="52"/>
      <c r="BF2" s="53"/>
      <c r="BG2" s="53"/>
      <c r="BH2" s="53"/>
      <c r="BI2" s="53"/>
      <c r="BJ2" s="143" t="s">
        <v>65</v>
      </c>
      <c r="BK2" s="53"/>
      <c r="BL2" s="53"/>
      <c r="BM2" s="143" t="s">
        <v>66</v>
      </c>
      <c r="BN2" s="144" t="s">
        <v>57</v>
      </c>
    </row>
    <row r="3" spans="1:66" x14ac:dyDescent="0.35">
      <c r="A3" s="149"/>
      <c r="B3" s="56" t="s">
        <v>58</v>
      </c>
      <c r="C3" s="57" t="s">
        <v>59</v>
      </c>
      <c r="D3" s="57" t="s">
        <v>60</v>
      </c>
      <c r="E3" s="57" t="s">
        <v>61</v>
      </c>
      <c r="F3" s="57" t="s">
        <v>62</v>
      </c>
      <c r="G3" s="143"/>
      <c r="H3" s="57" t="s">
        <v>63</v>
      </c>
      <c r="I3" s="57" t="s">
        <v>64</v>
      </c>
      <c r="J3" s="143"/>
      <c r="K3" s="144"/>
      <c r="L3" s="54"/>
      <c r="M3" s="56" t="s">
        <v>58</v>
      </c>
      <c r="N3" s="57" t="s">
        <v>59</v>
      </c>
      <c r="O3" s="57" t="s">
        <v>60</v>
      </c>
      <c r="P3" s="57" t="s">
        <v>61</v>
      </c>
      <c r="Q3" s="57" t="s">
        <v>62</v>
      </c>
      <c r="R3" s="143"/>
      <c r="S3" s="57" t="s">
        <v>63</v>
      </c>
      <c r="T3" s="57" t="s">
        <v>64</v>
      </c>
      <c r="U3" s="143"/>
      <c r="V3" s="144"/>
      <c r="W3" s="54"/>
      <c r="X3" s="56" t="s">
        <v>58</v>
      </c>
      <c r="Y3" s="57" t="s">
        <v>59</v>
      </c>
      <c r="Z3" s="57" t="s">
        <v>60</v>
      </c>
      <c r="AA3" s="57" t="s">
        <v>61</v>
      </c>
      <c r="AB3" s="57" t="s">
        <v>62</v>
      </c>
      <c r="AC3" s="143"/>
      <c r="AD3" s="57" t="s">
        <v>63</v>
      </c>
      <c r="AE3" s="57" t="s">
        <v>64</v>
      </c>
      <c r="AF3" s="143"/>
      <c r="AG3" s="144"/>
      <c r="AH3" s="54"/>
      <c r="AI3" s="56" t="s">
        <v>58</v>
      </c>
      <c r="AJ3" s="57" t="s">
        <v>59</v>
      </c>
      <c r="AK3" s="57" t="s">
        <v>60</v>
      </c>
      <c r="AL3" s="57" t="s">
        <v>61</v>
      </c>
      <c r="AM3" s="57" t="s">
        <v>62</v>
      </c>
      <c r="AN3" s="143"/>
      <c r="AO3" s="57" t="s">
        <v>63</v>
      </c>
      <c r="AP3" s="57" t="s">
        <v>64</v>
      </c>
      <c r="AQ3" s="143"/>
      <c r="AR3" s="144"/>
      <c r="AS3" s="50"/>
      <c r="AT3" s="56" t="s">
        <v>58</v>
      </c>
      <c r="AU3" s="57" t="s">
        <v>59</v>
      </c>
      <c r="AV3" s="57" t="s">
        <v>60</v>
      </c>
      <c r="AW3" s="57" t="s">
        <v>61</v>
      </c>
      <c r="AX3" s="57" t="s">
        <v>62</v>
      </c>
      <c r="AY3" s="143"/>
      <c r="AZ3" s="57" t="s">
        <v>63</v>
      </c>
      <c r="BA3" s="57" t="s">
        <v>64</v>
      </c>
      <c r="BB3" s="143"/>
      <c r="BC3" s="144"/>
      <c r="BD3" s="54"/>
      <c r="BE3" s="56" t="s">
        <v>58</v>
      </c>
      <c r="BF3" s="57" t="s">
        <v>59</v>
      </c>
      <c r="BG3" s="57" t="s">
        <v>60</v>
      </c>
      <c r="BH3" s="57" t="s">
        <v>61</v>
      </c>
      <c r="BI3" s="57" t="s">
        <v>62</v>
      </c>
      <c r="BJ3" s="143"/>
      <c r="BK3" s="57" t="s">
        <v>63</v>
      </c>
      <c r="BL3" s="57" t="s">
        <v>64</v>
      </c>
      <c r="BM3" s="143"/>
      <c r="BN3" s="144"/>
    </row>
    <row r="4" spans="1:66" x14ac:dyDescent="0.35">
      <c r="A4" s="58" t="s">
        <v>15</v>
      </c>
      <c r="B4" s="59">
        <f>VLOOKUP($A4,'Occupancy Raw Data'!$B$8:$BE$45,'Occupancy Raw Data'!G$3,FALSE)</f>
        <v>58.5817815454647</v>
      </c>
      <c r="C4" s="60">
        <f>VLOOKUP($A4,'Occupancy Raw Data'!$B$8:$BE$45,'Occupancy Raw Data'!H$3,FALSE)</f>
        <v>65.163647712006195</v>
      </c>
      <c r="D4" s="60">
        <f>VLOOKUP($A4,'Occupancy Raw Data'!$B$8:$BE$45,'Occupancy Raw Data'!I$3,FALSE)</f>
        <v>69.065312718843501</v>
      </c>
      <c r="E4" s="60">
        <f>VLOOKUP($A4,'Occupancy Raw Data'!$B$8:$BE$45,'Occupancy Raw Data'!J$3,FALSE)</f>
        <v>70.423769835994804</v>
      </c>
      <c r="F4" s="60">
        <f>VLOOKUP($A4,'Occupancy Raw Data'!$B$8:$BE$45,'Occupancy Raw Data'!K$3,FALSE)</f>
        <v>70.470259399222201</v>
      </c>
      <c r="G4" s="61">
        <f>VLOOKUP($A4,'Occupancy Raw Data'!$B$8:$BE$45,'Occupancy Raw Data'!L$3,FALSE)</f>
        <v>66.741174994769494</v>
      </c>
      <c r="H4" s="60">
        <f>VLOOKUP($A4,'Occupancy Raw Data'!$B$8:$BE$45,'Occupancy Raw Data'!N$3,FALSE)</f>
        <v>76.759438567577007</v>
      </c>
      <c r="I4" s="60">
        <f>VLOOKUP($A4,'Occupancy Raw Data'!$B$8:$BE$45,'Occupancy Raw Data'!O$3,FALSE)</f>
        <v>79.097390790286795</v>
      </c>
      <c r="J4" s="61">
        <f>VLOOKUP($A4,'Occupancy Raw Data'!$B$8:$BE$45,'Occupancy Raw Data'!P$3,FALSE)</f>
        <v>77.928414678931901</v>
      </c>
      <c r="K4" s="62">
        <f>VLOOKUP($A4,'Occupancy Raw Data'!$B$8:$BE$45,'Occupancy Raw Data'!R$3,FALSE)</f>
        <v>69.937590789903496</v>
      </c>
      <c r="L4" s="63"/>
      <c r="M4" s="59">
        <f>VLOOKUP($A4,'Occupancy Raw Data'!$B$8:$BE$45,'Occupancy Raw Data'!T$3,FALSE)</f>
        <v>0.29376864230934702</v>
      </c>
      <c r="N4" s="60">
        <f>VLOOKUP($A4,'Occupancy Raw Data'!$B$8:$BE$45,'Occupancy Raw Data'!U$3,FALSE)</f>
        <v>3.8197258948448698</v>
      </c>
      <c r="O4" s="60">
        <f>VLOOKUP($A4,'Occupancy Raw Data'!$B$8:$BE$45,'Occupancy Raw Data'!V$3,FALSE)</f>
        <v>5.7233840722816902</v>
      </c>
      <c r="P4" s="60">
        <f>VLOOKUP($A4,'Occupancy Raw Data'!$B$8:$BE$45,'Occupancy Raw Data'!W$3,FALSE)</f>
        <v>6.3993471653003704</v>
      </c>
      <c r="Q4" s="60">
        <f>VLOOKUP($A4,'Occupancy Raw Data'!$B$8:$BE$45,'Occupancy Raw Data'!X$3,FALSE)</f>
        <v>4.3806838835494597</v>
      </c>
      <c r="R4" s="61">
        <f>VLOOKUP($A4,'Occupancy Raw Data'!$B$8:$BE$45,'Occupancy Raw Data'!Y$3,FALSE)</f>
        <v>4.21656842467128</v>
      </c>
      <c r="S4" s="60">
        <f>VLOOKUP($A4,'Occupancy Raw Data'!$B$8:$BE$45,'Occupancy Raw Data'!AA$3,FALSE)</f>
        <v>1.0744589823689901</v>
      </c>
      <c r="T4" s="60">
        <f>VLOOKUP($A4,'Occupancy Raw Data'!$B$8:$BE$45,'Occupancy Raw Data'!AB$3,FALSE)</f>
        <v>0.51311939675458695</v>
      </c>
      <c r="U4" s="61">
        <f>VLOOKUP($A4,'Occupancy Raw Data'!$B$8:$BE$45,'Occupancy Raw Data'!AC$3,FALSE)</f>
        <v>0.78879762002618303</v>
      </c>
      <c r="V4" s="62">
        <f>VLOOKUP($A4,'Occupancy Raw Data'!$B$8:$BE$45,'Occupancy Raw Data'!AE$3,FALSE)</f>
        <v>3.0997972856437701</v>
      </c>
      <c r="W4" s="63"/>
      <c r="X4" s="64">
        <f>VLOOKUP($A4,'ADR Raw Data'!$B$6:$BE$43,'ADR Raw Data'!G$1,FALSE)</f>
        <v>144.851759348016</v>
      </c>
      <c r="Y4" s="65">
        <f>VLOOKUP($A4,'ADR Raw Data'!$B$6:$BE$43,'ADR Raw Data'!H$1,FALSE)</f>
        <v>145.54769632580499</v>
      </c>
      <c r="Z4" s="65">
        <f>VLOOKUP($A4,'ADR Raw Data'!$B$6:$BE$43,'ADR Raw Data'!I$1,FALSE)</f>
        <v>148.24029570310501</v>
      </c>
      <c r="AA4" s="65">
        <f>VLOOKUP($A4,'ADR Raw Data'!$B$6:$BE$43,'ADR Raw Data'!J$1,FALSE)</f>
        <v>148.32281353722101</v>
      </c>
      <c r="AB4" s="65">
        <f>VLOOKUP($A4,'ADR Raw Data'!$B$6:$BE$43,'ADR Raw Data'!K$1,FALSE)</f>
        <v>149.655753992802</v>
      </c>
      <c r="AC4" s="66">
        <f>VLOOKUP($A4,'ADR Raw Data'!$B$6:$BE$43,'ADR Raw Data'!L$1,FALSE)</f>
        <v>147.43603180810101</v>
      </c>
      <c r="AD4" s="65">
        <f>VLOOKUP($A4,'ADR Raw Data'!$B$6:$BE$43,'ADR Raw Data'!N$1,FALSE)</f>
        <v>167.79836094760901</v>
      </c>
      <c r="AE4" s="65">
        <f>VLOOKUP($A4,'ADR Raw Data'!$B$6:$BE$43,'ADR Raw Data'!O$1,FALSE)</f>
        <v>171.30173586982599</v>
      </c>
      <c r="AF4" s="66">
        <f>VLOOKUP($A4,'ADR Raw Data'!$B$6:$BE$43,'ADR Raw Data'!P$1,FALSE)</f>
        <v>169.576324842096</v>
      </c>
      <c r="AG4" s="67">
        <f>VLOOKUP($A4,'ADR Raw Data'!$B$6:$BE$43,'ADR Raw Data'!R$1,FALSE)</f>
        <v>154.484729155953</v>
      </c>
      <c r="AH4" s="63"/>
      <c r="AI4" s="59">
        <f>VLOOKUP($A4,'ADR Raw Data'!$B$6:$BE$43,'ADR Raw Data'!T$1,FALSE)</f>
        <v>7.6893746594161101</v>
      </c>
      <c r="AJ4" s="60">
        <f>VLOOKUP($A4,'ADR Raw Data'!$B$6:$BE$43,'ADR Raw Data'!U$1,FALSE)</f>
        <v>9.8357397382603597</v>
      </c>
      <c r="AK4" s="60">
        <f>VLOOKUP($A4,'ADR Raw Data'!$B$6:$BE$43,'ADR Raw Data'!V$1,FALSE)</f>
        <v>10.964693163558801</v>
      </c>
      <c r="AL4" s="60">
        <f>VLOOKUP($A4,'ADR Raw Data'!$B$6:$BE$43,'ADR Raw Data'!W$1,FALSE)</f>
        <v>10.726587043841601</v>
      </c>
      <c r="AM4" s="60">
        <f>VLOOKUP($A4,'ADR Raw Data'!$B$6:$BE$43,'ADR Raw Data'!X$1,FALSE)</f>
        <v>9.17541455142978</v>
      </c>
      <c r="AN4" s="61">
        <f>VLOOKUP($A4,'ADR Raw Data'!$B$6:$BE$43,'ADR Raw Data'!Y$1,FALSE)</f>
        <v>9.7337163087015206</v>
      </c>
      <c r="AO4" s="60">
        <f>VLOOKUP($A4,'ADR Raw Data'!$B$6:$BE$43,'ADR Raw Data'!AA$1,FALSE)</f>
        <v>7.75222277454459</v>
      </c>
      <c r="AP4" s="60">
        <f>VLOOKUP($A4,'ADR Raw Data'!$B$6:$BE$43,'ADR Raw Data'!AB$1,FALSE)</f>
        <v>7.3044867724094802</v>
      </c>
      <c r="AQ4" s="61">
        <f>VLOOKUP($A4,'ADR Raw Data'!$B$6:$BE$43,'ADR Raw Data'!AC$1,FALSE)</f>
        <v>7.5185041329531597</v>
      </c>
      <c r="AR4" s="62">
        <f>VLOOKUP($A4,'ADR Raw Data'!$B$6:$BE$43,'ADR Raw Data'!AE$1,FALSE)</f>
        <v>8.8179388405947403</v>
      </c>
      <c r="AS4" s="50"/>
      <c r="AT4" s="64">
        <f>VLOOKUP($A4,'RevPAR Raw Data'!$B$6:$BE$43,'RevPAR Raw Data'!G$1,FALSE)</f>
        <v>84.856741226017604</v>
      </c>
      <c r="AU4" s="65">
        <f>VLOOKUP($A4,'RevPAR Raw Data'!$B$6:$BE$43,'RevPAR Raw Data'!H$1,FALSE)</f>
        <v>94.844188086688703</v>
      </c>
      <c r="AV4" s="65">
        <f>VLOOKUP($A4,'RevPAR Raw Data'!$B$6:$BE$43,'RevPAR Raw Data'!I$1,FALSE)</f>
        <v>102.38262380268699</v>
      </c>
      <c r="AW4" s="65">
        <f>VLOOKUP($A4,'RevPAR Raw Data'!$B$6:$BE$43,'RevPAR Raw Data'!J$1,FALSE)</f>
        <v>104.45451681972401</v>
      </c>
      <c r="AX4" s="65">
        <f>VLOOKUP($A4,'RevPAR Raw Data'!$B$6:$BE$43,'RevPAR Raw Data'!K$1,FALSE)</f>
        <v>105.46279804458899</v>
      </c>
      <c r="AY4" s="66">
        <f>VLOOKUP($A4,'RevPAR Raw Data'!$B$6:$BE$43,'RevPAR Raw Data'!L$1,FALSE)</f>
        <v>98.400539994389106</v>
      </c>
      <c r="AZ4" s="65">
        <f>VLOOKUP($A4,'RevPAR Raw Data'!$B$6:$BE$43,'RevPAR Raw Data'!N$1,FALSE)</f>
        <v>128.80107978898101</v>
      </c>
      <c r="BA4" s="65">
        <f>VLOOKUP($A4,'RevPAR Raw Data'!$B$6:$BE$43,'RevPAR Raw Data'!O$1,FALSE)</f>
        <v>135.495203451501</v>
      </c>
      <c r="BB4" s="66">
        <f>VLOOKUP($A4,'RevPAR Raw Data'!$B$6:$BE$43,'RevPAR Raw Data'!P$1,FALSE)</f>
        <v>132.14814162024101</v>
      </c>
      <c r="BC4" s="67">
        <f>VLOOKUP($A4,'RevPAR Raw Data'!$B$6:$BE$43,'RevPAR Raw Data'!R$1,FALSE)</f>
        <v>108.04289770998101</v>
      </c>
      <c r="BD4" s="63"/>
      <c r="BE4" s="59">
        <f>VLOOKUP($A4,'RevPAR Raw Data'!$B$6:$BE$43,'RevPAR Raw Data'!T$1,FALSE)</f>
        <v>8.0057322732645009</v>
      </c>
      <c r="BF4" s="60">
        <f>VLOOKUP($A4,'RevPAR Raw Data'!$B$6:$BE$43,'RevPAR Raw Data'!U$1,FALSE)</f>
        <v>14.031163930837099</v>
      </c>
      <c r="BG4" s="60">
        <f>VLOOKUP($A4,'RevPAR Raw Data'!$B$6:$BE$43,'RevPAR Raw Data'!V$1,FALSE)</f>
        <v>17.315628737938201</v>
      </c>
      <c r="BH4" s="60">
        <f>VLOOKUP($A4,'RevPAR Raw Data'!$B$6:$BE$43,'RevPAR Raw Data'!W$1,FALSE)</f>
        <v>17.8123657530655</v>
      </c>
      <c r="BI4" s="60">
        <f>VLOOKUP($A4,'RevPAR Raw Data'!$B$6:$BE$43,'RevPAR Raw Data'!X$1,FALSE)</f>
        <v>13.9580443414825</v>
      </c>
      <c r="BJ4" s="61">
        <f>VLOOKUP($A4,'RevPAR Raw Data'!$B$6:$BE$43,'RevPAR Raw Data'!Y$1,FALSE)</f>
        <v>14.360713541792499</v>
      </c>
      <c r="BK4" s="60">
        <f>VLOOKUP($A4,'RevPAR Raw Data'!$B$6:$BE$43,'RevPAR Raw Data'!AA$1,FALSE)</f>
        <v>8.9099762108479403</v>
      </c>
      <c r="BL4" s="60">
        <f>VLOOKUP($A4,'RevPAR Raw Data'!$B$6:$BE$43,'RevPAR Raw Data'!AB$1,FALSE)</f>
        <v>7.8550869076266698</v>
      </c>
      <c r="BM4" s="61">
        <f>VLOOKUP($A4,'RevPAR Raw Data'!$B$6:$BE$43,'RevPAR Raw Data'!AC$1,FALSE)</f>
        <v>8.3666075346416395</v>
      </c>
      <c r="BN4" s="62">
        <f>VLOOKUP($A4,'RevPAR Raw Data'!$B$6:$BE$43,'RevPAR Raw Data'!AE$1,FALSE)</f>
        <v>12.191074355069</v>
      </c>
    </row>
    <row r="5" spans="1:66" x14ac:dyDescent="0.35">
      <c r="A5" s="58" t="s">
        <v>70</v>
      </c>
      <c r="B5" s="59">
        <f>VLOOKUP($A5,'Occupancy Raw Data'!$B$8:$BE$45,'Occupancy Raw Data'!G$3,FALSE)</f>
        <v>56.720006105627299</v>
      </c>
      <c r="C5" s="60">
        <f>VLOOKUP($A5,'Occupancy Raw Data'!$B$8:$BE$45,'Occupancy Raw Data'!H$3,FALSE)</f>
        <v>65.436292846782095</v>
      </c>
      <c r="D5" s="60">
        <f>VLOOKUP($A5,'Occupancy Raw Data'!$B$8:$BE$45,'Occupancy Raw Data'!I$3,FALSE)</f>
        <v>69.193577117846104</v>
      </c>
      <c r="E5" s="60">
        <f>VLOOKUP($A5,'Occupancy Raw Data'!$B$8:$BE$45,'Occupancy Raw Data'!J$3,FALSE)</f>
        <v>71.018780059546501</v>
      </c>
      <c r="F5" s="60">
        <f>VLOOKUP($A5,'Occupancy Raw Data'!$B$8:$BE$45,'Occupancy Raw Data'!K$3,FALSE)</f>
        <v>71.904980023920402</v>
      </c>
      <c r="G5" s="61">
        <f>VLOOKUP($A5,'Occupancy Raw Data'!$B$8:$BE$45,'Occupancy Raw Data'!L$3,FALSE)</f>
        <v>66.854159881117099</v>
      </c>
      <c r="H5" s="60">
        <f>VLOOKUP($A5,'Occupancy Raw Data'!$B$8:$BE$45,'Occupancy Raw Data'!N$3,FALSE)</f>
        <v>79.458991780543002</v>
      </c>
      <c r="I5" s="60">
        <f>VLOOKUP($A5,'Occupancy Raw Data'!$B$8:$BE$45,'Occupancy Raw Data'!O$3,FALSE)</f>
        <v>80.626383693411697</v>
      </c>
      <c r="J5" s="61">
        <f>VLOOKUP($A5,'Occupancy Raw Data'!$B$8:$BE$45,'Occupancy Raw Data'!P$3,FALSE)</f>
        <v>80.0426877369773</v>
      </c>
      <c r="K5" s="62">
        <f>VLOOKUP($A5,'Occupancy Raw Data'!$B$8:$BE$45,'Occupancy Raw Data'!R$3,FALSE)</f>
        <v>70.622160020356901</v>
      </c>
      <c r="L5" s="63"/>
      <c r="M5" s="59">
        <f>VLOOKUP($A5,'Occupancy Raw Data'!$B$8:$BE$45,'Occupancy Raw Data'!T$3,FALSE)</f>
        <v>-3.6388158398880801</v>
      </c>
      <c r="N5" s="60">
        <f>VLOOKUP($A5,'Occupancy Raw Data'!$B$8:$BE$45,'Occupancy Raw Data'!U$3,FALSE)</f>
        <v>1.0393683700120799</v>
      </c>
      <c r="O5" s="60">
        <f>VLOOKUP($A5,'Occupancy Raw Data'!$B$8:$BE$45,'Occupancy Raw Data'!V$3,FALSE)</f>
        <v>3.41603573844387</v>
      </c>
      <c r="P5" s="60">
        <f>VLOOKUP($A5,'Occupancy Raw Data'!$B$8:$BE$45,'Occupancy Raw Data'!W$3,FALSE)</f>
        <v>5.7945709976564199</v>
      </c>
      <c r="Q5" s="60">
        <f>VLOOKUP($A5,'Occupancy Raw Data'!$B$8:$BE$45,'Occupancy Raw Data'!X$3,FALSE)</f>
        <v>6.1991108681088303</v>
      </c>
      <c r="R5" s="61">
        <f>VLOOKUP($A5,'Occupancy Raw Data'!$B$8:$BE$45,'Occupancy Raw Data'!Y$3,FALSE)</f>
        <v>2.7356962974731802</v>
      </c>
      <c r="S5" s="60">
        <f>VLOOKUP($A5,'Occupancy Raw Data'!$B$8:$BE$45,'Occupancy Raw Data'!AA$3,FALSE)</f>
        <v>1.92156847283781</v>
      </c>
      <c r="T5" s="60">
        <f>VLOOKUP($A5,'Occupancy Raw Data'!$B$8:$BE$45,'Occupancy Raw Data'!AB$3,FALSE)</f>
        <v>0.47673076498093397</v>
      </c>
      <c r="U5" s="61">
        <f>VLOOKUP($A5,'Occupancy Raw Data'!$B$8:$BE$45,'Occupancy Raw Data'!AC$3,FALSE)</f>
        <v>1.18872501130508</v>
      </c>
      <c r="V5" s="62">
        <f>VLOOKUP($A5,'Occupancy Raw Data'!$B$8:$BE$45,'Occupancy Raw Data'!AE$3,FALSE)</f>
        <v>2.2293757112186698</v>
      </c>
      <c r="W5" s="63"/>
      <c r="X5" s="64">
        <f>VLOOKUP($A5,'ADR Raw Data'!$B$6:$BE$43,'ADR Raw Data'!G$1,FALSE)</f>
        <v>118.290327443878</v>
      </c>
      <c r="Y5" s="65">
        <f>VLOOKUP($A5,'ADR Raw Data'!$B$6:$BE$43,'ADR Raw Data'!H$1,FALSE)</f>
        <v>122.653302218592</v>
      </c>
      <c r="Z5" s="65">
        <f>VLOOKUP($A5,'ADR Raw Data'!$B$6:$BE$43,'ADR Raw Data'!I$1,FALSE)</f>
        <v>124.61489325328201</v>
      </c>
      <c r="AA5" s="65">
        <f>VLOOKUP($A5,'ADR Raw Data'!$B$6:$BE$43,'ADR Raw Data'!J$1,FALSE)</f>
        <v>125.465791708544</v>
      </c>
      <c r="AB5" s="65">
        <f>VLOOKUP($A5,'ADR Raw Data'!$B$6:$BE$43,'ADR Raw Data'!K$1,FALSE)</f>
        <v>126.619160218887</v>
      </c>
      <c r="AC5" s="66">
        <f>VLOOKUP($A5,'ADR Raw Data'!$B$6:$BE$43,'ADR Raw Data'!L$1,FALSE)</f>
        <v>123.76939103267</v>
      </c>
      <c r="AD5" s="65">
        <f>VLOOKUP($A5,'ADR Raw Data'!$B$6:$BE$43,'ADR Raw Data'!N$1,FALSE)</f>
        <v>143.83822474219301</v>
      </c>
      <c r="AE5" s="65">
        <f>VLOOKUP($A5,'ADR Raw Data'!$B$6:$BE$43,'ADR Raw Data'!O$1,FALSE)</f>
        <v>146.68859871385101</v>
      </c>
      <c r="AF5" s="66">
        <f>VLOOKUP($A5,'ADR Raw Data'!$B$6:$BE$43,'ADR Raw Data'!P$1,FALSE)</f>
        <v>145.27380463091299</v>
      </c>
      <c r="AG5" s="67">
        <f>VLOOKUP($A5,'ADR Raw Data'!$B$6:$BE$43,'ADR Raw Data'!R$1,FALSE)</f>
        <v>130.732815357265</v>
      </c>
      <c r="AH5" s="63"/>
      <c r="AI5" s="59">
        <f>VLOOKUP($A5,'ADR Raw Data'!$B$6:$BE$43,'ADR Raw Data'!T$1,FALSE)</f>
        <v>4.3278373069746099</v>
      </c>
      <c r="AJ5" s="60">
        <f>VLOOKUP($A5,'ADR Raw Data'!$B$6:$BE$43,'ADR Raw Data'!U$1,FALSE)</f>
        <v>5.8308584044431901</v>
      </c>
      <c r="AK5" s="60">
        <f>VLOOKUP($A5,'ADR Raw Data'!$B$6:$BE$43,'ADR Raw Data'!V$1,FALSE)</f>
        <v>7.4852179715062102</v>
      </c>
      <c r="AL5" s="60">
        <f>VLOOKUP($A5,'ADR Raw Data'!$B$6:$BE$43,'ADR Raw Data'!W$1,FALSE)</f>
        <v>9.6681283702529903</v>
      </c>
      <c r="AM5" s="60">
        <f>VLOOKUP($A5,'ADR Raw Data'!$B$6:$BE$43,'ADR Raw Data'!X$1,FALSE)</f>
        <v>8.8836449411316298</v>
      </c>
      <c r="AN5" s="61">
        <f>VLOOKUP($A5,'ADR Raw Data'!$B$6:$BE$43,'ADR Raw Data'!Y$1,FALSE)</f>
        <v>7.4165259958842897</v>
      </c>
      <c r="AO5" s="60">
        <f>VLOOKUP($A5,'ADR Raw Data'!$B$6:$BE$43,'ADR Raw Data'!AA$1,FALSE)</f>
        <v>7.1357442784048697</v>
      </c>
      <c r="AP5" s="60">
        <f>VLOOKUP($A5,'ADR Raw Data'!$B$6:$BE$43,'ADR Raw Data'!AB$1,FALSE)</f>
        <v>6.7062699014378797</v>
      </c>
      <c r="AQ5" s="61">
        <f>VLOOKUP($A5,'ADR Raw Data'!$B$6:$BE$43,'ADR Raw Data'!AC$1,FALSE)</f>
        <v>6.9078851537228001</v>
      </c>
      <c r="AR5" s="62">
        <f>VLOOKUP($A5,'ADR Raw Data'!$B$6:$BE$43,'ADR Raw Data'!AE$1,FALSE)</f>
        <v>7.1722165632090098</v>
      </c>
      <c r="AS5" s="50"/>
      <c r="AT5" s="64">
        <f>VLOOKUP($A5,'RevPAR Raw Data'!$B$6:$BE$43,'RevPAR Raw Data'!G$1,FALSE)</f>
        <v>67.094280948534603</v>
      </c>
      <c r="AU5" s="65">
        <f>VLOOKUP($A5,'RevPAR Raw Data'!$B$6:$BE$43,'RevPAR Raw Data'!H$1,FALSE)</f>
        <v>80.259774026006994</v>
      </c>
      <c r="AV5" s="65">
        <f>VLOOKUP($A5,'RevPAR Raw Data'!$B$6:$BE$43,'RevPAR Raw Data'!I$1,FALSE)</f>
        <v>86.225502263531496</v>
      </c>
      <c r="AW5" s="65">
        <f>VLOOKUP($A5,'RevPAR Raw Data'!$B$6:$BE$43,'RevPAR Raw Data'!J$1,FALSE)</f>
        <v>89.104274663460302</v>
      </c>
      <c r="AX5" s="65">
        <f>VLOOKUP($A5,'RevPAR Raw Data'!$B$6:$BE$43,'RevPAR Raw Data'!K$1,FALSE)</f>
        <v>91.045481861846895</v>
      </c>
      <c r="AY5" s="66">
        <f>VLOOKUP($A5,'RevPAR Raw Data'!$B$6:$BE$43,'RevPAR Raw Data'!L$1,FALSE)</f>
        <v>82.744986564866394</v>
      </c>
      <c r="AZ5" s="65">
        <f>VLOOKUP($A5,'RevPAR Raw Data'!$B$6:$BE$43,'RevPAR Raw Data'!N$1,FALSE)</f>
        <v>114.29240317517799</v>
      </c>
      <c r="BA5" s="65">
        <f>VLOOKUP($A5,'RevPAR Raw Data'!$B$6:$BE$43,'RevPAR Raw Data'!O$1,FALSE)</f>
        <v>118.269712433519</v>
      </c>
      <c r="BB5" s="66">
        <f>VLOOKUP($A5,'RevPAR Raw Data'!$B$6:$BE$43,'RevPAR Raw Data'!P$1,FALSE)</f>
        <v>116.28105780434799</v>
      </c>
      <c r="BC5" s="67">
        <f>VLOOKUP($A5,'RevPAR Raw Data'!$B$6:$BE$43,'RevPAR Raw Data'!R$1,FALSE)</f>
        <v>92.326338060725504</v>
      </c>
      <c r="BD5" s="63"/>
      <c r="BE5" s="59">
        <f>VLOOKUP($A5,'RevPAR Raw Data'!$B$6:$BE$43,'RevPAR Raw Data'!T$1,FALSE)</f>
        <v>0.53153943763574996</v>
      </c>
      <c r="BF5" s="60">
        <f>VLOOKUP($A5,'RevPAR Raw Data'!$B$6:$BE$43,'RevPAR Raw Data'!U$1,FALSE)</f>
        <v>6.9308308724112502</v>
      </c>
      <c r="BG5" s="60">
        <f>VLOOKUP($A5,'RevPAR Raw Data'!$B$6:$BE$43,'RevPAR Raw Data'!V$1,FALSE)</f>
        <v>11.156951430957101</v>
      </c>
      <c r="BH5" s="60">
        <f>VLOOKUP($A5,'RevPAR Raw Data'!$B$6:$BE$43,'RevPAR Raw Data'!W$1,FALSE)</f>
        <v>16.022925930468201</v>
      </c>
      <c r="BI5" s="60">
        <f>VLOOKUP($A5,'RevPAR Raw Data'!$B$6:$BE$43,'RevPAR Raw Data'!X$1,FALSE)</f>
        <v>15.6334628082703</v>
      </c>
      <c r="BJ5" s="61">
        <f>VLOOKUP($A5,'RevPAR Raw Data'!$B$6:$BE$43,'RevPAR Raw Data'!Y$1,FALSE)</f>
        <v>10.355115920428</v>
      </c>
      <c r="BK5" s="60">
        <f>VLOOKUP($A5,'RevPAR Raw Data'!$B$6:$BE$43,'RevPAR Raw Data'!AA$1,FALSE)</f>
        <v>9.1944309635988404</v>
      </c>
      <c r="BL5" s="60">
        <f>VLOOKUP($A5,'RevPAR Raw Data'!$B$6:$BE$43,'RevPAR Raw Data'!AB$1,FALSE)</f>
        <v>7.2149715182216196</v>
      </c>
      <c r="BM5" s="61">
        <f>VLOOKUP($A5,'RevPAR Raw Data'!$B$6:$BE$43,'RevPAR Raw Data'!AC$1,FALSE)</f>
        <v>8.1787259236024106</v>
      </c>
      <c r="BN5" s="62">
        <f>VLOOKUP($A5,'RevPAR Raw Data'!$B$6:$BE$43,'RevPAR Raw Data'!AE$1,FALSE)</f>
        <v>9.5614879284438707</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Data'!$B$8:$BE$45,'Occupancy Raw Data'!G$3,FALSE)</f>
        <v>55.725177097491297</v>
      </c>
      <c r="C7" s="60">
        <f>VLOOKUP($A7,'Occupancy Raw Data'!$B$8:$BE$45,'Occupancy Raw Data'!H$3,FALSE)</f>
        <v>62.750569322303903</v>
      </c>
      <c r="D7" s="60">
        <f>VLOOKUP($A7,'Occupancy Raw Data'!$B$8:$BE$45,'Occupancy Raw Data'!I$3,FALSE)</f>
        <v>67.802910969693102</v>
      </c>
      <c r="E7" s="60">
        <f>VLOOKUP($A7,'Occupancy Raw Data'!$B$8:$BE$45,'Occupancy Raw Data'!J$3,FALSE)</f>
        <v>67.0315130021512</v>
      </c>
      <c r="F7" s="60">
        <f>VLOOKUP($A7,'Occupancy Raw Data'!$B$8:$BE$45,'Occupancy Raw Data'!K$3,FALSE)</f>
        <v>66.783081451344302</v>
      </c>
      <c r="G7" s="61">
        <f>VLOOKUP($A7,'Occupancy Raw Data'!$B$8:$BE$45,'Occupancy Raw Data'!L$3,FALSE)</f>
        <v>64.018650368596795</v>
      </c>
      <c r="H7" s="60">
        <f>VLOOKUP($A7,'Occupancy Raw Data'!$B$8:$BE$45,'Occupancy Raw Data'!N$3,FALSE)</f>
        <v>71.997443675346702</v>
      </c>
      <c r="I7" s="60">
        <f>VLOOKUP($A7,'Occupancy Raw Data'!$B$8:$BE$45,'Occupancy Raw Data'!O$3,FALSE)</f>
        <v>76.2630854118473</v>
      </c>
      <c r="J7" s="61">
        <f>VLOOKUP($A7,'Occupancy Raw Data'!$B$8:$BE$45,'Occupancy Raw Data'!P$3,FALSE)</f>
        <v>74.130264543596994</v>
      </c>
      <c r="K7" s="62">
        <f>VLOOKUP($A7,'Occupancy Raw Data'!$B$8:$BE$45,'Occupancy Raw Data'!R$3,FALSE)</f>
        <v>66.907682990025407</v>
      </c>
      <c r="L7" s="63"/>
      <c r="M7" s="59">
        <f>VLOOKUP($A7,'Occupancy Raw Data'!$B$8:$BE$45,'Occupancy Raw Data'!T$3,FALSE)</f>
        <v>12.040141010678401</v>
      </c>
      <c r="N7" s="60">
        <f>VLOOKUP($A7,'Occupancy Raw Data'!$B$8:$BE$45,'Occupancy Raw Data'!U$3,FALSE)</f>
        <v>20.315132139761001</v>
      </c>
      <c r="O7" s="60">
        <f>VLOOKUP($A7,'Occupancy Raw Data'!$B$8:$BE$45,'Occupancy Raw Data'!V$3,FALSE)</f>
        <v>26.788676988567101</v>
      </c>
      <c r="P7" s="60">
        <f>VLOOKUP($A7,'Occupancy Raw Data'!$B$8:$BE$45,'Occupancy Raw Data'!W$3,FALSE)</f>
        <v>27.5868819391839</v>
      </c>
      <c r="Q7" s="60">
        <f>VLOOKUP($A7,'Occupancy Raw Data'!$B$8:$BE$45,'Occupancy Raw Data'!X$3,FALSE)</f>
        <v>22.497088500205301</v>
      </c>
      <c r="R7" s="61">
        <f>VLOOKUP($A7,'Occupancy Raw Data'!$B$8:$BE$45,'Occupancy Raw Data'!Y$3,FALSE)</f>
        <v>21.975086485295499</v>
      </c>
      <c r="S7" s="60">
        <f>VLOOKUP($A7,'Occupancy Raw Data'!$B$8:$BE$45,'Occupancy Raw Data'!AA$3,FALSE)</f>
        <v>9.0045400114945302</v>
      </c>
      <c r="T7" s="60">
        <f>VLOOKUP($A7,'Occupancy Raw Data'!$B$8:$BE$45,'Occupancy Raw Data'!AB$3,FALSE)</f>
        <v>6.67734545140015</v>
      </c>
      <c r="U7" s="61">
        <f>VLOOKUP($A7,'Occupancy Raw Data'!$B$8:$BE$45,'Occupancy Raw Data'!AC$3,FALSE)</f>
        <v>7.7949237169873502</v>
      </c>
      <c r="V7" s="62">
        <f>VLOOKUP($A7,'Occupancy Raw Data'!$B$8:$BE$45,'Occupancy Raw Data'!AE$3,FALSE)</f>
        <v>17.098825295882701</v>
      </c>
      <c r="W7" s="63"/>
      <c r="X7" s="64">
        <f>VLOOKUP($A7,'ADR Raw Data'!$B$6:$BE$43,'ADR Raw Data'!G$1,FALSE)</f>
        <v>142.20314687686701</v>
      </c>
      <c r="Y7" s="65">
        <f>VLOOKUP($A7,'ADR Raw Data'!$B$6:$BE$43,'ADR Raw Data'!H$1,FALSE)</f>
        <v>145.37497934417701</v>
      </c>
      <c r="Z7" s="65">
        <f>VLOOKUP($A7,'ADR Raw Data'!$B$6:$BE$43,'ADR Raw Data'!I$1,FALSE)</f>
        <v>151.47920652621201</v>
      </c>
      <c r="AA7" s="65">
        <f>VLOOKUP($A7,'ADR Raw Data'!$B$6:$BE$43,'ADR Raw Data'!J$1,FALSE)</f>
        <v>148.85396065529699</v>
      </c>
      <c r="AB7" s="65">
        <f>VLOOKUP($A7,'ADR Raw Data'!$B$6:$BE$43,'ADR Raw Data'!K$1,FALSE)</f>
        <v>143.77845297463401</v>
      </c>
      <c r="AC7" s="66">
        <f>VLOOKUP($A7,'ADR Raw Data'!$B$6:$BE$43,'ADR Raw Data'!L$1,FALSE)</f>
        <v>146.51125408448399</v>
      </c>
      <c r="AD7" s="65">
        <f>VLOOKUP($A7,'ADR Raw Data'!$B$6:$BE$43,'ADR Raw Data'!N$1,FALSE)</f>
        <v>143.446880243039</v>
      </c>
      <c r="AE7" s="65">
        <f>VLOOKUP($A7,'ADR Raw Data'!$B$6:$BE$43,'ADR Raw Data'!O$1,FALSE)</f>
        <v>146.240504921747</v>
      </c>
      <c r="AF7" s="66">
        <f>VLOOKUP($A7,'ADR Raw Data'!$B$6:$BE$43,'ADR Raw Data'!P$1,FALSE)</f>
        <v>144.883880628729</v>
      </c>
      <c r="AG7" s="67">
        <f>VLOOKUP($A7,'ADR Raw Data'!$B$6:$BE$43,'ADR Raw Data'!R$1,FALSE)</f>
        <v>145.996098107536</v>
      </c>
      <c r="AH7" s="63"/>
      <c r="AI7" s="59">
        <f>VLOOKUP($A7,'ADR Raw Data'!$B$6:$BE$43,'ADR Raw Data'!T$1,FALSE)</f>
        <v>17.389064260550199</v>
      </c>
      <c r="AJ7" s="60">
        <f>VLOOKUP($A7,'ADR Raw Data'!$B$6:$BE$43,'ADR Raw Data'!U$1,FALSE)</f>
        <v>14.137585146475899</v>
      </c>
      <c r="AK7" s="60">
        <f>VLOOKUP($A7,'ADR Raw Data'!$B$6:$BE$43,'ADR Raw Data'!V$1,FALSE)</f>
        <v>18.387778205256801</v>
      </c>
      <c r="AL7" s="60">
        <f>VLOOKUP($A7,'ADR Raw Data'!$B$6:$BE$43,'ADR Raw Data'!W$1,FALSE)</f>
        <v>23.178834436569801</v>
      </c>
      <c r="AM7" s="60">
        <f>VLOOKUP($A7,'ADR Raw Data'!$B$6:$BE$43,'ADR Raw Data'!X$1,FALSE)</f>
        <v>16.8917712951719</v>
      </c>
      <c r="AN7" s="61">
        <f>VLOOKUP($A7,'ADR Raw Data'!$B$6:$BE$43,'ADR Raw Data'!Y$1,FALSE)</f>
        <v>18.065711044921301</v>
      </c>
      <c r="AO7" s="60">
        <f>VLOOKUP($A7,'ADR Raw Data'!$B$6:$BE$43,'ADR Raw Data'!AA$1,FALSE)</f>
        <v>11.1202267916869</v>
      </c>
      <c r="AP7" s="60">
        <f>VLOOKUP($A7,'ADR Raw Data'!$B$6:$BE$43,'ADR Raw Data'!AB$1,FALSE)</f>
        <v>10.916806590745599</v>
      </c>
      <c r="AQ7" s="61">
        <f>VLOOKUP($A7,'ADR Raw Data'!$B$6:$BE$43,'ADR Raw Data'!AC$1,FALSE)</f>
        <v>11.0018884580447</v>
      </c>
      <c r="AR7" s="62">
        <f>VLOOKUP($A7,'ADR Raw Data'!$B$6:$BE$43,'ADR Raw Data'!AE$1,FALSE)</f>
        <v>15.5906659697389</v>
      </c>
      <c r="AS7" s="50"/>
      <c r="AT7" s="64">
        <f>VLOOKUP($A7,'RevPAR Raw Data'!$B$6:$BE$43,'RevPAR Raw Data'!G$1,FALSE)</f>
        <v>79.242955435340207</v>
      </c>
      <c r="AU7" s="65">
        <f>VLOOKUP($A7,'RevPAR Raw Data'!$B$6:$BE$43,'RevPAR Raw Data'!H$1,FALSE)</f>
        <v>91.223627190653204</v>
      </c>
      <c r="AV7" s="65">
        <f>VLOOKUP($A7,'RevPAR Raw Data'!$B$6:$BE$43,'RevPAR Raw Data'!I$1,FALSE)</f>
        <v>102.70731153856499</v>
      </c>
      <c r="AW7" s="65">
        <f>VLOOKUP($A7,'RevPAR Raw Data'!$B$6:$BE$43,'RevPAR Raw Data'!J$1,FALSE)</f>
        <v>99.779061990872805</v>
      </c>
      <c r="AX7" s="65">
        <f>VLOOKUP($A7,'RevPAR Raw Data'!$B$6:$BE$43,'RevPAR Raw Data'!K$1,FALSE)</f>
        <v>96.019681359532598</v>
      </c>
      <c r="AY7" s="66">
        <f>VLOOKUP($A7,'RevPAR Raw Data'!$B$6:$BE$43,'RevPAR Raw Data'!L$1,FALSE)</f>
        <v>93.794527502992807</v>
      </c>
      <c r="AZ7" s="65">
        <f>VLOOKUP($A7,'RevPAR Raw Data'!$B$6:$BE$43,'RevPAR Raw Data'!N$1,FALSE)</f>
        <v>103.278086807024</v>
      </c>
      <c r="BA7" s="65">
        <f>VLOOKUP($A7,'RevPAR Raw Data'!$B$6:$BE$43,'RevPAR Raw Data'!O$1,FALSE)</f>
        <v>111.52752117518899</v>
      </c>
      <c r="BB7" s="66">
        <f>VLOOKUP($A7,'RevPAR Raw Data'!$B$6:$BE$43,'RevPAR Raw Data'!P$1,FALSE)</f>
        <v>107.402803991106</v>
      </c>
      <c r="BC7" s="67">
        <f>VLOOKUP($A7,'RevPAR Raw Data'!$B$6:$BE$43,'RevPAR Raw Data'!R$1,FALSE)</f>
        <v>97.682606499596801</v>
      </c>
      <c r="BD7" s="63"/>
      <c r="BE7" s="59">
        <f>VLOOKUP($A7,'RevPAR Raw Data'!$B$6:$BE$43,'RevPAR Raw Data'!T$1,FALSE)</f>
        <v>31.522873128636402</v>
      </c>
      <c r="BF7" s="60">
        <f>VLOOKUP($A7,'RevPAR Raw Data'!$B$6:$BE$43,'RevPAR Raw Data'!U$1,FALSE)</f>
        <v>37.324786390114703</v>
      </c>
      <c r="BG7" s="60">
        <f>VLOOKUP($A7,'RevPAR Raw Data'!$B$6:$BE$43,'RevPAR Raw Data'!V$1,FALSE)</f>
        <v>50.102297702604297</v>
      </c>
      <c r="BH7" s="60">
        <f>VLOOKUP($A7,'RevPAR Raw Data'!$B$6:$BE$43,'RevPAR Raw Data'!W$1,FALSE)</f>
        <v>57.160034066649096</v>
      </c>
      <c r="BI7" s="60">
        <f>VLOOKUP($A7,'RevPAR Raw Data'!$B$6:$BE$43,'RevPAR Raw Data'!X$1,FALSE)</f>
        <v>43.189016532904397</v>
      </c>
      <c r="BJ7" s="61">
        <f>VLOOKUP($A7,'RevPAR Raw Data'!$B$6:$BE$43,'RevPAR Raw Data'!Y$1,FALSE)</f>
        <v>44.010753156522</v>
      </c>
      <c r="BK7" s="60">
        <f>VLOOKUP($A7,'RevPAR Raw Data'!$B$6:$BE$43,'RevPAR Raw Data'!AA$1,FALSE)</f>
        <v>21.1260920740079</v>
      </c>
      <c r="BL7" s="60">
        <f>VLOOKUP($A7,'RevPAR Raw Data'!$B$6:$BE$43,'RevPAR Raw Data'!AB$1,FALSE)</f>
        <v>18.323104930471001</v>
      </c>
      <c r="BM7" s="61">
        <f>VLOOKUP($A7,'RevPAR Raw Data'!$B$6:$BE$43,'RevPAR Raw Data'!AC$1,FALSE)</f>
        <v>19.6544009877646</v>
      </c>
      <c r="BN7" s="62">
        <f>VLOOKUP($A7,'RevPAR Raw Data'!$B$6:$BE$43,'RevPAR Raw Data'!AE$1,FALSE)</f>
        <v>35.355312002251999</v>
      </c>
    </row>
    <row r="8" spans="1:66" x14ac:dyDescent="0.35">
      <c r="A8" s="76" t="s">
        <v>89</v>
      </c>
      <c r="B8" s="59">
        <f>VLOOKUP($A8,'Occupancy Raw Data'!$B$8:$BE$45,'Occupancy Raw Data'!G$3,FALSE)</f>
        <v>58.3015954709212</v>
      </c>
      <c r="C8" s="60">
        <f>VLOOKUP($A8,'Occupancy Raw Data'!$B$8:$BE$45,'Occupancy Raw Data'!H$3,FALSE)</f>
        <v>67.195059186824395</v>
      </c>
      <c r="D8" s="60">
        <f>VLOOKUP($A8,'Occupancy Raw Data'!$B$8:$BE$45,'Occupancy Raw Data'!I$3,FALSE)</f>
        <v>71.641791044776099</v>
      </c>
      <c r="E8" s="60">
        <f>VLOOKUP($A8,'Occupancy Raw Data'!$B$8:$BE$45,'Occupancy Raw Data'!J$3,FALSE)</f>
        <v>73.998970663921696</v>
      </c>
      <c r="F8" s="60">
        <f>VLOOKUP($A8,'Occupancy Raw Data'!$B$8:$BE$45,'Occupancy Raw Data'!K$3,FALSE)</f>
        <v>81.3998970663921</v>
      </c>
      <c r="G8" s="61">
        <f>VLOOKUP($A8,'Occupancy Raw Data'!$B$8:$BE$45,'Occupancy Raw Data'!L$3,FALSE)</f>
        <v>70.507462686567095</v>
      </c>
      <c r="H8" s="60">
        <f>VLOOKUP($A8,'Occupancy Raw Data'!$B$8:$BE$45,'Occupancy Raw Data'!N$3,FALSE)</f>
        <v>79.783839423571706</v>
      </c>
      <c r="I8" s="60">
        <f>VLOOKUP($A8,'Occupancy Raw Data'!$B$8:$BE$45,'Occupancy Raw Data'!O$3,FALSE)</f>
        <v>77.766340710241806</v>
      </c>
      <c r="J8" s="61">
        <f>VLOOKUP($A8,'Occupancy Raw Data'!$B$8:$BE$45,'Occupancy Raw Data'!P$3,FALSE)</f>
        <v>78.775090066906799</v>
      </c>
      <c r="K8" s="62">
        <f>VLOOKUP($A8,'Occupancy Raw Data'!$B$8:$BE$45,'Occupancy Raw Data'!R$3,FALSE)</f>
        <v>72.869641938092698</v>
      </c>
      <c r="L8" s="63"/>
      <c r="M8" s="59">
        <f>VLOOKUP($A8,'Occupancy Raw Data'!$B$8:$BE$45,'Occupancy Raw Data'!T$3,FALSE)</f>
        <v>16.3328408015539</v>
      </c>
      <c r="N8" s="60">
        <f>VLOOKUP($A8,'Occupancy Raw Data'!$B$8:$BE$45,'Occupancy Raw Data'!U$3,FALSE)</f>
        <v>36.276537043443</v>
      </c>
      <c r="O8" s="60">
        <f>VLOOKUP($A8,'Occupancy Raw Data'!$B$8:$BE$45,'Occupancy Raw Data'!V$3,FALSE)</f>
        <v>43.124506655258202</v>
      </c>
      <c r="P8" s="60">
        <f>VLOOKUP($A8,'Occupancy Raw Data'!$B$8:$BE$45,'Occupancy Raw Data'!W$3,FALSE)</f>
        <v>48.824997492549002</v>
      </c>
      <c r="Q8" s="60">
        <f>VLOOKUP($A8,'Occupancy Raw Data'!$B$8:$BE$45,'Occupancy Raw Data'!X$3,FALSE)</f>
        <v>60.4810321247178</v>
      </c>
      <c r="R8" s="61">
        <f>VLOOKUP($A8,'Occupancy Raw Data'!$B$8:$BE$45,'Occupancy Raw Data'!Y$3,FALSE)</f>
        <v>41.057683082465097</v>
      </c>
      <c r="S8" s="60">
        <f>VLOOKUP($A8,'Occupancy Raw Data'!$B$8:$BE$45,'Occupancy Raw Data'!AA$3,FALSE)</f>
        <v>29.297635299670802</v>
      </c>
      <c r="T8" s="60">
        <f>VLOOKUP($A8,'Occupancy Raw Data'!$B$8:$BE$45,'Occupancy Raw Data'!AB$3,FALSE)</f>
        <v>13.9889623828886</v>
      </c>
      <c r="U8" s="61">
        <f>VLOOKUP($A8,'Occupancy Raw Data'!$B$8:$BE$45,'Occupancy Raw Data'!AC$3,FALSE)</f>
        <v>21.259361753196501</v>
      </c>
      <c r="V8" s="62">
        <f>VLOOKUP($A8,'Occupancy Raw Data'!$B$8:$BE$45,'Occupancy Raw Data'!AE$3,FALSE)</f>
        <v>34.285681859582098</v>
      </c>
      <c r="W8" s="63"/>
      <c r="X8" s="64">
        <f>VLOOKUP($A8,'ADR Raw Data'!$B$6:$BE$43,'ADR Raw Data'!G$1,FALSE)</f>
        <v>136.16605579096</v>
      </c>
      <c r="Y8" s="65">
        <f>VLOOKUP($A8,'ADR Raw Data'!$B$6:$BE$43,'ADR Raw Data'!H$1,FALSE)</f>
        <v>146.72310355392099</v>
      </c>
      <c r="Z8" s="65">
        <f>VLOOKUP($A8,'ADR Raw Data'!$B$6:$BE$43,'ADR Raw Data'!I$1,FALSE)</f>
        <v>155.52502298850499</v>
      </c>
      <c r="AA8" s="65">
        <f>VLOOKUP($A8,'ADR Raw Data'!$B$6:$BE$43,'ADR Raw Data'!J$1,FALSE)</f>
        <v>154.77786618444799</v>
      </c>
      <c r="AB8" s="65">
        <f>VLOOKUP($A8,'ADR Raw Data'!$B$6:$BE$43,'ADR Raw Data'!K$1,FALSE)</f>
        <v>147.68139099645899</v>
      </c>
      <c r="AC8" s="66">
        <f>VLOOKUP($A8,'ADR Raw Data'!$B$6:$BE$43,'ADR Raw Data'!L$1,FALSE)</f>
        <v>148.67790709217701</v>
      </c>
      <c r="AD8" s="65">
        <f>VLOOKUP($A8,'ADR Raw Data'!$B$6:$BE$43,'ADR Raw Data'!N$1,FALSE)</f>
        <v>135.33212488711101</v>
      </c>
      <c r="AE8" s="65">
        <f>VLOOKUP($A8,'ADR Raw Data'!$B$6:$BE$43,'ADR Raw Data'!O$1,FALSE)</f>
        <v>131.98142157511501</v>
      </c>
      <c r="AF8" s="66">
        <f>VLOOKUP($A8,'ADR Raw Data'!$B$6:$BE$43,'ADR Raw Data'!P$1,FALSE)</f>
        <v>133.67822683914801</v>
      </c>
      <c r="AG8" s="67">
        <f>VLOOKUP($A8,'ADR Raw Data'!$B$6:$BE$43,'ADR Raw Data'!R$1,FALSE)</f>
        <v>144.04497184946001</v>
      </c>
      <c r="AH8" s="63"/>
      <c r="AI8" s="59">
        <f>VLOOKUP($A8,'ADR Raw Data'!$B$6:$BE$43,'ADR Raw Data'!T$1,FALSE)</f>
        <v>17.679271040477701</v>
      </c>
      <c r="AJ8" s="60">
        <f>VLOOKUP($A8,'ADR Raw Data'!$B$6:$BE$43,'ADR Raw Data'!U$1,FALSE)</f>
        <v>16.097860633312401</v>
      </c>
      <c r="AK8" s="60">
        <f>VLOOKUP($A8,'ADR Raw Data'!$B$6:$BE$43,'ADR Raw Data'!V$1,FALSE)</f>
        <v>20.1692539541475</v>
      </c>
      <c r="AL8" s="60">
        <f>VLOOKUP($A8,'ADR Raw Data'!$B$6:$BE$43,'ADR Raw Data'!W$1,FALSE)</f>
        <v>19.301212873928101</v>
      </c>
      <c r="AM8" s="60">
        <f>VLOOKUP($A8,'ADR Raw Data'!$B$6:$BE$43,'ADR Raw Data'!X$1,FALSE)</f>
        <v>21.2126703376229</v>
      </c>
      <c r="AN8" s="61">
        <f>VLOOKUP($A8,'ADR Raw Data'!$B$6:$BE$43,'ADR Raw Data'!Y$1,FALSE)</f>
        <v>19.328921468675599</v>
      </c>
      <c r="AO8" s="60">
        <f>VLOOKUP($A8,'ADR Raw Data'!$B$6:$BE$43,'ADR Raw Data'!AA$1,FALSE)</f>
        <v>23.9316601921848</v>
      </c>
      <c r="AP8" s="60">
        <f>VLOOKUP($A8,'ADR Raw Data'!$B$6:$BE$43,'ADR Raw Data'!AB$1,FALSE)</f>
        <v>21.255085710299198</v>
      </c>
      <c r="AQ8" s="61">
        <f>VLOOKUP($A8,'ADR Raw Data'!$B$6:$BE$43,'ADR Raw Data'!AC$1,FALSE)</f>
        <v>22.625172035059101</v>
      </c>
      <c r="AR8" s="62">
        <f>VLOOKUP($A8,'ADR Raw Data'!$B$6:$BE$43,'ADR Raw Data'!AE$1,FALSE)</f>
        <v>20.776785921020998</v>
      </c>
      <c r="AS8" s="50"/>
      <c r="AT8" s="64">
        <f>VLOOKUP($A8,'RevPAR Raw Data'!$B$6:$BE$43,'RevPAR Raw Data'!G$1,FALSE)</f>
        <v>79.386983015954698</v>
      </c>
      <c r="AU8" s="65">
        <f>VLOOKUP($A8,'RevPAR Raw Data'!$B$6:$BE$43,'RevPAR Raw Data'!H$1,FALSE)</f>
        <v>98.590676273803297</v>
      </c>
      <c r="AV8" s="65">
        <f>VLOOKUP($A8,'RevPAR Raw Data'!$B$6:$BE$43,'RevPAR Raw Data'!I$1,FALSE)</f>
        <v>111.420911991765</v>
      </c>
      <c r="AW8" s="65">
        <f>VLOOKUP($A8,'RevPAR Raw Data'!$B$6:$BE$43,'RevPAR Raw Data'!J$1,FALSE)</f>
        <v>114.534027792074</v>
      </c>
      <c r="AX8" s="65">
        <f>VLOOKUP($A8,'RevPAR Raw Data'!$B$6:$BE$43,'RevPAR Raw Data'!K$1,FALSE)</f>
        <v>120.212500257334</v>
      </c>
      <c r="AY8" s="66">
        <f>VLOOKUP($A8,'RevPAR Raw Data'!$B$6:$BE$43,'RevPAR Raw Data'!L$1,FALSE)</f>
        <v>104.829019866186</v>
      </c>
      <c r="AZ8" s="65">
        <f>VLOOKUP($A8,'RevPAR Raw Data'!$B$6:$BE$43,'RevPAR Raw Data'!N$1,FALSE)</f>
        <v>107.97316520843999</v>
      </c>
      <c r="BA8" s="65">
        <f>VLOOKUP($A8,'RevPAR Raw Data'!$B$6:$BE$43,'RevPAR Raw Data'!O$1,FALSE)</f>
        <v>102.63712197632501</v>
      </c>
      <c r="BB8" s="66">
        <f>VLOOKUP($A8,'RevPAR Raw Data'!$B$6:$BE$43,'RevPAR Raw Data'!P$1,FALSE)</f>
        <v>105.305143592382</v>
      </c>
      <c r="BC8" s="67">
        <f>VLOOKUP($A8,'RevPAR Raw Data'!$B$6:$BE$43,'RevPAR Raw Data'!R$1,FALSE)</f>
        <v>104.965055216528</v>
      </c>
      <c r="BD8" s="63"/>
      <c r="BE8" s="59">
        <f>VLOOKUP($A8,'RevPAR Raw Data'!$B$6:$BE$43,'RevPAR Raw Data'!T$1,FALSE)</f>
        <v>36.899639035948098</v>
      </c>
      <c r="BF8" s="60">
        <f>VLOOKUP($A8,'RevPAR Raw Data'!$B$6:$BE$43,'RevPAR Raw Data'!U$1,FALSE)</f>
        <v>58.214144052600901</v>
      </c>
      <c r="BG8" s="60">
        <f>VLOOKUP($A8,'RevPAR Raw Data'!$B$6:$BE$43,'RevPAR Raw Data'!V$1,FALSE)</f>
        <v>71.991651873178</v>
      </c>
      <c r="BH8" s="60">
        <f>VLOOKUP($A8,'RevPAR Raw Data'!$B$6:$BE$43,'RevPAR Raw Data'!W$1,FALSE)</f>
        <v>77.550027068204201</v>
      </c>
      <c r="BI8" s="60">
        <f>VLOOKUP($A8,'RevPAR Raw Data'!$B$6:$BE$43,'RevPAR Raw Data'!X$1,FALSE)</f>
        <v>94.523344423748895</v>
      </c>
      <c r="BJ8" s="61">
        <f>VLOOKUP($A8,'RevPAR Raw Data'!$B$6:$BE$43,'RevPAR Raw Data'!Y$1,FALSE)</f>
        <v>68.322611871008206</v>
      </c>
      <c r="BK8" s="60">
        <f>VLOOKUP($A8,'RevPAR Raw Data'!$B$6:$BE$43,'RevPAR Raw Data'!AA$1,FALSE)</f>
        <v>60.240706016118502</v>
      </c>
      <c r="BL8" s="60">
        <f>VLOOKUP($A8,'RevPAR Raw Data'!$B$6:$BE$43,'RevPAR Raw Data'!AB$1,FALSE)</f>
        <v>38.217414037652297</v>
      </c>
      <c r="BM8" s="61">
        <f>VLOOKUP($A8,'RevPAR Raw Data'!$B$6:$BE$43,'RevPAR Raw Data'!AC$1,FALSE)</f>
        <v>48.694500958471899</v>
      </c>
      <c r="BN8" s="62">
        <f>VLOOKUP($A8,'RevPAR Raw Data'!$B$6:$BE$43,'RevPAR Raw Data'!AE$1,FALSE)</f>
        <v>62.185930502130901</v>
      </c>
    </row>
    <row r="9" spans="1:66" x14ac:dyDescent="0.35">
      <c r="A9" s="76" t="s">
        <v>90</v>
      </c>
      <c r="B9" s="59">
        <f>VLOOKUP($A9,'Occupancy Raw Data'!$B$8:$BE$45,'Occupancy Raw Data'!G$3,FALSE)</f>
        <v>54.800573202770401</v>
      </c>
      <c r="C9" s="60">
        <f>VLOOKUP($A9,'Occupancy Raw Data'!$B$8:$BE$45,'Occupancy Raw Data'!H$3,FALSE)</f>
        <v>60.855027465966003</v>
      </c>
      <c r="D9" s="60">
        <f>VLOOKUP($A9,'Occupancy Raw Data'!$B$8:$BE$45,'Occupancy Raw Data'!I$3,FALSE)</f>
        <v>64.831621686171403</v>
      </c>
      <c r="E9" s="60">
        <f>VLOOKUP($A9,'Occupancy Raw Data'!$B$8:$BE$45,'Occupancy Raw Data'!J$3,FALSE)</f>
        <v>64.294244088846398</v>
      </c>
      <c r="F9" s="60">
        <f>VLOOKUP($A9,'Occupancy Raw Data'!$B$8:$BE$45,'Occupancy Raw Data'!K$3,FALSE)</f>
        <v>65.560066873656496</v>
      </c>
      <c r="G9" s="61">
        <f>VLOOKUP($A9,'Occupancy Raw Data'!$B$8:$BE$45,'Occupancy Raw Data'!L$3,FALSE)</f>
        <v>62.068306663482197</v>
      </c>
      <c r="H9" s="60">
        <f>VLOOKUP($A9,'Occupancy Raw Data'!$B$8:$BE$45,'Occupancy Raw Data'!N$3,FALSE)</f>
        <v>74.958203964652398</v>
      </c>
      <c r="I9" s="60">
        <f>VLOOKUP($A9,'Occupancy Raw Data'!$B$8:$BE$45,'Occupancy Raw Data'!O$3,FALSE)</f>
        <v>78.827322665392799</v>
      </c>
      <c r="J9" s="61">
        <f>VLOOKUP($A9,'Occupancy Raw Data'!$B$8:$BE$45,'Occupancy Raw Data'!P$3,FALSE)</f>
        <v>76.892763315022606</v>
      </c>
      <c r="K9" s="62">
        <f>VLOOKUP($A9,'Occupancy Raw Data'!$B$8:$BE$45,'Occupancy Raw Data'!R$3,FALSE)</f>
        <v>66.303865706779405</v>
      </c>
      <c r="L9" s="63"/>
      <c r="M9" s="59">
        <f>VLOOKUP($A9,'Occupancy Raw Data'!$B$8:$BE$45,'Occupancy Raw Data'!T$3,FALSE)</f>
        <v>-2.7572302832281501</v>
      </c>
      <c r="N9" s="60">
        <f>VLOOKUP($A9,'Occupancy Raw Data'!$B$8:$BE$45,'Occupancy Raw Data'!U$3,FALSE)</f>
        <v>-2.1058728730895999</v>
      </c>
      <c r="O9" s="60">
        <f>VLOOKUP($A9,'Occupancy Raw Data'!$B$8:$BE$45,'Occupancy Raw Data'!V$3,FALSE)</f>
        <v>2.5538691118416201</v>
      </c>
      <c r="P9" s="60">
        <f>VLOOKUP($A9,'Occupancy Raw Data'!$B$8:$BE$45,'Occupancy Raw Data'!W$3,FALSE)</f>
        <v>7.6173105068981304</v>
      </c>
      <c r="Q9" s="60">
        <f>VLOOKUP($A9,'Occupancy Raw Data'!$B$8:$BE$45,'Occupancy Raw Data'!X$3,FALSE)</f>
        <v>17.216462348009099</v>
      </c>
      <c r="R9" s="61">
        <f>VLOOKUP($A9,'Occupancy Raw Data'!$B$8:$BE$45,'Occupancy Raw Data'!Y$3,FALSE)</f>
        <v>4.3481095665167597</v>
      </c>
      <c r="S9" s="60">
        <f>VLOOKUP($A9,'Occupancy Raw Data'!$B$8:$BE$45,'Occupancy Raw Data'!AA$3,FALSE)</f>
        <v>13.3012589015658</v>
      </c>
      <c r="T9" s="60">
        <f>VLOOKUP($A9,'Occupancy Raw Data'!$B$8:$BE$45,'Occupancy Raw Data'!AB$3,FALSE)</f>
        <v>12.754733355518599</v>
      </c>
      <c r="U9" s="61">
        <f>VLOOKUP($A9,'Occupancy Raw Data'!$B$8:$BE$45,'Occupancy Raw Data'!AC$3,FALSE)</f>
        <v>13.020460862607599</v>
      </c>
      <c r="V9" s="62">
        <f>VLOOKUP($A9,'Occupancy Raw Data'!$B$8:$BE$45,'Occupancy Raw Data'!AE$3,FALSE)</f>
        <v>7.0703571029732704</v>
      </c>
      <c r="W9" s="63"/>
      <c r="X9" s="64">
        <f>VLOOKUP($A9,'ADR Raw Data'!$B$6:$BE$43,'ADR Raw Data'!G$1,FALSE)</f>
        <v>122.303898452821</v>
      </c>
      <c r="Y9" s="65">
        <f>VLOOKUP($A9,'ADR Raw Data'!$B$6:$BE$43,'ADR Raw Data'!H$1,FALSE)</f>
        <v>131.089790031397</v>
      </c>
      <c r="Z9" s="65">
        <f>VLOOKUP($A9,'ADR Raw Data'!$B$6:$BE$43,'ADR Raw Data'!I$1,FALSE)</f>
        <v>129.30994842512399</v>
      </c>
      <c r="AA9" s="65">
        <f>VLOOKUP($A9,'ADR Raw Data'!$B$6:$BE$43,'ADR Raw Data'!J$1,FALSE)</f>
        <v>129.438482540861</v>
      </c>
      <c r="AB9" s="65">
        <f>VLOOKUP($A9,'ADR Raw Data'!$B$6:$BE$43,'ADR Raw Data'!K$1,FALSE)</f>
        <v>125.894074681238</v>
      </c>
      <c r="AC9" s="66">
        <f>VLOOKUP($A9,'ADR Raw Data'!$B$6:$BE$43,'ADR Raw Data'!L$1,FALSE)</f>
        <v>127.726840464829</v>
      </c>
      <c r="AD9" s="65">
        <f>VLOOKUP($A9,'ADR Raw Data'!$B$6:$BE$43,'ADR Raw Data'!N$1,FALSE)</f>
        <v>124.671782698741</v>
      </c>
      <c r="AE9" s="65">
        <f>VLOOKUP($A9,'ADR Raw Data'!$B$6:$BE$43,'ADR Raw Data'!O$1,FALSE)</f>
        <v>125.66344493258499</v>
      </c>
      <c r="AF9" s="66">
        <f>VLOOKUP($A9,'ADR Raw Data'!$B$6:$BE$43,'ADR Raw Data'!P$1,FALSE)</f>
        <v>125.180088523062</v>
      </c>
      <c r="AG9" s="67">
        <f>VLOOKUP($A9,'ADR Raw Data'!$B$6:$BE$43,'ADR Raw Data'!R$1,FALSE)</f>
        <v>126.88299053157</v>
      </c>
      <c r="AH9" s="63"/>
      <c r="AI9" s="59">
        <f>VLOOKUP($A9,'ADR Raw Data'!$B$6:$BE$43,'ADR Raw Data'!T$1,FALSE)</f>
        <v>11.744771181382101</v>
      </c>
      <c r="AJ9" s="60">
        <f>VLOOKUP($A9,'ADR Raw Data'!$B$6:$BE$43,'ADR Raw Data'!U$1,FALSE)</f>
        <v>8.7659161129732901</v>
      </c>
      <c r="AK9" s="60">
        <f>VLOOKUP($A9,'ADR Raw Data'!$B$6:$BE$43,'ADR Raw Data'!V$1,FALSE)</f>
        <v>5.5651192515255001</v>
      </c>
      <c r="AL9" s="60">
        <f>VLOOKUP($A9,'ADR Raw Data'!$B$6:$BE$43,'ADR Raw Data'!W$1,FALSE)</f>
        <v>10.040411261179701</v>
      </c>
      <c r="AM9" s="60">
        <f>VLOOKUP($A9,'ADR Raw Data'!$B$6:$BE$43,'ADR Raw Data'!X$1,FALSE)</f>
        <v>13.7222034141072</v>
      </c>
      <c r="AN9" s="61">
        <f>VLOOKUP($A9,'ADR Raw Data'!$B$6:$BE$43,'ADR Raw Data'!Y$1,FALSE)</f>
        <v>9.7162650008856009</v>
      </c>
      <c r="AO9" s="60">
        <f>VLOOKUP($A9,'ADR Raw Data'!$B$6:$BE$43,'ADR Raw Data'!AA$1,FALSE)</f>
        <v>11.850054489403201</v>
      </c>
      <c r="AP9" s="60">
        <f>VLOOKUP($A9,'ADR Raw Data'!$B$6:$BE$43,'ADR Raw Data'!AB$1,FALSE)</f>
        <v>11.7289905561642</v>
      </c>
      <c r="AQ9" s="61">
        <f>VLOOKUP($A9,'ADR Raw Data'!$B$6:$BE$43,'ADR Raw Data'!AC$1,FALSE)</f>
        <v>11.786511274299601</v>
      </c>
      <c r="AR9" s="62">
        <f>VLOOKUP($A9,'ADR Raw Data'!$B$6:$BE$43,'ADR Raw Data'!AE$1,FALSE)</f>
        <v>10.310303385358701</v>
      </c>
      <c r="AS9" s="50"/>
      <c r="AT9" s="64">
        <f>VLOOKUP($A9,'RevPAR Raw Data'!$B$6:$BE$43,'RevPAR Raw Data'!G$1,FALSE)</f>
        <v>67.023237401480699</v>
      </c>
      <c r="AU9" s="65">
        <f>VLOOKUP($A9,'RevPAR Raw Data'!$B$6:$BE$43,'RevPAR Raw Data'!H$1,FALSE)</f>
        <v>79.774727728683999</v>
      </c>
      <c r="AV9" s="65">
        <f>VLOOKUP($A9,'RevPAR Raw Data'!$B$6:$BE$43,'RevPAR Raw Data'!I$1,FALSE)</f>
        <v>83.833736565560002</v>
      </c>
      <c r="AW9" s="65">
        <f>VLOOKUP($A9,'RevPAR Raw Data'!$B$6:$BE$43,'RevPAR Raw Data'!J$1,FALSE)</f>
        <v>83.221493909720493</v>
      </c>
      <c r="AX9" s="65">
        <f>VLOOKUP($A9,'RevPAR Raw Data'!$B$6:$BE$43,'RevPAR Raw Data'!K$1,FALSE)</f>
        <v>82.536239550991098</v>
      </c>
      <c r="AY9" s="66">
        <f>VLOOKUP($A9,'RevPAR Raw Data'!$B$6:$BE$43,'RevPAR Raw Data'!L$1,FALSE)</f>
        <v>79.277887031287307</v>
      </c>
      <c r="AZ9" s="65">
        <f>VLOOKUP($A9,'RevPAR Raw Data'!$B$6:$BE$43,'RevPAR Raw Data'!N$1,FALSE)</f>
        <v>93.451729161690906</v>
      </c>
      <c r="BA9" s="65">
        <f>VLOOKUP($A9,'RevPAR Raw Data'!$B$6:$BE$43,'RevPAR Raw Data'!O$1,FALSE)</f>
        <v>99.057129209457798</v>
      </c>
      <c r="BB9" s="66">
        <f>VLOOKUP($A9,'RevPAR Raw Data'!$B$6:$BE$43,'RevPAR Raw Data'!P$1,FALSE)</f>
        <v>96.254429185574296</v>
      </c>
      <c r="BC9" s="67">
        <f>VLOOKUP($A9,'RevPAR Raw Data'!$B$6:$BE$43,'RevPAR Raw Data'!R$1,FALSE)</f>
        <v>84.128327646797899</v>
      </c>
      <c r="BD9" s="63"/>
      <c r="BE9" s="59">
        <f>VLOOKUP($A9,'RevPAR Raw Data'!$B$6:$BE$43,'RevPAR Raw Data'!T$1,FALSE)</f>
        <v>8.6637105104450995</v>
      </c>
      <c r="BF9" s="60">
        <f>VLOOKUP($A9,'RevPAR Raw Data'!$B$6:$BE$43,'RevPAR Raw Data'!U$1,FALSE)</f>
        <v>6.4754441903827997</v>
      </c>
      <c r="BG9" s="60">
        <f>VLOOKUP($A9,'RevPAR Raw Data'!$B$6:$BE$43,'RevPAR Raw Data'!V$1,FALSE)</f>
        <v>8.2611142249689902</v>
      </c>
      <c r="BH9" s="60">
        <f>VLOOKUP($A9,'RevPAR Raw Data'!$B$6:$BE$43,'RevPAR Raw Data'!W$1,FALSE)</f>
        <v>18.422531070011502</v>
      </c>
      <c r="BI9" s="60">
        <f>VLOOKUP($A9,'RevPAR Raw Data'!$B$6:$BE$43,'RevPAR Raw Data'!X$1,FALSE)</f>
        <v>33.301143746223403</v>
      </c>
      <c r="BJ9" s="61">
        <f>VLOOKUP($A9,'RevPAR Raw Data'!$B$6:$BE$43,'RevPAR Raw Data'!Y$1,FALSE)</f>
        <v>14.486848415413901</v>
      </c>
      <c r="BK9" s="60">
        <f>VLOOKUP($A9,'RevPAR Raw Data'!$B$6:$BE$43,'RevPAR Raw Data'!AA$1,FALSE)</f>
        <v>26.7275198185812</v>
      </c>
      <c r="BL9" s="60">
        <f>VLOOKUP($A9,'RevPAR Raw Data'!$B$6:$BE$43,'RevPAR Raw Data'!AB$1,FALSE)</f>
        <v>25.979725382415602</v>
      </c>
      <c r="BM9" s="61">
        <f>VLOOKUP($A9,'RevPAR Raw Data'!$B$6:$BE$43,'RevPAR Raw Data'!AC$1,FALSE)</f>
        <v>26.341630224444199</v>
      </c>
      <c r="BN9" s="62">
        <f>VLOOKUP($A9,'RevPAR Raw Data'!$B$6:$BE$43,'RevPAR Raw Data'!AE$1,FALSE)</f>
        <v>18.109635756076798</v>
      </c>
    </row>
    <row r="10" spans="1:66" x14ac:dyDescent="0.35">
      <c r="A10" s="76" t="s">
        <v>26</v>
      </c>
      <c r="B10" s="59">
        <f>VLOOKUP($A10,'Occupancy Raw Data'!$B$8:$BE$45,'Occupancy Raw Data'!G$3,FALSE)</f>
        <v>50.296871431833701</v>
      </c>
      <c r="C10" s="60">
        <f>VLOOKUP($A10,'Occupancy Raw Data'!$B$8:$BE$45,'Occupancy Raw Data'!H$3,FALSE)</f>
        <v>56.234300068508702</v>
      </c>
      <c r="D10" s="60">
        <f>VLOOKUP($A10,'Occupancy Raw Data'!$B$8:$BE$45,'Occupancy Raw Data'!I$3,FALSE)</f>
        <v>61.543731445535499</v>
      </c>
      <c r="E10" s="60">
        <f>VLOOKUP($A10,'Occupancy Raw Data'!$B$8:$BE$45,'Occupancy Raw Data'!J$3,FALSE)</f>
        <v>61.052751769810399</v>
      </c>
      <c r="F10" s="60">
        <f>VLOOKUP($A10,'Occupancy Raw Data'!$B$8:$BE$45,'Occupancy Raw Data'!K$3,FALSE)</f>
        <v>59.579812742635298</v>
      </c>
      <c r="G10" s="61">
        <f>VLOOKUP($A10,'Occupancy Raw Data'!$B$8:$BE$45,'Occupancy Raw Data'!L$3,FALSE)</f>
        <v>57.741493491664698</v>
      </c>
      <c r="H10" s="60">
        <f>VLOOKUP($A10,'Occupancy Raw Data'!$B$8:$BE$45,'Occupancy Raw Data'!N$3,FALSE)</f>
        <v>66.145238638958602</v>
      </c>
      <c r="I10" s="60">
        <f>VLOOKUP($A10,'Occupancy Raw Data'!$B$8:$BE$45,'Occupancy Raw Data'!O$3,FALSE)</f>
        <v>72.151176067595301</v>
      </c>
      <c r="J10" s="61">
        <f>VLOOKUP($A10,'Occupancy Raw Data'!$B$8:$BE$45,'Occupancy Raw Data'!P$3,FALSE)</f>
        <v>69.148207353277002</v>
      </c>
      <c r="K10" s="62">
        <f>VLOOKUP($A10,'Occupancy Raw Data'!$B$8:$BE$45,'Occupancy Raw Data'!R$3,FALSE)</f>
        <v>61.000554594982503</v>
      </c>
      <c r="L10" s="63"/>
      <c r="M10" s="59">
        <f>VLOOKUP($A10,'Occupancy Raw Data'!$B$8:$BE$45,'Occupancy Raw Data'!T$3,FALSE)</f>
        <v>1.5633810178155501</v>
      </c>
      <c r="N10" s="60">
        <f>VLOOKUP($A10,'Occupancy Raw Data'!$B$8:$BE$45,'Occupancy Raw Data'!U$3,FALSE)</f>
        <v>7.3193720064743797</v>
      </c>
      <c r="O10" s="60">
        <f>VLOOKUP($A10,'Occupancy Raw Data'!$B$8:$BE$45,'Occupancy Raw Data'!V$3,FALSE)</f>
        <v>11.7857460893786</v>
      </c>
      <c r="P10" s="60">
        <f>VLOOKUP($A10,'Occupancy Raw Data'!$B$8:$BE$45,'Occupancy Raw Data'!W$3,FALSE)</f>
        <v>7.9188623884360503</v>
      </c>
      <c r="Q10" s="60">
        <f>VLOOKUP($A10,'Occupancy Raw Data'!$B$8:$BE$45,'Occupancy Raw Data'!X$3,FALSE)</f>
        <v>6.9112826943400902</v>
      </c>
      <c r="R10" s="61">
        <f>VLOOKUP($A10,'Occupancy Raw Data'!$B$8:$BE$45,'Occupancy Raw Data'!Y$3,FALSE)</f>
        <v>7.2154549606593399</v>
      </c>
      <c r="S10" s="60">
        <f>VLOOKUP($A10,'Occupancy Raw Data'!$B$8:$BE$45,'Occupancy Raw Data'!AA$3,FALSE)</f>
        <v>5.42461952405234</v>
      </c>
      <c r="T10" s="60">
        <f>VLOOKUP($A10,'Occupancy Raw Data'!$B$8:$BE$45,'Occupancy Raw Data'!AB$3,FALSE)</f>
        <v>3.9822029409514701</v>
      </c>
      <c r="U10" s="61">
        <f>VLOOKUP($A10,'Occupancy Raw Data'!$B$8:$BE$45,'Occupancy Raw Data'!AC$3,FALSE)</f>
        <v>4.6671336871279498</v>
      </c>
      <c r="V10" s="62">
        <f>VLOOKUP($A10,'Occupancy Raw Data'!$B$8:$BE$45,'Occupancy Raw Data'!AE$3,FALSE)</f>
        <v>6.3766341603003998</v>
      </c>
      <c r="W10" s="63"/>
      <c r="X10" s="64">
        <f>VLOOKUP($A10,'ADR Raw Data'!$B$6:$BE$43,'ADR Raw Data'!G$1,FALSE)</f>
        <v>125.457743473325</v>
      </c>
      <c r="Y10" s="65">
        <f>VLOOKUP($A10,'ADR Raw Data'!$B$6:$BE$43,'ADR Raw Data'!H$1,FALSE)</f>
        <v>144.005729949238</v>
      </c>
      <c r="Z10" s="65">
        <f>VLOOKUP($A10,'ADR Raw Data'!$B$6:$BE$43,'ADR Raw Data'!I$1,FALSE)</f>
        <v>148.54201113172499</v>
      </c>
      <c r="AA10" s="65">
        <f>VLOOKUP($A10,'ADR Raw Data'!$B$6:$BE$43,'ADR Raw Data'!J$1,FALSE)</f>
        <v>144.85465868711401</v>
      </c>
      <c r="AB10" s="65">
        <f>VLOOKUP($A10,'ADR Raw Data'!$B$6:$BE$43,'ADR Raw Data'!K$1,FALSE)</f>
        <v>134.15161364507401</v>
      </c>
      <c r="AC10" s="66">
        <f>VLOOKUP($A10,'ADR Raw Data'!$B$6:$BE$43,'ADR Raw Data'!L$1,FALSE)</f>
        <v>139.88736404983101</v>
      </c>
      <c r="AD10" s="65">
        <f>VLOOKUP($A10,'ADR Raw Data'!$B$6:$BE$43,'ADR Raw Data'!N$1,FALSE)</f>
        <v>119.74627826687301</v>
      </c>
      <c r="AE10" s="65">
        <f>VLOOKUP($A10,'ADR Raw Data'!$B$6:$BE$43,'ADR Raw Data'!O$1,FALSE)</f>
        <v>121.703182465579</v>
      </c>
      <c r="AF10" s="66">
        <f>VLOOKUP($A10,'ADR Raw Data'!$B$6:$BE$43,'ADR Raw Data'!P$1,FALSE)</f>
        <v>120.76722258916701</v>
      </c>
      <c r="AG10" s="67">
        <f>VLOOKUP($A10,'ADR Raw Data'!$B$6:$BE$43,'ADR Raw Data'!R$1,FALSE)</f>
        <v>133.69480439607401</v>
      </c>
      <c r="AH10" s="63"/>
      <c r="AI10" s="59">
        <f>VLOOKUP($A10,'ADR Raw Data'!$B$6:$BE$43,'ADR Raw Data'!T$1,FALSE)</f>
        <v>15.0069905874713</v>
      </c>
      <c r="AJ10" s="60">
        <f>VLOOKUP($A10,'ADR Raw Data'!$B$6:$BE$43,'ADR Raw Data'!U$1,FALSE)</f>
        <v>21.208969983124401</v>
      </c>
      <c r="AK10" s="60">
        <f>VLOOKUP($A10,'ADR Raw Data'!$B$6:$BE$43,'ADR Raw Data'!V$1,FALSE)</f>
        <v>24.1736639184276</v>
      </c>
      <c r="AL10" s="60">
        <f>VLOOKUP($A10,'ADR Raw Data'!$B$6:$BE$43,'ADR Raw Data'!W$1,FALSE)</f>
        <v>21.405063218825699</v>
      </c>
      <c r="AM10" s="60">
        <f>VLOOKUP($A10,'ADR Raw Data'!$B$6:$BE$43,'ADR Raw Data'!X$1,FALSE)</f>
        <v>18.6309237866577</v>
      </c>
      <c r="AN10" s="61">
        <f>VLOOKUP($A10,'ADR Raw Data'!$B$6:$BE$43,'ADR Raw Data'!Y$1,FALSE)</f>
        <v>20.4794640883254</v>
      </c>
      <c r="AO10" s="60">
        <f>VLOOKUP($A10,'ADR Raw Data'!$B$6:$BE$43,'ADR Raw Data'!AA$1,FALSE)</f>
        <v>12.113202038035</v>
      </c>
      <c r="AP10" s="60">
        <f>VLOOKUP($A10,'ADR Raw Data'!$B$6:$BE$43,'ADR Raw Data'!AB$1,FALSE)</f>
        <v>12.5916077965234</v>
      </c>
      <c r="AQ10" s="61">
        <f>VLOOKUP($A10,'ADR Raw Data'!$B$6:$BE$43,'ADR Raw Data'!AC$1,FALSE)</f>
        <v>12.3596057003914</v>
      </c>
      <c r="AR10" s="62">
        <f>VLOOKUP($A10,'ADR Raw Data'!$B$6:$BE$43,'ADR Raw Data'!AE$1,FALSE)</f>
        <v>18.032521830992099</v>
      </c>
      <c r="AS10" s="50"/>
      <c r="AT10" s="64">
        <f>VLOOKUP($A10,'RevPAR Raw Data'!$B$6:$BE$43,'RevPAR Raw Data'!G$1,FALSE)</f>
        <v>63.101319936058403</v>
      </c>
      <c r="AU10" s="65">
        <f>VLOOKUP($A10,'RevPAR Raw Data'!$B$6:$BE$43,'RevPAR Raw Data'!H$1,FALSE)</f>
        <v>80.980614295501198</v>
      </c>
      <c r="AV10" s="65">
        <f>VLOOKUP($A10,'RevPAR Raw Data'!$B$6:$BE$43,'RevPAR Raw Data'!I$1,FALSE)</f>
        <v>91.418296414706504</v>
      </c>
      <c r="AW10" s="65">
        <f>VLOOKUP($A10,'RevPAR Raw Data'!$B$6:$BE$43,'RevPAR Raw Data'!J$1,FALSE)</f>
        <v>88.437755195250006</v>
      </c>
      <c r="AX10" s="65">
        <f>VLOOKUP($A10,'RevPAR Raw Data'!$B$6:$BE$43,'RevPAR Raw Data'!K$1,FALSE)</f>
        <v>79.927280200959103</v>
      </c>
      <c r="AY10" s="66">
        <f>VLOOKUP($A10,'RevPAR Raw Data'!$B$6:$BE$43,'RevPAR Raw Data'!L$1,FALSE)</f>
        <v>80.773053208495</v>
      </c>
      <c r="AZ10" s="65">
        <f>VLOOKUP($A10,'RevPAR Raw Data'!$B$6:$BE$43,'RevPAR Raw Data'!N$1,FALSE)</f>
        <v>79.206461520895104</v>
      </c>
      <c r="BA10" s="65">
        <f>VLOOKUP($A10,'RevPAR Raw Data'!$B$6:$BE$43,'RevPAR Raw Data'!O$1,FALSE)</f>
        <v>87.810277460607395</v>
      </c>
      <c r="BB10" s="66">
        <f>VLOOKUP($A10,'RevPAR Raw Data'!$B$6:$BE$43,'RevPAR Raw Data'!P$1,FALSE)</f>
        <v>83.508369490751306</v>
      </c>
      <c r="BC10" s="67">
        <f>VLOOKUP($A10,'RevPAR Raw Data'!$B$6:$BE$43,'RevPAR Raw Data'!R$1,FALSE)</f>
        <v>81.554572146282496</v>
      </c>
      <c r="BD10" s="63"/>
      <c r="BE10" s="59">
        <f>VLOOKUP($A10,'RevPAR Raw Data'!$B$6:$BE$43,'RevPAR Raw Data'!T$1,FALSE)</f>
        <v>16.804988047476701</v>
      </c>
      <c r="BF10" s="60">
        <f>VLOOKUP($A10,'RevPAR Raw Data'!$B$6:$BE$43,'RevPAR Raw Data'!U$1,FALSE)</f>
        <v>30.080705401405201</v>
      </c>
      <c r="BG10" s="60">
        <f>VLOOKUP($A10,'RevPAR Raw Data'!$B$6:$BE$43,'RevPAR Raw Data'!V$1,FALSE)</f>
        <v>38.808456657731902</v>
      </c>
      <c r="BH10" s="60">
        <f>VLOOKUP($A10,'RevPAR Raw Data'!$B$6:$BE$43,'RevPAR Raw Data'!W$1,FALSE)</f>
        <v>31.018963107718299</v>
      </c>
      <c r="BI10" s="60">
        <f>VLOOKUP($A10,'RevPAR Raw Data'!$B$6:$BE$43,'RevPAR Raw Data'!X$1,FALSE)</f>
        <v>26.8298422924608</v>
      </c>
      <c r="BJ10" s="61">
        <f>VLOOKUP($A10,'RevPAR Raw Data'!$B$6:$BE$43,'RevPAR Raw Data'!Y$1,FALSE)</f>
        <v>29.172605556462301</v>
      </c>
      <c r="BK10" s="60">
        <f>VLOOKUP($A10,'RevPAR Raw Data'!$B$6:$BE$43,'RevPAR Raw Data'!AA$1,FALSE)</f>
        <v>18.194916684830499</v>
      </c>
      <c r="BL10" s="60">
        <f>VLOOKUP($A10,'RevPAR Raw Data'!$B$6:$BE$43,'RevPAR Raw Data'!AB$1,FALSE)</f>
        <v>17.0752341134611</v>
      </c>
      <c r="BM10" s="61">
        <f>VLOOKUP($A10,'RevPAR Raw Data'!$B$6:$BE$43,'RevPAR Raw Data'!AC$1,FALSE)</f>
        <v>17.603578708758501</v>
      </c>
      <c r="BN10" s="62">
        <f>VLOOKUP($A10,'RevPAR Raw Data'!$B$6:$BE$43,'RevPAR Raw Data'!AE$1,FALSE)</f>
        <v>25.559023938331201</v>
      </c>
    </row>
    <row r="11" spans="1:66" x14ac:dyDescent="0.35">
      <c r="A11" s="76" t="s">
        <v>24</v>
      </c>
      <c r="B11" s="59">
        <f>VLOOKUP($A11,'Occupancy Raw Data'!$B$8:$BE$45,'Occupancy Raw Data'!G$3,FALSE)</f>
        <v>53.2500350975712</v>
      </c>
      <c r="C11" s="60">
        <f>VLOOKUP($A11,'Occupancy Raw Data'!$B$8:$BE$45,'Occupancy Raw Data'!H$3,FALSE)</f>
        <v>64.930506808928797</v>
      </c>
      <c r="D11" s="60">
        <f>VLOOKUP($A11,'Occupancy Raw Data'!$B$8:$BE$45,'Occupancy Raw Data'!I$3,FALSE)</f>
        <v>68.103327249754301</v>
      </c>
      <c r="E11" s="60">
        <f>VLOOKUP($A11,'Occupancy Raw Data'!$B$8:$BE$45,'Occupancy Raw Data'!J$3,FALSE)</f>
        <v>67.864663765267395</v>
      </c>
      <c r="F11" s="60">
        <f>VLOOKUP($A11,'Occupancy Raw Data'!$B$8:$BE$45,'Occupancy Raw Data'!K$3,FALSE)</f>
        <v>68.440263933735693</v>
      </c>
      <c r="G11" s="61">
        <f>VLOOKUP($A11,'Occupancy Raw Data'!$B$8:$BE$45,'Occupancy Raw Data'!L$3,FALSE)</f>
        <v>64.517759371051497</v>
      </c>
      <c r="H11" s="60">
        <f>VLOOKUP($A11,'Occupancy Raw Data'!$B$8:$BE$45,'Occupancy Raw Data'!N$3,FALSE)</f>
        <v>79.292432963638902</v>
      </c>
      <c r="I11" s="60">
        <f>VLOOKUP($A11,'Occupancy Raw Data'!$B$8:$BE$45,'Occupancy Raw Data'!O$3,FALSE)</f>
        <v>85.399410360803003</v>
      </c>
      <c r="J11" s="61">
        <f>VLOOKUP($A11,'Occupancy Raw Data'!$B$8:$BE$45,'Occupancy Raw Data'!P$3,FALSE)</f>
        <v>82.345921662220903</v>
      </c>
      <c r="K11" s="62">
        <f>VLOOKUP($A11,'Occupancy Raw Data'!$B$8:$BE$45,'Occupancy Raw Data'!R$3,FALSE)</f>
        <v>69.611520025671297</v>
      </c>
      <c r="L11" s="63"/>
      <c r="M11" s="59">
        <f>VLOOKUP($A11,'Occupancy Raw Data'!$B$8:$BE$45,'Occupancy Raw Data'!T$3,FALSE)</f>
        <v>-2.6424653196436498</v>
      </c>
      <c r="N11" s="60">
        <f>VLOOKUP($A11,'Occupancy Raw Data'!$B$8:$BE$45,'Occupancy Raw Data'!U$3,FALSE)</f>
        <v>4.1845606147408603</v>
      </c>
      <c r="O11" s="60">
        <f>VLOOKUP($A11,'Occupancy Raw Data'!$B$8:$BE$45,'Occupancy Raw Data'!V$3,FALSE)</f>
        <v>6.0077454958795702</v>
      </c>
      <c r="P11" s="60">
        <f>VLOOKUP($A11,'Occupancy Raw Data'!$B$8:$BE$45,'Occupancy Raw Data'!W$3,FALSE)</f>
        <v>2.1044067650432301</v>
      </c>
      <c r="Q11" s="60">
        <f>VLOOKUP($A11,'Occupancy Raw Data'!$B$8:$BE$45,'Occupancy Raw Data'!X$3,FALSE)</f>
        <v>0.62623122635056905</v>
      </c>
      <c r="R11" s="61">
        <f>VLOOKUP($A11,'Occupancy Raw Data'!$B$8:$BE$45,'Occupancy Raw Data'!Y$3,FALSE)</f>
        <v>2.1684992083468102</v>
      </c>
      <c r="S11" s="60">
        <f>VLOOKUP($A11,'Occupancy Raw Data'!$B$8:$BE$45,'Occupancy Raw Data'!AA$3,FALSE)</f>
        <v>2.3435825169099598</v>
      </c>
      <c r="T11" s="60">
        <f>VLOOKUP($A11,'Occupancy Raw Data'!$B$8:$BE$45,'Occupancy Raw Data'!AB$3,FALSE)</f>
        <v>-2.3986748702931</v>
      </c>
      <c r="U11" s="61">
        <f>VLOOKUP($A11,'Occupancy Raw Data'!$B$8:$BE$45,'Occupancy Raw Data'!AC$3,FALSE)</f>
        <v>-0.17158189032913901</v>
      </c>
      <c r="V11" s="62">
        <f>VLOOKUP($A11,'Occupancy Raw Data'!$B$8:$BE$45,'Occupancy Raw Data'!AE$3,FALSE)</f>
        <v>1.3654179914525599</v>
      </c>
      <c r="W11" s="63"/>
      <c r="X11" s="64">
        <f>VLOOKUP($A11,'ADR Raw Data'!$B$6:$BE$43,'ADR Raw Data'!G$1,FALSE)</f>
        <v>110.829306617453</v>
      </c>
      <c r="Y11" s="65">
        <f>VLOOKUP($A11,'ADR Raw Data'!$B$6:$BE$43,'ADR Raw Data'!H$1,FALSE)</f>
        <v>110.608345945945</v>
      </c>
      <c r="Z11" s="65">
        <f>VLOOKUP($A11,'ADR Raw Data'!$B$6:$BE$43,'ADR Raw Data'!I$1,FALSE)</f>
        <v>113.16165532879801</v>
      </c>
      <c r="AA11" s="65">
        <f>VLOOKUP($A11,'ADR Raw Data'!$B$6:$BE$43,'ADR Raw Data'!J$1,FALSE)</f>
        <v>123.510794373189</v>
      </c>
      <c r="AB11" s="65">
        <f>VLOOKUP($A11,'ADR Raw Data'!$B$6:$BE$43,'ADR Raw Data'!K$1,FALSE)</f>
        <v>127.804088205128</v>
      </c>
      <c r="AC11" s="66">
        <f>VLOOKUP($A11,'ADR Raw Data'!$B$6:$BE$43,'ADR Raw Data'!L$1,FALSE)</f>
        <v>117.546455740273</v>
      </c>
      <c r="AD11" s="65">
        <f>VLOOKUP($A11,'ADR Raw Data'!$B$6:$BE$43,'ADR Raw Data'!N$1,FALSE)</f>
        <v>155.50800106232199</v>
      </c>
      <c r="AE11" s="65">
        <f>VLOOKUP($A11,'ADR Raw Data'!$B$6:$BE$43,'ADR Raw Data'!O$1,FALSE)</f>
        <v>167.80917803715201</v>
      </c>
      <c r="AF11" s="66">
        <f>VLOOKUP($A11,'ADR Raw Data'!$B$6:$BE$43,'ADR Raw Data'!P$1,FALSE)</f>
        <v>161.886660983718</v>
      </c>
      <c r="AG11" s="67">
        <f>VLOOKUP($A11,'ADR Raw Data'!$B$6:$BE$43,'ADR Raw Data'!R$1,FALSE)</f>
        <v>132.532624967587</v>
      </c>
      <c r="AH11" s="63"/>
      <c r="AI11" s="59">
        <f>VLOOKUP($A11,'ADR Raw Data'!$B$6:$BE$43,'ADR Raw Data'!T$1,FALSE)</f>
        <v>2.09244399461747</v>
      </c>
      <c r="AJ11" s="60">
        <f>VLOOKUP($A11,'ADR Raw Data'!$B$6:$BE$43,'ADR Raw Data'!U$1,FALSE)</f>
        <v>0.72921309076376195</v>
      </c>
      <c r="AK11" s="60">
        <f>VLOOKUP($A11,'ADR Raw Data'!$B$6:$BE$43,'ADR Raw Data'!V$1,FALSE)</f>
        <v>6.3693447971384902</v>
      </c>
      <c r="AL11" s="60">
        <f>VLOOKUP($A11,'ADR Raw Data'!$B$6:$BE$43,'ADR Raw Data'!W$1,FALSE)</f>
        <v>13.313812466225899</v>
      </c>
      <c r="AM11" s="60">
        <f>VLOOKUP($A11,'ADR Raw Data'!$B$6:$BE$43,'ADR Raw Data'!X$1,FALSE)</f>
        <v>8.9592681241282399</v>
      </c>
      <c r="AN11" s="61">
        <f>VLOOKUP($A11,'ADR Raw Data'!$B$6:$BE$43,'ADR Raw Data'!Y$1,FALSE)</f>
        <v>6.53353038904811</v>
      </c>
      <c r="AO11" s="60">
        <f>VLOOKUP($A11,'ADR Raw Data'!$B$6:$BE$43,'ADR Raw Data'!AA$1,FALSE)</f>
        <v>7.8685919491984597</v>
      </c>
      <c r="AP11" s="60">
        <f>VLOOKUP($A11,'ADR Raw Data'!$B$6:$BE$43,'ADR Raw Data'!AB$1,FALSE)</f>
        <v>6.0202125238606703</v>
      </c>
      <c r="AQ11" s="61">
        <f>VLOOKUP($A11,'ADR Raw Data'!$B$6:$BE$43,'ADR Raw Data'!AC$1,FALSE)</f>
        <v>6.7494306457472204</v>
      </c>
      <c r="AR11" s="62">
        <f>VLOOKUP($A11,'ADR Raw Data'!$B$6:$BE$43,'ADR Raw Data'!AE$1,FALSE)</f>
        <v>6.4384666560362902</v>
      </c>
      <c r="AS11" s="50"/>
      <c r="AT11" s="64">
        <f>VLOOKUP($A11,'RevPAR Raw Data'!$B$6:$BE$43,'RevPAR Raw Data'!G$1,FALSE)</f>
        <v>59.016644672188598</v>
      </c>
      <c r="AU11" s="65">
        <f>VLOOKUP($A11,'RevPAR Raw Data'!$B$6:$BE$43,'RevPAR Raw Data'!H$1,FALSE)</f>
        <v>71.818559595675893</v>
      </c>
      <c r="AV11" s="65">
        <f>VLOOKUP($A11,'RevPAR Raw Data'!$B$6:$BE$43,'RevPAR Raw Data'!I$1,FALSE)</f>
        <v>77.066852449810398</v>
      </c>
      <c r="AW11" s="65">
        <f>VLOOKUP($A11,'RevPAR Raw Data'!$B$6:$BE$43,'RevPAR Raw Data'!J$1,FALSE)</f>
        <v>83.820185315176104</v>
      </c>
      <c r="AX11" s="65">
        <f>VLOOKUP($A11,'RevPAR Raw Data'!$B$6:$BE$43,'RevPAR Raw Data'!K$1,FALSE)</f>
        <v>87.469455285694195</v>
      </c>
      <c r="AY11" s="66">
        <f>VLOOKUP($A11,'RevPAR Raw Data'!$B$6:$BE$43,'RevPAR Raw Data'!L$1,FALSE)</f>
        <v>75.838339463709104</v>
      </c>
      <c r="AZ11" s="65">
        <f>VLOOKUP($A11,'RevPAR Raw Data'!$B$6:$BE$43,'RevPAR Raw Data'!N$1,FALSE)</f>
        <v>123.30607749543699</v>
      </c>
      <c r="BA11" s="65">
        <f>VLOOKUP($A11,'RevPAR Raw Data'!$B$6:$BE$43,'RevPAR Raw Data'!O$1,FALSE)</f>
        <v>143.30804857503799</v>
      </c>
      <c r="BB11" s="66">
        <f>VLOOKUP($A11,'RevPAR Raw Data'!$B$6:$BE$43,'RevPAR Raw Data'!P$1,FALSE)</f>
        <v>133.30706303523701</v>
      </c>
      <c r="BC11" s="67">
        <f>VLOOKUP($A11,'RevPAR Raw Data'!$B$6:$BE$43,'RevPAR Raw Data'!R$1,FALSE)</f>
        <v>92.257974769860198</v>
      </c>
      <c r="BD11" s="63"/>
      <c r="BE11" s="59">
        <f>VLOOKUP($A11,'RevPAR Raw Data'!$B$6:$BE$43,'RevPAR Raw Data'!T$1,FALSE)</f>
        <v>-0.605313431916915</v>
      </c>
      <c r="BF11" s="60">
        <f>VLOOKUP($A11,'RevPAR Raw Data'!$B$6:$BE$43,'RevPAR Raw Data'!U$1,FALSE)</f>
        <v>4.9442880692982598</v>
      </c>
      <c r="BG11" s="60">
        <f>VLOOKUP($A11,'RevPAR Raw Data'!$B$6:$BE$43,'RevPAR Raw Data'!V$1,FALSE)</f>
        <v>12.759744318185099</v>
      </c>
      <c r="BH11" s="60">
        <f>VLOOKUP($A11,'RevPAR Raw Data'!$B$6:$BE$43,'RevPAR Raw Data'!W$1,FALSE)</f>
        <v>15.698396001493601</v>
      </c>
      <c r="BI11" s="60">
        <f>VLOOKUP($A11,'RevPAR Raw Data'!$B$6:$BE$43,'RevPAR Raw Data'!X$1,FALSE)</f>
        <v>9.6416050851245796</v>
      </c>
      <c r="BJ11" s="61">
        <f>VLOOKUP($A11,'RevPAR Raw Data'!$B$6:$BE$43,'RevPAR Raw Data'!Y$1,FALSE)</f>
        <v>8.8437091521585298</v>
      </c>
      <c r="BK11" s="60">
        <f>VLOOKUP($A11,'RevPAR Raw Data'!$B$6:$BE$43,'RevPAR Raw Data'!AA$1,FALSE)</f>
        <v>10.3965814113568</v>
      </c>
      <c r="BL11" s="60">
        <f>VLOOKUP($A11,'RevPAR Raw Data'!$B$6:$BE$43,'RevPAR Raw Data'!AB$1,FALSE)</f>
        <v>3.4771323286194802</v>
      </c>
      <c r="BM11" s="61">
        <f>VLOOKUP($A11,'RevPAR Raw Data'!$B$6:$BE$43,'RevPAR Raw Data'!AC$1,FALSE)</f>
        <v>6.5662679547296499</v>
      </c>
      <c r="BN11" s="62">
        <f>VLOOKUP($A11,'RevPAR Raw Data'!$B$6:$BE$43,'RevPAR Raw Data'!AE$1,FALSE)</f>
        <v>7.89179662958405</v>
      </c>
    </row>
    <row r="12" spans="1:66" x14ac:dyDescent="0.35">
      <c r="A12" s="76" t="s">
        <v>27</v>
      </c>
      <c r="B12" s="59">
        <f>VLOOKUP($A12,'Occupancy Raw Data'!$B$8:$BE$45,'Occupancy Raw Data'!G$3,FALSE)</f>
        <v>60.856772978698302</v>
      </c>
      <c r="C12" s="60">
        <f>VLOOKUP($A12,'Occupancy Raw Data'!$B$8:$BE$45,'Occupancy Raw Data'!H$3,FALSE)</f>
        <v>64.046133929622201</v>
      </c>
      <c r="D12" s="60">
        <f>VLOOKUP($A12,'Occupancy Raw Data'!$B$8:$BE$45,'Occupancy Raw Data'!I$3,FALSE)</f>
        <v>64.4109685771448</v>
      </c>
      <c r="E12" s="60">
        <f>VLOOKUP($A12,'Occupancy Raw Data'!$B$8:$BE$45,'Occupancy Raw Data'!J$3,FALSE)</f>
        <v>66.788278215840805</v>
      </c>
      <c r="F12" s="60">
        <f>VLOOKUP($A12,'Occupancy Raw Data'!$B$8:$BE$45,'Occupancy Raw Data'!K$3,FALSE)</f>
        <v>70.283629516299797</v>
      </c>
      <c r="G12" s="61">
        <f>VLOOKUP($A12,'Occupancy Raw Data'!$B$8:$BE$45,'Occupancy Raw Data'!L$3,FALSE)</f>
        <v>65.277156643521195</v>
      </c>
      <c r="H12" s="60">
        <f>VLOOKUP($A12,'Occupancy Raw Data'!$B$8:$BE$45,'Occupancy Raw Data'!N$3,FALSE)</f>
        <v>80.699070260091702</v>
      </c>
      <c r="I12" s="60">
        <f>VLOOKUP($A12,'Occupancy Raw Data'!$B$8:$BE$45,'Occupancy Raw Data'!O$3,FALSE)</f>
        <v>80.687301400494206</v>
      </c>
      <c r="J12" s="61">
        <f>VLOOKUP($A12,'Occupancy Raw Data'!$B$8:$BE$45,'Occupancy Raw Data'!P$3,FALSE)</f>
        <v>80.693185830293004</v>
      </c>
      <c r="K12" s="62">
        <f>VLOOKUP($A12,'Occupancy Raw Data'!$B$8:$BE$45,'Occupancy Raw Data'!R$3,FALSE)</f>
        <v>69.681736411170306</v>
      </c>
      <c r="L12" s="63"/>
      <c r="M12" s="59">
        <f>VLOOKUP($A12,'Occupancy Raw Data'!$B$8:$BE$45,'Occupancy Raw Data'!T$3,FALSE)</f>
        <v>3.5993930771474698</v>
      </c>
      <c r="N12" s="60">
        <f>VLOOKUP($A12,'Occupancy Raw Data'!$B$8:$BE$45,'Occupancy Raw Data'!U$3,FALSE)</f>
        <v>7.4889607496758899</v>
      </c>
      <c r="O12" s="60">
        <f>VLOOKUP($A12,'Occupancy Raw Data'!$B$8:$BE$45,'Occupancy Raw Data'!V$3,FALSE)</f>
        <v>6.0215942951234203</v>
      </c>
      <c r="P12" s="60">
        <f>VLOOKUP($A12,'Occupancy Raw Data'!$B$8:$BE$45,'Occupancy Raw Data'!W$3,FALSE)</f>
        <v>6.6518306111859999</v>
      </c>
      <c r="Q12" s="60">
        <f>VLOOKUP($A12,'Occupancy Raw Data'!$B$8:$BE$45,'Occupancy Raw Data'!X$3,FALSE)</f>
        <v>10.501053682738201</v>
      </c>
      <c r="R12" s="61">
        <f>VLOOKUP($A12,'Occupancy Raw Data'!$B$8:$BE$45,'Occupancy Raw Data'!Y$3,FALSE)</f>
        <v>6.9044009344552002</v>
      </c>
      <c r="S12" s="60">
        <f>VLOOKUP($A12,'Occupancy Raw Data'!$B$8:$BE$45,'Occupancy Raw Data'!AA$3,FALSE)</f>
        <v>1.7478993730246699</v>
      </c>
      <c r="T12" s="60">
        <f>VLOOKUP($A12,'Occupancy Raw Data'!$B$8:$BE$45,'Occupancy Raw Data'!AB$3,FALSE)</f>
        <v>-0.75322731704583601</v>
      </c>
      <c r="U12" s="61">
        <f>VLOOKUP($A12,'Occupancy Raw Data'!$B$8:$BE$45,'Occupancy Raw Data'!AC$3,FALSE)</f>
        <v>0.481865516516851</v>
      </c>
      <c r="V12" s="62">
        <f>VLOOKUP($A12,'Occupancy Raw Data'!$B$8:$BE$45,'Occupancy Raw Data'!AE$3,FALSE)</f>
        <v>4.6904113269569798</v>
      </c>
      <c r="W12" s="63"/>
      <c r="X12" s="64">
        <f>VLOOKUP($A12,'ADR Raw Data'!$B$6:$BE$43,'ADR Raw Data'!G$1,FALSE)</f>
        <v>90.015350995938803</v>
      </c>
      <c r="Y12" s="65">
        <f>VLOOKUP($A12,'ADR Raw Data'!$B$6:$BE$43,'ADR Raw Data'!H$1,FALSE)</f>
        <v>91.9249540610069</v>
      </c>
      <c r="Z12" s="65">
        <f>VLOOKUP($A12,'ADR Raw Data'!$B$6:$BE$43,'ADR Raw Data'!I$1,FALSE)</f>
        <v>91.909460990316006</v>
      </c>
      <c r="AA12" s="65">
        <f>VLOOKUP($A12,'ADR Raw Data'!$B$6:$BE$43,'ADR Raw Data'!J$1,FALSE)</f>
        <v>92.213518942731199</v>
      </c>
      <c r="AB12" s="65">
        <f>VLOOKUP($A12,'ADR Raw Data'!$B$6:$BE$43,'ADR Raw Data'!K$1,FALSE)</f>
        <v>93.722603817816406</v>
      </c>
      <c r="AC12" s="66">
        <f>VLOOKUP($A12,'ADR Raw Data'!$B$6:$BE$43,'ADR Raw Data'!L$1,FALSE)</f>
        <v>92.011991850863495</v>
      </c>
      <c r="AD12" s="65">
        <f>VLOOKUP($A12,'ADR Raw Data'!$B$6:$BE$43,'ADR Raw Data'!N$1,FALSE)</f>
        <v>108.329346653055</v>
      </c>
      <c r="AE12" s="65">
        <f>VLOOKUP($A12,'ADR Raw Data'!$B$6:$BE$43,'ADR Raw Data'!O$1,FALSE)</f>
        <v>107.748849183197</v>
      </c>
      <c r="AF12" s="66">
        <f>VLOOKUP($A12,'ADR Raw Data'!$B$6:$BE$43,'ADR Raw Data'!P$1,FALSE)</f>
        <v>108.03911908408</v>
      </c>
      <c r="AG12" s="67">
        <f>VLOOKUP($A12,'ADR Raw Data'!$B$6:$BE$43,'ADR Raw Data'!R$1,FALSE)</f>
        <v>97.314795396419399</v>
      </c>
      <c r="AH12" s="63"/>
      <c r="AI12" s="59">
        <f>VLOOKUP($A12,'ADR Raw Data'!$B$6:$BE$43,'ADR Raw Data'!T$1,FALSE)</f>
        <v>9.3085042598592906</v>
      </c>
      <c r="AJ12" s="60">
        <f>VLOOKUP($A12,'ADR Raw Data'!$B$6:$BE$43,'ADR Raw Data'!U$1,FALSE)</f>
        <v>12.358397587879301</v>
      </c>
      <c r="AK12" s="60">
        <f>VLOOKUP($A12,'ADR Raw Data'!$B$6:$BE$43,'ADR Raw Data'!V$1,FALSE)</f>
        <v>11.758018292014199</v>
      </c>
      <c r="AL12" s="60">
        <f>VLOOKUP($A12,'ADR Raw Data'!$B$6:$BE$43,'ADR Raw Data'!W$1,FALSE)</f>
        <v>11.2776579836453</v>
      </c>
      <c r="AM12" s="60">
        <f>VLOOKUP($A12,'ADR Raw Data'!$B$6:$BE$43,'ADR Raw Data'!X$1,FALSE)</f>
        <v>12.261071674101199</v>
      </c>
      <c r="AN12" s="61">
        <f>VLOOKUP($A12,'ADR Raw Data'!$B$6:$BE$43,'ADR Raw Data'!Y$1,FALSE)</f>
        <v>11.440018073461999</v>
      </c>
      <c r="AO12" s="60">
        <f>VLOOKUP($A12,'ADR Raw Data'!$B$6:$BE$43,'ADR Raw Data'!AA$1,FALSE)</f>
        <v>14.175784494106701</v>
      </c>
      <c r="AP12" s="60">
        <f>VLOOKUP($A12,'ADR Raw Data'!$B$6:$BE$43,'ADR Raw Data'!AB$1,FALSE)</f>
        <v>11.6077380703912</v>
      </c>
      <c r="AQ12" s="61">
        <f>VLOOKUP($A12,'ADR Raw Data'!$B$6:$BE$43,'ADR Raw Data'!AC$1,FALSE)</f>
        <v>12.8684977977394</v>
      </c>
      <c r="AR12" s="62">
        <f>VLOOKUP($A12,'ADR Raw Data'!$B$6:$BE$43,'ADR Raw Data'!AE$1,FALSE)</f>
        <v>11.7261887093886</v>
      </c>
      <c r="AS12" s="50"/>
      <c r="AT12" s="64">
        <f>VLOOKUP($A12,'RevPAR Raw Data'!$B$6:$BE$43,'RevPAR Raw Data'!G$1,FALSE)</f>
        <v>54.780437801577001</v>
      </c>
      <c r="AU12" s="65">
        <f>VLOOKUP($A12,'RevPAR Raw Data'!$B$6:$BE$43,'RevPAR Raw Data'!H$1,FALSE)</f>
        <v>58.8743791926562</v>
      </c>
      <c r="AV12" s="65">
        <f>VLOOKUP($A12,'RevPAR Raw Data'!$B$6:$BE$43,'RevPAR Raw Data'!I$1,FALSE)</f>
        <v>59.1997740378957</v>
      </c>
      <c r="AW12" s="65">
        <f>VLOOKUP($A12,'RevPAR Raw Data'!$B$6:$BE$43,'RevPAR Raw Data'!J$1,FALSE)</f>
        <v>61.587821584088502</v>
      </c>
      <c r="AX12" s="65">
        <f>VLOOKUP($A12,'RevPAR Raw Data'!$B$6:$BE$43,'RevPAR Raw Data'!K$1,FALSE)</f>
        <v>65.871647640343596</v>
      </c>
      <c r="AY12" s="66">
        <f>VLOOKUP($A12,'RevPAR Raw Data'!$B$6:$BE$43,'RevPAR Raw Data'!L$1,FALSE)</f>
        <v>60.0628120513122</v>
      </c>
      <c r="AZ12" s="65">
        <f>VLOOKUP($A12,'RevPAR Raw Data'!$B$6:$BE$43,'RevPAR Raw Data'!N$1,FALSE)</f>
        <v>87.4207755678474</v>
      </c>
      <c r="BA12" s="65">
        <f>VLOOKUP($A12,'RevPAR Raw Data'!$B$6:$BE$43,'RevPAR Raw Data'!O$1,FALSE)</f>
        <v>86.939638696010306</v>
      </c>
      <c r="BB12" s="66">
        <f>VLOOKUP($A12,'RevPAR Raw Data'!$B$6:$BE$43,'RevPAR Raw Data'!P$1,FALSE)</f>
        <v>87.180207131928896</v>
      </c>
      <c r="BC12" s="67">
        <f>VLOOKUP($A12,'RevPAR Raw Data'!$B$6:$BE$43,'RevPAR Raw Data'!R$1,FALSE)</f>
        <v>67.810639217202706</v>
      </c>
      <c r="BD12" s="63"/>
      <c r="BE12" s="59">
        <f>VLOOKUP($A12,'RevPAR Raw Data'!$B$6:$BE$43,'RevPAR Raw Data'!T$1,FALSE)</f>
        <v>13.2429469949221</v>
      </c>
      <c r="BF12" s="60">
        <f>VLOOKUP($A12,'RevPAR Raw Data'!$B$6:$BE$43,'RevPAR Raw Data'!U$1,FALSE)</f>
        <v>20.772873882200301</v>
      </c>
      <c r="BG12" s="60">
        <f>VLOOKUP($A12,'RevPAR Raw Data'!$B$6:$BE$43,'RevPAR Raw Data'!V$1,FALSE)</f>
        <v>18.487632745829199</v>
      </c>
      <c r="BH12" s="60">
        <f>VLOOKUP($A12,'RevPAR Raw Data'!$B$6:$BE$43,'RevPAR Raw Data'!W$1,FALSE)</f>
        <v>18.6796593008123</v>
      </c>
      <c r="BI12" s="60">
        <f>VLOOKUP($A12,'RevPAR Raw Data'!$B$6:$BE$43,'RevPAR Raw Data'!X$1,FALSE)</f>
        <v>24.049667075415901</v>
      </c>
      <c r="BJ12" s="61">
        <f>VLOOKUP($A12,'RevPAR Raw Data'!$B$6:$BE$43,'RevPAR Raw Data'!Y$1,FALSE)</f>
        <v>19.1342837226832</v>
      </c>
      <c r="BK12" s="60">
        <f>VLOOKUP($A12,'RevPAR Raw Data'!$B$6:$BE$43,'RevPAR Raw Data'!AA$1,FALSE)</f>
        <v>16.171462315425199</v>
      </c>
      <c r="BL12" s="60">
        <f>VLOOKUP($A12,'RevPAR Raw Data'!$B$6:$BE$43,'RevPAR Raw Data'!AB$1,FALSE)</f>
        <v>10.767078099308</v>
      </c>
      <c r="BM12" s="61">
        <f>VLOOKUP($A12,'RevPAR Raw Data'!$B$6:$BE$43,'RevPAR Raw Data'!AC$1,FALSE)</f>
        <v>13.412372167637301</v>
      </c>
      <c r="BN12" s="62">
        <f>VLOOKUP($A12,'RevPAR Raw Data'!$B$6:$BE$43,'RevPAR Raw Data'!AE$1,FALSE)</f>
        <v>16.9666065197911</v>
      </c>
    </row>
    <row r="13" spans="1:66" x14ac:dyDescent="0.35">
      <c r="A13" s="76" t="s">
        <v>91</v>
      </c>
      <c r="B13" s="59">
        <f>VLOOKUP($A13,'Occupancy Raw Data'!$B$8:$BE$45,'Occupancy Raw Data'!G$3,FALSE)</f>
        <v>63.3893557422969</v>
      </c>
      <c r="C13" s="60">
        <f>VLOOKUP($A13,'Occupancy Raw Data'!$B$8:$BE$45,'Occupancy Raw Data'!H$3,FALSE)</f>
        <v>73.464052287581595</v>
      </c>
      <c r="D13" s="60">
        <f>VLOOKUP($A13,'Occupancy Raw Data'!$B$8:$BE$45,'Occupancy Raw Data'!I$3,FALSE)</f>
        <v>78.3473389355742</v>
      </c>
      <c r="E13" s="60">
        <f>VLOOKUP($A13,'Occupancy Raw Data'!$B$8:$BE$45,'Occupancy Raw Data'!J$3,FALSE)</f>
        <v>78.870214752567605</v>
      </c>
      <c r="F13" s="60">
        <f>VLOOKUP($A13,'Occupancy Raw Data'!$B$8:$BE$45,'Occupancy Raw Data'!K$3,FALSE)</f>
        <v>80.5695611577964</v>
      </c>
      <c r="G13" s="61">
        <f>VLOOKUP($A13,'Occupancy Raw Data'!$B$8:$BE$45,'Occupancy Raw Data'!L$3,FALSE)</f>
        <v>74.928104575163303</v>
      </c>
      <c r="H13" s="60">
        <f>VLOOKUP($A13,'Occupancy Raw Data'!$B$8:$BE$45,'Occupancy Raw Data'!N$3,FALSE)</f>
        <v>80.5975723622782</v>
      </c>
      <c r="I13" s="60">
        <f>VLOOKUP($A13,'Occupancy Raw Data'!$B$8:$BE$45,'Occupancy Raw Data'!O$3,FALSE)</f>
        <v>78.702147525676907</v>
      </c>
      <c r="J13" s="61">
        <f>VLOOKUP($A13,'Occupancy Raw Data'!$B$8:$BE$45,'Occupancy Raw Data'!P$3,FALSE)</f>
        <v>79.649859943977503</v>
      </c>
      <c r="K13" s="62">
        <f>VLOOKUP($A13,'Occupancy Raw Data'!$B$8:$BE$45,'Occupancy Raw Data'!R$3,FALSE)</f>
        <v>76.277177537681695</v>
      </c>
      <c r="L13" s="63"/>
      <c r="M13" s="59">
        <f>VLOOKUP($A13,'Occupancy Raw Data'!$B$8:$BE$45,'Occupancy Raw Data'!T$3,FALSE)</f>
        <v>7.4664329931876603</v>
      </c>
      <c r="N13" s="60">
        <f>VLOOKUP($A13,'Occupancy Raw Data'!$B$8:$BE$45,'Occupancy Raw Data'!U$3,FALSE)</f>
        <v>16.329073819833098</v>
      </c>
      <c r="O13" s="60">
        <f>VLOOKUP($A13,'Occupancy Raw Data'!$B$8:$BE$45,'Occupancy Raw Data'!V$3,FALSE)</f>
        <v>19.5197802384141</v>
      </c>
      <c r="P13" s="60">
        <f>VLOOKUP($A13,'Occupancy Raw Data'!$B$8:$BE$45,'Occupancy Raw Data'!W$3,FALSE)</f>
        <v>26.902151556882998</v>
      </c>
      <c r="Q13" s="60">
        <f>VLOOKUP($A13,'Occupancy Raw Data'!$B$8:$BE$45,'Occupancy Raw Data'!X$3,FALSE)</f>
        <v>32.1680463878049</v>
      </c>
      <c r="R13" s="61">
        <f>VLOOKUP($A13,'Occupancy Raw Data'!$B$8:$BE$45,'Occupancy Raw Data'!Y$3,FALSE)</f>
        <v>20.5409726133955</v>
      </c>
      <c r="S13" s="60">
        <f>VLOOKUP($A13,'Occupancy Raw Data'!$B$8:$BE$45,'Occupancy Raw Data'!AA$3,FALSE)</f>
        <v>25.632504548210999</v>
      </c>
      <c r="T13" s="60">
        <f>VLOOKUP($A13,'Occupancy Raw Data'!$B$8:$BE$45,'Occupancy Raw Data'!AB$3,FALSE)</f>
        <v>13.238652720468201</v>
      </c>
      <c r="U13" s="61">
        <f>VLOOKUP($A13,'Occupancy Raw Data'!$B$8:$BE$45,'Occupancy Raw Data'!AC$3,FALSE)</f>
        <v>19.1876315067239</v>
      </c>
      <c r="V13" s="62">
        <f>VLOOKUP($A13,'Occupancy Raw Data'!$B$8:$BE$45,'Occupancy Raw Data'!AE$3,FALSE)</f>
        <v>20.134000752785099</v>
      </c>
      <c r="W13" s="63"/>
      <c r="X13" s="64">
        <f>VLOOKUP($A13,'ADR Raw Data'!$B$6:$BE$43,'ADR Raw Data'!G$1,FALSE)</f>
        <v>114.980332891442</v>
      </c>
      <c r="Y13" s="65">
        <f>VLOOKUP($A13,'ADR Raw Data'!$B$6:$BE$43,'ADR Raw Data'!H$1,FALSE)</f>
        <v>122.27295119471199</v>
      </c>
      <c r="Z13" s="65">
        <f>VLOOKUP($A13,'ADR Raw Data'!$B$6:$BE$43,'ADR Raw Data'!I$1,FALSE)</f>
        <v>127.306023120009</v>
      </c>
      <c r="AA13" s="65">
        <f>VLOOKUP($A13,'ADR Raw Data'!$B$6:$BE$43,'ADR Raw Data'!J$1,FALSE)</f>
        <v>125.20068781816001</v>
      </c>
      <c r="AB13" s="65">
        <f>VLOOKUP($A13,'ADR Raw Data'!$B$6:$BE$43,'ADR Raw Data'!K$1,FALSE)</f>
        <v>122.90719318576799</v>
      </c>
      <c r="AC13" s="66">
        <f>VLOOKUP($A13,'ADR Raw Data'!$B$6:$BE$43,'ADR Raw Data'!L$1,FALSE)</f>
        <v>122.844339547403</v>
      </c>
      <c r="AD13" s="65">
        <f>VLOOKUP($A13,'ADR Raw Data'!$B$6:$BE$43,'ADR Raw Data'!N$1,FALSE)</f>
        <v>114.711815338276</v>
      </c>
      <c r="AE13" s="65">
        <f>VLOOKUP($A13,'ADR Raw Data'!$B$6:$BE$43,'ADR Raw Data'!O$1,FALSE)</f>
        <v>113.314635188041</v>
      </c>
      <c r="AF13" s="66">
        <f>VLOOKUP($A13,'ADR Raw Data'!$B$6:$BE$43,'ADR Raw Data'!P$1,FALSE)</f>
        <v>114.021537424535</v>
      </c>
      <c r="AG13" s="67">
        <f>VLOOKUP($A13,'ADR Raw Data'!$B$6:$BE$43,'ADR Raw Data'!R$1,FALSE)</f>
        <v>120.212078866835</v>
      </c>
      <c r="AH13" s="63"/>
      <c r="AI13" s="59">
        <f>VLOOKUP($A13,'ADR Raw Data'!$B$6:$BE$43,'ADR Raw Data'!T$1,FALSE)</f>
        <v>21.1495480983709</v>
      </c>
      <c r="AJ13" s="60">
        <f>VLOOKUP($A13,'ADR Raw Data'!$B$6:$BE$43,'ADR Raw Data'!U$1,FALSE)</f>
        <v>19.854771791106</v>
      </c>
      <c r="AK13" s="60">
        <f>VLOOKUP($A13,'ADR Raw Data'!$B$6:$BE$43,'ADR Raw Data'!V$1,FALSE)</f>
        <v>21.4487401359677</v>
      </c>
      <c r="AL13" s="60">
        <f>VLOOKUP($A13,'ADR Raw Data'!$B$6:$BE$43,'ADR Raw Data'!W$1,FALSE)</f>
        <v>22.4816637759427</v>
      </c>
      <c r="AM13" s="60">
        <f>VLOOKUP($A13,'ADR Raw Data'!$B$6:$BE$43,'ADR Raw Data'!X$1,FALSE)</f>
        <v>24.898684513693201</v>
      </c>
      <c r="AN13" s="61">
        <f>VLOOKUP($A13,'ADR Raw Data'!$B$6:$BE$43,'ADR Raw Data'!Y$1,FALSE)</f>
        <v>22.121491690504602</v>
      </c>
      <c r="AO13" s="60">
        <f>VLOOKUP($A13,'ADR Raw Data'!$B$6:$BE$43,'ADR Raw Data'!AA$1,FALSE)</f>
        <v>25.851026885108102</v>
      </c>
      <c r="AP13" s="60">
        <f>VLOOKUP($A13,'ADR Raw Data'!$B$6:$BE$43,'ADR Raw Data'!AB$1,FALSE)</f>
        <v>22.426707215268902</v>
      </c>
      <c r="AQ13" s="61">
        <f>VLOOKUP($A13,'ADR Raw Data'!$B$6:$BE$43,'ADR Raw Data'!AC$1,FALSE)</f>
        <v>24.096729470674301</v>
      </c>
      <c r="AR13" s="62">
        <f>VLOOKUP($A13,'ADR Raw Data'!$B$6:$BE$43,'ADR Raw Data'!AE$1,FALSE)</f>
        <v>22.699881100331201</v>
      </c>
      <c r="AS13" s="50"/>
      <c r="AT13" s="64">
        <f>VLOOKUP($A13,'RevPAR Raw Data'!$B$6:$BE$43,'RevPAR Raw Data'!G$1,FALSE)</f>
        <v>72.885292250233405</v>
      </c>
      <c r="AU13" s="65">
        <f>VLOOKUP($A13,'RevPAR Raw Data'!$B$6:$BE$43,'RevPAR Raw Data'!H$1,FALSE)</f>
        <v>89.826664799252995</v>
      </c>
      <c r="AV13" s="65">
        <f>VLOOKUP($A13,'RevPAR Raw Data'!$B$6:$BE$43,'RevPAR Raw Data'!I$1,FALSE)</f>
        <v>99.740881419234299</v>
      </c>
      <c r="AW13" s="65">
        <f>VLOOKUP($A13,'RevPAR Raw Data'!$B$6:$BE$43,'RevPAR Raw Data'!J$1,FALSE)</f>
        <v>98.746051353874805</v>
      </c>
      <c r="AX13" s="65">
        <f>VLOOKUP($A13,'RevPAR Raw Data'!$B$6:$BE$43,'RevPAR Raw Data'!K$1,FALSE)</f>
        <v>99.025786181139097</v>
      </c>
      <c r="AY13" s="66">
        <f>VLOOKUP($A13,'RevPAR Raw Data'!$B$6:$BE$43,'RevPAR Raw Data'!L$1,FALSE)</f>
        <v>92.044935200746906</v>
      </c>
      <c r="AZ13" s="65">
        <f>VLOOKUP($A13,'RevPAR Raw Data'!$B$6:$BE$43,'RevPAR Raw Data'!N$1,FALSE)</f>
        <v>92.454938375350096</v>
      </c>
      <c r="BA13" s="65">
        <f>VLOOKUP($A13,'RevPAR Raw Data'!$B$6:$BE$43,'RevPAR Raw Data'!O$1,FALSE)</f>
        <v>89.181051353874807</v>
      </c>
      <c r="BB13" s="66">
        <f>VLOOKUP($A13,'RevPAR Raw Data'!$B$6:$BE$43,'RevPAR Raw Data'!P$1,FALSE)</f>
        <v>90.817994864612501</v>
      </c>
      <c r="BC13" s="67">
        <f>VLOOKUP($A13,'RevPAR Raw Data'!$B$6:$BE$43,'RevPAR Raw Data'!R$1,FALSE)</f>
        <v>91.694380818994205</v>
      </c>
      <c r="BD13" s="63"/>
      <c r="BE13" s="59">
        <f>VLOOKUP($A13,'RevPAR Raw Data'!$B$6:$BE$43,'RevPAR Raw Data'!T$1,FALSE)</f>
        <v>30.195097928685399</v>
      </c>
      <c r="BF13" s="60">
        <f>VLOOKUP($A13,'RevPAR Raw Data'!$B$6:$BE$43,'RevPAR Raw Data'!U$1,FALSE)</f>
        <v>39.4259459534683</v>
      </c>
      <c r="BG13" s="60">
        <f>VLOOKUP($A13,'RevPAR Raw Data'!$B$6:$BE$43,'RevPAR Raw Data'!V$1,FALSE)</f>
        <v>45.155267312831299</v>
      </c>
      <c r="BH13" s="60">
        <f>VLOOKUP($A13,'RevPAR Raw Data'!$B$6:$BE$43,'RevPAR Raw Data'!W$1,FALSE)</f>
        <v>55.4318665943387</v>
      </c>
      <c r="BI13" s="60">
        <f>VLOOKUP($A13,'RevPAR Raw Data'!$B$6:$BE$43,'RevPAR Raw Data'!X$1,FALSE)</f>
        <v>65.076151285816195</v>
      </c>
      <c r="BJ13" s="61">
        <f>VLOOKUP($A13,'RevPAR Raw Data'!$B$6:$BE$43,'RevPAR Raw Data'!Y$1,FALSE)</f>
        <v>47.2064338537214</v>
      </c>
      <c r="BK13" s="60">
        <f>VLOOKUP($A13,'RevPAR Raw Data'!$B$6:$BE$43,'RevPAR Raw Data'!AA$1,FALSE)</f>
        <v>58.109797075403797</v>
      </c>
      <c r="BL13" s="60">
        <f>VLOOKUP($A13,'RevPAR Raw Data'!$B$6:$BE$43,'RevPAR Raw Data'!AB$1,FALSE)</f>
        <v>38.634353820602897</v>
      </c>
      <c r="BM13" s="61">
        <f>VLOOKUP($A13,'RevPAR Raw Data'!$B$6:$BE$43,'RevPAR Raw Data'!AC$1,FALSE)</f>
        <v>47.907952633403497</v>
      </c>
      <c r="BN13" s="62">
        <f>VLOOKUP($A13,'RevPAR Raw Data'!$B$6:$BE$43,'RevPAR Raw Data'!AE$1,FALSE)</f>
        <v>47.404276084738299</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Data'!$B$8:$BE$45,'Occupancy Raw Data'!G$3,FALSE)</f>
        <v>65.914091147197396</v>
      </c>
      <c r="C15" s="60">
        <f>VLOOKUP($A15,'Occupancy Raw Data'!$B$8:$BE$45,'Occupancy Raw Data'!H$3,FALSE)</f>
        <v>73.355159769512795</v>
      </c>
      <c r="D15" s="60">
        <f>VLOOKUP($A15,'Occupancy Raw Data'!$B$8:$BE$45,'Occupancy Raw Data'!I$3,FALSE)</f>
        <v>76.608171817705596</v>
      </c>
      <c r="E15" s="60">
        <f>VLOOKUP($A15,'Occupancy Raw Data'!$B$8:$BE$45,'Occupancy Raw Data'!J$3,FALSE)</f>
        <v>78.768988999476093</v>
      </c>
      <c r="F15" s="60">
        <f>VLOOKUP($A15,'Occupancy Raw Data'!$B$8:$BE$45,'Occupancy Raw Data'!K$3,FALSE)</f>
        <v>80.128339444735403</v>
      </c>
      <c r="G15" s="61">
        <f>VLOOKUP($A15,'Occupancy Raw Data'!$B$8:$BE$45,'Occupancy Raw Data'!L$3,FALSE)</f>
        <v>74.954950235725505</v>
      </c>
      <c r="H15" s="60">
        <f>VLOOKUP($A15,'Occupancy Raw Data'!$B$8:$BE$45,'Occupancy Raw Data'!N$3,FALSE)</f>
        <v>89.3059193294918</v>
      </c>
      <c r="I15" s="60">
        <f>VLOOKUP($A15,'Occupancy Raw Data'!$B$8:$BE$45,'Occupancy Raw Data'!O$3,FALSE)</f>
        <v>91.623886851754804</v>
      </c>
      <c r="J15" s="61">
        <f>VLOOKUP($A15,'Occupancy Raw Data'!$B$8:$BE$45,'Occupancy Raw Data'!P$3,FALSE)</f>
        <v>90.464903090623295</v>
      </c>
      <c r="K15" s="62">
        <f>VLOOKUP($A15,'Occupancy Raw Data'!$B$8:$BE$45,'Occupancy Raw Data'!R$3,FALSE)</f>
        <v>79.386365337124801</v>
      </c>
      <c r="L15" s="63"/>
      <c r="M15" s="59">
        <f>VLOOKUP($A15,'Occupancy Raw Data'!$B$8:$BE$45,'Occupancy Raw Data'!T$3,FALSE)</f>
        <v>-7.1132909046414499</v>
      </c>
      <c r="N15" s="60">
        <f>VLOOKUP($A15,'Occupancy Raw Data'!$B$8:$BE$45,'Occupancy Raw Data'!U$3,FALSE)</f>
        <v>-5.1767381997544701</v>
      </c>
      <c r="O15" s="60">
        <f>VLOOKUP($A15,'Occupancy Raw Data'!$B$8:$BE$45,'Occupancy Raw Data'!V$3,FALSE)</f>
        <v>-2.31162389351854</v>
      </c>
      <c r="P15" s="60">
        <f>VLOOKUP($A15,'Occupancy Raw Data'!$B$8:$BE$45,'Occupancy Raw Data'!W$3,FALSE)</f>
        <v>1.0461754436002499</v>
      </c>
      <c r="Q15" s="60">
        <f>VLOOKUP($A15,'Occupancy Raw Data'!$B$8:$BE$45,'Occupancy Raw Data'!X$3,FALSE)</f>
        <v>-1.13722427755734</v>
      </c>
      <c r="R15" s="61">
        <f>VLOOKUP($A15,'Occupancy Raw Data'!$B$8:$BE$45,'Occupancy Raw Data'!Y$3,FALSE)</f>
        <v>-2.8442089455564701</v>
      </c>
      <c r="S15" s="60">
        <f>VLOOKUP($A15,'Occupancy Raw Data'!$B$8:$BE$45,'Occupancy Raw Data'!AA$3,FALSE)</f>
        <v>-0.23959709684679401</v>
      </c>
      <c r="T15" s="60">
        <f>VLOOKUP($A15,'Occupancy Raw Data'!$B$8:$BE$45,'Occupancy Raw Data'!AB$3,FALSE)</f>
        <v>1.4360695528979599</v>
      </c>
      <c r="U15" s="61">
        <f>VLOOKUP($A15,'Occupancy Raw Data'!$B$8:$BE$45,'Occupancy Raw Data'!AC$3,FALSE)</f>
        <v>0.60199255998229695</v>
      </c>
      <c r="V15" s="62">
        <f>VLOOKUP($A15,'Occupancy Raw Data'!$B$8:$BE$45,'Occupancy Raw Data'!AE$3,FALSE)</f>
        <v>-1.74838715302096</v>
      </c>
      <c r="W15" s="63"/>
      <c r="X15" s="64">
        <f>VLOOKUP($A15,'ADR Raw Data'!$B$6:$BE$43,'ADR Raw Data'!G$1,FALSE)</f>
        <v>145.406441949455</v>
      </c>
      <c r="Y15" s="65">
        <f>VLOOKUP($A15,'ADR Raw Data'!$B$6:$BE$43,'ADR Raw Data'!H$1,FALSE)</f>
        <v>147.753722101617</v>
      </c>
      <c r="Z15" s="65">
        <f>VLOOKUP($A15,'ADR Raw Data'!$B$6:$BE$43,'ADR Raw Data'!I$1,FALSE)</f>
        <v>147.99919516906499</v>
      </c>
      <c r="AA15" s="65">
        <f>VLOOKUP($A15,'ADR Raw Data'!$B$6:$BE$43,'ADR Raw Data'!J$1,FALSE)</f>
        <v>149.91022467912401</v>
      </c>
      <c r="AB15" s="65">
        <f>VLOOKUP($A15,'ADR Raw Data'!$B$6:$BE$43,'ADR Raw Data'!K$1,FALSE)</f>
        <v>152.71882300526201</v>
      </c>
      <c r="AC15" s="66">
        <f>VLOOKUP($A15,'ADR Raw Data'!$B$6:$BE$43,'ADR Raw Data'!L$1,FALSE)</f>
        <v>148.90587341934</v>
      </c>
      <c r="AD15" s="65">
        <f>VLOOKUP($A15,'ADR Raw Data'!$B$6:$BE$43,'ADR Raw Data'!N$1,FALSE)</f>
        <v>192.32746272985801</v>
      </c>
      <c r="AE15" s="65">
        <f>VLOOKUP($A15,'ADR Raw Data'!$B$6:$BE$43,'ADR Raw Data'!O$1,FALSE)</f>
        <v>197.85449927677001</v>
      </c>
      <c r="AF15" s="66">
        <f>VLOOKUP($A15,'ADR Raw Data'!$B$6:$BE$43,'ADR Raw Data'!P$1,FALSE)</f>
        <v>195.126385593306</v>
      </c>
      <c r="AG15" s="67">
        <f>VLOOKUP($A15,'ADR Raw Data'!$B$6:$BE$43,'ADR Raw Data'!R$1,FALSE)</f>
        <v>163.954640247822</v>
      </c>
      <c r="AH15" s="63"/>
      <c r="AI15" s="59">
        <f>VLOOKUP($A15,'ADR Raw Data'!$B$6:$BE$43,'ADR Raw Data'!T$1,FALSE)</f>
        <v>-1.7625984692482799</v>
      </c>
      <c r="AJ15" s="60">
        <f>VLOOKUP($A15,'ADR Raw Data'!$B$6:$BE$43,'ADR Raw Data'!U$1,FALSE)</f>
        <v>-0.23441357719486799</v>
      </c>
      <c r="AK15" s="60">
        <f>VLOOKUP($A15,'ADR Raw Data'!$B$6:$BE$43,'ADR Raw Data'!V$1,FALSE)</f>
        <v>0.53519336092646796</v>
      </c>
      <c r="AL15" s="60">
        <f>VLOOKUP($A15,'ADR Raw Data'!$B$6:$BE$43,'ADR Raw Data'!W$1,FALSE)</f>
        <v>3.83235193609785</v>
      </c>
      <c r="AM15" s="60">
        <f>VLOOKUP($A15,'ADR Raw Data'!$B$6:$BE$43,'ADR Raw Data'!X$1,FALSE)</f>
        <v>1.24893986741485</v>
      </c>
      <c r="AN15" s="61">
        <f>VLOOKUP($A15,'ADR Raw Data'!$B$6:$BE$43,'ADR Raw Data'!Y$1,FALSE)</f>
        <v>0.79850382461057301</v>
      </c>
      <c r="AO15" s="60">
        <f>VLOOKUP($A15,'ADR Raw Data'!$B$6:$BE$43,'ADR Raw Data'!AA$1,FALSE)</f>
        <v>0.78049615703000397</v>
      </c>
      <c r="AP15" s="60">
        <f>VLOOKUP($A15,'ADR Raw Data'!$B$6:$BE$43,'ADR Raw Data'!AB$1,FALSE)</f>
        <v>2.1453011277776299E-2</v>
      </c>
      <c r="AQ15" s="61">
        <f>VLOOKUP($A15,'ADR Raw Data'!$B$6:$BE$43,'ADR Raw Data'!AC$1,FALSE)</f>
        <v>0.40430588273568402</v>
      </c>
      <c r="AR15" s="62">
        <f>VLOOKUP($A15,'ADR Raw Data'!$B$6:$BE$43,'ADR Raw Data'!AE$1,FALSE)</f>
        <v>0.86493723337532302</v>
      </c>
      <c r="AS15" s="50"/>
      <c r="AT15" s="64">
        <f>VLOOKUP($A15,'RevPAR Raw Data'!$B$6:$BE$43,'RevPAR Raw Data'!G$1,FALSE)</f>
        <v>95.843334680460899</v>
      </c>
      <c r="AU15" s="65">
        <f>VLOOKUP($A15,'RevPAR Raw Data'!$B$6:$BE$43,'RevPAR Raw Data'!H$1,FALSE)</f>
        <v>108.384978913043</v>
      </c>
      <c r="AV15" s="65">
        <f>VLOOKUP($A15,'RevPAR Raw Data'!$B$6:$BE$43,'RevPAR Raw Data'!I$1,FALSE)</f>
        <v>113.379477723939</v>
      </c>
      <c r="AW15" s="65">
        <f>VLOOKUP($A15,'RevPAR Raw Data'!$B$6:$BE$43,'RevPAR Raw Data'!J$1,FALSE)</f>
        <v>118.082768386589</v>
      </c>
      <c r="AX15" s="65">
        <f>VLOOKUP($A15,'RevPAR Raw Data'!$B$6:$BE$43,'RevPAR Raw Data'!K$1,FALSE)</f>
        <v>122.37105689366101</v>
      </c>
      <c r="AY15" s="66">
        <f>VLOOKUP($A15,'RevPAR Raw Data'!$B$6:$BE$43,'RevPAR Raw Data'!L$1,FALSE)</f>
        <v>111.612323319539</v>
      </c>
      <c r="AZ15" s="65">
        <f>VLOOKUP($A15,'RevPAR Raw Data'!$B$6:$BE$43,'RevPAR Raw Data'!N$1,FALSE)</f>
        <v>171.75980871398599</v>
      </c>
      <c r="BA15" s="65">
        <f>VLOOKUP($A15,'RevPAR Raw Data'!$B$6:$BE$43,'RevPAR Raw Data'!O$1,FALSE)</f>
        <v>181.28198254845401</v>
      </c>
      <c r="BB15" s="66">
        <f>VLOOKUP($A15,'RevPAR Raw Data'!$B$6:$BE$43,'RevPAR Raw Data'!P$1,FALSE)</f>
        <v>176.52089563121999</v>
      </c>
      <c r="BC15" s="67">
        <f>VLOOKUP($A15,'RevPAR Raw Data'!$B$6:$BE$43,'RevPAR Raw Data'!R$1,FALSE)</f>
        <v>130.157629694305</v>
      </c>
      <c r="BD15" s="63"/>
      <c r="BE15" s="59">
        <f>VLOOKUP($A15,'RevPAR Raw Data'!$B$6:$BE$43,'RevPAR Raw Data'!T$1,FALSE)</f>
        <v>-8.7505106172913507</v>
      </c>
      <c r="BF15" s="60">
        <f>VLOOKUP($A15,'RevPAR Raw Data'!$B$6:$BE$43,'RevPAR Raw Data'!U$1,FALSE)</f>
        <v>-5.3990167997532801</v>
      </c>
      <c r="BG15" s="60">
        <f>VLOOKUP($A15,'RevPAR Raw Data'!$B$6:$BE$43,'RevPAR Raw Data'!V$1,FALSE)</f>
        <v>-1.7888021901997799</v>
      </c>
      <c r="BH15" s="60">
        <f>VLOOKUP($A15,'RevPAR Raw Data'!$B$6:$BE$43,'RevPAR Raw Data'!W$1,FALSE)</f>
        <v>4.9186205045658999</v>
      </c>
      <c r="BI15" s="60">
        <f>VLOOKUP($A15,'RevPAR Raw Data'!$B$6:$BE$43,'RevPAR Raw Data'!X$1,FALSE)</f>
        <v>9.7512342473177804E-2</v>
      </c>
      <c r="BJ15" s="61">
        <f>VLOOKUP($A15,'RevPAR Raw Data'!$B$6:$BE$43,'RevPAR Raw Data'!Y$1,FALSE)</f>
        <v>-2.0684162381560798</v>
      </c>
      <c r="BK15" s="60">
        <f>VLOOKUP($A15,'RevPAR Raw Data'!$B$6:$BE$43,'RevPAR Raw Data'!AA$1,FALSE)</f>
        <v>0.53902901404996495</v>
      </c>
      <c r="BL15" s="60">
        <f>VLOOKUP($A15,'RevPAR Raw Data'!$B$6:$BE$43,'RevPAR Raw Data'!AB$1,FALSE)</f>
        <v>1.45783064433888</v>
      </c>
      <c r="BM15" s="61">
        <f>VLOOKUP($A15,'RevPAR Raw Data'!$B$6:$BE$43,'RevPAR Raw Data'!AC$1,FALSE)</f>
        <v>1.0087323340516201</v>
      </c>
      <c r="BN15" s="62">
        <f>VLOOKUP($A15,'RevPAR Raw Data'!$B$6:$BE$43,'RevPAR Raw Data'!AE$1,FALSE)</f>
        <v>-0.89857237111567001</v>
      </c>
    </row>
    <row r="16" spans="1:66" x14ac:dyDescent="0.35">
      <c r="A16" s="76" t="s">
        <v>92</v>
      </c>
      <c r="B16" s="59">
        <f>VLOOKUP($A16,'Occupancy Raw Data'!$B$8:$BE$45,'Occupancy Raw Data'!G$3,FALSE)</f>
        <v>67.703056768558895</v>
      </c>
      <c r="C16" s="60">
        <f>VLOOKUP($A16,'Occupancy Raw Data'!$B$8:$BE$45,'Occupancy Raw Data'!H$3,FALSE)</f>
        <v>79.231441048034895</v>
      </c>
      <c r="D16" s="60">
        <f>VLOOKUP($A16,'Occupancy Raw Data'!$B$8:$BE$45,'Occupancy Raw Data'!I$3,FALSE)</f>
        <v>82.951965065502094</v>
      </c>
      <c r="E16" s="60">
        <f>VLOOKUP($A16,'Occupancy Raw Data'!$B$8:$BE$45,'Occupancy Raw Data'!J$3,FALSE)</f>
        <v>85.222707423580701</v>
      </c>
      <c r="F16" s="60">
        <f>VLOOKUP($A16,'Occupancy Raw Data'!$B$8:$BE$45,'Occupancy Raw Data'!K$3,FALSE)</f>
        <v>82.882096069868894</v>
      </c>
      <c r="G16" s="61">
        <f>VLOOKUP($A16,'Occupancy Raw Data'!$B$8:$BE$45,'Occupancy Raw Data'!L$3,FALSE)</f>
        <v>79.598253275109101</v>
      </c>
      <c r="H16" s="60">
        <f>VLOOKUP($A16,'Occupancy Raw Data'!$B$8:$BE$45,'Occupancy Raw Data'!N$3,FALSE)</f>
        <v>89.799126637554494</v>
      </c>
      <c r="I16" s="60">
        <f>VLOOKUP($A16,'Occupancy Raw Data'!$B$8:$BE$45,'Occupancy Raw Data'!O$3,FALSE)</f>
        <v>90.305676855895101</v>
      </c>
      <c r="J16" s="61">
        <f>VLOOKUP($A16,'Occupancy Raw Data'!$B$8:$BE$45,'Occupancy Raw Data'!P$3,FALSE)</f>
        <v>90.052401746724797</v>
      </c>
      <c r="K16" s="62">
        <f>VLOOKUP($A16,'Occupancy Raw Data'!$B$8:$BE$45,'Occupancy Raw Data'!R$3,FALSE)</f>
        <v>82.585152838427902</v>
      </c>
      <c r="L16" s="63"/>
      <c r="M16" s="59">
        <f>VLOOKUP($A16,'Occupancy Raw Data'!$B$8:$BE$45,'Occupancy Raw Data'!T$3,FALSE)</f>
        <v>-10.1321585903083</v>
      </c>
      <c r="N16" s="60">
        <f>VLOOKUP($A16,'Occupancy Raw Data'!$B$8:$BE$45,'Occupancy Raw Data'!U$3,FALSE)</f>
        <v>-7.7486272117144601</v>
      </c>
      <c r="O16" s="60">
        <f>VLOOKUP($A16,'Occupancy Raw Data'!$B$8:$BE$45,'Occupancy Raw Data'!V$3,FALSE)</f>
        <v>-5.9976247030878804</v>
      </c>
      <c r="P16" s="60">
        <f>VLOOKUP($A16,'Occupancy Raw Data'!$B$8:$BE$45,'Occupancy Raw Data'!W$3,FALSE)</f>
        <v>-3.2328441094803599</v>
      </c>
      <c r="Q16" s="60">
        <f>VLOOKUP($A16,'Occupancy Raw Data'!$B$8:$BE$45,'Occupancy Raw Data'!X$3,FALSE)</f>
        <v>-4.1994750656167898</v>
      </c>
      <c r="R16" s="61">
        <f>VLOOKUP($A16,'Occupancy Raw Data'!$B$8:$BE$45,'Occupancy Raw Data'!Y$3,FALSE)</f>
        <v>-6.1457346459611903</v>
      </c>
      <c r="S16" s="60">
        <f>VLOOKUP($A16,'Occupancy Raw Data'!$B$8:$BE$45,'Occupancy Raw Data'!AA$3,FALSE)</f>
        <v>-2.0761904761904701</v>
      </c>
      <c r="T16" s="60">
        <f>VLOOKUP($A16,'Occupancy Raw Data'!$B$8:$BE$45,'Occupancy Raw Data'!AB$3,FALSE)</f>
        <v>-1.9905213270142099</v>
      </c>
      <c r="U16" s="61">
        <f>VLOOKUP($A16,'Occupancy Raw Data'!$B$8:$BE$45,'Occupancy Raw Data'!AC$3,FALSE)</f>
        <v>-2.0332541567695901</v>
      </c>
      <c r="V16" s="62">
        <f>VLOOKUP($A16,'Occupancy Raw Data'!$B$8:$BE$45,'Occupancy Raw Data'!AE$3,FALSE)</f>
        <v>-4.9020171254525602</v>
      </c>
      <c r="W16" s="63"/>
      <c r="X16" s="64">
        <f>VLOOKUP($A16,'ADR Raw Data'!$B$6:$BE$43,'ADR Raw Data'!G$1,FALSE)</f>
        <v>95.131098555211494</v>
      </c>
      <c r="Y16" s="65">
        <f>VLOOKUP($A16,'ADR Raw Data'!$B$6:$BE$43,'ADR Raw Data'!H$1,FALSE)</f>
        <v>101.309054122574</v>
      </c>
      <c r="Z16" s="65">
        <f>VLOOKUP($A16,'ADR Raw Data'!$B$6:$BE$43,'ADR Raw Data'!I$1,FALSE)</f>
        <v>102.973657906927</v>
      </c>
      <c r="AA16" s="65">
        <f>VLOOKUP($A16,'ADR Raw Data'!$B$6:$BE$43,'ADR Raw Data'!J$1,FALSE)</f>
        <v>104.875594199631</v>
      </c>
      <c r="AB16" s="65">
        <f>VLOOKUP($A16,'ADR Raw Data'!$B$6:$BE$43,'ADR Raw Data'!K$1,FALSE)</f>
        <v>103.00149020021</v>
      </c>
      <c r="AC16" s="66">
        <f>VLOOKUP($A16,'ADR Raw Data'!$B$6:$BE$43,'ADR Raw Data'!L$1,FALSE)</f>
        <v>101.72122027649699</v>
      </c>
      <c r="AD16" s="65">
        <f>VLOOKUP($A16,'ADR Raw Data'!$B$6:$BE$43,'ADR Raw Data'!N$1,FALSE)</f>
        <v>130.675298657848</v>
      </c>
      <c r="AE16" s="65">
        <f>VLOOKUP($A16,'ADR Raw Data'!$B$6:$BE$43,'ADR Raw Data'!O$1,FALSE)</f>
        <v>131.59320754352001</v>
      </c>
      <c r="AF16" s="66">
        <f>VLOOKUP($A16,'ADR Raw Data'!$B$6:$BE$43,'ADR Raw Data'!P$1,FALSE)</f>
        <v>131.13554392396401</v>
      </c>
      <c r="AG16" s="67">
        <f>VLOOKUP($A16,'ADR Raw Data'!$B$6:$BE$43,'ADR Raw Data'!R$1,FALSE)</f>
        <v>110.885200549915</v>
      </c>
      <c r="AH16" s="63"/>
      <c r="AI16" s="59">
        <f>VLOOKUP($A16,'ADR Raw Data'!$B$6:$BE$43,'ADR Raw Data'!T$1,FALSE)</f>
        <v>3.6715294146349802</v>
      </c>
      <c r="AJ16" s="60">
        <f>VLOOKUP($A16,'ADR Raw Data'!$B$6:$BE$43,'ADR Raw Data'!U$1,FALSE)</f>
        <v>7.5196681954927396</v>
      </c>
      <c r="AK16" s="60">
        <f>VLOOKUP($A16,'ADR Raw Data'!$B$6:$BE$43,'ADR Raw Data'!V$1,FALSE)</f>
        <v>7.3520467918525796</v>
      </c>
      <c r="AL16" s="60">
        <f>VLOOKUP($A16,'ADR Raw Data'!$B$6:$BE$43,'ADR Raw Data'!W$1,FALSE)</f>
        <v>9.3600333972407697</v>
      </c>
      <c r="AM16" s="60">
        <f>VLOOKUP($A16,'ADR Raw Data'!$B$6:$BE$43,'ADR Raw Data'!X$1,FALSE)</f>
        <v>7.9269922838534503</v>
      </c>
      <c r="AN16" s="61">
        <f>VLOOKUP($A16,'ADR Raw Data'!$B$6:$BE$43,'ADR Raw Data'!Y$1,FALSE)</f>
        <v>7.3743975611797898</v>
      </c>
      <c r="AO16" s="60">
        <f>VLOOKUP($A16,'ADR Raw Data'!$B$6:$BE$43,'ADR Raw Data'!AA$1,FALSE)</f>
        <v>4.97727463727818</v>
      </c>
      <c r="AP16" s="60">
        <f>VLOOKUP($A16,'ADR Raw Data'!$B$6:$BE$43,'ADR Raw Data'!AB$1,FALSE)</f>
        <v>3.3315566469059998</v>
      </c>
      <c r="AQ16" s="61">
        <f>VLOOKUP($A16,'ADR Raw Data'!$B$6:$BE$43,'ADR Raw Data'!AC$1,FALSE)</f>
        <v>4.1432402345532804</v>
      </c>
      <c r="AR16" s="62">
        <f>VLOOKUP($A16,'ADR Raw Data'!$B$6:$BE$43,'ADR Raw Data'!AE$1,FALSE)</f>
        <v>6.4507684898042799</v>
      </c>
      <c r="AS16" s="50"/>
      <c r="AT16" s="64">
        <f>VLOOKUP($A16,'RevPAR Raw Data'!$B$6:$BE$43,'RevPAR Raw Data'!G$1,FALSE)</f>
        <v>64.406661659388604</v>
      </c>
      <c r="AU16" s="65">
        <f>VLOOKUP($A16,'RevPAR Raw Data'!$B$6:$BE$43,'RevPAR Raw Data'!H$1,FALSE)</f>
        <v>80.268623493449695</v>
      </c>
      <c r="AV16" s="65">
        <f>VLOOKUP($A16,'RevPAR Raw Data'!$B$6:$BE$43,'RevPAR Raw Data'!I$1,FALSE)</f>
        <v>85.418672733624405</v>
      </c>
      <c r="AW16" s="65">
        <f>VLOOKUP($A16,'RevPAR Raw Data'!$B$6:$BE$43,'RevPAR Raw Data'!J$1,FALSE)</f>
        <v>89.377820803493407</v>
      </c>
      <c r="AX16" s="65">
        <f>VLOOKUP($A16,'RevPAR Raw Data'!$B$6:$BE$43,'RevPAR Raw Data'!K$1,FALSE)</f>
        <v>85.369794061135295</v>
      </c>
      <c r="AY16" s="66">
        <f>VLOOKUP($A16,'RevPAR Raw Data'!$B$6:$BE$43,'RevPAR Raw Data'!L$1,FALSE)</f>
        <v>80.968314550218295</v>
      </c>
      <c r="AZ16" s="65">
        <f>VLOOKUP($A16,'RevPAR Raw Data'!$B$6:$BE$43,'RevPAR Raw Data'!N$1,FALSE)</f>
        <v>117.345276925764</v>
      </c>
      <c r="BA16" s="65">
        <f>VLOOKUP($A16,'RevPAR Raw Data'!$B$6:$BE$43,'RevPAR Raw Data'!O$1,FALSE)</f>
        <v>118.83613676855801</v>
      </c>
      <c r="BB16" s="66">
        <f>VLOOKUP($A16,'RevPAR Raw Data'!$B$6:$BE$43,'RevPAR Raw Data'!P$1,FALSE)</f>
        <v>118.090706847161</v>
      </c>
      <c r="BC16" s="67">
        <f>VLOOKUP($A16,'RevPAR Raw Data'!$B$6:$BE$43,'RevPAR Raw Data'!R$1,FALSE)</f>
        <v>91.574712349344907</v>
      </c>
      <c r="BD16" s="63"/>
      <c r="BE16" s="59">
        <f>VLOOKUP($A16,'RevPAR Raw Data'!$B$6:$BE$43,'RevPAR Raw Data'!T$1,FALSE)</f>
        <v>-6.8326343586540199</v>
      </c>
      <c r="BF16" s="60">
        <f>VLOOKUP($A16,'RevPAR Raw Data'!$B$6:$BE$43,'RevPAR Raw Data'!U$1,FALSE)</f>
        <v>-0.81163007224830397</v>
      </c>
      <c r="BG16" s="60">
        <f>VLOOKUP($A16,'RevPAR Raw Data'!$B$6:$BE$43,'RevPAR Raw Data'!V$1,FALSE)</f>
        <v>0.91347391419396895</v>
      </c>
      <c r="BH16" s="60">
        <f>VLOOKUP($A16,'RevPAR Raw Data'!$B$6:$BE$43,'RevPAR Raw Data'!W$1,FALSE)</f>
        <v>5.8245939994323104</v>
      </c>
      <c r="BI16" s="60">
        <f>VLOOKUP($A16,'RevPAR Raw Data'!$B$6:$BE$43,'RevPAR Raw Data'!X$1,FALSE)</f>
        <v>3.3946251538228598</v>
      </c>
      <c r="BJ16" s="61">
        <f>VLOOKUP($A16,'RevPAR Raw Data'!$B$6:$BE$43,'RevPAR Raw Data'!Y$1,FALSE)</f>
        <v>0.77545200937024905</v>
      </c>
      <c r="BK16" s="60">
        <f>VLOOKUP($A16,'RevPAR Raw Data'!$B$6:$BE$43,'RevPAR Raw Data'!AA$1,FALSE)</f>
        <v>2.7977464590946899</v>
      </c>
      <c r="BL16" s="60">
        <f>VLOOKUP($A16,'RevPAR Raw Data'!$B$6:$BE$43,'RevPAR Raw Data'!AB$1,FALSE)</f>
        <v>1.27471997431356</v>
      </c>
      <c r="BM16" s="61">
        <f>VLOOKUP($A16,'RevPAR Raw Data'!$B$6:$BE$43,'RevPAR Raw Data'!AC$1,FALSE)</f>
        <v>2.0257434734896802</v>
      </c>
      <c r="BN16" s="62">
        <f>VLOOKUP($A16,'RevPAR Raw Data'!$B$6:$BE$43,'RevPAR Raw Data'!AE$1,FALSE)</f>
        <v>1.23253358825822</v>
      </c>
    </row>
    <row r="17" spans="1:66" x14ac:dyDescent="0.35">
      <c r="A17" s="78" t="s">
        <v>32</v>
      </c>
      <c r="B17" s="59">
        <f>VLOOKUP($A17,'Occupancy Raw Data'!$B$8:$BE$45,'Occupancy Raw Data'!G$3,FALSE)</f>
        <v>63.747836122331201</v>
      </c>
      <c r="C17" s="60">
        <f>VLOOKUP($A17,'Occupancy Raw Data'!$B$8:$BE$45,'Occupancy Raw Data'!H$3,FALSE)</f>
        <v>69.806693594922095</v>
      </c>
      <c r="D17" s="60">
        <f>VLOOKUP($A17,'Occupancy Raw Data'!$B$8:$BE$45,'Occupancy Raw Data'!I$3,FALSE)</f>
        <v>70.484708597807199</v>
      </c>
      <c r="E17" s="60">
        <f>VLOOKUP($A17,'Occupancy Raw Data'!$B$8:$BE$45,'Occupancy Raw Data'!J$3,FALSE)</f>
        <v>75.706866705135596</v>
      </c>
      <c r="F17" s="60">
        <f>VLOOKUP($A17,'Occupancy Raw Data'!$B$8:$BE$45,'Occupancy Raw Data'!K$3,FALSE)</f>
        <v>76.673398730525093</v>
      </c>
      <c r="G17" s="61">
        <f>VLOOKUP($A17,'Occupancy Raw Data'!$B$8:$BE$45,'Occupancy Raw Data'!L$3,FALSE)</f>
        <v>71.283900750144198</v>
      </c>
      <c r="H17" s="60">
        <f>VLOOKUP($A17,'Occupancy Raw Data'!$B$8:$BE$45,'Occupancy Raw Data'!N$3,FALSE)</f>
        <v>88.444893248701604</v>
      </c>
      <c r="I17" s="60">
        <f>VLOOKUP($A17,'Occupancy Raw Data'!$B$8:$BE$45,'Occupancy Raw Data'!O$3,FALSE)</f>
        <v>91.214656664743202</v>
      </c>
      <c r="J17" s="61">
        <f>VLOOKUP($A17,'Occupancy Raw Data'!$B$8:$BE$45,'Occupancy Raw Data'!P$3,FALSE)</f>
        <v>89.829774956722403</v>
      </c>
      <c r="K17" s="62">
        <f>VLOOKUP($A17,'Occupancy Raw Data'!$B$8:$BE$45,'Occupancy Raw Data'!R$3,FALSE)</f>
        <v>76.582721952023704</v>
      </c>
      <c r="L17" s="63"/>
      <c r="M17" s="59">
        <f>VLOOKUP($A17,'Occupancy Raw Data'!$B$8:$BE$45,'Occupancy Raw Data'!T$3,FALSE)</f>
        <v>-8.9759422629273793</v>
      </c>
      <c r="N17" s="60">
        <f>VLOOKUP($A17,'Occupancy Raw Data'!$B$8:$BE$45,'Occupancy Raw Data'!U$3,FALSE)</f>
        <v>-8.7710779794157308</v>
      </c>
      <c r="O17" s="60">
        <f>VLOOKUP($A17,'Occupancy Raw Data'!$B$8:$BE$45,'Occupancy Raw Data'!V$3,FALSE)</f>
        <v>-9.9390452869206491</v>
      </c>
      <c r="P17" s="60">
        <f>VLOOKUP($A17,'Occupancy Raw Data'!$B$8:$BE$45,'Occupancy Raw Data'!W$3,FALSE)</f>
        <v>-4.2902248362698199</v>
      </c>
      <c r="Q17" s="60">
        <f>VLOOKUP($A17,'Occupancy Raw Data'!$B$8:$BE$45,'Occupancy Raw Data'!X$3,FALSE)</f>
        <v>-2.3501781256340899</v>
      </c>
      <c r="R17" s="61">
        <f>VLOOKUP($A17,'Occupancy Raw Data'!$B$8:$BE$45,'Occupancy Raw Data'!Y$3,FALSE)</f>
        <v>-6.8025279203426701</v>
      </c>
      <c r="S17" s="60">
        <f>VLOOKUP($A17,'Occupancy Raw Data'!$B$8:$BE$45,'Occupancy Raw Data'!AA$3,FALSE)</f>
        <v>-0.40587831652829598</v>
      </c>
      <c r="T17" s="60">
        <f>VLOOKUP($A17,'Occupancy Raw Data'!$B$8:$BE$45,'Occupancy Raw Data'!AB$3,FALSE)</f>
        <v>1.3528141530995099</v>
      </c>
      <c r="U17" s="61">
        <f>VLOOKUP($A17,'Occupancy Raw Data'!$B$8:$BE$45,'Occupancy Raw Data'!AC$3,FALSE)</f>
        <v>0.47932929614026398</v>
      </c>
      <c r="V17" s="62">
        <f>VLOOKUP($A17,'Occupancy Raw Data'!$B$8:$BE$45,'Occupancy Raw Data'!AE$3,FALSE)</f>
        <v>-4.4826279142217702</v>
      </c>
      <c r="W17" s="63"/>
      <c r="X17" s="64">
        <f>VLOOKUP($A17,'ADR Raw Data'!$B$6:$BE$43,'ADR Raw Data'!G$1,FALSE)</f>
        <v>80.021222652183695</v>
      </c>
      <c r="Y17" s="65">
        <f>VLOOKUP($A17,'ADR Raw Data'!$B$6:$BE$43,'ADR Raw Data'!H$1,FALSE)</f>
        <v>81.110203513122499</v>
      </c>
      <c r="Z17" s="65">
        <f>VLOOKUP($A17,'ADR Raw Data'!$B$6:$BE$43,'ADR Raw Data'!I$1,FALSE)</f>
        <v>81.524732910356093</v>
      </c>
      <c r="AA17" s="65">
        <f>VLOOKUP($A17,'ADR Raw Data'!$B$6:$BE$43,'ADR Raw Data'!J$1,FALSE)</f>
        <v>86.794076105182896</v>
      </c>
      <c r="AB17" s="65">
        <f>VLOOKUP($A17,'ADR Raw Data'!$B$6:$BE$43,'ADR Raw Data'!K$1,FALSE)</f>
        <v>88.403656839134499</v>
      </c>
      <c r="AC17" s="66">
        <f>VLOOKUP($A17,'ADR Raw Data'!$B$6:$BE$43,'ADR Raw Data'!L$1,FALSE)</f>
        <v>83.773693698142196</v>
      </c>
      <c r="AD17" s="65">
        <f>VLOOKUP($A17,'ADR Raw Data'!$B$6:$BE$43,'ADR Raw Data'!N$1,FALSE)</f>
        <v>111.375417501223</v>
      </c>
      <c r="AE17" s="65">
        <f>VLOOKUP($A17,'ADR Raw Data'!$B$6:$BE$43,'ADR Raw Data'!O$1,FALSE)</f>
        <v>113.606934113553</v>
      </c>
      <c r="AF17" s="66">
        <f>VLOOKUP($A17,'ADR Raw Data'!$B$6:$BE$43,'ADR Raw Data'!P$1,FALSE)</f>
        <v>112.508377155933</v>
      </c>
      <c r="AG17" s="67">
        <f>VLOOKUP($A17,'ADR Raw Data'!$B$6:$BE$43,'ADR Raw Data'!R$1,FALSE)</f>
        <v>93.403729159602804</v>
      </c>
      <c r="AH17" s="63"/>
      <c r="AI17" s="59">
        <f>VLOOKUP($A17,'ADR Raw Data'!$B$6:$BE$43,'ADR Raw Data'!T$1,FALSE)</f>
        <v>-2.56231238008565</v>
      </c>
      <c r="AJ17" s="60">
        <f>VLOOKUP($A17,'ADR Raw Data'!$B$6:$BE$43,'ADR Raw Data'!U$1,FALSE)</f>
        <v>-3.0937515698191702</v>
      </c>
      <c r="AK17" s="60">
        <f>VLOOKUP($A17,'ADR Raw Data'!$B$6:$BE$43,'ADR Raw Data'!V$1,FALSE)</f>
        <v>-4.0764763410437101</v>
      </c>
      <c r="AL17" s="60">
        <f>VLOOKUP($A17,'ADR Raw Data'!$B$6:$BE$43,'ADR Raw Data'!W$1,FALSE)</f>
        <v>4.7162233600352401</v>
      </c>
      <c r="AM17" s="60">
        <f>VLOOKUP($A17,'ADR Raw Data'!$B$6:$BE$43,'ADR Raw Data'!X$1,FALSE)</f>
        <v>4.8692228672917004</v>
      </c>
      <c r="AN17" s="61">
        <f>VLOOKUP($A17,'ADR Raw Data'!$B$6:$BE$43,'ADR Raw Data'!Y$1,FALSE)</f>
        <v>0.17198260592102399</v>
      </c>
      <c r="AO17" s="60">
        <f>VLOOKUP($A17,'ADR Raw Data'!$B$6:$BE$43,'ADR Raw Data'!AA$1,FALSE)</f>
        <v>5.1046904597789204</v>
      </c>
      <c r="AP17" s="60">
        <f>VLOOKUP($A17,'ADR Raw Data'!$B$6:$BE$43,'ADR Raw Data'!AB$1,FALSE)</f>
        <v>5.2130668415903996</v>
      </c>
      <c r="AQ17" s="61">
        <f>VLOOKUP($A17,'ADR Raw Data'!$B$6:$BE$43,'ADR Raw Data'!AC$1,FALSE)</f>
        <v>5.1688765207057497</v>
      </c>
      <c r="AR17" s="62">
        <f>VLOOKUP($A17,'ADR Raw Data'!$B$6:$BE$43,'ADR Raw Data'!AE$1,FALSE)</f>
        <v>2.5642462319452402</v>
      </c>
      <c r="AS17" s="50"/>
      <c r="AT17" s="64">
        <f>VLOOKUP($A17,'RevPAR Raw Data'!$B$6:$BE$43,'RevPAR Raw Data'!G$1,FALSE)</f>
        <v>51.011797879399801</v>
      </c>
      <c r="AU17" s="65">
        <f>VLOOKUP($A17,'RevPAR Raw Data'!$B$6:$BE$43,'RevPAR Raw Data'!H$1,FALSE)</f>
        <v>56.620351240623101</v>
      </c>
      <c r="AV17" s="65">
        <f>VLOOKUP($A17,'RevPAR Raw Data'!$B$6:$BE$43,'RevPAR Raw Data'!I$1,FALSE)</f>
        <v>57.462470427005101</v>
      </c>
      <c r="AW17" s="65">
        <f>VLOOKUP($A17,'RevPAR Raw Data'!$B$6:$BE$43,'RevPAR Raw Data'!J$1,FALSE)</f>
        <v>65.709075504904703</v>
      </c>
      <c r="AX17" s="65">
        <f>VLOOKUP($A17,'RevPAR Raw Data'!$B$6:$BE$43,'RevPAR Raw Data'!K$1,FALSE)</f>
        <v>67.782088300634697</v>
      </c>
      <c r="AY17" s="66">
        <f>VLOOKUP($A17,'RevPAR Raw Data'!$B$6:$BE$43,'RevPAR Raw Data'!L$1,FALSE)</f>
        <v>59.717156670513504</v>
      </c>
      <c r="AZ17" s="65">
        <f>VLOOKUP($A17,'RevPAR Raw Data'!$B$6:$BE$43,'RevPAR Raw Data'!N$1,FALSE)</f>
        <v>98.505869114252704</v>
      </c>
      <c r="BA17" s="65">
        <f>VLOOKUP($A17,'RevPAR Raw Data'!$B$6:$BE$43,'RevPAR Raw Data'!O$1,FALSE)</f>
        <v>103.62617489901901</v>
      </c>
      <c r="BB17" s="66">
        <f>VLOOKUP($A17,'RevPAR Raw Data'!$B$6:$BE$43,'RevPAR Raw Data'!P$1,FALSE)</f>
        <v>101.066022006635</v>
      </c>
      <c r="BC17" s="67">
        <f>VLOOKUP($A17,'RevPAR Raw Data'!$B$6:$BE$43,'RevPAR Raw Data'!R$1,FALSE)</f>
        <v>71.531118195119902</v>
      </c>
      <c r="BD17" s="63"/>
      <c r="BE17" s="59">
        <f>VLOOKUP($A17,'RevPAR Raw Data'!$B$6:$BE$43,'RevPAR Raw Data'!T$1,FALSE)</f>
        <v>-11.308262963180701</v>
      </c>
      <c r="BF17" s="60">
        <f>VLOOKUP($A17,'RevPAR Raw Data'!$B$6:$BE$43,'RevPAR Raw Data'!U$1,FALSE)</f>
        <v>-11.5934741865566</v>
      </c>
      <c r="BG17" s="60">
        <f>VLOOKUP($A17,'RevPAR Raw Data'!$B$6:$BE$43,'RevPAR Raw Data'!V$1,FALSE)</f>
        <v>-13.610358798317399</v>
      </c>
      <c r="BH17" s="60">
        <f>VLOOKUP($A17,'RevPAR Raw Data'!$B$6:$BE$43,'RevPAR Raw Data'!W$1,FALSE)</f>
        <v>0.22366193783923</v>
      </c>
      <c r="BI17" s="60">
        <f>VLOOKUP($A17,'RevPAR Raw Data'!$B$6:$BE$43,'RevPAR Raw Data'!X$1,FALSE)</f>
        <v>2.4046093309421401</v>
      </c>
      <c r="BJ17" s="61">
        <f>VLOOKUP($A17,'RevPAR Raw Data'!$B$6:$BE$43,'RevPAR Raw Data'!Y$1,FALSE)</f>
        <v>-6.6422444792075499</v>
      </c>
      <c r="BK17" s="60">
        <f>VLOOKUP($A17,'RevPAR Raw Data'!$B$6:$BE$43,'RevPAR Raw Data'!AA$1,FALSE)</f>
        <v>4.6780933115484897</v>
      </c>
      <c r="BL17" s="60">
        <f>VLOOKUP($A17,'RevPAR Raw Data'!$B$6:$BE$43,'RevPAR Raw Data'!AB$1,FALSE)</f>
        <v>6.6364041007334897</v>
      </c>
      <c r="BM17" s="61">
        <f>VLOOKUP($A17,'RevPAR Raw Data'!$B$6:$BE$43,'RevPAR Raw Data'!AC$1,FALSE)</f>
        <v>5.6729817562910698</v>
      </c>
      <c r="BN17" s="62">
        <f>VLOOKUP($A17,'RevPAR Raw Data'!$B$6:$BE$43,'RevPAR Raw Data'!AE$1,FALSE)</f>
        <v>-2.0333272996590899</v>
      </c>
    </row>
    <row r="18" spans="1:66" x14ac:dyDescent="0.35">
      <c r="A18" s="78" t="s">
        <v>93</v>
      </c>
      <c r="B18" s="59">
        <f>VLOOKUP($A18,'Occupancy Raw Data'!$B$8:$BE$45,'Occupancy Raw Data'!G$3,FALSE)</f>
        <v>61.944102654245</v>
      </c>
      <c r="C18" s="60">
        <f>VLOOKUP($A18,'Occupancy Raw Data'!$B$8:$BE$45,'Occupancy Raw Data'!H$3,FALSE)</f>
        <v>68.746704165934204</v>
      </c>
      <c r="D18" s="60">
        <f>VLOOKUP($A18,'Occupancy Raw Data'!$B$8:$BE$45,'Occupancy Raw Data'!I$3,FALSE)</f>
        <v>74.371594304798705</v>
      </c>
      <c r="E18" s="60">
        <f>VLOOKUP($A18,'Occupancy Raw Data'!$B$8:$BE$45,'Occupancy Raw Data'!J$3,FALSE)</f>
        <v>77.500439444541996</v>
      </c>
      <c r="F18" s="60">
        <f>VLOOKUP($A18,'Occupancy Raw Data'!$B$8:$BE$45,'Occupancy Raw Data'!K$3,FALSE)</f>
        <v>78.801195289154506</v>
      </c>
      <c r="G18" s="61">
        <f>VLOOKUP($A18,'Occupancy Raw Data'!$B$8:$BE$45,'Occupancy Raw Data'!L$3,FALSE)</f>
        <v>72.272807171734897</v>
      </c>
      <c r="H18" s="60">
        <f>VLOOKUP($A18,'Occupancy Raw Data'!$B$8:$BE$45,'Occupancy Raw Data'!N$3,FALSE)</f>
        <v>87.519775004394404</v>
      </c>
      <c r="I18" s="60">
        <f>VLOOKUP($A18,'Occupancy Raw Data'!$B$8:$BE$45,'Occupancy Raw Data'!O$3,FALSE)</f>
        <v>91.000175777816807</v>
      </c>
      <c r="J18" s="61">
        <f>VLOOKUP($A18,'Occupancy Raw Data'!$B$8:$BE$45,'Occupancy Raw Data'!P$3,FALSE)</f>
        <v>89.259975391105598</v>
      </c>
      <c r="K18" s="62">
        <f>VLOOKUP($A18,'Occupancy Raw Data'!$B$8:$BE$45,'Occupancy Raw Data'!R$3,FALSE)</f>
        <v>77.126283805840799</v>
      </c>
      <c r="L18" s="63"/>
      <c r="M18" s="59">
        <f>VLOOKUP($A18,'Occupancy Raw Data'!$B$8:$BE$45,'Occupancy Raw Data'!T$3,FALSE)</f>
        <v>-9.9642309657639192</v>
      </c>
      <c r="N18" s="60">
        <f>VLOOKUP($A18,'Occupancy Raw Data'!$B$8:$BE$45,'Occupancy Raw Data'!U$3,FALSE)</f>
        <v>-8.0629995298542507</v>
      </c>
      <c r="O18" s="60">
        <f>VLOOKUP($A18,'Occupancy Raw Data'!$B$8:$BE$45,'Occupancy Raw Data'!V$3,FALSE)</f>
        <v>-6.4145100641450998</v>
      </c>
      <c r="P18" s="60">
        <f>VLOOKUP($A18,'Occupancy Raw Data'!$B$8:$BE$45,'Occupancy Raw Data'!W$3,FALSE)</f>
        <v>-3.5229759299781098</v>
      </c>
      <c r="Q18" s="60">
        <f>VLOOKUP($A18,'Occupancy Raw Data'!$B$8:$BE$45,'Occupancy Raw Data'!X$3,FALSE)</f>
        <v>-2.9443602511366</v>
      </c>
      <c r="R18" s="61">
        <f>VLOOKUP($A18,'Occupancy Raw Data'!$B$8:$BE$45,'Occupancy Raw Data'!Y$3,FALSE)</f>
        <v>-6.0334582685802998</v>
      </c>
      <c r="S18" s="60">
        <f>VLOOKUP($A18,'Occupancy Raw Data'!$B$8:$BE$45,'Occupancy Raw Data'!AA$3,FALSE)</f>
        <v>-0.57907348242811496</v>
      </c>
      <c r="T18" s="60">
        <f>VLOOKUP($A18,'Occupancy Raw Data'!$B$8:$BE$45,'Occupancy Raw Data'!AB$3,FALSE)</f>
        <v>0.85719851938437497</v>
      </c>
      <c r="U18" s="61">
        <f>VLOOKUP($A18,'Occupancy Raw Data'!$B$8:$BE$45,'Occupancy Raw Data'!AC$3,FALSE)</f>
        <v>0.14791440686322799</v>
      </c>
      <c r="V18" s="62">
        <f>VLOOKUP($A18,'Occupancy Raw Data'!$B$8:$BE$45,'Occupancy Raw Data'!AE$3,FALSE)</f>
        <v>-4.07570505012648</v>
      </c>
      <c r="W18" s="63"/>
      <c r="X18" s="64">
        <f>VLOOKUP($A18,'ADR Raw Data'!$B$6:$BE$43,'ADR Raw Data'!G$1,FALSE)</f>
        <v>107.82908623723</v>
      </c>
      <c r="Y18" s="65">
        <f>VLOOKUP($A18,'ADR Raw Data'!$B$6:$BE$43,'ADR Raw Data'!H$1,FALSE)</f>
        <v>116.520872385579</v>
      </c>
      <c r="Z18" s="65">
        <f>VLOOKUP($A18,'ADR Raw Data'!$B$6:$BE$43,'ADR Raw Data'!I$1,FALSE)</f>
        <v>118.541242519498</v>
      </c>
      <c r="AA18" s="65">
        <f>VLOOKUP($A18,'ADR Raw Data'!$B$6:$BE$43,'ADR Raw Data'!J$1,FALSE)</f>
        <v>121.281753572238</v>
      </c>
      <c r="AB18" s="65">
        <f>VLOOKUP($A18,'ADR Raw Data'!$B$6:$BE$43,'ADR Raw Data'!K$1,FALSE)</f>
        <v>118.853290274369</v>
      </c>
      <c r="AC18" s="66">
        <f>VLOOKUP($A18,'ADR Raw Data'!$B$6:$BE$43,'ADR Raw Data'!L$1,FALSE)</f>
        <v>116.97642672925301</v>
      </c>
      <c r="AD18" s="65">
        <f>VLOOKUP($A18,'ADR Raw Data'!$B$6:$BE$43,'ADR Raw Data'!N$1,FALSE)</f>
        <v>151.90508624221701</v>
      </c>
      <c r="AE18" s="65">
        <f>VLOOKUP($A18,'ADR Raw Data'!$B$6:$BE$43,'ADR Raw Data'!O$1,FALSE)</f>
        <v>155.200405814178</v>
      </c>
      <c r="AF18" s="66">
        <f>VLOOKUP($A18,'ADR Raw Data'!$B$6:$BE$43,'ADR Raw Data'!P$1,FALSE)</f>
        <v>153.58486858014899</v>
      </c>
      <c r="AG18" s="67">
        <f>VLOOKUP($A18,'ADR Raw Data'!$B$6:$BE$43,'ADR Raw Data'!R$1,FALSE)</f>
        <v>129.08150374421999</v>
      </c>
      <c r="AH18" s="63"/>
      <c r="AI18" s="59">
        <f>VLOOKUP($A18,'ADR Raw Data'!$B$6:$BE$43,'ADR Raw Data'!T$1,FALSE)</f>
        <v>3.5445127134099299</v>
      </c>
      <c r="AJ18" s="60">
        <f>VLOOKUP($A18,'ADR Raw Data'!$B$6:$BE$43,'ADR Raw Data'!U$1,FALSE)</f>
        <v>8.7412894562484897</v>
      </c>
      <c r="AK18" s="60">
        <f>VLOOKUP($A18,'ADR Raw Data'!$B$6:$BE$43,'ADR Raw Data'!V$1,FALSE)</f>
        <v>7.0348707984412897</v>
      </c>
      <c r="AL18" s="60">
        <f>VLOOKUP($A18,'ADR Raw Data'!$B$6:$BE$43,'ADR Raw Data'!W$1,FALSE)</f>
        <v>10.4211145111951</v>
      </c>
      <c r="AM18" s="60">
        <f>VLOOKUP($A18,'ADR Raw Data'!$B$6:$BE$43,'ADR Raw Data'!X$1,FALSE)</f>
        <v>8.2391002438261793</v>
      </c>
      <c r="AN18" s="61">
        <f>VLOOKUP($A18,'ADR Raw Data'!$B$6:$BE$43,'ADR Raw Data'!Y$1,FALSE)</f>
        <v>7.8345422099104498</v>
      </c>
      <c r="AO18" s="60">
        <f>VLOOKUP($A18,'ADR Raw Data'!$B$6:$BE$43,'ADR Raw Data'!AA$1,FALSE)</f>
        <v>1.5374082481345299</v>
      </c>
      <c r="AP18" s="60">
        <f>VLOOKUP($A18,'ADR Raw Data'!$B$6:$BE$43,'ADR Raw Data'!AB$1,FALSE)</f>
        <v>-0.47033955816749001</v>
      </c>
      <c r="AQ18" s="61">
        <f>VLOOKUP($A18,'ADR Raw Data'!$B$6:$BE$43,'ADR Raw Data'!AC$1,FALSE)</f>
        <v>0.50810582459587295</v>
      </c>
      <c r="AR18" s="62">
        <f>VLOOKUP($A18,'ADR Raw Data'!$B$6:$BE$43,'ADR Raw Data'!AE$1,FALSE)</f>
        <v>5.3571326832092696</v>
      </c>
      <c r="AS18" s="50"/>
      <c r="AT18" s="64">
        <f>VLOOKUP($A18,'RevPAR Raw Data'!$B$6:$BE$43,'RevPAR Raw Data'!G$1,FALSE)</f>
        <v>66.793759869924401</v>
      </c>
      <c r="AU18" s="65">
        <f>VLOOKUP($A18,'RevPAR Raw Data'!$B$6:$BE$43,'RevPAR Raw Data'!H$1,FALSE)</f>
        <v>80.1042594304798</v>
      </c>
      <c r="AV18" s="65">
        <f>VLOOKUP($A18,'RevPAR Raw Data'!$B$6:$BE$43,'RevPAR Raw Data'!I$1,FALSE)</f>
        <v>88.161011970469303</v>
      </c>
      <c r="AW18" s="65">
        <f>VLOOKUP($A18,'RevPAR Raw Data'!$B$6:$BE$43,'RevPAR Raw Data'!J$1,FALSE)</f>
        <v>93.993891984531501</v>
      </c>
      <c r="AX18" s="65">
        <f>VLOOKUP($A18,'RevPAR Raw Data'!$B$6:$BE$43,'RevPAR Raw Data'!K$1,FALSE)</f>
        <v>93.657813376691806</v>
      </c>
      <c r="AY18" s="66">
        <f>VLOOKUP($A18,'RevPAR Raw Data'!$B$6:$BE$43,'RevPAR Raw Data'!L$1,FALSE)</f>
        <v>84.542147326419396</v>
      </c>
      <c r="AZ18" s="65">
        <f>VLOOKUP($A18,'RevPAR Raw Data'!$B$6:$BE$43,'RevPAR Raw Data'!N$1,FALSE)</f>
        <v>132.94698969941899</v>
      </c>
      <c r="BA18" s="65">
        <f>VLOOKUP($A18,'RevPAR Raw Data'!$B$6:$BE$43,'RevPAR Raw Data'!O$1,FALSE)</f>
        <v>141.23264209878701</v>
      </c>
      <c r="BB18" s="66">
        <f>VLOOKUP($A18,'RevPAR Raw Data'!$B$6:$BE$43,'RevPAR Raw Data'!P$1,FALSE)</f>
        <v>137.089815899103</v>
      </c>
      <c r="BC18" s="67">
        <f>VLOOKUP($A18,'RevPAR Raw Data'!$B$6:$BE$43,'RevPAR Raw Data'!R$1,FALSE)</f>
        <v>99.555766918614793</v>
      </c>
      <c r="BD18" s="63"/>
      <c r="BE18" s="59">
        <f>VLOOKUP($A18,'RevPAR Raw Data'!$B$6:$BE$43,'RevPAR Raw Data'!T$1,FALSE)</f>
        <v>-6.7729016857290096</v>
      </c>
      <c r="BF18" s="60">
        <f>VLOOKUP($A18,'RevPAR Raw Data'!$B$6:$BE$43,'RevPAR Raw Data'!U$1,FALSE)</f>
        <v>-2.6520201366278001E-2</v>
      </c>
      <c r="BG18" s="60">
        <f>VLOOKUP($A18,'RevPAR Raw Data'!$B$6:$BE$43,'RevPAR Raw Data'!V$1,FALSE)</f>
        <v>0.16910823893057</v>
      </c>
      <c r="BH18" s="60">
        <f>VLOOKUP($A18,'RevPAR Raw Data'!$B$6:$BE$43,'RevPAR Raw Data'!W$1,FALSE)</f>
        <v>6.5310052253522004</v>
      </c>
      <c r="BI18" s="60">
        <f>VLOOKUP($A18,'RevPAR Raw Data'!$B$6:$BE$43,'RevPAR Raw Data'!X$1,FALSE)</f>
        <v>5.0521512000590496</v>
      </c>
      <c r="BJ18" s="61">
        <f>VLOOKUP($A18,'RevPAR Raw Data'!$B$6:$BE$43,'RevPAR Raw Data'!Y$1,FALSE)</f>
        <v>1.3283901065608901</v>
      </c>
      <c r="BK18" s="60">
        <f>VLOOKUP($A18,'RevPAR Raw Data'!$B$6:$BE$43,'RevPAR Raw Data'!AA$1,FALSE)</f>
        <v>0.94943204222481004</v>
      </c>
      <c r="BL18" s="60">
        <f>VLOOKUP($A18,'RevPAR Raw Data'!$B$6:$BE$43,'RevPAR Raw Data'!AB$1,FALSE)</f>
        <v>0.38282721748819398</v>
      </c>
      <c r="BM18" s="61">
        <f>VLOOKUP($A18,'RevPAR Raw Data'!$B$6:$BE$43,'RevPAR Raw Data'!AC$1,FALSE)</f>
        <v>0.65677179317579004</v>
      </c>
      <c r="BN18" s="62">
        <f>VLOOKUP($A18,'RevPAR Raw Data'!$B$6:$BE$43,'RevPAR Raw Data'!AE$1,FALSE)</f>
        <v>1.0630867057712501</v>
      </c>
    </row>
    <row r="19" spans="1:66" x14ac:dyDescent="0.35">
      <c r="A19" s="78" t="s">
        <v>94</v>
      </c>
      <c r="B19" s="59">
        <f>VLOOKUP($A19,'Occupancy Raw Data'!$B$8:$BE$45,'Occupancy Raw Data'!G$3,FALSE)</f>
        <v>73.478964401294405</v>
      </c>
      <c r="C19" s="60">
        <f>VLOOKUP($A19,'Occupancy Raw Data'!$B$8:$BE$45,'Occupancy Raw Data'!H$3,FALSE)</f>
        <v>81.755663430420697</v>
      </c>
      <c r="D19" s="60">
        <f>VLOOKUP($A19,'Occupancy Raw Data'!$B$8:$BE$45,'Occupancy Raw Data'!I$3,FALSE)</f>
        <v>84.474110032362404</v>
      </c>
      <c r="E19" s="60">
        <f>VLOOKUP($A19,'Occupancy Raw Data'!$B$8:$BE$45,'Occupancy Raw Data'!J$3,FALSE)</f>
        <v>85.744336569579204</v>
      </c>
      <c r="F19" s="60">
        <f>VLOOKUP($A19,'Occupancy Raw Data'!$B$8:$BE$45,'Occupancy Raw Data'!K$3,FALSE)</f>
        <v>88.252427184466001</v>
      </c>
      <c r="G19" s="61">
        <f>VLOOKUP($A19,'Occupancy Raw Data'!$B$8:$BE$45,'Occupancy Raw Data'!L$3,FALSE)</f>
        <v>82.741100323624494</v>
      </c>
      <c r="H19" s="60">
        <f>VLOOKUP($A19,'Occupancy Raw Data'!$B$8:$BE$45,'Occupancy Raw Data'!N$3,FALSE)</f>
        <v>93.624595469255596</v>
      </c>
      <c r="I19" s="60">
        <f>VLOOKUP($A19,'Occupancy Raw Data'!$B$8:$BE$45,'Occupancy Raw Data'!O$3,FALSE)</f>
        <v>95.889967637540394</v>
      </c>
      <c r="J19" s="61">
        <f>VLOOKUP($A19,'Occupancy Raw Data'!$B$8:$BE$45,'Occupancy Raw Data'!P$3,FALSE)</f>
        <v>94.757281553398002</v>
      </c>
      <c r="K19" s="62">
        <f>VLOOKUP($A19,'Occupancy Raw Data'!$B$8:$BE$45,'Occupancy Raw Data'!R$3,FALSE)</f>
        <v>86.174294960702696</v>
      </c>
      <c r="L19" s="63"/>
      <c r="M19" s="59">
        <f>VLOOKUP($A19,'Occupancy Raw Data'!$B$8:$BE$45,'Occupancy Raw Data'!T$3,FALSE)</f>
        <v>-6.8814967264701004</v>
      </c>
      <c r="N19" s="60">
        <f>VLOOKUP($A19,'Occupancy Raw Data'!$B$8:$BE$45,'Occupancy Raw Data'!U$3,FALSE)</f>
        <v>-2.7674928731973001</v>
      </c>
      <c r="O19" s="60">
        <f>VLOOKUP($A19,'Occupancy Raw Data'!$B$8:$BE$45,'Occupancy Raw Data'!V$3,FALSE)</f>
        <v>1.2016565734243301</v>
      </c>
      <c r="P19" s="60">
        <f>VLOOKUP($A19,'Occupancy Raw Data'!$B$8:$BE$45,'Occupancy Raw Data'!W$3,FALSE)</f>
        <v>4.4504653671508398</v>
      </c>
      <c r="Q19" s="60">
        <f>VLOOKUP($A19,'Occupancy Raw Data'!$B$8:$BE$45,'Occupancy Raw Data'!X$3,FALSE)</f>
        <v>0.27743158343871099</v>
      </c>
      <c r="R19" s="61">
        <f>VLOOKUP($A19,'Occupancy Raw Data'!$B$8:$BE$45,'Occupancy Raw Data'!Y$3,FALSE)</f>
        <v>-0.68572792676597005</v>
      </c>
      <c r="S19" s="60">
        <f>VLOOKUP($A19,'Occupancy Raw Data'!$B$8:$BE$45,'Occupancy Raw Data'!AA$3,FALSE)</f>
        <v>-0.162368451749931</v>
      </c>
      <c r="T19" s="60">
        <f>VLOOKUP($A19,'Occupancy Raw Data'!$B$8:$BE$45,'Occupancy Raw Data'!AB$3,FALSE)</f>
        <v>1.1744513789884401</v>
      </c>
      <c r="U19" s="61">
        <f>VLOOKUP($A19,'Occupancy Raw Data'!$B$8:$BE$45,'Occupancy Raw Data'!AC$3,FALSE)</f>
        <v>0.50958639457519195</v>
      </c>
      <c r="V19" s="62">
        <f>VLOOKUP($A19,'Occupancy Raw Data'!$B$8:$BE$45,'Occupancy Raw Data'!AE$3,FALSE)</f>
        <v>-0.31326864377386898</v>
      </c>
      <c r="W19" s="63"/>
      <c r="X19" s="64">
        <f>VLOOKUP($A19,'ADR Raw Data'!$B$6:$BE$43,'ADR Raw Data'!G$1,FALSE)</f>
        <v>214.934924829332</v>
      </c>
      <c r="Y19" s="65">
        <f>VLOOKUP($A19,'ADR Raw Data'!$B$6:$BE$43,'ADR Raw Data'!H$1,FALSE)</f>
        <v>216.51387518060301</v>
      </c>
      <c r="Z19" s="65">
        <f>VLOOKUP($A19,'ADR Raw Data'!$B$6:$BE$43,'ADR Raw Data'!I$1,FALSE)</f>
        <v>217.14464572358901</v>
      </c>
      <c r="AA19" s="65">
        <f>VLOOKUP($A19,'ADR Raw Data'!$B$6:$BE$43,'ADR Raw Data'!J$1,FALSE)</f>
        <v>217.085149084732</v>
      </c>
      <c r="AB19" s="65">
        <f>VLOOKUP($A19,'ADR Raw Data'!$B$6:$BE$43,'ADR Raw Data'!K$1,FALSE)</f>
        <v>223.18564950494999</v>
      </c>
      <c r="AC19" s="66">
        <f>VLOOKUP($A19,'ADR Raw Data'!$B$6:$BE$43,'ADR Raw Data'!L$1,FALSE)</f>
        <v>217.903868596237</v>
      </c>
      <c r="AD19" s="65">
        <f>VLOOKUP($A19,'ADR Raw Data'!$B$6:$BE$43,'ADR Raw Data'!N$1,FALSE)</f>
        <v>281.18362748012402</v>
      </c>
      <c r="AE19" s="65">
        <f>VLOOKUP($A19,'ADR Raw Data'!$B$6:$BE$43,'ADR Raw Data'!O$1,FALSE)</f>
        <v>288.38623822139698</v>
      </c>
      <c r="AF19" s="66">
        <f>VLOOKUP($A19,'ADR Raw Data'!$B$6:$BE$43,'ADR Raw Data'!P$1,FALSE)</f>
        <v>284.82798124146098</v>
      </c>
      <c r="AG19" s="67">
        <f>VLOOKUP($A19,'ADR Raw Data'!$B$6:$BE$43,'ADR Raw Data'!R$1,FALSE)</f>
        <v>238.92951862174399</v>
      </c>
      <c r="AH19" s="63"/>
      <c r="AI19" s="59">
        <f>VLOOKUP($A19,'ADR Raw Data'!$B$6:$BE$43,'ADR Raw Data'!T$1,FALSE)</f>
        <v>-5.39158060320218</v>
      </c>
      <c r="AJ19" s="60">
        <f>VLOOKUP($A19,'ADR Raw Data'!$B$6:$BE$43,'ADR Raw Data'!U$1,FALSE)</f>
        <v>-3.7172169134325102</v>
      </c>
      <c r="AK19" s="60">
        <f>VLOOKUP($A19,'ADR Raw Data'!$B$6:$BE$43,'ADR Raw Data'!V$1,FALSE)</f>
        <v>-1.5655149269922799</v>
      </c>
      <c r="AL19" s="60">
        <f>VLOOKUP($A19,'ADR Raw Data'!$B$6:$BE$43,'ADR Raw Data'!W$1,FALSE)</f>
        <v>0.76632023667077298</v>
      </c>
      <c r="AM19" s="60">
        <f>VLOOKUP($A19,'ADR Raw Data'!$B$6:$BE$43,'ADR Raw Data'!X$1,FALSE)</f>
        <v>-1.54570079970402</v>
      </c>
      <c r="AN19" s="61">
        <f>VLOOKUP($A19,'ADR Raw Data'!$B$6:$BE$43,'ADR Raw Data'!Y$1,FALSE)</f>
        <v>-2.2755392154682998</v>
      </c>
      <c r="AO19" s="60">
        <f>VLOOKUP($A19,'ADR Raw Data'!$B$6:$BE$43,'ADR Raw Data'!AA$1,FALSE)</f>
        <v>-0.69151658377365099</v>
      </c>
      <c r="AP19" s="60">
        <f>VLOOKUP($A19,'ADR Raw Data'!$B$6:$BE$43,'ADR Raw Data'!AB$1,FALSE)</f>
        <v>-1.2610267165740401</v>
      </c>
      <c r="AQ19" s="61">
        <f>VLOOKUP($A19,'ADR Raw Data'!$B$6:$BE$43,'ADR Raw Data'!AC$1,FALSE)</f>
        <v>-0.97387471862208497</v>
      </c>
      <c r="AR19" s="62">
        <f>VLOOKUP($A19,'ADR Raw Data'!$B$6:$BE$43,'ADR Raw Data'!AE$1,FALSE)</f>
        <v>-1.7248917833442301</v>
      </c>
      <c r="AS19" s="50"/>
      <c r="AT19" s="64">
        <f>VLOOKUP($A19,'RevPAR Raw Data'!$B$6:$BE$43,'RevPAR Raw Data'!G$1,FALSE)</f>
        <v>157.931956901294</v>
      </c>
      <c r="AU19" s="65">
        <f>VLOOKUP($A19,'RevPAR Raw Data'!$B$6:$BE$43,'RevPAR Raw Data'!H$1,FALSE)</f>
        <v>177.01235507281501</v>
      </c>
      <c r="AV19" s="65">
        <f>VLOOKUP($A19,'RevPAR Raw Data'!$B$6:$BE$43,'RevPAR Raw Data'!I$1,FALSE)</f>
        <v>183.43100695792799</v>
      </c>
      <c r="AW19" s="65">
        <f>VLOOKUP($A19,'RevPAR Raw Data'!$B$6:$BE$43,'RevPAR Raw Data'!J$1,FALSE)</f>
        <v>186.138220873786</v>
      </c>
      <c r="AX19" s="65">
        <f>VLOOKUP($A19,'RevPAR Raw Data'!$B$6:$BE$43,'RevPAR Raw Data'!K$1,FALSE)</f>
        <v>196.966752815533</v>
      </c>
      <c r="AY19" s="66">
        <f>VLOOKUP($A19,'RevPAR Raw Data'!$B$6:$BE$43,'RevPAR Raw Data'!L$1,FALSE)</f>
        <v>180.29605852427099</v>
      </c>
      <c r="AZ19" s="65">
        <f>VLOOKUP($A19,'RevPAR Raw Data'!$B$6:$BE$43,'RevPAR Raw Data'!N$1,FALSE)</f>
        <v>263.25703375404498</v>
      </c>
      <c r="BA19" s="65">
        <f>VLOOKUP($A19,'RevPAR Raw Data'!$B$6:$BE$43,'RevPAR Raw Data'!O$1,FALSE)</f>
        <v>276.53347050161801</v>
      </c>
      <c r="BB19" s="66">
        <f>VLOOKUP($A19,'RevPAR Raw Data'!$B$6:$BE$43,'RevPAR Raw Data'!P$1,FALSE)</f>
        <v>269.89525212783099</v>
      </c>
      <c r="BC19" s="67">
        <f>VLOOKUP($A19,'RevPAR Raw Data'!$B$6:$BE$43,'RevPAR Raw Data'!R$1,FALSE)</f>
        <v>205.89582812528801</v>
      </c>
      <c r="BD19" s="63"/>
      <c r="BE19" s="59">
        <f>VLOOKUP($A19,'RevPAR Raw Data'!$B$6:$BE$43,'RevPAR Raw Data'!T$1,FALSE)</f>
        <v>-11.9020558869579</v>
      </c>
      <c r="BF19" s="60">
        <f>VLOOKUP($A19,'RevPAR Raw Data'!$B$6:$BE$43,'RevPAR Raw Data'!U$1,FALSE)</f>
        <v>-6.38183607346929</v>
      </c>
      <c r="BG19" s="60">
        <f>VLOOKUP($A19,'RevPAR Raw Data'!$B$6:$BE$43,'RevPAR Raw Data'!V$1,FALSE)</f>
        <v>-0.38267046659609799</v>
      </c>
      <c r="BH19" s="60">
        <f>VLOOKUP($A19,'RevPAR Raw Data'!$B$6:$BE$43,'RevPAR Raw Data'!W$1,FALSE)</f>
        <v>5.2508904205561198</v>
      </c>
      <c r="BI19" s="60">
        <f>VLOOKUP($A19,'RevPAR Raw Data'!$B$6:$BE$43,'RevPAR Raw Data'!X$1,FALSE)</f>
        <v>-1.27255747846915</v>
      </c>
      <c r="BJ19" s="61">
        <f>VLOOKUP($A19,'RevPAR Raw Data'!$B$6:$BE$43,'RevPAR Raw Data'!Y$1,FALSE)</f>
        <v>-2.9456631343492901</v>
      </c>
      <c r="BK19" s="60">
        <f>VLOOKUP($A19,'RevPAR Raw Data'!$B$6:$BE$43,'RevPAR Raw Data'!AA$1,FALSE)</f>
        <v>-0.85276223075291502</v>
      </c>
      <c r="BL19" s="60">
        <f>VLOOKUP($A19,'RevPAR Raw Data'!$B$6:$BE$43,'RevPAR Raw Data'!AB$1,FALSE)</f>
        <v>-0.101385483247819</v>
      </c>
      <c r="BM19" s="61">
        <f>VLOOKUP($A19,'RevPAR Raw Data'!$B$6:$BE$43,'RevPAR Raw Data'!AC$1,FALSE)</f>
        <v>-0.46925105711319898</v>
      </c>
      <c r="BN19" s="62">
        <f>VLOOKUP($A19,'RevPAR Raw Data'!$B$6:$BE$43,'RevPAR Raw Data'!AE$1,FALSE)</f>
        <v>-2.0327568820218498</v>
      </c>
    </row>
    <row r="20" spans="1:66" x14ac:dyDescent="0.35">
      <c r="A20" s="78" t="s">
        <v>29</v>
      </c>
      <c r="B20" s="59">
        <f>VLOOKUP($A20,'Occupancy Raw Data'!$B$8:$BE$45,'Occupancy Raw Data'!G$3,FALSE)</f>
        <v>57.064490232807003</v>
      </c>
      <c r="C20" s="60">
        <f>VLOOKUP($A20,'Occupancy Raw Data'!$B$8:$BE$45,'Occupancy Raw Data'!H$3,FALSE)</f>
        <v>61.760770671661703</v>
      </c>
      <c r="D20" s="60">
        <f>VLOOKUP($A20,'Occupancy Raw Data'!$B$8:$BE$45,'Occupancy Raw Data'!I$3,FALSE)</f>
        <v>66.122558201766097</v>
      </c>
      <c r="E20" s="60">
        <f>VLOOKUP($A20,'Occupancy Raw Data'!$B$8:$BE$45,'Occupancy Raw Data'!J$3,FALSE)</f>
        <v>66.095798769065993</v>
      </c>
      <c r="F20" s="60">
        <f>VLOOKUP($A20,'Occupancy Raw Data'!$B$8:$BE$45,'Occupancy Raw Data'!K$3,FALSE)</f>
        <v>68.798501471768702</v>
      </c>
      <c r="G20" s="61">
        <f>VLOOKUP($A20,'Occupancy Raw Data'!$B$8:$BE$45,'Occupancy Raw Data'!L$3,FALSE)</f>
        <v>63.968423869413897</v>
      </c>
      <c r="H20" s="60">
        <f>VLOOKUP($A20,'Occupancy Raw Data'!$B$8:$BE$45,'Occupancy Raw Data'!N$3,FALSE)</f>
        <v>83.944340379983899</v>
      </c>
      <c r="I20" s="60">
        <f>VLOOKUP($A20,'Occupancy Raw Data'!$B$8:$BE$45,'Occupancy Raw Data'!O$3,FALSE)</f>
        <v>86.432967621086405</v>
      </c>
      <c r="J20" s="61">
        <f>VLOOKUP($A20,'Occupancy Raw Data'!$B$8:$BE$45,'Occupancy Raw Data'!P$3,FALSE)</f>
        <v>85.188654000535095</v>
      </c>
      <c r="K20" s="62">
        <f>VLOOKUP($A20,'Occupancy Raw Data'!$B$8:$BE$45,'Occupancy Raw Data'!R$3,FALSE)</f>
        <v>70.03134676402</v>
      </c>
      <c r="L20" s="63"/>
      <c r="M20" s="59">
        <f>VLOOKUP($A20,'Occupancy Raw Data'!$B$8:$BE$45,'Occupancy Raw Data'!T$3,FALSE)</f>
        <v>-0.47168548204163702</v>
      </c>
      <c r="N20" s="60">
        <f>VLOOKUP($A20,'Occupancy Raw Data'!$B$8:$BE$45,'Occupancy Raw Data'!U$3,FALSE)</f>
        <v>-1.62279277236574</v>
      </c>
      <c r="O20" s="60">
        <f>VLOOKUP($A20,'Occupancy Raw Data'!$B$8:$BE$45,'Occupancy Raw Data'!V$3,FALSE)</f>
        <v>6.3852339283930402</v>
      </c>
      <c r="P20" s="60">
        <f>VLOOKUP($A20,'Occupancy Raw Data'!$B$8:$BE$45,'Occupancy Raw Data'!W$3,FALSE)</f>
        <v>8.8841316564088793</v>
      </c>
      <c r="Q20" s="60">
        <f>VLOOKUP($A20,'Occupancy Raw Data'!$B$8:$BE$45,'Occupancy Raw Data'!X$3,FALSE)</f>
        <v>1.25672865515815</v>
      </c>
      <c r="R20" s="61">
        <f>VLOOKUP($A20,'Occupancy Raw Data'!$B$8:$BE$45,'Occupancy Raw Data'!Y$3,FALSE)</f>
        <v>2.8709539533819401</v>
      </c>
      <c r="S20" s="60">
        <f>VLOOKUP($A20,'Occupancy Raw Data'!$B$8:$BE$45,'Occupancy Raw Data'!AA$3,FALSE)</f>
        <v>1.3810104396204801</v>
      </c>
      <c r="T20" s="60">
        <f>VLOOKUP($A20,'Occupancy Raw Data'!$B$8:$BE$45,'Occupancy Raw Data'!AB$3,FALSE)</f>
        <v>5.1983883294882096</v>
      </c>
      <c r="U20" s="61">
        <f>VLOOKUP($A20,'Occupancy Raw Data'!$B$8:$BE$45,'Occupancy Raw Data'!AC$3,FALSE)</f>
        <v>3.2823061413848098</v>
      </c>
      <c r="V20" s="62">
        <f>VLOOKUP($A20,'Occupancy Raw Data'!$B$8:$BE$45,'Occupancy Raw Data'!AE$3,FALSE)</f>
        <v>3.0135486807437899</v>
      </c>
      <c r="W20" s="63"/>
      <c r="X20" s="64">
        <f>VLOOKUP($A20,'ADR Raw Data'!$B$6:$BE$43,'ADR Raw Data'!G$1,FALSE)</f>
        <v>141.83538335287199</v>
      </c>
      <c r="Y20" s="65">
        <f>VLOOKUP($A20,'ADR Raw Data'!$B$6:$BE$43,'ADR Raw Data'!H$1,FALSE)</f>
        <v>139.194651213171</v>
      </c>
      <c r="Z20" s="65">
        <f>VLOOKUP($A20,'ADR Raw Data'!$B$6:$BE$43,'ADR Raw Data'!I$1,FALSE)</f>
        <v>136.12332456495301</v>
      </c>
      <c r="AA20" s="65">
        <f>VLOOKUP($A20,'ADR Raw Data'!$B$6:$BE$43,'ADR Raw Data'!J$1,FALSE)</f>
        <v>142.87795546558701</v>
      </c>
      <c r="AB20" s="65">
        <f>VLOOKUP($A20,'ADR Raw Data'!$B$6:$BE$43,'ADR Raw Data'!K$1,FALSE)</f>
        <v>145.11689614935801</v>
      </c>
      <c r="AC20" s="66">
        <f>VLOOKUP($A20,'ADR Raw Data'!$B$6:$BE$43,'ADR Raw Data'!L$1,FALSE)</f>
        <v>141.06588872620699</v>
      </c>
      <c r="AD20" s="65">
        <f>VLOOKUP($A20,'ADR Raw Data'!$B$6:$BE$43,'ADR Raw Data'!N$1,FALSE)</f>
        <v>190.142291998724</v>
      </c>
      <c r="AE20" s="65">
        <f>VLOOKUP($A20,'ADR Raw Data'!$B$6:$BE$43,'ADR Raw Data'!O$1,FALSE)</f>
        <v>201.43132662538599</v>
      </c>
      <c r="AF20" s="66">
        <f>VLOOKUP($A20,'ADR Raw Data'!$B$6:$BE$43,'ADR Raw Data'!P$1,FALSE)</f>
        <v>195.86925632165801</v>
      </c>
      <c r="AG20" s="67">
        <f>VLOOKUP($A20,'ADR Raw Data'!$B$6:$BE$43,'ADR Raw Data'!R$1,FALSE)</f>
        <v>160.11297196975801</v>
      </c>
      <c r="AH20" s="63"/>
      <c r="AI20" s="59">
        <f>VLOOKUP($A20,'ADR Raw Data'!$B$6:$BE$43,'ADR Raw Data'!T$1,FALSE)</f>
        <v>-1.65919515212827</v>
      </c>
      <c r="AJ20" s="60">
        <f>VLOOKUP($A20,'ADR Raw Data'!$B$6:$BE$43,'ADR Raw Data'!U$1,FALSE)</f>
        <v>-6.7265752682519802</v>
      </c>
      <c r="AK20" s="60">
        <f>VLOOKUP($A20,'ADR Raw Data'!$B$6:$BE$43,'ADR Raw Data'!V$1,FALSE)</f>
        <v>-10.898310570294999</v>
      </c>
      <c r="AL20" s="60">
        <f>VLOOKUP($A20,'ADR Raw Data'!$B$6:$BE$43,'ADR Raw Data'!W$1,FALSE)</f>
        <v>-6.61154979234297</v>
      </c>
      <c r="AM20" s="60">
        <f>VLOOKUP($A20,'ADR Raw Data'!$B$6:$BE$43,'ADR Raw Data'!X$1,FALSE)</f>
        <v>-6.7390522275609204</v>
      </c>
      <c r="AN20" s="61">
        <f>VLOOKUP($A20,'ADR Raw Data'!$B$6:$BE$43,'ADR Raw Data'!Y$1,FALSE)</f>
        <v>-6.6678613455383102</v>
      </c>
      <c r="AO20" s="60">
        <f>VLOOKUP($A20,'ADR Raw Data'!$B$6:$BE$43,'ADR Raw Data'!AA$1,FALSE)</f>
        <v>-3.51191404839502</v>
      </c>
      <c r="AP20" s="60">
        <f>VLOOKUP($A20,'ADR Raw Data'!$B$6:$BE$43,'ADR Raw Data'!AB$1,FALSE)</f>
        <v>-4.1023366011882301</v>
      </c>
      <c r="AQ20" s="61">
        <f>VLOOKUP($A20,'ADR Raw Data'!$B$6:$BE$43,'ADR Raw Data'!AC$1,FALSE)</f>
        <v>-3.7641481877249001</v>
      </c>
      <c r="AR20" s="62">
        <f>VLOOKUP($A20,'ADR Raw Data'!$B$6:$BE$43,'ADR Raw Data'!AE$1,FALSE)</f>
        <v>-5.4285278254933598</v>
      </c>
      <c r="AS20" s="50"/>
      <c r="AT20" s="64">
        <f>VLOOKUP($A20,'RevPAR Raw Data'!$B$6:$BE$43,'RevPAR Raw Data'!G$1,FALSE)</f>
        <v>80.937638480064194</v>
      </c>
      <c r="AU20" s="65">
        <f>VLOOKUP($A20,'RevPAR Raw Data'!$B$6:$BE$43,'RevPAR Raw Data'!H$1,FALSE)</f>
        <v>85.967689322986303</v>
      </c>
      <c r="AV20" s="65">
        <f>VLOOKUP($A20,'RevPAR Raw Data'!$B$6:$BE$43,'RevPAR Raw Data'!I$1,FALSE)</f>
        <v>90.008224511640293</v>
      </c>
      <c r="AW20" s="65">
        <f>VLOOKUP($A20,'RevPAR Raw Data'!$B$6:$BE$43,'RevPAR Raw Data'!J$1,FALSE)</f>
        <v>94.436325929890202</v>
      </c>
      <c r="AX20" s="65">
        <f>VLOOKUP($A20,'RevPAR Raw Data'!$B$6:$BE$43,'RevPAR Raw Data'!K$1,FALSE)</f>
        <v>99.838249933101395</v>
      </c>
      <c r="AY20" s="66">
        <f>VLOOKUP($A20,'RevPAR Raw Data'!$B$6:$BE$43,'RevPAR Raw Data'!L$1,FALSE)</f>
        <v>90.237625635536503</v>
      </c>
      <c r="AZ20" s="65">
        <f>VLOOKUP($A20,'RevPAR Raw Data'!$B$6:$BE$43,'RevPAR Raw Data'!N$1,FALSE)</f>
        <v>159.61369280171201</v>
      </c>
      <c r="BA20" s="65">
        <f>VLOOKUP($A20,'RevPAR Raw Data'!$B$6:$BE$43,'RevPAR Raw Data'!O$1,FALSE)</f>
        <v>174.103073320845</v>
      </c>
      <c r="BB20" s="66">
        <f>VLOOKUP($A20,'RevPAR Raw Data'!$B$6:$BE$43,'RevPAR Raw Data'!P$1,FALSE)</f>
        <v>166.858383061279</v>
      </c>
      <c r="BC20" s="67">
        <f>VLOOKUP($A20,'RevPAR Raw Data'!$B$6:$BE$43,'RevPAR Raw Data'!R$1,FALSE)</f>
        <v>112.12927061432001</v>
      </c>
      <c r="BD20" s="63"/>
      <c r="BE20" s="59">
        <f>VLOOKUP($A20,'RevPAR Raw Data'!$B$6:$BE$43,'RevPAR Raw Data'!T$1,FALSE)</f>
        <v>-2.1230544515185801</v>
      </c>
      <c r="BF20" s="60">
        <f>VLOOKUP($A20,'RevPAR Raw Data'!$B$6:$BE$43,'RevPAR Raw Data'!U$1,FALSE)</f>
        <v>-8.2402096633367901</v>
      </c>
      <c r="BG20" s="60">
        <f>VLOOKUP($A20,'RevPAR Raw Data'!$B$6:$BE$43,'RevPAR Raw Data'!V$1,FALSE)</f>
        <v>-5.2089592660581303</v>
      </c>
      <c r="BH20" s="60">
        <f>VLOOKUP($A20,'RevPAR Raw Data'!$B$6:$BE$43,'RevPAR Raw Data'!W$1,FALSE)</f>
        <v>1.68520307598513</v>
      </c>
      <c r="BI20" s="60">
        <f>VLOOKUP($A20,'RevPAR Raw Data'!$B$6:$BE$43,'RevPAR Raw Data'!X$1,FALSE)</f>
        <v>-5.5670151728325896</v>
      </c>
      <c r="BJ20" s="61">
        <f>VLOOKUP($A20,'RevPAR Raw Data'!$B$6:$BE$43,'RevPAR Raw Data'!Y$1,FALSE)</f>
        <v>-3.9883386210621299</v>
      </c>
      <c r="BK20" s="60">
        <f>VLOOKUP($A20,'RevPAR Raw Data'!$B$6:$BE$43,'RevPAR Raw Data'!AA$1,FALSE)</f>
        <v>-2.1794035084133698</v>
      </c>
      <c r="BL20" s="60">
        <f>VLOOKUP($A20,'RevPAR Raw Data'!$B$6:$BE$43,'RevPAR Raw Data'!AB$1,FALSE)</f>
        <v>0.88279634118748895</v>
      </c>
      <c r="BM20" s="61">
        <f>VLOOKUP($A20,'RevPAR Raw Data'!$B$6:$BE$43,'RevPAR Raw Data'!AC$1,FALSE)</f>
        <v>-0.60539291347661095</v>
      </c>
      <c r="BN20" s="62">
        <f>VLOOKUP($A20,'RevPAR Raw Data'!$B$6:$BE$43,'RevPAR Raw Data'!AE$1,FALSE)</f>
        <v>-2.57857047341852</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Data'!$B$8:$BE$45,'Occupancy Raw Data'!G$3,FALSE)</f>
        <v>48.630408892417599</v>
      </c>
      <c r="C22" s="60">
        <f>VLOOKUP($A22,'Occupancy Raw Data'!$B$8:$BE$45,'Occupancy Raw Data'!H$3,FALSE)</f>
        <v>59.428691647771103</v>
      </c>
      <c r="D22" s="60">
        <f>VLOOKUP($A22,'Occupancy Raw Data'!$B$8:$BE$45,'Occupancy Raw Data'!I$3,FALSE)</f>
        <v>62.628859954650601</v>
      </c>
      <c r="E22" s="60">
        <f>VLOOKUP($A22,'Occupancy Raw Data'!$B$8:$BE$45,'Occupancy Raw Data'!J$3,FALSE)</f>
        <v>64.646204913625795</v>
      </c>
      <c r="F22" s="60">
        <f>VLOOKUP($A22,'Occupancy Raw Data'!$B$8:$BE$45,'Occupancy Raw Data'!K$3,FALSE)</f>
        <v>63.2740363262348</v>
      </c>
      <c r="G22" s="61">
        <f>VLOOKUP($A22,'Occupancy Raw Data'!$B$8:$BE$45,'Occupancy Raw Data'!L$3,FALSE)</f>
        <v>59.719359256610502</v>
      </c>
      <c r="H22" s="60">
        <f>VLOOKUP($A22,'Occupancy Raw Data'!$B$8:$BE$45,'Occupancy Raw Data'!N$3,FALSE)</f>
        <v>71.731457023305794</v>
      </c>
      <c r="I22" s="60">
        <f>VLOOKUP($A22,'Occupancy Raw Data'!$B$8:$BE$45,'Occupancy Raw Data'!O$3,FALSE)</f>
        <v>72.182612964304894</v>
      </c>
      <c r="J22" s="61">
        <f>VLOOKUP($A22,'Occupancy Raw Data'!$B$8:$BE$45,'Occupancy Raw Data'!P$3,FALSE)</f>
        <v>71.957034993805294</v>
      </c>
      <c r="K22" s="62">
        <f>VLOOKUP($A22,'Occupancy Raw Data'!$B$8:$BE$45,'Occupancy Raw Data'!R$3,FALSE)</f>
        <v>63.215324360511097</v>
      </c>
      <c r="L22" s="63"/>
      <c r="M22" s="59">
        <f>VLOOKUP($A22,'Occupancy Raw Data'!$B$8:$BE$45,'Occupancy Raw Data'!T$3,FALSE)</f>
        <v>-5.46702179951542</v>
      </c>
      <c r="N22" s="60">
        <f>VLOOKUP($A22,'Occupancy Raw Data'!$B$8:$BE$45,'Occupancy Raw Data'!U$3,FALSE)</f>
        <v>-0.50394703486379</v>
      </c>
      <c r="O22" s="60">
        <f>VLOOKUP($A22,'Occupancy Raw Data'!$B$8:$BE$45,'Occupancy Raw Data'!V$3,FALSE)</f>
        <v>0.27988491220163197</v>
      </c>
      <c r="P22" s="60">
        <f>VLOOKUP($A22,'Occupancy Raw Data'!$B$8:$BE$45,'Occupancy Raw Data'!W$3,FALSE)</f>
        <v>0.98724691577783497</v>
      </c>
      <c r="Q22" s="60">
        <f>VLOOKUP($A22,'Occupancy Raw Data'!$B$8:$BE$45,'Occupancy Raw Data'!X$3,FALSE)</f>
        <v>-2.2497259319064402</v>
      </c>
      <c r="R22" s="61">
        <f>VLOOKUP($A22,'Occupancy Raw Data'!$B$8:$BE$45,'Occupancy Raw Data'!Y$3,FALSE)</f>
        <v>-1.2482267536738201</v>
      </c>
      <c r="S22" s="60">
        <f>VLOOKUP($A22,'Occupancy Raw Data'!$B$8:$BE$45,'Occupancy Raw Data'!AA$3,FALSE)</f>
        <v>-8.1970565042810097</v>
      </c>
      <c r="T22" s="60">
        <f>VLOOKUP($A22,'Occupancy Raw Data'!$B$8:$BE$45,'Occupancy Raw Data'!AB$3,FALSE)</f>
        <v>-8.4393003768666706</v>
      </c>
      <c r="U22" s="61">
        <f>VLOOKUP($A22,'Occupancy Raw Data'!$B$8:$BE$45,'Occupancy Raw Data'!AC$3,FALSE)</f>
        <v>-8.3187181588827794</v>
      </c>
      <c r="V22" s="62">
        <f>VLOOKUP($A22,'Occupancy Raw Data'!$B$8:$BE$45,'Occupancy Raw Data'!AE$3,FALSE)</f>
        <v>-3.6652206478573199</v>
      </c>
      <c r="W22" s="63"/>
      <c r="X22" s="64">
        <f>VLOOKUP($A22,'ADR Raw Data'!$B$6:$BE$43,'ADR Raw Data'!G$1,FALSE)</f>
        <v>103.52594429771899</v>
      </c>
      <c r="Y22" s="65">
        <f>VLOOKUP($A22,'ADR Raw Data'!$B$6:$BE$43,'ADR Raw Data'!H$1,FALSE)</f>
        <v>106.185056051606</v>
      </c>
      <c r="Z22" s="65">
        <f>VLOOKUP($A22,'ADR Raw Data'!$B$6:$BE$43,'ADR Raw Data'!I$1,FALSE)</f>
        <v>107.15116489997</v>
      </c>
      <c r="AA22" s="65">
        <f>VLOOKUP($A22,'ADR Raw Data'!$B$6:$BE$43,'ADR Raw Data'!J$1,FALSE)</f>
        <v>106.85292026758199</v>
      </c>
      <c r="AB22" s="65">
        <f>VLOOKUP($A22,'ADR Raw Data'!$B$6:$BE$43,'ADR Raw Data'!K$1,FALSE)</f>
        <v>109.748992167873</v>
      </c>
      <c r="AC22" s="66">
        <f>VLOOKUP($A22,'ADR Raw Data'!$B$6:$BE$43,'ADR Raw Data'!L$1,FALSE)</f>
        <v>106.853844305471</v>
      </c>
      <c r="AD22" s="65">
        <f>VLOOKUP($A22,'ADR Raw Data'!$B$6:$BE$43,'ADR Raw Data'!N$1,FALSE)</f>
        <v>129.90278596102399</v>
      </c>
      <c r="AE22" s="65">
        <f>VLOOKUP($A22,'ADR Raw Data'!$B$6:$BE$43,'ADR Raw Data'!O$1,FALSE)</f>
        <v>132.01823925645201</v>
      </c>
      <c r="AF22" s="66">
        <f>VLOOKUP($A22,'ADR Raw Data'!$B$6:$BE$43,'ADR Raw Data'!P$1,FALSE)</f>
        <v>130.96382847397001</v>
      </c>
      <c r="AG22" s="67">
        <f>VLOOKUP($A22,'ADR Raw Data'!$B$6:$BE$43,'ADR Raw Data'!R$1,FALSE)</f>
        <v>114.693842484999</v>
      </c>
      <c r="AH22" s="63"/>
      <c r="AI22" s="59">
        <f>VLOOKUP($A22,'ADR Raw Data'!$B$6:$BE$43,'ADR Raw Data'!T$1,FALSE)</f>
        <v>2.7093946686519401</v>
      </c>
      <c r="AJ22" s="60">
        <f>VLOOKUP($A22,'ADR Raw Data'!$B$6:$BE$43,'ADR Raw Data'!U$1,FALSE)</f>
        <v>4.2923159132799897</v>
      </c>
      <c r="AK22" s="60">
        <f>VLOOKUP($A22,'ADR Raw Data'!$B$6:$BE$43,'ADR Raw Data'!V$1,FALSE)</f>
        <v>5.4285374467482104</v>
      </c>
      <c r="AL22" s="60">
        <f>VLOOKUP($A22,'ADR Raw Data'!$B$6:$BE$43,'ADR Raw Data'!W$1,FALSE)</f>
        <v>6.2374564379348199</v>
      </c>
      <c r="AM22" s="60">
        <f>VLOOKUP($A22,'ADR Raw Data'!$B$6:$BE$43,'ADR Raw Data'!X$1,FALSE)</f>
        <v>7.1744886086351096</v>
      </c>
      <c r="AN22" s="61">
        <f>VLOOKUP($A22,'ADR Raw Data'!$B$6:$BE$43,'ADR Raw Data'!Y$1,FALSE)</f>
        <v>5.3077865247915801</v>
      </c>
      <c r="AO22" s="60">
        <f>VLOOKUP($A22,'ADR Raw Data'!$B$6:$BE$43,'ADR Raw Data'!AA$1,FALSE)</f>
        <v>7.7662179099040003</v>
      </c>
      <c r="AP22" s="60">
        <f>VLOOKUP($A22,'ADR Raw Data'!$B$6:$BE$43,'ADR Raw Data'!AB$1,FALSE)</f>
        <v>7.8328116803244203</v>
      </c>
      <c r="AQ22" s="61">
        <f>VLOOKUP($A22,'ADR Raw Data'!$B$6:$BE$43,'ADR Raw Data'!AC$1,FALSE)</f>
        <v>7.79877160654355</v>
      </c>
      <c r="AR22" s="62">
        <f>VLOOKUP($A22,'ADR Raw Data'!$B$6:$BE$43,'ADR Raw Data'!AE$1,FALSE)</f>
        <v>5.8940917787089404</v>
      </c>
      <c r="AS22" s="50"/>
      <c r="AT22" s="64">
        <f>VLOOKUP($A22,'RevPAR Raw Data'!$B$6:$BE$43,'RevPAR Raw Data'!G$1,FALSE)</f>
        <v>50.345090021717297</v>
      </c>
      <c r="AU22" s="65">
        <f>VLOOKUP($A22,'RevPAR Raw Data'!$B$6:$BE$43,'RevPAR Raw Data'!H$1,FALSE)</f>
        <v>63.104389536922298</v>
      </c>
      <c r="AV22" s="65">
        <f>VLOOKUP($A22,'RevPAR Raw Data'!$B$6:$BE$43,'RevPAR Raw Data'!I$1,FALSE)</f>
        <v>67.107553004978996</v>
      </c>
      <c r="AW22" s="65">
        <f>VLOOKUP($A22,'RevPAR Raw Data'!$B$6:$BE$43,'RevPAR Raw Data'!J$1,FALSE)</f>
        <v>69.076357792374694</v>
      </c>
      <c r="AX22" s="65">
        <f>VLOOKUP($A22,'RevPAR Raw Data'!$B$6:$BE$43,'RevPAR Raw Data'!K$1,FALSE)</f>
        <v>69.442617171976906</v>
      </c>
      <c r="AY22" s="66">
        <f>VLOOKUP($A22,'RevPAR Raw Data'!$B$6:$BE$43,'RevPAR Raw Data'!L$1,FALSE)</f>
        <v>63.812431160284</v>
      </c>
      <c r="AZ22" s="65">
        <f>VLOOKUP($A22,'RevPAR Raw Data'!$B$6:$BE$43,'RevPAR Raw Data'!N$1,FALSE)</f>
        <v>93.181161083709199</v>
      </c>
      <c r="BA22" s="65">
        <f>VLOOKUP($A22,'RevPAR Raw Data'!$B$6:$BE$43,'RevPAR Raw Data'!O$1,FALSE)</f>
        <v>95.294214684775199</v>
      </c>
      <c r="BB22" s="66">
        <f>VLOOKUP($A22,'RevPAR Raw Data'!$B$6:$BE$43,'RevPAR Raw Data'!P$1,FALSE)</f>
        <v>94.237687884242206</v>
      </c>
      <c r="BC22" s="67">
        <f>VLOOKUP($A22,'RevPAR Raw Data'!$B$6:$BE$43,'RevPAR Raw Data'!R$1,FALSE)</f>
        <v>72.504084548426107</v>
      </c>
      <c r="BD22" s="63"/>
      <c r="BE22" s="59">
        <f>VLOOKUP($A22,'RevPAR Raw Data'!$B$6:$BE$43,'RevPAR Raw Data'!T$1,FALSE)</f>
        <v>-2.9057503280335899</v>
      </c>
      <c r="BF22" s="60">
        <f>VLOOKUP($A22,'RevPAR Raw Data'!$B$6:$BE$43,'RevPAR Raw Data'!U$1,FALSE)</f>
        <v>3.7667378796442401</v>
      </c>
      <c r="BG22" s="60">
        <f>VLOOKUP($A22,'RevPAR Raw Data'!$B$6:$BE$43,'RevPAR Raw Data'!V$1,FALSE)</f>
        <v>5.7236160162165097</v>
      </c>
      <c r="BH22" s="60">
        <f>VLOOKUP($A22,'RevPAR Raw Data'!$B$6:$BE$43,'RevPAR Raw Data'!W$1,FALSE)</f>
        <v>7.2862824500191499</v>
      </c>
      <c r="BI22" s="60">
        <f>VLOOKUP($A22,'RevPAR Raw Data'!$B$6:$BE$43,'RevPAR Raw Data'!X$1,FALSE)</f>
        <v>4.7633563460185302</v>
      </c>
      <c r="BJ22" s="61">
        <f>VLOOKUP($A22,'RevPAR Raw Data'!$B$6:$BE$43,'RevPAR Raw Data'!Y$1,FALSE)</f>
        <v>3.9933065596874102</v>
      </c>
      <c r="BK22" s="60">
        <f>VLOOKUP($A22,'RevPAR Raw Data'!$B$6:$BE$43,'RevPAR Raw Data'!AA$1,FALSE)</f>
        <v>-1.0674398646974299</v>
      </c>
      <c r="BL22" s="60">
        <f>VLOOKUP($A22,'RevPAR Raw Data'!$B$6:$BE$43,'RevPAR Raw Data'!AB$1,FALSE)</f>
        <v>-1.2675232021991301</v>
      </c>
      <c r="BM22" s="61">
        <f>VLOOKUP($A22,'RevPAR Raw Data'!$B$6:$BE$43,'RevPAR Raw Data'!AC$1,FALSE)</f>
        <v>-1.16870438214256</v>
      </c>
      <c r="BN22" s="62">
        <f>VLOOKUP($A22,'RevPAR Raw Data'!$B$6:$BE$43,'RevPAR Raw Data'!AE$1,FALSE)</f>
        <v>2.0128396619747102</v>
      </c>
    </row>
    <row r="23" spans="1:66" x14ac:dyDescent="0.35">
      <c r="A23" s="78" t="s">
        <v>71</v>
      </c>
      <c r="B23" s="59">
        <f>VLOOKUP($A23,'Occupancy Raw Data'!$B$8:$BE$45,'Occupancy Raw Data'!G$3,FALSE)</f>
        <v>46.624055192005201</v>
      </c>
      <c r="C23" s="60">
        <f>VLOOKUP($A23,'Occupancy Raw Data'!$B$8:$BE$45,'Occupancy Raw Data'!H$3,FALSE)</f>
        <v>56.983069805277303</v>
      </c>
      <c r="D23" s="60">
        <f>VLOOKUP($A23,'Occupancy Raw Data'!$B$8:$BE$45,'Occupancy Raw Data'!I$3,FALSE)</f>
        <v>59.957293202501297</v>
      </c>
      <c r="E23" s="60">
        <f>VLOOKUP($A23,'Occupancy Raw Data'!$B$8:$BE$45,'Occupancy Raw Data'!J$3,FALSE)</f>
        <v>62.2248207839747</v>
      </c>
      <c r="F23" s="60">
        <f>VLOOKUP($A23,'Occupancy Raw Data'!$B$8:$BE$45,'Occupancy Raw Data'!K$3,FALSE)</f>
        <v>61.426610402155603</v>
      </c>
      <c r="G23" s="61">
        <f>VLOOKUP($A23,'Occupancy Raw Data'!$B$8:$BE$45,'Occupancy Raw Data'!L$3,FALSE)</f>
        <v>57.438331520799998</v>
      </c>
      <c r="H23" s="60">
        <f>VLOOKUP($A23,'Occupancy Raw Data'!$B$8:$BE$45,'Occupancy Raw Data'!N$3,FALSE)</f>
        <v>71.208500686359201</v>
      </c>
      <c r="I23" s="60">
        <f>VLOOKUP($A23,'Occupancy Raw Data'!$B$8:$BE$45,'Occupancy Raw Data'!O$3,FALSE)</f>
        <v>72.057552493771894</v>
      </c>
      <c r="J23" s="61">
        <f>VLOOKUP($A23,'Occupancy Raw Data'!$B$8:$BE$45,'Occupancy Raw Data'!P$3,FALSE)</f>
        <v>71.633026590065498</v>
      </c>
      <c r="K23" s="62">
        <f>VLOOKUP($A23,'Occupancy Raw Data'!$B$8:$BE$45,'Occupancy Raw Data'!R$3,FALSE)</f>
        <v>61.492663021774902</v>
      </c>
      <c r="L23" s="63"/>
      <c r="M23" s="59">
        <f>VLOOKUP($A23,'Occupancy Raw Data'!$B$8:$BE$45,'Occupancy Raw Data'!T$3,FALSE)</f>
        <v>-9.0115745133735299</v>
      </c>
      <c r="N23" s="60">
        <f>VLOOKUP($A23,'Occupancy Raw Data'!$B$8:$BE$45,'Occupancy Raw Data'!U$3,FALSE)</f>
        <v>-1.7548891827261199</v>
      </c>
      <c r="O23" s="60">
        <f>VLOOKUP($A23,'Occupancy Raw Data'!$B$8:$BE$45,'Occupancy Raw Data'!V$3,FALSE)</f>
        <v>-0.33994561650780403</v>
      </c>
      <c r="P23" s="60">
        <f>VLOOKUP($A23,'Occupancy Raw Data'!$B$8:$BE$45,'Occupancy Raw Data'!W$3,FALSE)</f>
        <v>0.55345677205159505</v>
      </c>
      <c r="Q23" s="60">
        <f>VLOOKUP($A23,'Occupancy Raw Data'!$B$8:$BE$45,'Occupancy Raw Data'!X$3,FALSE)</f>
        <v>-1.1046764597115999</v>
      </c>
      <c r="R23" s="61">
        <f>VLOOKUP($A23,'Occupancy Raw Data'!$B$8:$BE$45,'Occupancy Raw Data'!Y$3,FALSE)</f>
        <v>-2.1158525367635002</v>
      </c>
      <c r="S23" s="60">
        <f>VLOOKUP($A23,'Occupancy Raw Data'!$B$8:$BE$45,'Occupancy Raw Data'!AA$3,FALSE)</f>
        <v>-6.8254063715973299</v>
      </c>
      <c r="T23" s="60">
        <f>VLOOKUP($A23,'Occupancy Raw Data'!$B$8:$BE$45,'Occupancy Raw Data'!AB$3,FALSE)</f>
        <v>-7.4141757582162002</v>
      </c>
      <c r="U23" s="61">
        <f>VLOOKUP($A23,'Occupancy Raw Data'!$B$8:$BE$45,'Occupancy Raw Data'!AC$3,FALSE)</f>
        <v>-7.12246871083582</v>
      </c>
      <c r="V23" s="62">
        <f>VLOOKUP($A23,'Occupancy Raw Data'!$B$8:$BE$45,'Occupancy Raw Data'!AE$3,FALSE)</f>
        <v>-3.8430656692171001</v>
      </c>
      <c r="W23" s="63"/>
      <c r="X23" s="64">
        <f>VLOOKUP($A23,'ADR Raw Data'!$B$6:$BE$43,'ADR Raw Data'!G$1,FALSE)</f>
        <v>108.533531715808</v>
      </c>
      <c r="Y23" s="65">
        <f>VLOOKUP($A23,'ADR Raw Data'!$B$6:$BE$43,'ADR Raw Data'!H$1,FALSE)</f>
        <v>112.910697715917</v>
      </c>
      <c r="Z23" s="65">
        <f>VLOOKUP($A23,'ADR Raw Data'!$B$6:$BE$43,'ADR Raw Data'!I$1,FALSE)</f>
        <v>112.934874925803</v>
      </c>
      <c r="AA23" s="65">
        <f>VLOOKUP($A23,'ADR Raw Data'!$B$6:$BE$43,'ADR Raw Data'!J$1,FALSE)</f>
        <v>111.232313097475</v>
      </c>
      <c r="AB23" s="65">
        <f>VLOOKUP($A23,'ADR Raw Data'!$B$6:$BE$43,'ADR Raw Data'!K$1,FALSE)</f>
        <v>115.673770898857</v>
      </c>
      <c r="AC23" s="66">
        <f>VLOOKUP($A23,'ADR Raw Data'!$B$6:$BE$43,'ADR Raw Data'!L$1,FALSE)</f>
        <v>112.43109638490201</v>
      </c>
      <c r="AD23" s="65">
        <f>VLOOKUP($A23,'ADR Raw Data'!$B$6:$BE$43,'ADR Raw Data'!N$1,FALSE)</f>
        <v>135.92658574896399</v>
      </c>
      <c r="AE23" s="65">
        <f>VLOOKUP($A23,'ADR Raw Data'!$B$6:$BE$43,'ADR Raw Data'!O$1,FALSE)</f>
        <v>138.938298172581</v>
      </c>
      <c r="AF23" s="66">
        <f>VLOOKUP($A23,'ADR Raw Data'!$B$6:$BE$43,'ADR Raw Data'!P$1,FALSE)</f>
        <v>137.44136626565799</v>
      </c>
      <c r="AG23" s="67">
        <f>VLOOKUP($A23,'ADR Raw Data'!$B$6:$BE$43,'ADR Raw Data'!R$1,FALSE)</f>
        <v>120.752595404524</v>
      </c>
      <c r="AH23" s="63"/>
      <c r="AI23" s="59">
        <f>VLOOKUP($A23,'ADR Raw Data'!$B$6:$BE$43,'ADR Raw Data'!T$1,FALSE)</f>
        <v>0.34306581864364699</v>
      </c>
      <c r="AJ23" s="60">
        <f>VLOOKUP($A23,'ADR Raw Data'!$B$6:$BE$43,'ADR Raw Data'!U$1,FALSE)</f>
        <v>1.68659799982887</v>
      </c>
      <c r="AK23" s="60">
        <f>VLOOKUP($A23,'ADR Raw Data'!$B$6:$BE$43,'ADR Raw Data'!V$1,FALSE)</f>
        <v>3.6870767107995799</v>
      </c>
      <c r="AL23" s="60">
        <f>VLOOKUP($A23,'ADR Raw Data'!$B$6:$BE$43,'ADR Raw Data'!W$1,FALSE)</f>
        <v>3.8301784823099099</v>
      </c>
      <c r="AM23" s="60">
        <f>VLOOKUP($A23,'ADR Raw Data'!$B$6:$BE$43,'ADR Raw Data'!X$1,FALSE)</f>
        <v>7.14860642093437</v>
      </c>
      <c r="AN23" s="61">
        <f>VLOOKUP($A23,'ADR Raw Data'!$B$6:$BE$43,'ADR Raw Data'!Y$1,FALSE)</f>
        <v>3.5044200199377502</v>
      </c>
      <c r="AO23" s="60">
        <f>VLOOKUP($A23,'ADR Raw Data'!$B$6:$BE$43,'ADR Raw Data'!AA$1,FALSE)</f>
        <v>8.4584624135712794</v>
      </c>
      <c r="AP23" s="60">
        <f>VLOOKUP($A23,'ADR Raw Data'!$B$6:$BE$43,'ADR Raw Data'!AB$1,FALSE)</f>
        <v>9.5767390770539702</v>
      </c>
      <c r="AQ23" s="61">
        <f>VLOOKUP($A23,'ADR Raw Data'!$B$6:$BE$43,'ADR Raw Data'!AC$1,FALSE)</f>
        <v>9.0221592942404403</v>
      </c>
      <c r="AR23" s="62">
        <f>VLOOKUP($A23,'ADR Raw Data'!$B$6:$BE$43,'ADR Raw Data'!AE$1,FALSE)</f>
        <v>5.3366327064437398</v>
      </c>
      <c r="AS23" s="50"/>
      <c r="AT23" s="64">
        <f>VLOOKUP($A23,'RevPAR Raw Data'!$B$6:$BE$43,'RevPAR Raw Data'!G$1,FALSE)</f>
        <v>50.602733729011298</v>
      </c>
      <c r="AU23" s="65">
        <f>VLOOKUP($A23,'RevPAR Raw Data'!$B$6:$BE$43,'RevPAR Raw Data'!H$1,FALSE)</f>
        <v>64.339981697086699</v>
      </c>
      <c r="AV23" s="65">
        <f>VLOOKUP($A23,'RevPAR Raw Data'!$B$6:$BE$43,'RevPAR Raw Data'!I$1,FALSE)</f>
        <v>67.712694087142197</v>
      </c>
      <c r="AW23" s="65">
        <f>VLOOKUP($A23,'RevPAR Raw Data'!$B$6:$BE$43,'RevPAR Raw Data'!J$1,FALSE)</f>
        <v>69.214107478773698</v>
      </c>
      <c r="AX23" s="65">
        <f>VLOOKUP($A23,'RevPAR Raw Data'!$B$6:$BE$43,'RevPAR Raw Data'!K$1,FALSE)</f>
        <v>71.054476587523496</v>
      </c>
      <c r="AY23" s="66">
        <f>VLOOKUP($A23,'RevPAR Raw Data'!$B$6:$BE$43,'RevPAR Raw Data'!L$1,FALSE)</f>
        <v>64.578545874030596</v>
      </c>
      <c r="AZ23" s="65">
        <f>VLOOKUP($A23,'RevPAR Raw Data'!$B$6:$BE$43,'RevPAR Raw Data'!N$1,FALSE)</f>
        <v>96.791283745996196</v>
      </c>
      <c r="BA23" s="65">
        <f>VLOOKUP($A23,'RevPAR Raw Data'!$B$6:$BE$43,'RevPAR Raw Data'!O$1,FALSE)</f>
        <v>100.115537139661</v>
      </c>
      <c r="BB23" s="66">
        <f>VLOOKUP($A23,'RevPAR Raw Data'!$B$6:$BE$43,'RevPAR Raw Data'!P$1,FALSE)</f>
        <v>98.453410442828797</v>
      </c>
      <c r="BC23" s="67">
        <f>VLOOKUP($A23,'RevPAR Raw Data'!$B$6:$BE$43,'RevPAR Raw Data'!R$1,FALSE)</f>
        <v>74.253986582151597</v>
      </c>
      <c r="BD23" s="63"/>
      <c r="BE23" s="59">
        <f>VLOOKUP($A23,'RevPAR Raw Data'!$B$6:$BE$43,'RevPAR Raw Data'!T$1,FALSE)</f>
        <v>-8.69942432660687</v>
      </c>
      <c r="BF23" s="60">
        <f>VLOOKUP($A23,'RevPAR Raw Data'!$B$6:$BE$43,'RevPAR Raw Data'!U$1,FALSE)</f>
        <v>-9.78891087523205E-2</v>
      </c>
      <c r="BG23" s="60">
        <f>VLOOKUP($A23,'RevPAR Raw Data'!$B$6:$BE$43,'RevPAR Raw Data'!V$1,FALSE)</f>
        <v>3.3345970386361299</v>
      </c>
      <c r="BH23" s="60">
        <f>VLOOKUP($A23,'RevPAR Raw Data'!$B$6:$BE$43,'RevPAR Raw Data'!W$1,FALSE)</f>
        <v>4.4048336365535103</v>
      </c>
      <c r="BI23" s="60">
        <f>VLOOKUP($A23,'RevPAR Raw Data'!$B$6:$BE$43,'RevPAR Raw Data'!X$1,FALSE)</f>
        <v>5.96496098889327</v>
      </c>
      <c r="BJ23" s="61">
        <f>VLOOKUP($A23,'RevPAR Raw Data'!$B$6:$BE$43,'RevPAR Raw Data'!Y$1,FALSE)</f>
        <v>1.31441912328354</v>
      </c>
      <c r="BK23" s="60">
        <f>VLOOKUP($A23,'RevPAR Raw Data'!$B$6:$BE$43,'RevPAR Raw Data'!AA$1,FALSE)</f>
        <v>1.05573160945888</v>
      </c>
      <c r="BL23" s="60">
        <f>VLOOKUP($A23,'RevPAR Raw Data'!$B$6:$BE$43,'RevPAR Raw Data'!AB$1,FALSE)</f>
        <v>1.4525270517592099</v>
      </c>
      <c r="BM23" s="61">
        <f>VLOOKUP($A23,'RevPAR Raw Data'!$B$6:$BE$43,'RevPAR Raw Data'!AC$1,FALSE)</f>
        <v>1.2570901106305701</v>
      </c>
      <c r="BN23" s="62">
        <f>VLOOKUP($A23,'RevPAR Raw Data'!$B$6:$BE$43,'RevPAR Raw Data'!AE$1,FALSE)</f>
        <v>1.2884767377930799</v>
      </c>
    </row>
    <row r="24" spans="1:66" x14ac:dyDescent="0.35">
      <c r="A24" s="78" t="s">
        <v>53</v>
      </c>
      <c r="B24" s="59">
        <f>VLOOKUP($A24,'Occupancy Raw Data'!$B$8:$BE$45,'Occupancy Raw Data'!G$3,FALSE)</f>
        <v>44.093719492352697</v>
      </c>
      <c r="C24" s="60">
        <f>VLOOKUP($A24,'Occupancy Raw Data'!$B$8:$BE$45,'Occupancy Raw Data'!H$3,FALSE)</f>
        <v>60.429547673283402</v>
      </c>
      <c r="D24" s="60">
        <f>VLOOKUP($A24,'Occupancy Raw Data'!$B$8:$BE$45,'Occupancy Raw Data'!I$3,FALSE)</f>
        <v>65.961601041327597</v>
      </c>
      <c r="E24" s="60">
        <f>VLOOKUP($A24,'Occupancy Raw Data'!$B$8:$BE$45,'Occupancy Raw Data'!J$3,FALSE)</f>
        <v>66.775138301334195</v>
      </c>
      <c r="F24" s="60">
        <f>VLOOKUP($A24,'Occupancy Raw Data'!$B$8:$BE$45,'Occupancy Raw Data'!K$3,FALSE)</f>
        <v>59.323136999674503</v>
      </c>
      <c r="G24" s="61">
        <f>VLOOKUP($A24,'Occupancy Raw Data'!$B$8:$BE$45,'Occupancy Raw Data'!L$3,FALSE)</f>
        <v>59.316628701594503</v>
      </c>
      <c r="H24" s="60">
        <f>VLOOKUP($A24,'Occupancy Raw Data'!$B$8:$BE$45,'Occupancy Raw Data'!N$3,FALSE)</f>
        <v>64.4972339733159</v>
      </c>
      <c r="I24" s="60">
        <f>VLOOKUP($A24,'Occupancy Raw Data'!$B$8:$BE$45,'Occupancy Raw Data'!O$3,FALSE)</f>
        <v>68.337129840546595</v>
      </c>
      <c r="J24" s="61">
        <f>VLOOKUP($A24,'Occupancy Raw Data'!$B$8:$BE$45,'Occupancy Raw Data'!P$3,FALSE)</f>
        <v>66.417181906931305</v>
      </c>
      <c r="K24" s="62">
        <f>VLOOKUP($A24,'Occupancy Raw Data'!$B$8:$BE$45,'Occupancy Raw Data'!R$3,FALSE)</f>
        <v>61.3453581888336</v>
      </c>
      <c r="L24" s="63"/>
      <c r="M24" s="59">
        <f>VLOOKUP($A24,'Occupancy Raw Data'!$B$8:$BE$45,'Occupancy Raw Data'!T$3,FALSE)</f>
        <v>1.49810157717079</v>
      </c>
      <c r="N24" s="60">
        <f>VLOOKUP($A24,'Occupancy Raw Data'!$B$8:$BE$45,'Occupancy Raw Data'!U$3,FALSE)</f>
        <v>13.8745818543163</v>
      </c>
      <c r="O24" s="60">
        <f>VLOOKUP($A24,'Occupancy Raw Data'!$B$8:$BE$45,'Occupancy Raw Data'!V$3,FALSE)</f>
        <v>11.484928220479899</v>
      </c>
      <c r="P24" s="60">
        <f>VLOOKUP($A24,'Occupancy Raw Data'!$B$8:$BE$45,'Occupancy Raw Data'!W$3,FALSE)</f>
        <v>9.0500460028982896</v>
      </c>
      <c r="Q24" s="60">
        <f>VLOOKUP($A24,'Occupancy Raw Data'!$B$8:$BE$45,'Occupancy Raw Data'!X$3,FALSE)</f>
        <v>1.4855520498780801</v>
      </c>
      <c r="R24" s="61">
        <f>VLOOKUP($A24,'Occupancy Raw Data'!$B$8:$BE$45,'Occupancy Raw Data'!Y$3,FALSE)</f>
        <v>7.7057416308180304</v>
      </c>
      <c r="S24" s="60">
        <f>VLOOKUP($A24,'Occupancy Raw Data'!$B$8:$BE$45,'Occupancy Raw Data'!AA$3,FALSE)</f>
        <v>-10.726389561324799</v>
      </c>
      <c r="T24" s="60">
        <f>VLOOKUP($A24,'Occupancy Raw Data'!$B$8:$BE$45,'Occupancy Raw Data'!AB$3,FALSE)</f>
        <v>-8.2098906875497004</v>
      </c>
      <c r="U24" s="61">
        <f>VLOOKUP($A24,'Occupancy Raw Data'!$B$8:$BE$45,'Occupancy Raw Data'!AC$3,FALSE)</f>
        <v>-9.4492474902497605</v>
      </c>
      <c r="V24" s="62">
        <f>VLOOKUP($A24,'Occupancy Raw Data'!$B$8:$BE$45,'Occupancy Raw Data'!AE$3,FALSE)</f>
        <v>1.7431605063617801</v>
      </c>
      <c r="W24" s="63"/>
      <c r="X24" s="64">
        <f>VLOOKUP($A24,'ADR Raw Data'!$B$6:$BE$43,'ADR Raw Data'!G$1,FALSE)</f>
        <v>97.574996309962998</v>
      </c>
      <c r="Y24" s="65">
        <f>VLOOKUP($A24,'ADR Raw Data'!$B$6:$BE$43,'ADR Raw Data'!H$1,FALSE)</f>
        <v>100.969913839526</v>
      </c>
      <c r="Z24" s="65">
        <f>VLOOKUP($A24,'ADR Raw Data'!$B$6:$BE$43,'ADR Raw Data'!I$1,FALSE)</f>
        <v>104.21129748396601</v>
      </c>
      <c r="AA24" s="65">
        <f>VLOOKUP($A24,'ADR Raw Data'!$B$6:$BE$43,'ADR Raw Data'!J$1,FALSE)</f>
        <v>104.541559454191</v>
      </c>
      <c r="AB24" s="65">
        <f>VLOOKUP($A24,'ADR Raw Data'!$B$6:$BE$43,'ADR Raw Data'!K$1,FALSE)</f>
        <v>101.598266593527</v>
      </c>
      <c r="AC24" s="66">
        <f>VLOOKUP($A24,'ADR Raw Data'!$B$6:$BE$43,'ADR Raw Data'!L$1,FALSE)</f>
        <v>102.115917270133</v>
      </c>
      <c r="AD24" s="65">
        <f>VLOOKUP($A24,'ADR Raw Data'!$B$6:$BE$43,'ADR Raw Data'!N$1,FALSE)</f>
        <v>111.337512613521</v>
      </c>
      <c r="AE24" s="65">
        <f>VLOOKUP($A24,'ADR Raw Data'!$B$6:$BE$43,'ADR Raw Data'!O$1,FALSE)</f>
        <v>114.788695238095</v>
      </c>
      <c r="AF24" s="66">
        <f>VLOOKUP($A24,'ADR Raw Data'!$B$6:$BE$43,'ADR Raw Data'!P$1,FALSE)</f>
        <v>113.112986281234</v>
      </c>
      <c r="AG24" s="67">
        <f>VLOOKUP($A24,'ADR Raw Data'!$B$6:$BE$43,'ADR Raw Data'!R$1,FALSE)</f>
        <v>105.517708396483</v>
      </c>
      <c r="AH24" s="63"/>
      <c r="AI24" s="59">
        <f>VLOOKUP($A24,'ADR Raw Data'!$B$6:$BE$43,'ADR Raw Data'!T$1,FALSE)</f>
        <v>1.5417542456936399</v>
      </c>
      <c r="AJ24" s="60">
        <f>VLOOKUP($A24,'ADR Raw Data'!$B$6:$BE$43,'ADR Raw Data'!U$1,FALSE)</f>
        <v>1.7732728014725501</v>
      </c>
      <c r="AK24" s="60">
        <f>VLOOKUP($A24,'ADR Raw Data'!$B$6:$BE$43,'ADR Raw Data'!V$1,FALSE)</f>
        <v>5.8107672206976</v>
      </c>
      <c r="AL24" s="60">
        <f>VLOOKUP($A24,'ADR Raw Data'!$B$6:$BE$43,'ADR Raw Data'!W$1,FALSE)</f>
        <v>5.6795060826099499</v>
      </c>
      <c r="AM24" s="60">
        <f>VLOOKUP($A24,'ADR Raw Data'!$B$6:$BE$43,'ADR Raw Data'!X$1,FALSE)</f>
        <v>0.996555463006074</v>
      </c>
      <c r="AN24" s="61">
        <f>VLOOKUP($A24,'ADR Raw Data'!$B$6:$BE$43,'ADR Raw Data'!Y$1,FALSE)</f>
        <v>3.3626893241180098</v>
      </c>
      <c r="AO24" s="60">
        <f>VLOOKUP($A24,'ADR Raw Data'!$B$6:$BE$43,'ADR Raw Data'!AA$1,FALSE)</f>
        <v>0.25482171596505199</v>
      </c>
      <c r="AP24" s="60">
        <f>VLOOKUP($A24,'ADR Raw Data'!$B$6:$BE$43,'ADR Raw Data'!AB$1,FALSE)</f>
        <v>0.59287087853589704</v>
      </c>
      <c r="AQ24" s="61">
        <f>VLOOKUP($A24,'ADR Raw Data'!$B$6:$BE$43,'ADR Raw Data'!AC$1,FALSE)</f>
        <v>0.44996731846698801</v>
      </c>
      <c r="AR24" s="62">
        <f>VLOOKUP($A24,'ADR Raw Data'!$B$6:$BE$43,'ADR Raw Data'!AE$1,FALSE)</f>
        <v>1.85636028783701</v>
      </c>
      <c r="AS24" s="50"/>
      <c r="AT24" s="64">
        <f>VLOOKUP($A24,'RevPAR Raw Data'!$B$6:$BE$43,'RevPAR Raw Data'!G$1,FALSE)</f>
        <v>43.024445167588603</v>
      </c>
      <c r="AU24" s="65">
        <f>VLOOKUP($A24,'RevPAR Raw Data'!$B$6:$BE$43,'RevPAR Raw Data'!H$1,FALSE)</f>
        <v>61.015662219329599</v>
      </c>
      <c r="AV24" s="65">
        <f>VLOOKUP($A24,'RevPAR Raw Data'!$B$6:$BE$43,'RevPAR Raw Data'!I$1,FALSE)</f>
        <v>68.739440286365095</v>
      </c>
      <c r="AW24" s="65">
        <f>VLOOKUP($A24,'RevPAR Raw Data'!$B$6:$BE$43,'RevPAR Raw Data'!J$1,FALSE)</f>
        <v>69.807770907907496</v>
      </c>
      <c r="AX24" s="65">
        <f>VLOOKUP($A24,'RevPAR Raw Data'!$B$6:$BE$43,'RevPAR Raw Data'!K$1,FALSE)</f>
        <v>60.271278880572702</v>
      </c>
      <c r="AY24" s="66">
        <f>VLOOKUP($A24,'RevPAR Raw Data'!$B$6:$BE$43,'RevPAR Raw Data'!L$1,FALSE)</f>
        <v>60.571719492352699</v>
      </c>
      <c r="AZ24" s="65">
        <f>VLOOKUP($A24,'RevPAR Raw Data'!$B$6:$BE$43,'RevPAR Raw Data'!N$1,FALSE)</f>
        <v>71.809616010413194</v>
      </c>
      <c r="BA24" s="65">
        <f>VLOOKUP($A24,'RevPAR Raw Data'!$B$6:$BE$43,'RevPAR Raw Data'!O$1,FALSE)</f>
        <v>78.443299707126499</v>
      </c>
      <c r="BB24" s="66">
        <f>VLOOKUP($A24,'RevPAR Raw Data'!$B$6:$BE$43,'RevPAR Raw Data'!P$1,FALSE)</f>
        <v>75.126457858769896</v>
      </c>
      <c r="BC24" s="67">
        <f>VLOOKUP($A24,'RevPAR Raw Data'!$B$6:$BE$43,'RevPAR Raw Data'!R$1,FALSE)</f>
        <v>64.730216168471898</v>
      </c>
      <c r="BD24" s="63"/>
      <c r="BE24" s="59">
        <f>VLOOKUP($A24,'RevPAR Raw Data'!$B$6:$BE$43,'RevPAR Raw Data'!T$1,FALSE)</f>
        <v>3.06295286753527</v>
      </c>
      <c r="BF24" s="60">
        <f>VLOOKUP($A24,'RevPAR Raw Data'!$B$6:$BE$43,'RevPAR Raw Data'!U$1,FALSE)</f>
        <v>15.893888842129501</v>
      </c>
      <c r="BG24" s="60">
        <f>VLOOKUP($A24,'RevPAR Raw Data'!$B$6:$BE$43,'RevPAR Raw Data'!V$1,FALSE)</f>
        <v>17.9630578855338</v>
      </c>
      <c r="BH24" s="60">
        <f>VLOOKUP($A24,'RevPAR Raw Data'!$B$6:$BE$43,'RevPAR Raw Data'!W$1,FALSE)</f>
        <v>15.2435499987218</v>
      </c>
      <c r="BI24" s="60">
        <f>VLOOKUP($A24,'RevPAR Raw Data'!$B$6:$BE$43,'RevPAR Raw Data'!X$1,FALSE)</f>
        <v>2.49691186299302</v>
      </c>
      <c r="BJ24" s="61">
        <f>VLOOKUP($A24,'RevPAR Raw Data'!$B$6:$BE$43,'RevPAR Raw Data'!Y$1,FALSE)</f>
        <v>11.3275511060996</v>
      </c>
      <c r="BK24" s="60">
        <f>VLOOKUP($A24,'RevPAR Raw Data'!$B$6:$BE$43,'RevPAR Raw Data'!AA$1,FALSE)</f>
        <v>-10.498901015301</v>
      </c>
      <c r="BL24" s="60">
        <f>VLOOKUP($A24,'RevPAR Raw Data'!$B$6:$BE$43,'RevPAR Raw Data'!AB$1,FALSE)</f>
        <v>-7.6656938600599096</v>
      </c>
      <c r="BM24" s="61">
        <f>VLOOKUP($A24,'RevPAR Raw Data'!$B$6:$BE$43,'RevPAR Raw Data'!AC$1,FALSE)</f>
        <v>-9.0417986973299609</v>
      </c>
      <c r="BN24" s="62">
        <f>VLOOKUP($A24,'RevPAR Raw Data'!$B$6:$BE$43,'RevPAR Raw Data'!AE$1,FALSE)</f>
        <v>3.6318801335921602</v>
      </c>
    </row>
    <row r="25" spans="1:66" x14ac:dyDescent="0.35">
      <c r="A25" s="78" t="s">
        <v>52</v>
      </c>
      <c r="B25" s="59">
        <f>VLOOKUP($A25,'Occupancy Raw Data'!$B$8:$BE$45,'Occupancy Raw Data'!G$3,FALSE)</f>
        <v>51.081239041496197</v>
      </c>
      <c r="C25" s="60">
        <f>VLOOKUP($A25,'Occupancy Raw Data'!$B$8:$BE$45,'Occupancy Raw Data'!H$3,FALSE)</f>
        <v>63.198909020066203</v>
      </c>
      <c r="D25" s="60">
        <f>VLOOKUP($A25,'Occupancy Raw Data'!$B$8:$BE$45,'Occupancy Raw Data'!I$3,FALSE)</f>
        <v>64.348334307422505</v>
      </c>
      <c r="E25" s="60">
        <f>VLOOKUP($A25,'Occupancy Raw Data'!$B$8:$BE$45,'Occupancy Raw Data'!J$3,FALSE)</f>
        <v>68.712254042470207</v>
      </c>
      <c r="F25" s="60">
        <f>VLOOKUP($A25,'Occupancy Raw Data'!$B$8:$BE$45,'Occupancy Raw Data'!K$3,FALSE)</f>
        <v>68.517436197155604</v>
      </c>
      <c r="G25" s="61">
        <f>VLOOKUP($A25,'Occupancy Raw Data'!$B$8:$BE$45,'Occupancy Raw Data'!L$3,FALSE)</f>
        <v>63.171634521722098</v>
      </c>
      <c r="H25" s="60">
        <f>VLOOKUP($A25,'Occupancy Raw Data'!$B$8:$BE$45,'Occupancy Raw Data'!N$3,FALSE)</f>
        <v>79.836353009935706</v>
      </c>
      <c r="I25" s="60">
        <f>VLOOKUP($A25,'Occupancy Raw Data'!$B$8:$BE$45,'Occupancy Raw Data'!O$3,FALSE)</f>
        <v>73.232028053769696</v>
      </c>
      <c r="J25" s="61">
        <f>VLOOKUP($A25,'Occupancy Raw Data'!$B$8:$BE$45,'Occupancy Raw Data'!P$3,FALSE)</f>
        <v>76.534190531852701</v>
      </c>
      <c r="K25" s="62">
        <f>VLOOKUP($A25,'Occupancy Raw Data'!$B$8:$BE$45,'Occupancy Raw Data'!R$3,FALSE)</f>
        <v>66.989507667473703</v>
      </c>
      <c r="L25" s="63"/>
      <c r="M25" s="59">
        <f>VLOOKUP($A25,'Occupancy Raw Data'!$B$8:$BE$45,'Occupancy Raw Data'!T$3,FALSE)</f>
        <v>6.9331158238172899</v>
      </c>
      <c r="N25" s="60">
        <f>VLOOKUP($A25,'Occupancy Raw Data'!$B$8:$BE$45,'Occupancy Raw Data'!U$3,FALSE)</f>
        <v>4.5439896873992902</v>
      </c>
      <c r="O25" s="60">
        <f>VLOOKUP($A25,'Occupancy Raw Data'!$B$8:$BE$45,'Occupancy Raw Data'!V$3,FALSE)</f>
        <v>6.99708454810495</v>
      </c>
      <c r="P25" s="60">
        <f>VLOOKUP($A25,'Occupancy Raw Data'!$B$8:$BE$45,'Occupancy Raw Data'!W$3,FALSE)</f>
        <v>8.4563345633456297</v>
      </c>
      <c r="Q25" s="60">
        <f>VLOOKUP($A25,'Occupancy Raw Data'!$B$8:$BE$45,'Occupancy Raw Data'!X$3,FALSE)</f>
        <v>5.2363853979652903</v>
      </c>
      <c r="R25" s="61">
        <f>VLOOKUP($A25,'Occupancy Raw Data'!$B$8:$BE$45,'Occupancy Raw Data'!Y$3,FALSE)</f>
        <v>6.4124442110790199</v>
      </c>
      <c r="S25" s="60">
        <f>VLOOKUP($A25,'Occupancy Raw Data'!$B$8:$BE$45,'Occupancy Raw Data'!AA$3,FALSE)</f>
        <v>-4.2075736325385602</v>
      </c>
      <c r="T25" s="60">
        <f>VLOOKUP($A25,'Occupancy Raw Data'!$B$8:$BE$45,'Occupancy Raw Data'!AB$3,FALSE)</f>
        <v>-6.7245657568238197</v>
      </c>
      <c r="U25" s="61">
        <f>VLOOKUP($A25,'Occupancy Raw Data'!$B$8:$BE$45,'Occupancy Raw Data'!AC$3,FALSE)</f>
        <v>-5.4285026480500704</v>
      </c>
      <c r="V25" s="62">
        <f>VLOOKUP($A25,'Occupancy Raw Data'!$B$8:$BE$45,'Occupancy Raw Data'!AE$3,FALSE)</f>
        <v>2.2341148487937401</v>
      </c>
      <c r="W25" s="63"/>
      <c r="X25" s="64">
        <f>VLOOKUP($A25,'ADR Raw Data'!$B$6:$BE$43,'ADR Raw Data'!G$1,FALSE)</f>
        <v>95.661453089244802</v>
      </c>
      <c r="Y25" s="65">
        <f>VLOOKUP($A25,'ADR Raw Data'!$B$6:$BE$43,'ADR Raw Data'!H$1,FALSE)</f>
        <v>94.320668927250296</v>
      </c>
      <c r="Z25" s="65">
        <f>VLOOKUP($A25,'ADR Raw Data'!$B$6:$BE$43,'ADR Raw Data'!I$1,FALSE)</f>
        <v>95.877166212533993</v>
      </c>
      <c r="AA25" s="65">
        <f>VLOOKUP($A25,'ADR Raw Data'!$B$6:$BE$43,'ADR Raw Data'!J$1,FALSE)</f>
        <v>96.860232492202996</v>
      </c>
      <c r="AB25" s="65">
        <f>VLOOKUP($A25,'ADR Raw Data'!$B$6:$BE$43,'ADR Raw Data'!K$1,FALSE)</f>
        <v>99.957381290872902</v>
      </c>
      <c r="AC25" s="66">
        <f>VLOOKUP($A25,'ADR Raw Data'!$B$6:$BE$43,'ADR Raw Data'!L$1,FALSE)</f>
        <v>96.629803861099106</v>
      </c>
      <c r="AD25" s="65">
        <f>VLOOKUP($A25,'ADR Raw Data'!$B$6:$BE$43,'ADR Raw Data'!N$1,FALSE)</f>
        <v>125.74854075158601</v>
      </c>
      <c r="AE25" s="65">
        <f>VLOOKUP($A25,'ADR Raw Data'!$B$6:$BE$43,'ADR Raw Data'!O$1,FALSE)</f>
        <v>123.13905293961101</v>
      </c>
      <c r="AF25" s="66">
        <f>VLOOKUP($A25,'ADR Raw Data'!$B$6:$BE$43,'ADR Raw Data'!P$1,FALSE)</f>
        <v>124.50009163802901</v>
      </c>
      <c r="AG25" s="67">
        <f>VLOOKUP($A25,'ADR Raw Data'!$B$6:$BE$43,'ADR Raw Data'!R$1,FALSE)</f>
        <v>105.727304943913</v>
      </c>
      <c r="AH25" s="63"/>
      <c r="AI25" s="59">
        <f>VLOOKUP($A25,'ADR Raw Data'!$B$6:$BE$43,'ADR Raw Data'!T$1,FALSE)</f>
        <v>12.318362432312901</v>
      </c>
      <c r="AJ25" s="60">
        <f>VLOOKUP($A25,'ADR Raw Data'!$B$6:$BE$43,'ADR Raw Data'!U$1,FALSE)</f>
        <v>8.6845532876863292</v>
      </c>
      <c r="AK25" s="60">
        <f>VLOOKUP($A25,'ADR Raw Data'!$B$6:$BE$43,'ADR Raw Data'!V$1,FALSE)</f>
        <v>7.7585420772565801</v>
      </c>
      <c r="AL25" s="60">
        <f>VLOOKUP($A25,'ADR Raw Data'!$B$6:$BE$43,'ADR Raw Data'!W$1,FALSE)</f>
        <v>9.1182067713761299</v>
      </c>
      <c r="AM25" s="60">
        <f>VLOOKUP($A25,'ADR Raw Data'!$B$6:$BE$43,'ADR Raw Data'!X$1,FALSE)</f>
        <v>10.655785978670099</v>
      </c>
      <c r="AN25" s="61">
        <f>VLOOKUP($A25,'ADR Raw Data'!$B$6:$BE$43,'ADR Raw Data'!Y$1,FALSE)</f>
        <v>9.5957834951467795</v>
      </c>
      <c r="AO25" s="60">
        <f>VLOOKUP($A25,'ADR Raw Data'!$B$6:$BE$43,'ADR Raw Data'!AA$1,FALSE)</f>
        <v>6.6101582685587097</v>
      </c>
      <c r="AP25" s="60">
        <f>VLOOKUP($A25,'ADR Raw Data'!$B$6:$BE$43,'ADR Raw Data'!AB$1,FALSE)</f>
        <v>7.0590955712053498</v>
      </c>
      <c r="AQ25" s="61">
        <f>VLOOKUP($A25,'ADR Raw Data'!$B$6:$BE$43,'ADR Raw Data'!AC$1,FALSE)</f>
        <v>6.8399914540910398</v>
      </c>
      <c r="AR25" s="62">
        <f>VLOOKUP($A25,'ADR Raw Data'!$B$6:$BE$43,'ADR Raw Data'!AE$1,FALSE)</f>
        <v>7.6907501074055498</v>
      </c>
      <c r="AS25" s="50"/>
      <c r="AT25" s="64">
        <f>VLOOKUP($A25,'RevPAR Raw Data'!$B$6:$BE$43,'RevPAR Raw Data'!G$1,FALSE)</f>
        <v>48.8650555230859</v>
      </c>
      <c r="AU25" s="65">
        <f>VLOOKUP($A25,'RevPAR Raw Data'!$B$6:$BE$43,'RevPAR Raw Data'!H$1,FALSE)</f>
        <v>59.609633742450796</v>
      </c>
      <c r="AV25" s="65">
        <f>VLOOKUP($A25,'RevPAR Raw Data'!$B$6:$BE$43,'RevPAR Raw Data'!I$1,FALSE)</f>
        <v>61.695359438924598</v>
      </c>
      <c r="AW25" s="65">
        <f>VLOOKUP($A25,'RevPAR Raw Data'!$B$6:$BE$43,'RevPAR Raw Data'!J$1,FALSE)</f>
        <v>66.554849016169797</v>
      </c>
      <c r="AX25" s="65">
        <f>VLOOKUP($A25,'RevPAR Raw Data'!$B$6:$BE$43,'RevPAR Raw Data'!K$1,FALSE)</f>
        <v>68.488234950321399</v>
      </c>
      <c r="AY25" s="66">
        <f>VLOOKUP($A25,'RevPAR Raw Data'!$B$6:$BE$43,'RevPAR Raw Data'!L$1,FALSE)</f>
        <v>61.042626534190497</v>
      </c>
      <c r="AZ25" s="65">
        <f>VLOOKUP($A25,'RevPAR Raw Data'!$B$6:$BE$43,'RevPAR Raw Data'!N$1,FALSE)</f>
        <v>100.39304889927899</v>
      </c>
      <c r="BA25" s="65">
        <f>VLOOKUP($A25,'RevPAR Raw Data'!$B$6:$BE$43,'RevPAR Raw Data'!O$1,FALSE)</f>
        <v>90.177225793882698</v>
      </c>
      <c r="BB25" s="66">
        <f>VLOOKUP($A25,'RevPAR Raw Data'!$B$6:$BE$43,'RevPAR Raw Data'!P$1,FALSE)</f>
        <v>95.285137346580896</v>
      </c>
      <c r="BC25" s="67">
        <f>VLOOKUP($A25,'RevPAR Raw Data'!$B$6:$BE$43,'RevPAR Raw Data'!R$1,FALSE)</f>
        <v>70.826201052016302</v>
      </c>
      <c r="BD25" s="63"/>
      <c r="BE25" s="59">
        <f>VLOOKUP($A25,'RevPAR Raw Data'!$B$6:$BE$43,'RevPAR Raw Data'!T$1,FALSE)</f>
        <v>20.105524591159998</v>
      </c>
      <c r="BF25" s="60">
        <f>VLOOKUP($A25,'RevPAR Raw Data'!$B$6:$BE$43,'RevPAR Raw Data'!U$1,FALSE)</f>
        <v>13.6231681808747</v>
      </c>
      <c r="BG25" s="60">
        <f>VLOOKUP($A25,'RevPAR Raw Data'!$B$6:$BE$43,'RevPAR Raw Data'!V$1,FALSE)</f>
        <v>15.2984983742074</v>
      </c>
      <c r="BH25" s="60">
        <f>VLOOKUP($A25,'RevPAR Raw Data'!$B$6:$BE$43,'RevPAR Raw Data'!W$1,FALSE)</f>
        <v>18.345607405486899</v>
      </c>
      <c r="BI25" s="60">
        <f>VLOOKUP($A25,'RevPAR Raw Data'!$B$6:$BE$43,'RevPAR Raw Data'!X$1,FALSE)</f>
        <v>16.450149397660901</v>
      </c>
      <c r="BJ25" s="61">
        <f>VLOOKUP($A25,'RevPAR Raw Data'!$B$6:$BE$43,'RevPAR Raw Data'!Y$1,FALSE)</f>
        <v>16.623551969468</v>
      </c>
      <c r="BK25" s="60">
        <f>VLOOKUP($A25,'RevPAR Raw Data'!$B$6:$BE$43,'RevPAR Raw Data'!AA$1,FALSE)</f>
        <v>2.1244573596431899</v>
      </c>
      <c r="BL25" s="60">
        <f>VLOOKUP($A25,'RevPAR Raw Data'!$B$6:$BE$43,'RevPAR Raw Data'!AB$1,FALSE)</f>
        <v>-0.14016370914121001</v>
      </c>
      <c r="BM25" s="61">
        <f>VLOOKUP($A25,'RevPAR Raw Data'!$B$6:$BE$43,'RevPAR Raw Data'!AC$1,FALSE)</f>
        <v>1.0401796888292401</v>
      </c>
      <c r="BN25" s="62">
        <f>VLOOKUP($A25,'RevPAR Raw Data'!$B$6:$BE$43,'RevPAR Raw Data'!AE$1,FALSE)</f>
        <v>10.096685146332399</v>
      </c>
    </row>
    <row r="26" spans="1:66" x14ac:dyDescent="0.35">
      <c r="A26" s="78" t="s">
        <v>51</v>
      </c>
      <c r="B26" s="59">
        <f>VLOOKUP($A26,'Occupancy Raw Data'!$B$8:$BE$45,'Occupancy Raw Data'!G$3,FALSE)</f>
        <v>53.962338171832002</v>
      </c>
      <c r="C26" s="60">
        <f>VLOOKUP($A26,'Occupancy Raw Data'!$B$8:$BE$45,'Occupancy Raw Data'!H$3,FALSE)</f>
        <v>65.398195370733603</v>
      </c>
      <c r="D26" s="60">
        <f>VLOOKUP($A26,'Occupancy Raw Data'!$B$8:$BE$45,'Occupancy Raw Data'!I$3,FALSE)</f>
        <v>66.359356610435398</v>
      </c>
      <c r="E26" s="60">
        <f>VLOOKUP($A26,'Occupancy Raw Data'!$B$8:$BE$45,'Occupancy Raw Data'!J$3,FALSE)</f>
        <v>69.890153001176898</v>
      </c>
      <c r="F26" s="60">
        <f>VLOOKUP($A26,'Occupancy Raw Data'!$B$8:$BE$45,'Occupancy Raw Data'!K$3,FALSE)</f>
        <v>66.790898391526</v>
      </c>
      <c r="G26" s="61">
        <f>VLOOKUP($A26,'Occupancy Raw Data'!$B$8:$BE$45,'Occupancy Raw Data'!L$3,FALSE)</f>
        <v>64.4801883091408</v>
      </c>
      <c r="H26" s="60">
        <f>VLOOKUP($A26,'Occupancy Raw Data'!$B$8:$BE$45,'Occupancy Raw Data'!N$3,FALSE)</f>
        <v>74.813652412710795</v>
      </c>
      <c r="I26" s="60">
        <f>VLOOKUP($A26,'Occupancy Raw Data'!$B$8:$BE$45,'Occupancy Raw Data'!O$3,FALSE)</f>
        <v>76.461357395056794</v>
      </c>
      <c r="J26" s="61">
        <f>VLOOKUP($A26,'Occupancy Raw Data'!$B$8:$BE$45,'Occupancy Raw Data'!P$3,FALSE)</f>
        <v>75.637504903883794</v>
      </c>
      <c r="K26" s="62">
        <f>VLOOKUP($A26,'Occupancy Raw Data'!$B$8:$BE$45,'Occupancy Raw Data'!R$3,FALSE)</f>
        <v>67.667993050495895</v>
      </c>
      <c r="L26" s="63"/>
      <c r="M26" s="59">
        <f>VLOOKUP($A26,'Occupancy Raw Data'!$B$8:$BE$45,'Occupancy Raw Data'!T$3,FALSE)</f>
        <v>-0.59141393656092001</v>
      </c>
      <c r="N26" s="60">
        <f>VLOOKUP($A26,'Occupancy Raw Data'!$B$8:$BE$45,'Occupancy Raw Data'!U$3,FALSE)</f>
        <v>5.8796999530811398</v>
      </c>
      <c r="O26" s="60">
        <f>VLOOKUP($A26,'Occupancy Raw Data'!$B$8:$BE$45,'Occupancy Raw Data'!V$3,FALSE)</f>
        <v>3.3312999623176802</v>
      </c>
      <c r="P26" s="60">
        <f>VLOOKUP($A26,'Occupancy Raw Data'!$B$8:$BE$45,'Occupancy Raw Data'!W$3,FALSE)</f>
        <v>7.1240170256209199</v>
      </c>
      <c r="Q26" s="60">
        <f>VLOOKUP($A26,'Occupancy Raw Data'!$B$8:$BE$45,'Occupancy Raw Data'!X$3,FALSE)</f>
        <v>-0.73707565087994498</v>
      </c>
      <c r="R26" s="61">
        <f>VLOOKUP($A26,'Occupancy Raw Data'!$B$8:$BE$45,'Occupancy Raw Data'!Y$3,FALSE)</f>
        <v>3.0696780900738099</v>
      </c>
      <c r="S26" s="60">
        <f>VLOOKUP($A26,'Occupancy Raw Data'!$B$8:$BE$45,'Occupancy Raw Data'!AA$3,FALSE)</f>
        <v>-10.161165246607201</v>
      </c>
      <c r="T26" s="60">
        <f>VLOOKUP($A26,'Occupancy Raw Data'!$B$8:$BE$45,'Occupancy Raw Data'!AB$3,FALSE)</f>
        <v>-9.4497581067256107</v>
      </c>
      <c r="U26" s="61">
        <f>VLOOKUP($A26,'Occupancy Raw Data'!$B$8:$BE$45,'Occupancy Raw Data'!AC$3,FALSE)</f>
        <v>-9.8029900073397407</v>
      </c>
      <c r="V26" s="62">
        <f>VLOOKUP($A26,'Occupancy Raw Data'!$B$8:$BE$45,'Occupancy Raw Data'!AE$3,FALSE)</f>
        <v>-1.42332235257291</v>
      </c>
      <c r="W26" s="63"/>
      <c r="X26" s="64">
        <f>VLOOKUP($A26,'ADR Raw Data'!$B$6:$BE$43,'ADR Raw Data'!G$1,FALSE)</f>
        <v>90.230443475099904</v>
      </c>
      <c r="Y26" s="65">
        <f>VLOOKUP($A26,'ADR Raw Data'!$B$6:$BE$43,'ADR Raw Data'!H$1,FALSE)</f>
        <v>91.862408518296306</v>
      </c>
      <c r="Z26" s="65">
        <f>VLOOKUP($A26,'ADR Raw Data'!$B$6:$BE$43,'ADR Raw Data'!I$1,FALSE)</f>
        <v>92.068950635530499</v>
      </c>
      <c r="AA26" s="65">
        <f>VLOOKUP($A26,'ADR Raw Data'!$B$6:$BE$43,'ADR Raw Data'!J$1,FALSE)</f>
        <v>93.792034802133003</v>
      </c>
      <c r="AB26" s="65">
        <f>VLOOKUP($A26,'ADR Raw Data'!$B$6:$BE$43,'ADR Raw Data'!K$1,FALSE)</f>
        <v>93.904217327459605</v>
      </c>
      <c r="AC26" s="66">
        <f>VLOOKUP($A26,'ADR Raw Data'!$B$6:$BE$43,'ADR Raw Data'!L$1,FALSE)</f>
        <v>92.473068873205094</v>
      </c>
      <c r="AD26" s="65">
        <f>VLOOKUP($A26,'ADR Raw Data'!$B$6:$BE$43,'ADR Raw Data'!N$1,FALSE)</f>
        <v>109.332768746722</v>
      </c>
      <c r="AE26" s="65">
        <f>VLOOKUP($A26,'ADR Raw Data'!$B$6:$BE$43,'ADR Raw Data'!O$1,FALSE)</f>
        <v>111.42275782452499</v>
      </c>
      <c r="AF26" s="66">
        <f>VLOOKUP($A26,'ADR Raw Data'!$B$6:$BE$43,'ADR Raw Data'!P$1,FALSE)</f>
        <v>110.389145487551</v>
      </c>
      <c r="AG26" s="67">
        <f>VLOOKUP($A26,'ADR Raw Data'!$B$6:$BE$43,'ADR Raw Data'!R$1,FALSE)</f>
        <v>98.194817376180197</v>
      </c>
      <c r="AH26" s="63"/>
      <c r="AI26" s="59">
        <f>VLOOKUP($A26,'ADR Raw Data'!$B$6:$BE$43,'ADR Raw Data'!T$1,FALSE)</f>
        <v>1.79463188531067</v>
      </c>
      <c r="AJ26" s="60">
        <f>VLOOKUP($A26,'ADR Raw Data'!$B$6:$BE$43,'ADR Raw Data'!U$1,FALSE)</f>
        <v>3.9298005199978698</v>
      </c>
      <c r="AK26" s="60">
        <f>VLOOKUP($A26,'ADR Raw Data'!$B$6:$BE$43,'ADR Raw Data'!V$1,FALSE)</f>
        <v>2.7794312270755301</v>
      </c>
      <c r="AL26" s="60">
        <f>VLOOKUP($A26,'ADR Raw Data'!$B$6:$BE$43,'ADR Raw Data'!W$1,FALSE)</f>
        <v>3.9694299397067301</v>
      </c>
      <c r="AM26" s="60">
        <f>VLOOKUP($A26,'ADR Raw Data'!$B$6:$BE$43,'ADR Raw Data'!X$1,FALSE)</f>
        <v>1.6168664753800699</v>
      </c>
      <c r="AN26" s="61">
        <f>VLOOKUP($A26,'ADR Raw Data'!$B$6:$BE$43,'ADR Raw Data'!Y$1,FALSE)</f>
        <v>2.8371238071820999</v>
      </c>
      <c r="AO26" s="60">
        <f>VLOOKUP($A26,'ADR Raw Data'!$B$6:$BE$43,'ADR Raw Data'!AA$1,FALSE)</f>
        <v>-0.15414195991613899</v>
      </c>
      <c r="AP26" s="60">
        <f>VLOOKUP($A26,'ADR Raw Data'!$B$6:$BE$43,'ADR Raw Data'!AB$1,FALSE)</f>
        <v>5.6442826411472198E-2</v>
      </c>
      <c r="AQ26" s="61">
        <f>VLOOKUP($A26,'ADR Raw Data'!$B$6:$BE$43,'ADR Raw Data'!AC$1,FALSE)</f>
        <v>-4.3500662446677503E-2</v>
      </c>
      <c r="AR26" s="62">
        <f>VLOOKUP($A26,'ADR Raw Data'!$B$6:$BE$43,'ADR Raw Data'!AE$1,FALSE)</f>
        <v>1.1458298072550099</v>
      </c>
      <c r="AS26" s="50"/>
      <c r="AT26" s="64">
        <f>VLOOKUP($A26,'RevPAR Raw Data'!$B$6:$BE$43,'RevPAR Raw Data'!G$1,FALSE)</f>
        <v>48.690457041977197</v>
      </c>
      <c r="AU26" s="65">
        <f>VLOOKUP($A26,'RevPAR Raw Data'!$B$6:$BE$43,'RevPAR Raw Data'!H$1,FALSE)</f>
        <v>60.076357395056803</v>
      </c>
      <c r="AV26" s="65">
        <f>VLOOKUP($A26,'RevPAR Raw Data'!$B$6:$BE$43,'RevPAR Raw Data'!I$1,FALSE)</f>
        <v>61.096363279717501</v>
      </c>
      <c r="AW26" s="65">
        <f>VLOOKUP($A26,'RevPAR Raw Data'!$B$6:$BE$43,'RevPAR Raw Data'!J$1,FALSE)</f>
        <v>65.551396626127797</v>
      </c>
      <c r="AX26" s="65">
        <f>VLOOKUP($A26,'RevPAR Raw Data'!$B$6:$BE$43,'RevPAR Raw Data'!K$1,FALSE)</f>
        <v>62.719470380541303</v>
      </c>
      <c r="AY26" s="66">
        <f>VLOOKUP($A26,'RevPAR Raw Data'!$B$6:$BE$43,'RevPAR Raw Data'!L$1,FALSE)</f>
        <v>59.6268089446841</v>
      </c>
      <c r="AZ26" s="65">
        <f>VLOOKUP($A26,'RevPAR Raw Data'!$B$6:$BE$43,'RevPAR Raw Data'!N$1,FALSE)</f>
        <v>81.795837583365994</v>
      </c>
      <c r="BA26" s="65">
        <f>VLOOKUP($A26,'RevPAR Raw Data'!$B$6:$BE$43,'RevPAR Raw Data'!O$1,FALSE)</f>
        <v>85.195353079639006</v>
      </c>
      <c r="BB26" s="66">
        <f>VLOOKUP($A26,'RevPAR Raw Data'!$B$6:$BE$43,'RevPAR Raw Data'!P$1,FALSE)</f>
        <v>83.4955953315025</v>
      </c>
      <c r="BC26" s="67">
        <f>VLOOKUP($A26,'RevPAR Raw Data'!$B$6:$BE$43,'RevPAR Raw Data'!R$1,FALSE)</f>
        <v>66.4464621980608</v>
      </c>
      <c r="BD26" s="63"/>
      <c r="BE26" s="59">
        <f>VLOOKUP($A26,'RevPAR Raw Data'!$B$6:$BE$43,'RevPAR Raw Data'!T$1,FALSE)</f>
        <v>1.1926042456700501</v>
      </c>
      <c r="BF26" s="60">
        <f>VLOOKUP($A26,'RevPAR Raw Data'!$B$6:$BE$43,'RevPAR Raw Data'!U$1,FALSE)</f>
        <v>10.0405609524095</v>
      </c>
      <c r="BG26" s="60">
        <f>VLOOKUP($A26,'RevPAR Raw Data'!$B$6:$BE$43,'RevPAR Raw Data'!V$1,FALSE)</f>
        <v>6.2033223808134297</v>
      </c>
      <c r="BH26" s="60">
        <f>VLOOKUP($A26,'RevPAR Raw Data'!$B$6:$BE$43,'RevPAR Raw Data'!W$1,FALSE)</f>
        <v>11.376229830052401</v>
      </c>
      <c r="BI26" s="60">
        <f>VLOOKUP($A26,'RevPAR Raw Data'!$B$6:$BE$43,'RevPAR Raw Data'!X$1,FALSE)</f>
        <v>0.86787329540286096</v>
      </c>
      <c r="BJ26" s="61">
        <f>VLOOKUP($A26,'RevPAR Raw Data'!$B$6:$BE$43,'RevPAR Raw Data'!Y$1,FALSE)</f>
        <v>5.9938924651532401</v>
      </c>
      <c r="BK26" s="60">
        <f>VLOOKUP($A26,'RevPAR Raw Data'!$B$6:$BE$43,'RevPAR Raw Data'!AA$1,FALSE)</f>
        <v>-10.2996445872619</v>
      </c>
      <c r="BL26" s="60">
        <f>VLOOKUP($A26,'RevPAR Raw Data'!$B$6:$BE$43,'RevPAR Raw Data'!AB$1,FALSE)</f>
        <v>-9.3986489908786197</v>
      </c>
      <c r="BM26" s="61">
        <f>VLOOKUP($A26,'RevPAR Raw Data'!$B$6:$BE$43,'RevPAR Raw Data'!AC$1,FALSE)</f>
        <v>-9.8422263041936393</v>
      </c>
      <c r="BN26" s="62">
        <f>VLOOKUP($A26,'RevPAR Raw Data'!$B$6:$BE$43,'RevPAR Raw Data'!AE$1,FALSE)</f>
        <v>-0.29380139708700997</v>
      </c>
    </row>
    <row r="27" spans="1:66" x14ac:dyDescent="0.35">
      <c r="A27" s="78" t="s">
        <v>48</v>
      </c>
      <c r="B27" s="59">
        <f>VLOOKUP($A27,'Occupancy Raw Data'!$B$8:$BE$45,'Occupancy Raw Data'!G$3,FALSE)</f>
        <v>49.692712906057899</v>
      </c>
      <c r="C27" s="60">
        <f>VLOOKUP($A27,'Occupancy Raw Data'!$B$8:$BE$45,'Occupancy Raw Data'!H$3,FALSE)</f>
        <v>57.541703248463499</v>
      </c>
      <c r="D27" s="60">
        <f>VLOOKUP($A27,'Occupancy Raw Data'!$B$8:$BE$45,'Occupancy Raw Data'!I$3,FALSE)</f>
        <v>63.8103599648814</v>
      </c>
      <c r="E27" s="60">
        <f>VLOOKUP($A27,'Occupancy Raw Data'!$B$8:$BE$45,'Occupancy Raw Data'!J$3,FALSE)</f>
        <v>63.318700614574098</v>
      </c>
      <c r="F27" s="60">
        <f>VLOOKUP($A27,'Occupancy Raw Data'!$B$8:$BE$45,'Occupancy Raw Data'!K$3,FALSE)</f>
        <v>63.283582089552198</v>
      </c>
      <c r="G27" s="61">
        <f>VLOOKUP($A27,'Occupancy Raw Data'!$B$8:$BE$45,'Occupancy Raw Data'!L$3,FALSE)</f>
        <v>59.529411764705799</v>
      </c>
      <c r="H27" s="60">
        <f>VLOOKUP($A27,'Occupancy Raw Data'!$B$8:$BE$45,'Occupancy Raw Data'!N$3,FALSE)</f>
        <v>69.938542581211493</v>
      </c>
      <c r="I27" s="60">
        <f>VLOOKUP($A27,'Occupancy Raw Data'!$B$8:$BE$45,'Occupancy Raw Data'!O$3,FALSE)</f>
        <v>70.237050043898094</v>
      </c>
      <c r="J27" s="61">
        <f>VLOOKUP($A27,'Occupancy Raw Data'!$B$8:$BE$45,'Occupancy Raw Data'!P$3,FALSE)</f>
        <v>70.087796312554801</v>
      </c>
      <c r="K27" s="62">
        <f>VLOOKUP($A27,'Occupancy Raw Data'!$B$8:$BE$45,'Occupancy Raw Data'!R$3,FALSE)</f>
        <v>62.546093064091302</v>
      </c>
      <c r="L27" s="63"/>
      <c r="M27" s="59">
        <f>VLOOKUP($A27,'Occupancy Raw Data'!$B$8:$BE$45,'Occupancy Raw Data'!T$3,FALSE)</f>
        <v>-2.3923373412524498</v>
      </c>
      <c r="N27" s="60">
        <f>VLOOKUP($A27,'Occupancy Raw Data'!$B$8:$BE$45,'Occupancy Raw Data'!U$3,FALSE)</f>
        <v>-4.0416779787698998</v>
      </c>
      <c r="O27" s="60">
        <f>VLOOKUP($A27,'Occupancy Raw Data'!$B$8:$BE$45,'Occupancy Raw Data'!V$3,FALSE)</f>
        <v>-3.4723890848749099</v>
      </c>
      <c r="P27" s="60">
        <f>VLOOKUP($A27,'Occupancy Raw Data'!$B$8:$BE$45,'Occupancy Raw Data'!W$3,FALSE)</f>
        <v>-6.52181586606397</v>
      </c>
      <c r="Q27" s="60">
        <f>VLOOKUP($A27,'Occupancy Raw Data'!$B$8:$BE$45,'Occupancy Raw Data'!X$3,FALSE)</f>
        <v>-8.2419892489263908</v>
      </c>
      <c r="R27" s="61">
        <f>VLOOKUP($A27,'Occupancy Raw Data'!$B$8:$BE$45,'Occupancy Raw Data'!Y$3,FALSE)</f>
        <v>-5.1130671246600796</v>
      </c>
      <c r="S27" s="60">
        <f>VLOOKUP($A27,'Occupancy Raw Data'!$B$8:$BE$45,'Occupancy Raw Data'!AA$3,FALSE)</f>
        <v>-13.1605216496478</v>
      </c>
      <c r="T27" s="60">
        <f>VLOOKUP($A27,'Occupancy Raw Data'!$B$8:$BE$45,'Occupancy Raw Data'!AB$3,FALSE)</f>
        <v>-14.1580255452463</v>
      </c>
      <c r="U27" s="61">
        <f>VLOOKUP($A27,'Occupancy Raw Data'!$B$8:$BE$45,'Occupancy Raw Data'!AC$3,FALSE)</f>
        <v>-13.663216721820699</v>
      </c>
      <c r="V27" s="62">
        <f>VLOOKUP($A27,'Occupancy Raw Data'!$B$8:$BE$45,'Occupancy Raw Data'!AE$3,FALSE)</f>
        <v>-8.0291653694284797</v>
      </c>
      <c r="W27" s="63"/>
      <c r="X27" s="64">
        <f>VLOOKUP($A27,'ADR Raw Data'!$B$6:$BE$43,'ADR Raw Data'!G$1,FALSE)</f>
        <v>93.106155477031805</v>
      </c>
      <c r="Y27" s="65">
        <f>VLOOKUP($A27,'ADR Raw Data'!$B$6:$BE$43,'ADR Raw Data'!H$1,FALSE)</f>
        <v>98.131315227342</v>
      </c>
      <c r="Z27" s="65">
        <f>VLOOKUP($A27,'ADR Raw Data'!$B$6:$BE$43,'ADR Raw Data'!I$1,FALSE)</f>
        <v>100.349744083654</v>
      </c>
      <c r="AA27" s="65">
        <f>VLOOKUP($A27,'ADR Raw Data'!$B$6:$BE$43,'ADR Raw Data'!J$1,FALSE)</f>
        <v>98.117565169162503</v>
      </c>
      <c r="AB27" s="65">
        <f>VLOOKUP($A27,'ADR Raw Data'!$B$6:$BE$43,'ADR Raw Data'!K$1,FALSE)</f>
        <v>99.649730854605906</v>
      </c>
      <c r="AC27" s="66">
        <f>VLOOKUP($A27,'ADR Raw Data'!$B$6:$BE$43,'ADR Raw Data'!L$1,FALSE)</f>
        <v>98.087857943484096</v>
      </c>
      <c r="AD27" s="65">
        <f>VLOOKUP($A27,'ADR Raw Data'!$B$6:$BE$43,'ADR Raw Data'!N$1,FALSE)</f>
        <v>109.890283705749</v>
      </c>
      <c r="AE27" s="65">
        <f>VLOOKUP($A27,'ADR Raw Data'!$B$6:$BE$43,'ADR Raw Data'!O$1,FALSE)</f>
        <v>109.14185999999999</v>
      </c>
      <c r="AF27" s="66">
        <f>VLOOKUP($A27,'ADR Raw Data'!$B$6:$BE$43,'ADR Raw Data'!P$1,FALSE)</f>
        <v>109.51527495928801</v>
      </c>
      <c r="AG27" s="67">
        <f>VLOOKUP($A27,'ADR Raw Data'!$B$6:$BE$43,'ADR Raw Data'!R$1,FALSE)</f>
        <v>101.746519611775</v>
      </c>
      <c r="AH27" s="63"/>
      <c r="AI27" s="59">
        <f>VLOOKUP($A27,'ADR Raw Data'!$B$6:$BE$43,'ADR Raw Data'!T$1,FALSE)</f>
        <v>12.028291127125801</v>
      </c>
      <c r="AJ27" s="60">
        <f>VLOOKUP($A27,'ADR Raw Data'!$B$6:$BE$43,'ADR Raw Data'!U$1,FALSE)</f>
        <v>15.430673531438099</v>
      </c>
      <c r="AK27" s="60">
        <f>VLOOKUP($A27,'ADR Raw Data'!$B$6:$BE$43,'ADR Raw Data'!V$1,FALSE)</f>
        <v>14.6582102021225</v>
      </c>
      <c r="AL27" s="60">
        <f>VLOOKUP($A27,'ADR Raw Data'!$B$6:$BE$43,'ADR Raw Data'!W$1,FALSE)</f>
        <v>15.9268681374148</v>
      </c>
      <c r="AM27" s="60">
        <f>VLOOKUP($A27,'ADR Raw Data'!$B$6:$BE$43,'ADR Raw Data'!X$1,FALSE)</f>
        <v>15.996333236343601</v>
      </c>
      <c r="AN27" s="61">
        <f>VLOOKUP($A27,'ADR Raw Data'!$B$6:$BE$43,'ADR Raw Data'!Y$1,FALSE)</f>
        <v>14.926687543795801</v>
      </c>
      <c r="AO27" s="60">
        <f>VLOOKUP($A27,'ADR Raw Data'!$B$6:$BE$43,'ADR Raw Data'!AA$1,FALSE)</f>
        <v>13.5927340375742</v>
      </c>
      <c r="AP27" s="60">
        <f>VLOOKUP($A27,'ADR Raw Data'!$B$6:$BE$43,'ADR Raw Data'!AB$1,FALSE)</f>
        <v>9.6432856855647593</v>
      </c>
      <c r="AQ27" s="61">
        <f>VLOOKUP($A27,'ADR Raw Data'!$B$6:$BE$43,'ADR Raw Data'!AC$1,FALSE)</f>
        <v>11.5764143799839</v>
      </c>
      <c r="AR27" s="62">
        <f>VLOOKUP($A27,'ADR Raw Data'!$B$6:$BE$43,'ADR Raw Data'!AE$1,FALSE)</f>
        <v>13.410466211371</v>
      </c>
      <c r="AS27" s="50"/>
      <c r="AT27" s="64">
        <f>VLOOKUP($A27,'RevPAR Raw Data'!$B$6:$BE$43,'RevPAR Raw Data'!G$1,FALSE)</f>
        <v>46.266974539069302</v>
      </c>
      <c r="AU27" s="65">
        <f>VLOOKUP($A27,'RevPAR Raw Data'!$B$6:$BE$43,'RevPAR Raw Data'!H$1,FALSE)</f>
        <v>56.466430201931502</v>
      </c>
      <c r="AV27" s="65">
        <f>VLOOKUP($A27,'RevPAR Raw Data'!$B$6:$BE$43,'RevPAR Raw Data'!I$1,FALSE)</f>
        <v>64.033532923617202</v>
      </c>
      <c r="AW27" s="65">
        <f>VLOOKUP($A27,'RevPAR Raw Data'!$B$6:$BE$43,'RevPAR Raw Data'!J$1,FALSE)</f>
        <v>62.126767339771703</v>
      </c>
      <c r="AX27" s="65">
        <f>VLOOKUP($A27,'RevPAR Raw Data'!$B$6:$BE$43,'RevPAR Raw Data'!K$1,FALSE)</f>
        <v>63.061919227392401</v>
      </c>
      <c r="AY27" s="66">
        <f>VLOOKUP($A27,'RevPAR Raw Data'!$B$6:$BE$43,'RevPAR Raw Data'!L$1,FALSE)</f>
        <v>58.391124846356398</v>
      </c>
      <c r="AZ27" s="65">
        <f>VLOOKUP($A27,'RevPAR Raw Data'!$B$6:$BE$43,'RevPAR Raw Data'!N$1,FALSE)</f>
        <v>76.855662862159704</v>
      </c>
      <c r="BA27" s="65">
        <f>VLOOKUP($A27,'RevPAR Raw Data'!$B$6:$BE$43,'RevPAR Raw Data'!O$1,FALSE)</f>
        <v>76.658022827041194</v>
      </c>
      <c r="BB27" s="66">
        <f>VLOOKUP($A27,'RevPAR Raw Data'!$B$6:$BE$43,'RevPAR Raw Data'!P$1,FALSE)</f>
        <v>76.756842844600499</v>
      </c>
      <c r="BC27" s="67">
        <f>VLOOKUP($A27,'RevPAR Raw Data'!$B$6:$BE$43,'RevPAR Raw Data'!R$1,FALSE)</f>
        <v>63.6384728458547</v>
      </c>
      <c r="BD27" s="63"/>
      <c r="BE27" s="59">
        <f>VLOOKUP($A27,'RevPAR Raw Data'!$B$6:$BE$43,'RevPAR Raw Data'!T$1,FALSE)</f>
        <v>9.3481964857245803</v>
      </c>
      <c r="BF27" s="60">
        <f>VLOOKUP($A27,'RevPAR Raw Data'!$B$6:$BE$43,'RevPAR Raw Data'!U$1,FALSE)</f>
        <v>10.7653374185722</v>
      </c>
      <c r="BG27" s="60">
        <f>VLOOKUP($A27,'RevPAR Raw Data'!$B$6:$BE$43,'RevPAR Raw Data'!V$1,FALSE)</f>
        <v>10.676831026151</v>
      </c>
      <c r="BH27" s="60">
        <f>VLOOKUP($A27,'RevPAR Raw Data'!$B$6:$BE$43,'RevPAR Raw Data'!W$1,FALSE)</f>
        <v>8.3663312581978406</v>
      </c>
      <c r="BI27" s="60">
        <f>VLOOKUP($A27,'RevPAR Raw Data'!$B$6:$BE$43,'RevPAR Raw Data'!X$1,FALSE)</f>
        <v>6.4359279218553596</v>
      </c>
      <c r="BJ27" s="61">
        <f>VLOOKUP($A27,'RevPAR Raw Data'!$B$6:$BE$43,'RevPAR Raw Data'!Y$1,FALSE)</f>
        <v>9.0504088655332104</v>
      </c>
      <c r="BK27" s="60">
        <f>VLOOKUP($A27,'RevPAR Raw Data'!$B$6:$BE$43,'RevPAR Raw Data'!AA$1,FALSE)</f>
        <v>-1.35666231786769</v>
      </c>
      <c r="BL27" s="60">
        <f>VLOOKUP($A27,'RevPAR Raw Data'!$B$6:$BE$43,'RevPAR Raw Data'!AB$1,FALSE)</f>
        <v>-5.8800387104449499</v>
      </c>
      <c r="BM27" s="61">
        <f>VLOOKUP($A27,'RevPAR Raw Data'!$B$6:$BE$43,'RevPAR Raw Data'!AC$1,FALSE)</f>
        <v>-3.6685129271900099</v>
      </c>
      <c r="BN27" s="62">
        <f>VLOOKUP($A27,'RevPAR Raw Data'!$B$6:$BE$43,'RevPAR Raw Data'!AE$1,FALSE)</f>
        <v>4.3045523330202204</v>
      </c>
    </row>
    <row r="28" spans="1:66" x14ac:dyDescent="0.35">
      <c r="A28" s="78" t="s">
        <v>49</v>
      </c>
      <c r="B28" s="59">
        <f>VLOOKUP($A28,'Occupancy Raw Data'!$B$8:$BE$45,'Occupancy Raw Data'!G$3,FALSE)</f>
        <v>50.498662126003403</v>
      </c>
      <c r="C28" s="60">
        <f>VLOOKUP($A28,'Occupancy Raw Data'!$B$8:$BE$45,'Occupancy Raw Data'!H$3,FALSE)</f>
        <v>60.885429335927903</v>
      </c>
      <c r="D28" s="60">
        <f>VLOOKUP($A28,'Occupancy Raw Data'!$B$8:$BE$45,'Occupancy Raw Data'!I$3,FALSE)</f>
        <v>64.509851617611204</v>
      </c>
      <c r="E28" s="60">
        <f>VLOOKUP($A28,'Occupancy Raw Data'!$B$8:$BE$45,'Occupancy Raw Data'!J$3,FALSE)</f>
        <v>64.899051325711497</v>
      </c>
      <c r="F28" s="60">
        <f>VLOOKUP($A28,'Occupancy Raw Data'!$B$8:$BE$45,'Occupancy Raw Data'!K$3,FALSE)</f>
        <v>64.144976891267305</v>
      </c>
      <c r="G28" s="61">
        <f>VLOOKUP($A28,'Occupancy Raw Data'!$B$8:$BE$45,'Occupancy Raw Data'!L$3,FALSE)</f>
        <v>60.987594259304302</v>
      </c>
      <c r="H28" s="60">
        <f>VLOOKUP($A28,'Occupancy Raw Data'!$B$8:$BE$45,'Occupancy Raw Data'!N$3,FALSE)</f>
        <v>68.182923862807101</v>
      </c>
      <c r="I28" s="60">
        <f>VLOOKUP($A28,'Occupancy Raw Data'!$B$8:$BE$45,'Occupancy Raw Data'!O$3,FALSE)</f>
        <v>71.734371199221599</v>
      </c>
      <c r="J28" s="61">
        <f>VLOOKUP($A28,'Occupancy Raw Data'!$B$8:$BE$45,'Occupancy Raw Data'!P$3,FALSE)</f>
        <v>69.958647531014293</v>
      </c>
      <c r="K28" s="62">
        <f>VLOOKUP($A28,'Occupancy Raw Data'!$B$8:$BE$45,'Occupancy Raw Data'!R$3,FALSE)</f>
        <v>63.550752336935702</v>
      </c>
      <c r="L28" s="63"/>
      <c r="M28" s="59">
        <f>VLOOKUP($A28,'Occupancy Raw Data'!$B$8:$BE$45,'Occupancy Raw Data'!T$3,FALSE)</f>
        <v>-16.5971356176873</v>
      </c>
      <c r="N28" s="60">
        <f>VLOOKUP($A28,'Occupancy Raw Data'!$B$8:$BE$45,'Occupancy Raw Data'!U$3,FALSE)</f>
        <v>-12.4701924968219</v>
      </c>
      <c r="O28" s="60">
        <f>VLOOKUP($A28,'Occupancy Raw Data'!$B$8:$BE$45,'Occupancy Raw Data'!V$3,FALSE)</f>
        <v>-10.2011830297969</v>
      </c>
      <c r="P28" s="60">
        <f>VLOOKUP($A28,'Occupancy Raw Data'!$B$8:$BE$45,'Occupancy Raw Data'!W$3,FALSE)</f>
        <v>-8.08713035597202</v>
      </c>
      <c r="Q28" s="60">
        <f>VLOOKUP($A28,'Occupancy Raw Data'!$B$8:$BE$45,'Occupancy Raw Data'!X$3,FALSE)</f>
        <v>-11.653639020701601</v>
      </c>
      <c r="R28" s="61">
        <f>VLOOKUP($A28,'Occupancy Raw Data'!$B$8:$BE$45,'Occupancy Raw Data'!Y$3,FALSE)</f>
        <v>-11.653484951475001</v>
      </c>
      <c r="S28" s="60">
        <f>VLOOKUP($A28,'Occupancy Raw Data'!$B$8:$BE$45,'Occupancy Raw Data'!AA$3,FALSE)</f>
        <v>-8.2595588673356701</v>
      </c>
      <c r="T28" s="60">
        <f>VLOOKUP($A28,'Occupancy Raw Data'!$B$8:$BE$45,'Occupancy Raw Data'!AB$3,FALSE)</f>
        <v>-5.8486378010216402</v>
      </c>
      <c r="U28" s="61">
        <f>VLOOKUP($A28,'Occupancy Raw Data'!$B$8:$BE$45,'Occupancy Raw Data'!AC$3,FALSE)</f>
        <v>-7.0391300370328</v>
      </c>
      <c r="V28" s="62">
        <f>VLOOKUP($A28,'Occupancy Raw Data'!$B$8:$BE$45,'Occupancy Raw Data'!AE$3,FALSE)</f>
        <v>-10.2523283716493</v>
      </c>
      <c r="W28" s="63"/>
      <c r="X28" s="64">
        <f>VLOOKUP($A28,'ADR Raw Data'!$B$6:$BE$43,'ADR Raw Data'!G$1,FALSE)</f>
        <v>126.995799614643</v>
      </c>
      <c r="Y28" s="65">
        <f>VLOOKUP($A28,'ADR Raw Data'!$B$6:$BE$43,'ADR Raw Data'!H$1,FALSE)</f>
        <v>124.936719936076</v>
      </c>
      <c r="Z28" s="65">
        <f>VLOOKUP($A28,'ADR Raw Data'!$B$6:$BE$43,'ADR Raw Data'!I$1,FALSE)</f>
        <v>126.279871794871</v>
      </c>
      <c r="AA28" s="65">
        <f>VLOOKUP($A28,'ADR Raw Data'!$B$6:$BE$43,'ADR Raw Data'!J$1,FALSE)</f>
        <v>130.999606446776</v>
      </c>
      <c r="AB28" s="65">
        <f>VLOOKUP($A28,'ADR Raw Data'!$B$6:$BE$43,'ADR Raw Data'!K$1,FALSE)</f>
        <v>135.55934015927099</v>
      </c>
      <c r="AC28" s="66">
        <f>VLOOKUP($A28,'ADR Raw Data'!$B$6:$BE$43,'ADR Raw Data'!L$1,FALSE)</f>
        <v>129.08671346521999</v>
      </c>
      <c r="AD28" s="65">
        <f>VLOOKUP($A28,'ADR Raw Data'!$B$6:$BE$43,'ADR Raw Data'!N$1,FALSE)</f>
        <v>175.43078130574301</v>
      </c>
      <c r="AE28" s="65">
        <f>VLOOKUP($A28,'ADR Raw Data'!$B$6:$BE$43,'ADR Raw Data'!O$1,FALSE)</f>
        <v>180.6</v>
      </c>
      <c r="AF28" s="66">
        <f>VLOOKUP($A28,'ADR Raw Data'!$B$6:$BE$43,'ADR Raw Data'!P$1,FALSE)</f>
        <v>178.08099443671699</v>
      </c>
      <c r="AG28" s="67">
        <f>VLOOKUP($A28,'ADR Raw Data'!$B$6:$BE$43,'ADR Raw Data'!R$1,FALSE)</f>
        <v>144.496550743657</v>
      </c>
      <c r="AH28" s="63"/>
      <c r="AI28" s="59">
        <f>VLOOKUP($A28,'ADR Raw Data'!$B$6:$BE$43,'ADR Raw Data'!T$1,FALSE)</f>
        <v>2.44617099095368</v>
      </c>
      <c r="AJ28" s="60">
        <f>VLOOKUP($A28,'ADR Raw Data'!$B$6:$BE$43,'ADR Raw Data'!U$1,FALSE)</f>
        <v>5.5765263084312</v>
      </c>
      <c r="AK28" s="60">
        <f>VLOOKUP($A28,'ADR Raw Data'!$B$6:$BE$43,'ADR Raw Data'!V$1,FALSE)</f>
        <v>5.51666307979945</v>
      </c>
      <c r="AL28" s="60">
        <f>VLOOKUP($A28,'ADR Raw Data'!$B$6:$BE$43,'ADR Raw Data'!W$1,FALSE)</f>
        <v>7.8529481540838297</v>
      </c>
      <c r="AM28" s="60">
        <f>VLOOKUP($A28,'ADR Raw Data'!$B$6:$BE$43,'ADR Raw Data'!X$1,FALSE)</f>
        <v>5.33902881757726</v>
      </c>
      <c r="AN28" s="61">
        <f>VLOOKUP($A28,'ADR Raw Data'!$B$6:$BE$43,'ADR Raw Data'!Y$1,FALSE)</f>
        <v>5.4459586893925396</v>
      </c>
      <c r="AO28" s="60">
        <f>VLOOKUP($A28,'ADR Raw Data'!$B$6:$BE$43,'ADR Raw Data'!AA$1,FALSE)</f>
        <v>9.4520162758799398</v>
      </c>
      <c r="AP28" s="60">
        <f>VLOOKUP($A28,'ADR Raw Data'!$B$6:$BE$43,'ADR Raw Data'!AB$1,FALSE)</f>
        <v>7.5419612571245302</v>
      </c>
      <c r="AQ28" s="61">
        <f>VLOOKUP($A28,'ADR Raw Data'!$B$6:$BE$43,'ADR Raw Data'!AC$1,FALSE)</f>
        <v>8.4832841988456593</v>
      </c>
      <c r="AR28" s="62">
        <f>VLOOKUP($A28,'ADR Raw Data'!$B$6:$BE$43,'ADR Raw Data'!AE$1,FALSE)</f>
        <v>6.96093749992139</v>
      </c>
      <c r="AS28" s="50"/>
      <c r="AT28" s="64">
        <f>VLOOKUP($A28,'RevPAR Raw Data'!$B$6:$BE$43,'RevPAR Raw Data'!G$1,FALSE)</f>
        <v>64.131179761615101</v>
      </c>
      <c r="AU28" s="65">
        <f>VLOOKUP($A28,'RevPAR Raw Data'!$B$6:$BE$43,'RevPAR Raw Data'!H$1,FALSE)</f>
        <v>76.068258331306197</v>
      </c>
      <c r="AV28" s="65">
        <f>VLOOKUP($A28,'RevPAR Raw Data'!$B$6:$BE$43,'RevPAR Raw Data'!I$1,FALSE)</f>
        <v>81.462957917781495</v>
      </c>
      <c r="AW28" s="65">
        <f>VLOOKUP($A28,'RevPAR Raw Data'!$B$6:$BE$43,'RevPAR Raw Data'!J$1,FALSE)</f>
        <v>85.017501824373596</v>
      </c>
      <c r="AX28" s="65">
        <f>VLOOKUP($A28,'RevPAR Raw Data'!$B$6:$BE$43,'RevPAR Raw Data'!K$1,FALSE)</f>
        <v>86.954507419119395</v>
      </c>
      <c r="AY28" s="66">
        <f>VLOOKUP($A28,'RevPAR Raw Data'!$B$6:$BE$43,'RevPAR Raw Data'!L$1,FALSE)</f>
        <v>78.726881050839197</v>
      </c>
      <c r="AZ28" s="65">
        <f>VLOOKUP($A28,'RevPAR Raw Data'!$B$6:$BE$43,'RevPAR Raw Data'!N$1,FALSE)</f>
        <v>119.61383604962199</v>
      </c>
      <c r="BA28" s="65">
        <f>VLOOKUP($A28,'RevPAR Raw Data'!$B$6:$BE$43,'RevPAR Raw Data'!O$1,FALSE)</f>
        <v>129.55227438579399</v>
      </c>
      <c r="BB28" s="66">
        <f>VLOOKUP($A28,'RevPAR Raw Data'!$B$6:$BE$43,'RevPAR Raw Data'!P$1,FALSE)</f>
        <v>124.58305521770799</v>
      </c>
      <c r="BC28" s="67">
        <f>VLOOKUP($A28,'RevPAR Raw Data'!$B$6:$BE$43,'RevPAR Raw Data'!R$1,FALSE)</f>
        <v>91.828645098516105</v>
      </c>
      <c r="BD28" s="63"/>
      <c r="BE28" s="59">
        <f>VLOOKUP($A28,'RevPAR Raw Data'!$B$6:$BE$43,'RevPAR Raw Data'!T$1,FALSE)</f>
        <v>-14.556958943542799</v>
      </c>
      <c r="BF28" s="60">
        <f>VLOOKUP($A28,'RevPAR Raw Data'!$B$6:$BE$43,'RevPAR Raw Data'!U$1,FALSE)</f>
        <v>-7.5890697536880296</v>
      </c>
      <c r="BG28" s="60">
        <f>VLOOKUP($A28,'RevPAR Raw Data'!$B$6:$BE$43,'RevPAR Raw Data'!V$1,FALSE)</f>
        <v>-5.2472848479050898</v>
      </c>
      <c r="BH28" s="60">
        <f>VLOOKUP($A28,'RevPAR Raw Data'!$B$6:$BE$43,'RevPAR Raw Data'!W$1,FALSE)</f>
        <v>-0.86926035589585504</v>
      </c>
      <c r="BI28" s="60">
        <f>VLOOKUP($A28,'RevPAR Raw Data'!$B$6:$BE$43,'RevPAR Raw Data'!X$1,FALSE)</f>
        <v>-6.93680134873604</v>
      </c>
      <c r="BJ28" s="61">
        <f>VLOOKUP($A28,'RevPAR Raw Data'!$B$6:$BE$43,'RevPAR Raw Data'!Y$1,FALSE)</f>
        <v>-6.8421702384144298</v>
      </c>
      <c r="BK28" s="60">
        <f>VLOOKUP($A28,'RevPAR Raw Data'!$B$6:$BE$43,'RevPAR Raw Data'!AA$1,FALSE)</f>
        <v>0.41176256008781598</v>
      </c>
      <c r="BL28" s="60">
        <f>VLOOKUP($A28,'RevPAR Raw Data'!$B$6:$BE$43,'RevPAR Raw Data'!AB$1,FALSE)</f>
        <v>1.25222145908029</v>
      </c>
      <c r="BM28" s="61">
        <f>VLOOKUP($A28,'RevPAR Raw Data'!$B$6:$BE$43,'RevPAR Raw Data'!AC$1,FALSE)</f>
        <v>0.84700475564504896</v>
      </c>
      <c r="BN28" s="62">
        <f>VLOOKUP($A28,'RevPAR Raw Data'!$B$6:$BE$43,'RevPAR Raw Data'!AE$1,FALSE)</f>
        <v>-4.0050490419651599</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Data'!$B$8:$BE$45,'Occupancy Raw Data'!G$3,FALSE)</f>
        <v>54.303552846736999</v>
      </c>
      <c r="C30" s="60">
        <f>VLOOKUP($A30,'Occupancy Raw Data'!$B$8:$BE$45,'Occupancy Raw Data'!H$3,FALSE)</f>
        <v>66.210792329418695</v>
      </c>
      <c r="D30" s="60">
        <f>VLOOKUP($A30,'Occupancy Raw Data'!$B$8:$BE$45,'Occupancy Raw Data'!I$3,FALSE)</f>
        <v>73.048907388137295</v>
      </c>
      <c r="E30" s="60">
        <f>VLOOKUP($A30,'Occupancy Raw Data'!$B$8:$BE$45,'Occupancy Raw Data'!J$3,FALSE)</f>
        <v>72.067786531886398</v>
      </c>
      <c r="F30" s="60">
        <f>VLOOKUP($A30,'Occupancy Raw Data'!$B$8:$BE$45,'Occupancy Raw Data'!K$3,FALSE)</f>
        <v>67.117585848074896</v>
      </c>
      <c r="G30" s="61">
        <f>VLOOKUP($A30,'Occupancy Raw Data'!$B$8:$BE$45,'Occupancy Raw Data'!L$3,FALSE)</f>
        <v>66.549724988850798</v>
      </c>
      <c r="H30" s="60">
        <f>VLOOKUP($A30,'Occupancy Raw Data'!$B$8:$BE$45,'Occupancy Raw Data'!N$3,FALSE)</f>
        <v>70.610970715028898</v>
      </c>
      <c r="I30" s="60">
        <f>VLOOKUP($A30,'Occupancy Raw Data'!$B$8:$BE$45,'Occupancy Raw Data'!O$3,FALSE)</f>
        <v>70.313661364649903</v>
      </c>
      <c r="J30" s="61">
        <f>VLOOKUP($A30,'Occupancy Raw Data'!$B$8:$BE$45,'Occupancy Raw Data'!P$3,FALSE)</f>
        <v>70.462316039839394</v>
      </c>
      <c r="K30" s="62">
        <f>VLOOKUP($A30,'Occupancy Raw Data'!$B$8:$BE$45,'Occupancy Raw Data'!R$3,FALSE)</f>
        <v>67.667608146276194</v>
      </c>
      <c r="L30" s="63"/>
      <c r="M30" s="59">
        <f>VLOOKUP($A30,'Occupancy Raw Data'!$B$8:$BE$45,'Occupancy Raw Data'!T$3,FALSE)</f>
        <v>8.1904953736112205</v>
      </c>
      <c r="N30" s="60">
        <f>VLOOKUP($A30,'Occupancy Raw Data'!$B$8:$BE$45,'Occupancy Raw Data'!U$3,FALSE)</f>
        <v>15.5181575731874</v>
      </c>
      <c r="O30" s="60">
        <f>VLOOKUP($A30,'Occupancy Raw Data'!$B$8:$BE$45,'Occupancy Raw Data'!V$3,FALSE)</f>
        <v>21.334864129078301</v>
      </c>
      <c r="P30" s="60">
        <f>VLOOKUP($A30,'Occupancy Raw Data'!$B$8:$BE$45,'Occupancy Raw Data'!W$3,FALSE)</f>
        <v>14.2257499209617</v>
      </c>
      <c r="Q30" s="60">
        <f>VLOOKUP($A30,'Occupancy Raw Data'!$B$8:$BE$45,'Occupancy Raw Data'!X$3,FALSE)</f>
        <v>10.074797096478401</v>
      </c>
      <c r="R30" s="61">
        <f>VLOOKUP($A30,'Occupancy Raw Data'!$B$8:$BE$45,'Occupancy Raw Data'!Y$3,FALSE)</f>
        <v>14.0408464353893</v>
      </c>
      <c r="S30" s="60">
        <f>VLOOKUP($A30,'Occupancy Raw Data'!$B$8:$BE$45,'Occupancy Raw Data'!AA$3,FALSE)</f>
        <v>-0.27917292033555202</v>
      </c>
      <c r="T30" s="60">
        <f>VLOOKUP($A30,'Occupancy Raw Data'!$B$8:$BE$45,'Occupancy Raw Data'!AB$3,FALSE)</f>
        <v>-1.48208310144921</v>
      </c>
      <c r="U30" s="61">
        <f>VLOOKUP($A30,'Occupancy Raw Data'!$B$8:$BE$45,'Occupancy Raw Data'!AC$3,FALSE)</f>
        <v>-0.88300877062583605</v>
      </c>
      <c r="V30" s="62">
        <f>VLOOKUP($A30,'Occupancy Raw Data'!$B$8:$BE$45,'Occupancy Raw Data'!AE$3,FALSE)</f>
        <v>9.1512860115899901</v>
      </c>
      <c r="W30" s="63"/>
      <c r="X30" s="64">
        <f>VLOOKUP($A30,'ADR Raw Data'!$B$6:$BE$43,'ADR Raw Data'!G$1,FALSE)</f>
        <v>88.2652094169176</v>
      </c>
      <c r="Y30" s="65">
        <f>VLOOKUP($A30,'ADR Raw Data'!$B$6:$BE$43,'ADR Raw Data'!H$1,FALSE)</f>
        <v>95.528419398293593</v>
      </c>
      <c r="Z30" s="65">
        <f>VLOOKUP($A30,'ADR Raw Data'!$B$6:$BE$43,'ADR Raw Data'!I$1,FALSE)</f>
        <v>99.546151811151802</v>
      </c>
      <c r="AA30" s="65">
        <f>VLOOKUP($A30,'ADR Raw Data'!$B$6:$BE$43,'ADR Raw Data'!J$1,FALSE)</f>
        <v>97.115829207920697</v>
      </c>
      <c r="AB30" s="65">
        <f>VLOOKUP($A30,'ADR Raw Data'!$B$6:$BE$43,'ADR Raw Data'!K$1,FALSE)</f>
        <v>93.528706533776301</v>
      </c>
      <c r="AC30" s="66">
        <f>VLOOKUP($A30,'ADR Raw Data'!$B$6:$BE$43,'ADR Raw Data'!L$1,FALSE)</f>
        <v>95.165557094353105</v>
      </c>
      <c r="AD30" s="65">
        <f>VLOOKUP($A30,'ADR Raw Data'!$B$6:$BE$43,'ADR Raw Data'!N$1,FALSE)</f>
        <v>101.27942105263099</v>
      </c>
      <c r="AE30" s="65">
        <f>VLOOKUP($A30,'ADR Raw Data'!$B$6:$BE$43,'ADR Raw Data'!O$1,FALSE)</f>
        <v>99.507488372092993</v>
      </c>
      <c r="AF30" s="66">
        <f>VLOOKUP($A30,'ADR Raw Data'!$B$6:$BE$43,'ADR Raw Data'!P$1,FALSE)</f>
        <v>100.395323839662</v>
      </c>
      <c r="AG30" s="67">
        <f>VLOOKUP($A30,'ADR Raw Data'!$B$6:$BE$43,'ADR Raw Data'!R$1,FALSE)</f>
        <v>96.721488199849304</v>
      </c>
      <c r="AH30" s="80"/>
      <c r="AI30" s="59">
        <f>VLOOKUP($A30,'ADR Raw Data'!$B$6:$BE$43,'ADR Raw Data'!T$1,FALSE)</f>
        <v>8.0457417759264995</v>
      </c>
      <c r="AJ30" s="60">
        <f>VLOOKUP($A30,'ADR Raw Data'!$B$6:$BE$43,'ADR Raw Data'!U$1,FALSE)</f>
        <v>8.0832148177334702</v>
      </c>
      <c r="AK30" s="60">
        <f>VLOOKUP($A30,'ADR Raw Data'!$B$6:$BE$43,'ADR Raw Data'!V$1,FALSE)</f>
        <v>9.3767157689344494</v>
      </c>
      <c r="AL30" s="60">
        <f>VLOOKUP($A30,'ADR Raw Data'!$B$6:$BE$43,'ADR Raw Data'!W$1,FALSE)</f>
        <v>3.2400920555654098</v>
      </c>
      <c r="AM30" s="60">
        <f>VLOOKUP($A30,'ADR Raw Data'!$B$6:$BE$43,'ADR Raw Data'!X$1,FALSE)</f>
        <v>3.0849050889695602</v>
      </c>
      <c r="AN30" s="61">
        <f>VLOOKUP($A30,'ADR Raw Data'!$B$6:$BE$43,'ADR Raw Data'!Y$1,FALSE)</f>
        <v>6.33678501985304</v>
      </c>
      <c r="AO30" s="60">
        <f>VLOOKUP($A30,'ADR Raw Data'!$B$6:$BE$43,'ADR Raw Data'!AA$1,FALSE)</f>
        <v>3.57587874606538</v>
      </c>
      <c r="AP30" s="60">
        <f>VLOOKUP($A30,'ADR Raw Data'!$B$6:$BE$43,'ADR Raw Data'!AB$1,FALSE)</f>
        <v>8.3327840385038099E-2</v>
      </c>
      <c r="AQ30" s="61">
        <f>VLOOKUP($A30,'ADR Raw Data'!$B$6:$BE$43,'ADR Raw Data'!AC$1,FALSE)</f>
        <v>1.81360539226938</v>
      </c>
      <c r="AR30" s="62">
        <f>VLOOKUP($A30,'ADR Raw Data'!$B$6:$BE$43,'ADR Raw Data'!AE$1,FALSE)</f>
        <v>4.5863310363748102</v>
      </c>
      <c r="AS30" s="50"/>
      <c r="AT30" s="64">
        <f>VLOOKUP($A30,'RevPAR Raw Data'!$B$6:$BE$43,'RevPAR Raw Data'!G$1,FALSE)</f>
        <v>47.931144640998902</v>
      </c>
      <c r="AU30" s="65">
        <f>VLOOKUP($A30,'RevPAR Raw Data'!$B$6:$BE$43,'RevPAR Raw Data'!H$1,FALSE)</f>
        <v>63.250123383380398</v>
      </c>
      <c r="AV30" s="65">
        <f>VLOOKUP($A30,'RevPAR Raw Data'!$B$6:$BE$43,'RevPAR Raw Data'!I$1,FALSE)</f>
        <v>72.717376244982901</v>
      </c>
      <c r="AW30" s="65">
        <f>VLOOKUP($A30,'RevPAR Raw Data'!$B$6:$BE$43,'RevPAR Raw Data'!J$1,FALSE)</f>
        <v>69.989228482235703</v>
      </c>
      <c r="AX30" s="65">
        <f>VLOOKUP($A30,'RevPAR Raw Data'!$B$6:$BE$43,'RevPAR Raw Data'!K$1,FALSE)</f>
        <v>62.774209900401303</v>
      </c>
      <c r="AY30" s="66">
        <f>VLOOKUP($A30,'RevPAR Raw Data'!$B$6:$BE$43,'RevPAR Raw Data'!L$1,FALSE)</f>
        <v>63.332416530399797</v>
      </c>
      <c r="AZ30" s="65">
        <f>VLOOKUP($A30,'RevPAR Raw Data'!$B$6:$BE$43,'RevPAR Raw Data'!N$1,FALSE)</f>
        <v>71.514382339824493</v>
      </c>
      <c r="BA30" s="65">
        <f>VLOOKUP($A30,'RevPAR Raw Data'!$B$6:$BE$43,'RevPAR Raw Data'!O$1,FALSE)</f>
        <v>69.967358406421795</v>
      </c>
      <c r="BB30" s="66">
        <f>VLOOKUP($A30,'RevPAR Raw Data'!$B$6:$BE$43,'RevPAR Raw Data'!P$1,FALSE)</f>
        <v>70.740870373123201</v>
      </c>
      <c r="BC30" s="67">
        <f>VLOOKUP($A30,'RevPAR Raw Data'!$B$6:$BE$43,'RevPAR Raw Data'!R$1,FALSE)</f>
        <v>65.449117628320806</v>
      </c>
      <c r="BD30" s="63"/>
      <c r="BE30" s="59">
        <f>VLOOKUP($A30,'RevPAR Raw Data'!$B$6:$BE$43,'RevPAR Raw Data'!T$1,FALSE)</f>
        <v>16.895223257467599</v>
      </c>
      <c r="BF30" s="60">
        <f>VLOOKUP($A30,'RevPAR Raw Data'!$B$6:$BE$43,'RevPAR Raw Data'!U$1,FALSE)</f>
        <v>24.855738403316</v>
      </c>
      <c r="BG30" s="60">
        <f>VLOOKUP($A30,'RevPAR Raw Data'!$B$6:$BE$43,'RevPAR Raw Data'!V$1,FALSE)</f>
        <v>32.712089467084802</v>
      </c>
      <c r="BH30" s="60">
        <f>VLOOKUP($A30,'RevPAR Raw Data'!$B$6:$BE$43,'RevPAR Raw Data'!W$1,FALSE)</f>
        <v>17.926769369560802</v>
      </c>
      <c r="BI30" s="60">
        <f>VLOOKUP($A30,'RevPAR Raw Data'!$B$6:$BE$43,'RevPAR Raw Data'!X$1,FALSE)</f>
        <v>13.4705001137806</v>
      </c>
      <c r="BJ30" s="61">
        <f>VLOOKUP($A30,'RevPAR Raw Data'!$B$6:$BE$43,'RevPAR Raw Data'!Y$1,FALSE)</f>
        <v>21.267369708820699</v>
      </c>
      <c r="BK30" s="60">
        <f>VLOOKUP($A30,'RevPAR Raw Data'!$B$6:$BE$43,'RevPAR Raw Data'!AA$1,FALSE)</f>
        <v>3.2867229406067802</v>
      </c>
      <c r="BL30" s="60">
        <f>VLOOKUP($A30,'RevPAR Raw Data'!$B$6:$BE$43,'RevPAR Raw Data'!AB$1,FALSE)</f>
        <v>-1.39999024890532</v>
      </c>
      <c r="BM30" s="61">
        <f>VLOOKUP($A30,'RevPAR Raw Data'!$B$6:$BE$43,'RevPAR Raw Data'!AC$1,FALSE)</f>
        <v>0.91458232696526298</v>
      </c>
      <c r="BN30" s="62">
        <f>VLOOKUP($A30,'RevPAR Raw Data'!$B$6:$BE$43,'RevPAR Raw Data'!AE$1,FALSE)</f>
        <v>14.1573253185417</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Data'!$B$8:$BE$45,'Occupancy Raw Data'!G$3,FALSE)</f>
        <v>56.1478933791917</v>
      </c>
      <c r="C32" s="60">
        <f>VLOOKUP($A32,'Occupancy Raw Data'!$B$8:$BE$45,'Occupancy Raw Data'!H$3,FALSE)</f>
        <v>65.941077974385607</v>
      </c>
      <c r="D32" s="60">
        <f>VLOOKUP($A32,'Occupancy Raw Data'!$B$8:$BE$45,'Occupancy Raw Data'!I$3,FALSE)</f>
        <v>70.443951667647099</v>
      </c>
      <c r="E32" s="60">
        <f>VLOOKUP($A32,'Occupancy Raw Data'!$B$8:$BE$45,'Occupancy Raw Data'!J$3,FALSE)</f>
        <v>74.263474679820703</v>
      </c>
      <c r="F32" s="60">
        <f>VLOOKUP($A32,'Occupancy Raw Data'!$B$8:$BE$45,'Occupancy Raw Data'!K$3,FALSE)</f>
        <v>75.937910123546104</v>
      </c>
      <c r="G32" s="61">
        <f>VLOOKUP($A32,'Occupancy Raw Data'!$B$8:$BE$45,'Occupancy Raw Data'!L$3,FALSE)</f>
        <v>68.546861564918302</v>
      </c>
      <c r="H32" s="60">
        <f>VLOOKUP($A32,'Occupancy Raw Data'!$B$8:$BE$45,'Occupancy Raw Data'!N$3,FALSE)</f>
        <v>84.287459836176794</v>
      </c>
      <c r="I32" s="60">
        <f>VLOOKUP($A32,'Occupancy Raw Data'!$B$8:$BE$45,'Occupancy Raw Data'!O$3,FALSE)</f>
        <v>83.794180205457707</v>
      </c>
      <c r="J32" s="61">
        <f>VLOOKUP($A32,'Occupancy Raw Data'!$B$8:$BE$45,'Occupancy Raw Data'!P$3,FALSE)</f>
        <v>84.040820020817307</v>
      </c>
      <c r="K32" s="62">
        <f>VLOOKUP($A32,'Occupancy Raw Data'!$B$8:$BE$45,'Occupancy Raw Data'!R$3,FALSE)</f>
        <v>72.9737068380323</v>
      </c>
      <c r="L32" s="63"/>
      <c r="M32" s="59">
        <f>VLOOKUP($A32,'Occupancy Raw Data'!$B$8:$BE$45,'Occupancy Raw Data'!T$3,FALSE)</f>
        <v>-10.597391303594399</v>
      </c>
      <c r="N32" s="60">
        <f>VLOOKUP($A32,'Occupancy Raw Data'!$B$8:$BE$45,'Occupancy Raw Data'!U$3,FALSE)</f>
        <v>-5.5905728690568104</v>
      </c>
      <c r="O32" s="60">
        <f>VLOOKUP($A32,'Occupancy Raw Data'!$B$8:$BE$45,'Occupancy Raw Data'!V$3,FALSE)</f>
        <v>-4.6189153104009497</v>
      </c>
      <c r="P32" s="60">
        <f>VLOOKUP($A32,'Occupancy Raw Data'!$B$8:$BE$45,'Occupancy Raw Data'!W$3,FALSE)</f>
        <v>0.46048980932342698</v>
      </c>
      <c r="Q32" s="60">
        <f>VLOOKUP($A32,'Occupancy Raw Data'!$B$8:$BE$45,'Occupancy Raw Data'!X$3,FALSE)</f>
        <v>4.3203170431701503</v>
      </c>
      <c r="R32" s="61">
        <f>VLOOKUP($A32,'Occupancy Raw Data'!$B$8:$BE$45,'Occupancy Raw Data'!Y$3,FALSE)</f>
        <v>-2.9687740168225001</v>
      </c>
      <c r="S32" s="60">
        <f>VLOOKUP($A32,'Occupancy Raw Data'!$B$8:$BE$45,'Occupancy Raw Data'!AA$3,FALSE)</f>
        <v>2.1580821758472899</v>
      </c>
      <c r="T32" s="60">
        <f>VLOOKUP($A32,'Occupancy Raw Data'!$B$8:$BE$45,'Occupancy Raw Data'!AB$3,FALSE)</f>
        <v>1.19983888444927</v>
      </c>
      <c r="U32" s="61">
        <f>VLOOKUP($A32,'Occupancy Raw Data'!$B$8:$BE$45,'Occupancy Raw Data'!AC$3,FALSE)</f>
        <v>1.67810895630643</v>
      </c>
      <c r="V32" s="62">
        <f>VLOOKUP($A32,'Occupancy Raw Data'!$B$8:$BE$45,'Occupancy Raw Data'!AE$3,FALSE)</f>
        <v>-1.4873405631002099</v>
      </c>
      <c r="W32" s="63"/>
      <c r="X32" s="64">
        <f>VLOOKUP($A32,'ADR Raw Data'!$B$6:$BE$43,'ADR Raw Data'!G$1,FALSE)</f>
        <v>92.648531796566402</v>
      </c>
      <c r="Y32" s="65">
        <f>VLOOKUP($A32,'ADR Raw Data'!$B$6:$BE$43,'ADR Raw Data'!H$1,FALSE)</f>
        <v>98.256835131425404</v>
      </c>
      <c r="Z32" s="65">
        <f>VLOOKUP($A32,'ADR Raw Data'!$B$6:$BE$43,'ADR Raw Data'!I$1,FALSE)</f>
        <v>100.854274720544</v>
      </c>
      <c r="AA32" s="65">
        <f>VLOOKUP($A32,'ADR Raw Data'!$B$6:$BE$43,'ADR Raw Data'!J$1,FALSE)</f>
        <v>104.509616624009</v>
      </c>
      <c r="AB32" s="65">
        <f>VLOOKUP($A32,'ADR Raw Data'!$B$6:$BE$43,'ADR Raw Data'!K$1,FALSE)</f>
        <v>108.53290409415899</v>
      </c>
      <c r="AC32" s="66">
        <f>VLOOKUP($A32,'ADR Raw Data'!$B$6:$BE$43,'ADR Raw Data'!L$1,FALSE)</f>
        <v>101.503594930942</v>
      </c>
      <c r="AD32" s="65">
        <f>VLOOKUP($A32,'ADR Raw Data'!$B$6:$BE$43,'ADR Raw Data'!N$1,FALSE)</f>
        <v>120.844235361073</v>
      </c>
      <c r="AE32" s="65">
        <f>VLOOKUP($A32,'ADR Raw Data'!$B$6:$BE$43,'ADR Raw Data'!O$1,FALSE)</f>
        <v>122.337406799524</v>
      </c>
      <c r="AF32" s="66">
        <f>VLOOKUP($A32,'ADR Raw Data'!$B$6:$BE$43,'ADR Raw Data'!P$1,FALSE)</f>
        <v>121.58863002880901</v>
      </c>
      <c r="AG32" s="67">
        <f>VLOOKUP($A32,'ADR Raw Data'!$B$6:$BE$43,'ADR Raw Data'!R$1,FALSE)</f>
        <v>108.112483423255</v>
      </c>
      <c r="AH32" s="63"/>
      <c r="AI32" s="59">
        <f>VLOOKUP($A32,'ADR Raw Data'!$B$6:$BE$43,'ADR Raw Data'!T$1,FALSE)</f>
        <v>3.1831668767733898</v>
      </c>
      <c r="AJ32" s="60">
        <f>VLOOKUP($A32,'ADR Raw Data'!$B$6:$BE$43,'ADR Raw Data'!U$1,FALSE)</f>
        <v>7.2138133301465102</v>
      </c>
      <c r="AK32" s="60">
        <f>VLOOKUP($A32,'ADR Raw Data'!$B$6:$BE$43,'ADR Raw Data'!V$1,FALSE)</f>
        <v>7.7632594792093697</v>
      </c>
      <c r="AL32" s="60">
        <f>VLOOKUP($A32,'ADR Raw Data'!$B$6:$BE$43,'ADR Raw Data'!W$1,FALSE)</f>
        <v>11.971665097990799</v>
      </c>
      <c r="AM32" s="60">
        <f>VLOOKUP($A32,'ADR Raw Data'!$B$6:$BE$43,'ADR Raw Data'!X$1,FALSE)</f>
        <v>16.3175403512092</v>
      </c>
      <c r="AN32" s="61">
        <f>VLOOKUP($A32,'ADR Raw Data'!$B$6:$BE$43,'ADR Raw Data'!Y$1,FALSE)</f>
        <v>9.8306915363432807</v>
      </c>
      <c r="AO32" s="60">
        <f>VLOOKUP($A32,'ADR Raw Data'!$B$6:$BE$43,'ADR Raw Data'!AA$1,FALSE)</f>
        <v>14.0188916631477</v>
      </c>
      <c r="AP32" s="60">
        <f>VLOOKUP($A32,'ADR Raw Data'!$B$6:$BE$43,'ADR Raw Data'!AB$1,FALSE)</f>
        <v>12.7485570580515</v>
      </c>
      <c r="AQ32" s="61">
        <f>VLOOKUP($A32,'ADR Raw Data'!$B$6:$BE$43,'ADR Raw Data'!AC$1,FALSE)</f>
        <v>13.3718574251397</v>
      </c>
      <c r="AR32" s="62">
        <f>VLOOKUP($A32,'ADR Raw Data'!$B$6:$BE$43,'ADR Raw Data'!AE$1,FALSE)</f>
        <v>11.2888060569183</v>
      </c>
      <c r="AS32" s="50"/>
      <c r="AT32" s="64">
        <f>VLOOKUP($A32,'RevPAR Raw Data'!$B$6:$BE$43,'RevPAR Raw Data'!G$1,FALSE)</f>
        <v>52.020198850522597</v>
      </c>
      <c r="AU32" s="65">
        <f>VLOOKUP($A32,'RevPAR Raw Data'!$B$6:$BE$43,'RevPAR Raw Data'!H$1,FALSE)</f>
        <v>64.791616269176799</v>
      </c>
      <c r="AV32" s="65">
        <f>VLOOKUP($A32,'RevPAR Raw Data'!$B$6:$BE$43,'RevPAR Raw Data'!I$1,FALSE)</f>
        <v>71.045736538896605</v>
      </c>
      <c r="AW32" s="65">
        <f>VLOOKUP($A32,'RevPAR Raw Data'!$B$6:$BE$43,'RevPAR Raw Data'!J$1,FALSE)</f>
        <v>77.612472679549199</v>
      </c>
      <c r="AX32" s="65">
        <f>VLOOKUP($A32,'RevPAR Raw Data'!$B$6:$BE$43,'RevPAR Raw Data'!K$1,FALSE)</f>
        <v>82.417619165497499</v>
      </c>
      <c r="AY32" s="66">
        <f>VLOOKUP($A32,'RevPAR Raw Data'!$B$6:$BE$43,'RevPAR Raw Data'!L$1,FALSE)</f>
        <v>69.577528700728607</v>
      </c>
      <c r="AZ32" s="65">
        <f>VLOOKUP($A32,'RevPAR Raw Data'!$B$6:$BE$43,'RevPAR Raw Data'!N$1,FALSE)</f>
        <v>101.8565363443</v>
      </c>
      <c r="BA32" s="65">
        <f>VLOOKUP($A32,'RevPAR Raw Data'!$B$6:$BE$43,'RevPAR Raw Data'!O$1,FALSE)</f>
        <v>102.511627112277</v>
      </c>
      <c r="BB32" s="66">
        <f>VLOOKUP($A32,'RevPAR Raw Data'!$B$6:$BE$43,'RevPAR Raw Data'!P$1,FALSE)</f>
        <v>102.18408172828801</v>
      </c>
      <c r="BC32" s="67">
        <f>VLOOKUP($A32,'RevPAR Raw Data'!$B$6:$BE$43,'RevPAR Raw Data'!R$1,FALSE)</f>
        <v>78.8936867086029</v>
      </c>
      <c r="BD32" s="80"/>
      <c r="BE32" s="59">
        <f>VLOOKUP($A32,'RevPAR Raw Data'!$B$6:$BE$43,'RevPAR Raw Data'!T$1,FALSE)</f>
        <v>-7.7515570765991102</v>
      </c>
      <c r="BF32" s="60">
        <f>VLOOKUP($A32,'RevPAR Raw Data'!$B$6:$BE$43,'RevPAR Raw Data'!U$1,FALSE)</f>
        <v>1.21994697023012</v>
      </c>
      <c r="BG32" s="60">
        <f>VLOOKUP($A32,'RevPAR Raw Data'!$B$6:$BE$43,'RevPAR Raw Data'!V$1,FALSE)</f>
        <v>2.7857657881370601</v>
      </c>
      <c r="BH32" s="60">
        <f>VLOOKUP($A32,'RevPAR Raw Data'!$B$6:$BE$43,'RevPAR Raw Data'!W$1,FALSE)</f>
        <v>12.4872832050968</v>
      </c>
      <c r="BI32" s="60">
        <f>VLOOKUP($A32,'RevPAR Raw Data'!$B$6:$BE$43,'RevPAR Raw Data'!X$1,FALSE)</f>
        <v>21.342826871198898</v>
      </c>
      <c r="BJ32" s="61">
        <f>VLOOKUP($A32,'RevPAR Raw Data'!$B$6:$BE$43,'RevPAR Raw Data'!Y$1,FALSE)</f>
        <v>6.5700665035158501</v>
      </c>
      <c r="BK32" s="60">
        <f>VLOOKUP($A32,'RevPAR Raw Data'!$B$6:$BE$43,'RevPAR Raw Data'!AA$1,FALSE)</f>
        <v>16.479513041228699</v>
      </c>
      <c r="BL32" s="60">
        <f>VLOOKUP($A32,'RevPAR Raw Data'!$B$6:$BE$43,'RevPAR Raw Data'!AB$1,FALSE)</f>
        <v>14.101358087289499</v>
      </c>
      <c r="BM32" s="61">
        <f>VLOOKUP($A32,'RevPAR Raw Data'!$B$6:$BE$43,'RevPAR Raw Data'!AC$1,FALSE)</f>
        <v>15.274360718521899</v>
      </c>
      <c r="BN32" s="62">
        <f>VLOOKUP($A32,'RevPAR Raw Data'!$B$6:$BE$43,'RevPAR Raw Data'!AE$1,FALSE)</f>
        <v>9.63356250224383</v>
      </c>
    </row>
    <row r="33" spans="1:66" x14ac:dyDescent="0.35">
      <c r="A33" s="78" t="s">
        <v>46</v>
      </c>
      <c r="B33" s="59">
        <f>VLOOKUP($A33,'Occupancy Raw Data'!$B$8:$BE$45,'Occupancy Raw Data'!G$3,FALSE)</f>
        <v>72.449970856809699</v>
      </c>
      <c r="C33" s="60">
        <f>VLOOKUP($A33,'Occupancy Raw Data'!$B$8:$BE$45,'Occupancy Raw Data'!H$3,FALSE)</f>
        <v>78.978045463376702</v>
      </c>
      <c r="D33" s="60">
        <f>VLOOKUP($A33,'Occupancy Raw Data'!$B$8:$BE$45,'Occupancy Raw Data'!I$3,FALSE)</f>
        <v>80.357489799883396</v>
      </c>
      <c r="E33" s="60">
        <f>VLOOKUP($A33,'Occupancy Raw Data'!$B$8:$BE$45,'Occupancy Raw Data'!J$3,FALSE)</f>
        <v>80.474062560714898</v>
      </c>
      <c r="F33" s="60">
        <f>VLOOKUP($A33,'Occupancy Raw Data'!$B$8:$BE$45,'Occupancy Raw Data'!K$3,FALSE)</f>
        <v>78.647755974353899</v>
      </c>
      <c r="G33" s="61">
        <f>VLOOKUP($A33,'Occupancy Raw Data'!$B$8:$BE$45,'Occupancy Raw Data'!L$3,FALSE)</f>
        <v>78.181464931027705</v>
      </c>
      <c r="H33" s="60">
        <f>VLOOKUP($A33,'Occupancy Raw Data'!$B$8:$BE$45,'Occupancy Raw Data'!N$3,FALSE)</f>
        <v>88.226151156013202</v>
      </c>
      <c r="I33" s="60">
        <f>VLOOKUP($A33,'Occupancy Raw Data'!$B$8:$BE$45,'Occupancy Raw Data'!O$3,FALSE)</f>
        <v>86.768991645618797</v>
      </c>
      <c r="J33" s="61">
        <f>VLOOKUP($A33,'Occupancy Raw Data'!$B$8:$BE$45,'Occupancy Raw Data'!P$3,FALSE)</f>
        <v>87.497571400816</v>
      </c>
      <c r="K33" s="62">
        <f>VLOOKUP($A33,'Occupancy Raw Data'!$B$8:$BE$45,'Occupancy Raw Data'!R$3,FALSE)</f>
        <v>80.843209636681493</v>
      </c>
      <c r="L33" s="63"/>
      <c r="M33" s="59">
        <f>VLOOKUP($A33,'Occupancy Raw Data'!$B$8:$BE$45,'Occupancy Raw Data'!T$3,FALSE)</f>
        <v>-9.3362509117432495</v>
      </c>
      <c r="N33" s="60">
        <f>VLOOKUP($A33,'Occupancy Raw Data'!$B$8:$BE$45,'Occupancy Raw Data'!U$3,FALSE)</f>
        <v>-9.9667774086378706</v>
      </c>
      <c r="O33" s="60">
        <f>VLOOKUP($A33,'Occupancy Raw Data'!$B$8:$BE$45,'Occupancy Raw Data'!V$3,FALSE)</f>
        <v>-8.4955752212389299</v>
      </c>
      <c r="P33" s="60">
        <f>VLOOKUP($A33,'Occupancy Raw Data'!$B$8:$BE$45,'Occupancy Raw Data'!W$3,FALSE)</f>
        <v>-8.6054721977052004</v>
      </c>
      <c r="Q33" s="60">
        <f>VLOOKUP($A33,'Occupancy Raw Data'!$B$8:$BE$45,'Occupancy Raw Data'!X$3,FALSE)</f>
        <v>-7.2623138602520001</v>
      </c>
      <c r="R33" s="61">
        <f>VLOOKUP($A33,'Occupancy Raw Data'!$B$8:$BE$45,'Occupancy Raw Data'!Y$3,FALSE)</f>
        <v>-8.7321388069857093</v>
      </c>
      <c r="S33" s="60">
        <f>VLOOKUP($A33,'Occupancy Raw Data'!$B$8:$BE$45,'Occupancy Raw Data'!AA$3,FALSE)</f>
        <v>-0.69975945768642001</v>
      </c>
      <c r="T33" s="60">
        <f>VLOOKUP($A33,'Occupancy Raw Data'!$B$8:$BE$45,'Occupancy Raw Data'!AB$3,FALSE)</f>
        <v>-1.84615384615384</v>
      </c>
      <c r="U33" s="61">
        <f>VLOOKUP($A33,'Occupancy Raw Data'!$B$8:$BE$45,'Occupancy Raw Data'!AC$3,FALSE)</f>
        <v>-1.27151156417845</v>
      </c>
      <c r="V33" s="62">
        <f>VLOOKUP($A33,'Occupancy Raw Data'!$B$8:$BE$45,'Occupancy Raw Data'!AE$3,FALSE)</f>
        <v>-6.5483829568788501</v>
      </c>
      <c r="W33" s="63"/>
      <c r="X33" s="64">
        <f>VLOOKUP($A33,'ADR Raw Data'!$B$6:$BE$43,'ADR Raw Data'!G$1,FALSE)</f>
        <v>83.756274872619997</v>
      </c>
      <c r="Y33" s="65">
        <f>VLOOKUP($A33,'ADR Raw Data'!$B$6:$BE$43,'ADR Raw Data'!H$1,FALSE)</f>
        <v>86.6323384993849</v>
      </c>
      <c r="Z33" s="65">
        <f>VLOOKUP($A33,'ADR Raw Data'!$B$6:$BE$43,'ADR Raw Data'!I$1,FALSE)</f>
        <v>86.812545672146996</v>
      </c>
      <c r="AA33" s="65">
        <f>VLOOKUP($A33,'ADR Raw Data'!$B$6:$BE$43,'ADR Raw Data'!J$1,FALSE)</f>
        <v>87.578962506035694</v>
      </c>
      <c r="AB33" s="65">
        <f>VLOOKUP($A33,'ADR Raw Data'!$B$6:$BE$43,'ADR Raw Data'!K$1,FALSE)</f>
        <v>86.679603137351705</v>
      </c>
      <c r="AC33" s="66">
        <f>VLOOKUP($A33,'ADR Raw Data'!$B$6:$BE$43,'ADR Raw Data'!L$1,FALSE)</f>
        <v>86.3407251540755</v>
      </c>
      <c r="AD33" s="65">
        <f>VLOOKUP($A33,'ADR Raw Data'!$B$6:$BE$43,'ADR Raw Data'!N$1,FALSE)</f>
        <v>95.397437172428894</v>
      </c>
      <c r="AE33" s="65">
        <f>VLOOKUP($A33,'ADR Raw Data'!$B$6:$BE$43,'ADR Raw Data'!O$1,FALSE)</f>
        <v>95.6986641289744</v>
      </c>
      <c r="AF33" s="66">
        <f>VLOOKUP($A33,'ADR Raw Data'!$B$6:$BE$43,'ADR Raw Data'!P$1,FALSE)</f>
        <v>95.5467965138225</v>
      </c>
      <c r="AG33" s="67">
        <f>VLOOKUP($A33,'ADR Raw Data'!$B$6:$BE$43,'ADR Raw Data'!R$1,FALSE)</f>
        <v>89.187536866137904</v>
      </c>
      <c r="AH33" s="63"/>
      <c r="AI33" s="59">
        <f>VLOOKUP($A33,'ADR Raw Data'!$B$6:$BE$43,'ADR Raw Data'!T$1,FALSE)</f>
        <v>3.1113386452324101</v>
      </c>
      <c r="AJ33" s="60">
        <f>VLOOKUP($A33,'ADR Raw Data'!$B$6:$BE$43,'ADR Raw Data'!U$1,FALSE)</f>
        <v>5.8268994462030097</v>
      </c>
      <c r="AK33" s="60">
        <f>VLOOKUP($A33,'ADR Raw Data'!$B$6:$BE$43,'ADR Raw Data'!V$1,FALSE)</f>
        <v>4.4224056849931097</v>
      </c>
      <c r="AL33" s="60">
        <f>VLOOKUP($A33,'ADR Raw Data'!$B$6:$BE$43,'ADR Raw Data'!W$1,FALSE)</f>
        <v>6.2288334246785704</v>
      </c>
      <c r="AM33" s="60">
        <f>VLOOKUP($A33,'ADR Raw Data'!$B$6:$BE$43,'ADR Raw Data'!X$1,FALSE)</f>
        <v>5.0281006213075603</v>
      </c>
      <c r="AN33" s="61">
        <f>VLOOKUP($A33,'ADR Raw Data'!$B$6:$BE$43,'ADR Raw Data'!Y$1,FALSE)</f>
        <v>4.9646062433872604</v>
      </c>
      <c r="AO33" s="60">
        <f>VLOOKUP($A33,'ADR Raw Data'!$B$6:$BE$43,'ADR Raw Data'!AA$1,FALSE)</f>
        <v>9.35063622195098</v>
      </c>
      <c r="AP33" s="60">
        <f>VLOOKUP($A33,'ADR Raw Data'!$B$6:$BE$43,'ADR Raw Data'!AB$1,FALSE)</f>
        <v>7.3640025055115803</v>
      </c>
      <c r="AQ33" s="61">
        <f>VLOOKUP($A33,'ADR Raw Data'!$B$6:$BE$43,'ADR Raw Data'!AC$1,FALSE)</f>
        <v>8.3481604066992894</v>
      </c>
      <c r="AR33" s="62">
        <f>VLOOKUP($A33,'ADR Raw Data'!$B$6:$BE$43,'ADR Raw Data'!AE$1,FALSE)</f>
        <v>6.1855820640969803</v>
      </c>
      <c r="AS33" s="50"/>
      <c r="AT33" s="64">
        <f>VLOOKUP($A33,'RevPAR Raw Data'!$B$6:$BE$43,'RevPAR Raw Data'!G$1,FALSE)</f>
        <v>60.681396735962601</v>
      </c>
      <c r="AU33" s="65">
        <f>VLOOKUP($A33,'RevPAR Raw Data'!$B$6:$BE$43,'RevPAR Raw Data'!H$1,FALSE)</f>
        <v>68.420527686030596</v>
      </c>
      <c r="AV33" s="65">
        <f>VLOOKUP($A33,'RevPAR Raw Data'!$B$6:$BE$43,'RevPAR Raw Data'!I$1,FALSE)</f>
        <v>69.760382533514601</v>
      </c>
      <c r="AW33" s="65">
        <f>VLOOKUP($A33,'RevPAR Raw Data'!$B$6:$BE$43,'RevPAR Raw Data'!J$1,FALSE)</f>
        <v>70.478349077132293</v>
      </c>
      <c r="AX33" s="65">
        <f>VLOOKUP($A33,'RevPAR Raw Data'!$B$6:$BE$43,'RevPAR Raw Data'!K$1,FALSE)</f>
        <v>68.171562755002896</v>
      </c>
      <c r="AY33" s="66">
        <f>VLOOKUP($A33,'RevPAR Raw Data'!$B$6:$BE$43,'RevPAR Raw Data'!L$1,FALSE)</f>
        <v>67.502443757528596</v>
      </c>
      <c r="AZ33" s="65">
        <f>VLOOKUP($A33,'RevPAR Raw Data'!$B$6:$BE$43,'RevPAR Raw Data'!N$1,FALSE)</f>
        <v>84.165487118709905</v>
      </c>
      <c r="BA33" s="65">
        <f>VLOOKUP($A33,'RevPAR Raw Data'!$B$6:$BE$43,'RevPAR Raw Data'!O$1,FALSE)</f>
        <v>83.036765883038598</v>
      </c>
      <c r="BB33" s="66">
        <f>VLOOKUP($A33,'RevPAR Raw Data'!$B$6:$BE$43,'RevPAR Raw Data'!P$1,FALSE)</f>
        <v>83.601126500874201</v>
      </c>
      <c r="BC33" s="67">
        <f>VLOOKUP($A33,'RevPAR Raw Data'!$B$6:$BE$43,'RevPAR Raw Data'!R$1,FALSE)</f>
        <v>72.102067398484493</v>
      </c>
      <c r="BD33" s="63"/>
      <c r="BE33" s="59">
        <f>VLOOKUP($A33,'RevPAR Raw Data'!$B$6:$BE$43,'RevPAR Raw Data'!T$1,FALSE)</f>
        <v>-6.5153946491437598</v>
      </c>
      <c r="BF33" s="60">
        <f>VLOOKUP($A33,'RevPAR Raw Data'!$B$6:$BE$43,'RevPAR Raw Data'!U$1,FALSE)</f>
        <v>-4.7206320600630596</v>
      </c>
      <c r="BG33" s="60">
        <f>VLOOKUP($A33,'RevPAR Raw Data'!$B$6:$BE$43,'RevPAR Raw Data'!V$1,FALSE)</f>
        <v>-4.4488783378027499</v>
      </c>
      <c r="BH33" s="60">
        <f>VLOOKUP($A33,'RevPAR Raw Data'!$B$6:$BE$43,'RevPAR Raw Data'!W$1,FALSE)</f>
        <v>-2.9126593016287101</v>
      </c>
      <c r="BI33" s="60">
        <f>VLOOKUP($A33,'RevPAR Raw Data'!$B$6:$BE$43,'RevPAR Raw Data'!X$1,FALSE)</f>
        <v>-2.5993696872730698</v>
      </c>
      <c r="BJ33" s="61">
        <f>VLOOKUP($A33,'RevPAR Raw Data'!$B$6:$BE$43,'RevPAR Raw Data'!Y$1,FALSE)</f>
        <v>-4.20104887199129</v>
      </c>
      <c r="BK33" s="60">
        <f>VLOOKUP($A33,'RevPAR Raw Data'!$B$6:$BE$43,'RevPAR Raw Data'!AA$1,FALSE)</f>
        <v>8.5854448029476096</v>
      </c>
      <c r="BL33" s="60">
        <f>VLOOKUP($A33,'RevPAR Raw Data'!$B$6:$BE$43,'RevPAR Raw Data'!AB$1,FALSE)</f>
        <v>5.3818978438713696</v>
      </c>
      <c r="BM33" s="61">
        <f>VLOOKUP($A33,'RevPAR Raw Data'!$B$6:$BE$43,'RevPAR Raw Data'!AC$1,FALSE)</f>
        <v>6.9705010175534898</v>
      </c>
      <c r="BN33" s="62">
        <f>VLOOKUP($A33,'RevPAR Raw Data'!$B$6:$BE$43,'RevPAR Raw Data'!AE$1,FALSE)</f>
        <v>-0.76785649445095105</v>
      </c>
    </row>
    <row r="34" spans="1:66" x14ac:dyDescent="0.35">
      <c r="A34" s="78" t="s">
        <v>95</v>
      </c>
      <c r="B34" s="59">
        <f>VLOOKUP($A34,'Occupancy Raw Data'!$B$8:$BE$45,'Occupancy Raw Data'!G$3,FALSE)</f>
        <v>45.421386062583899</v>
      </c>
      <c r="C34" s="60">
        <f>VLOOKUP($A34,'Occupancy Raw Data'!$B$8:$BE$45,'Occupancy Raw Data'!H$3,FALSE)</f>
        <v>57.4006527164522</v>
      </c>
      <c r="D34" s="60">
        <f>VLOOKUP($A34,'Occupancy Raw Data'!$B$8:$BE$45,'Occupancy Raw Data'!I$3,FALSE)</f>
        <v>65.732386254559401</v>
      </c>
      <c r="E34" s="60">
        <f>VLOOKUP($A34,'Occupancy Raw Data'!$B$8:$BE$45,'Occupancy Raw Data'!J$3,FALSE)</f>
        <v>73.910539450950196</v>
      </c>
      <c r="F34" s="60">
        <f>VLOOKUP($A34,'Occupancy Raw Data'!$B$8:$BE$45,'Occupancy Raw Data'!K$3,FALSE)</f>
        <v>81.723939335764996</v>
      </c>
      <c r="G34" s="61">
        <f>VLOOKUP($A34,'Occupancy Raw Data'!$B$8:$BE$45,'Occupancy Raw Data'!L$3,FALSE)</f>
        <v>64.837780764062202</v>
      </c>
      <c r="H34" s="60">
        <f>VLOOKUP($A34,'Occupancy Raw Data'!$B$8:$BE$45,'Occupancy Raw Data'!N$3,FALSE)</f>
        <v>85.717028220387704</v>
      </c>
      <c r="I34" s="60">
        <f>VLOOKUP($A34,'Occupancy Raw Data'!$B$8:$BE$45,'Occupancy Raw Data'!O$3,FALSE)</f>
        <v>84.872336340948294</v>
      </c>
      <c r="J34" s="61">
        <f>VLOOKUP($A34,'Occupancy Raw Data'!$B$8:$BE$45,'Occupancy Raw Data'!P$3,FALSE)</f>
        <v>85.294682280667999</v>
      </c>
      <c r="K34" s="62">
        <f>VLOOKUP($A34,'Occupancy Raw Data'!$B$8:$BE$45,'Occupancy Raw Data'!R$3,FALSE)</f>
        <v>70.682609768806699</v>
      </c>
      <c r="L34" s="63"/>
      <c r="M34" s="59">
        <f>VLOOKUP($A34,'Occupancy Raw Data'!$B$8:$BE$45,'Occupancy Raw Data'!T$3,FALSE)</f>
        <v>-11.3921684395096</v>
      </c>
      <c r="N34" s="60">
        <f>VLOOKUP($A34,'Occupancy Raw Data'!$B$8:$BE$45,'Occupancy Raw Data'!U$3,FALSE)</f>
        <v>-7.5523391038934102</v>
      </c>
      <c r="O34" s="60">
        <f>VLOOKUP($A34,'Occupancy Raw Data'!$B$8:$BE$45,'Occupancy Raw Data'!V$3,FALSE)</f>
        <v>2.7897012812253199</v>
      </c>
      <c r="P34" s="60">
        <f>VLOOKUP($A34,'Occupancy Raw Data'!$B$8:$BE$45,'Occupancy Raw Data'!W$3,FALSE)</f>
        <v>15.475636896255001</v>
      </c>
      <c r="Q34" s="60">
        <f>VLOOKUP($A34,'Occupancy Raw Data'!$B$8:$BE$45,'Occupancy Raw Data'!X$3,FALSE)</f>
        <v>31.984787784835799</v>
      </c>
      <c r="R34" s="61">
        <f>VLOOKUP($A34,'Occupancy Raw Data'!$B$8:$BE$45,'Occupancy Raw Data'!Y$3,FALSE)</f>
        <v>6.9140089964663103</v>
      </c>
      <c r="S34" s="60">
        <f>VLOOKUP($A34,'Occupancy Raw Data'!$B$8:$BE$45,'Occupancy Raw Data'!AA$3,FALSE)</f>
        <v>15.686176044562201</v>
      </c>
      <c r="T34" s="60">
        <f>VLOOKUP($A34,'Occupancy Raw Data'!$B$8:$BE$45,'Occupancy Raw Data'!AB$3,FALSE)</f>
        <v>10.392656518456</v>
      </c>
      <c r="U34" s="61">
        <f>VLOOKUP($A34,'Occupancy Raw Data'!$B$8:$BE$45,'Occupancy Raw Data'!AC$3,FALSE)</f>
        <v>12.990543817601401</v>
      </c>
      <c r="V34" s="62">
        <f>VLOOKUP($A34,'Occupancy Raw Data'!$B$8:$BE$45,'Occupancy Raw Data'!AE$3,FALSE)</f>
        <v>8.9338542453622303</v>
      </c>
      <c r="W34" s="63"/>
      <c r="X34" s="64">
        <f>VLOOKUP($A34,'ADR Raw Data'!$B$6:$BE$43,'ADR Raw Data'!G$1,FALSE)</f>
        <v>112.793913778529</v>
      </c>
      <c r="Y34" s="65">
        <f>VLOOKUP($A34,'ADR Raw Data'!$B$6:$BE$43,'ADR Raw Data'!H$1,FALSE)</f>
        <v>124.227903010033</v>
      </c>
      <c r="Z34" s="65">
        <f>VLOOKUP($A34,'ADR Raw Data'!$B$6:$BE$43,'ADR Raw Data'!I$1,FALSE)</f>
        <v>129.11120035046699</v>
      </c>
      <c r="AA34" s="65">
        <f>VLOOKUP($A34,'ADR Raw Data'!$B$6:$BE$43,'ADR Raw Data'!J$1,FALSE)</f>
        <v>134.52141038961</v>
      </c>
      <c r="AB34" s="65">
        <f>VLOOKUP($A34,'ADR Raw Data'!$B$6:$BE$43,'ADR Raw Data'!K$1,FALSE)</f>
        <v>145.06629081512801</v>
      </c>
      <c r="AC34" s="66">
        <f>VLOOKUP($A34,'ADR Raw Data'!$B$6:$BE$43,'ADR Raw Data'!L$1,FALSE)</f>
        <v>131.215918161899</v>
      </c>
      <c r="AD34" s="65">
        <f>VLOOKUP($A34,'ADR Raw Data'!$B$6:$BE$43,'ADR Raw Data'!N$1,FALSE)</f>
        <v>154.61996192609101</v>
      </c>
      <c r="AE34" s="65">
        <f>VLOOKUP($A34,'ADR Raw Data'!$B$6:$BE$43,'ADR Raw Data'!O$1,FALSE)</f>
        <v>157.84368694865401</v>
      </c>
      <c r="AF34" s="66">
        <f>VLOOKUP($A34,'ADR Raw Data'!$B$6:$BE$43,'ADR Raw Data'!P$1,FALSE)</f>
        <v>156.22384312401499</v>
      </c>
      <c r="AG34" s="67">
        <f>VLOOKUP($A34,'ADR Raw Data'!$B$6:$BE$43,'ADR Raw Data'!R$1,FALSE)</f>
        <v>139.838136033833</v>
      </c>
      <c r="AH34" s="63"/>
      <c r="AI34" s="59">
        <f>VLOOKUP($A34,'ADR Raw Data'!$B$6:$BE$43,'ADR Raw Data'!T$1,FALSE)</f>
        <v>1.3868908211245801</v>
      </c>
      <c r="AJ34" s="60">
        <f>VLOOKUP($A34,'ADR Raw Data'!$B$6:$BE$43,'ADR Raw Data'!U$1,FALSE)</f>
        <v>9.0942980063330499</v>
      </c>
      <c r="AK34" s="60">
        <f>VLOOKUP($A34,'ADR Raw Data'!$B$6:$BE$43,'ADR Raw Data'!V$1,FALSE)</f>
        <v>12.944829457939999</v>
      </c>
      <c r="AL34" s="60">
        <f>VLOOKUP($A34,'ADR Raw Data'!$B$6:$BE$43,'ADR Raw Data'!W$1,FALSE)</f>
        <v>17.702686880675198</v>
      </c>
      <c r="AM34" s="60">
        <f>VLOOKUP($A34,'ADR Raw Data'!$B$6:$BE$43,'ADR Raw Data'!X$1,FALSE)</f>
        <v>26.029759981514601</v>
      </c>
      <c r="AN34" s="61">
        <f>VLOOKUP($A34,'ADR Raw Data'!$B$6:$BE$43,'ADR Raw Data'!Y$1,FALSE)</f>
        <v>15.2413647326575</v>
      </c>
      <c r="AO34" s="60">
        <f>VLOOKUP($A34,'ADR Raw Data'!$B$6:$BE$43,'ADR Raw Data'!AA$1,FALSE)</f>
        <v>17.6397373558335</v>
      </c>
      <c r="AP34" s="60">
        <f>VLOOKUP($A34,'ADR Raw Data'!$B$6:$BE$43,'ADR Raw Data'!AB$1,FALSE)</f>
        <v>16.953898126295201</v>
      </c>
      <c r="AQ34" s="61">
        <f>VLOOKUP($A34,'ADR Raw Data'!$B$6:$BE$43,'ADR Raw Data'!AC$1,FALSE)</f>
        <v>17.257618076619099</v>
      </c>
      <c r="AR34" s="62">
        <f>VLOOKUP($A34,'ADR Raw Data'!$B$6:$BE$43,'ADR Raw Data'!AE$1,FALSE)</f>
        <v>16.240934209572799</v>
      </c>
      <c r="AS34" s="50"/>
      <c r="AT34" s="64">
        <f>VLOOKUP($A34,'RevPAR Raw Data'!$B$6:$BE$43,'RevPAR Raw Data'!G$1,FALSE)</f>
        <v>51.232559032443802</v>
      </c>
      <c r="AU34" s="65">
        <f>VLOOKUP($A34,'RevPAR Raw Data'!$B$6:$BE$43,'RevPAR Raw Data'!H$1,FALSE)</f>
        <v>71.307627183720399</v>
      </c>
      <c r="AV34" s="65">
        <f>VLOOKUP($A34,'RevPAR Raw Data'!$B$6:$BE$43,'RevPAR Raw Data'!I$1,FALSE)</f>
        <v>84.867872912267202</v>
      </c>
      <c r="AW34" s="65">
        <f>VLOOKUP($A34,'RevPAR Raw Data'!$B$6:$BE$43,'RevPAR Raw Data'!J$1,FALSE)</f>
        <v>99.425500095987701</v>
      </c>
      <c r="AX34" s="65">
        <f>VLOOKUP($A34,'RevPAR Raw Data'!$B$6:$BE$43,'RevPAR Raw Data'!K$1,FALSE)</f>
        <v>118.55388750239899</v>
      </c>
      <c r="AY34" s="66">
        <f>VLOOKUP($A34,'RevPAR Raw Data'!$B$6:$BE$43,'RevPAR Raw Data'!L$1,FALSE)</f>
        <v>85.077489345363702</v>
      </c>
      <c r="AZ34" s="65">
        <f>VLOOKUP($A34,'RevPAR Raw Data'!$B$6:$BE$43,'RevPAR Raw Data'!N$1,FALSE)</f>
        <v>132.53563639853999</v>
      </c>
      <c r="BA34" s="65">
        <f>VLOOKUP($A34,'RevPAR Raw Data'!$B$6:$BE$43,'RevPAR Raw Data'!O$1,FALSE)</f>
        <v>133.96562488001501</v>
      </c>
      <c r="BB34" s="66">
        <f>VLOOKUP($A34,'RevPAR Raw Data'!$B$6:$BE$43,'RevPAR Raw Data'!P$1,FALSE)</f>
        <v>133.250630639278</v>
      </c>
      <c r="BC34" s="67">
        <f>VLOOKUP($A34,'RevPAR Raw Data'!$B$6:$BE$43,'RevPAR Raw Data'!R$1,FALSE)</f>
        <v>98.841244000767901</v>
      </c>
      <c r="BD34" s="63"/>
      <c r="BE34" s="59">
        <f>VLOOKUP($A34,'RevPAR Raw Data'!$B$6:$BE$43,'RevPAR Raw Data'!T$1,FALSE)</f>
        <v>-10.1632745567996</v>
      </c>
      <c r="BF34" s="60">
        <f>VLOOKUP($A34,'RevPAR Raw Data'!$B$6:$BE$43,'RevPAR Raw Data'!U$1,FALSE)</f>
        <v>0.85512667788274199</v>
      </c>
      <c r="BG34" s="60">
        <f>VLOOKUP($A34,'RevPAR Raw Data'!$B$6:$BE$43,'RevPAR Raw Data'!V$1,FALSE)</f>
        <v>16.095652812405898</v>
      </c>
      <c r="BH34" s="60">
        <f>VLOOKUP($A34,'RevPAR Raw Data'!$B$6:$BE$43,'RevPAR Raw Data'!W$1,FALSE)</f>
        <v>35.917927319464503</v>
      </c>
      <c r="BI34" s="60">
        <f>VLOOKUP($A34,'RevPAR Raw Data'!$B$6:$BE$43,'RevPAR Raw Data'!X$1,FALSE)</f>
        <v>66.340111257339998</v>
      </c>
      <c r="BJ34" s="61">
        <f>VLOOKUP($A34,'RevPAR Raw Data'!$B$6:$BE$43,'RevPAR Raw Data'!Y$1,FALSE)</f>
        <v>23.209163057923998</v>
      </c>
      <c r="BK34" s="60">
        <f>VLOOKUP($A34,'RevPAR Raw Data'!$B$6:$BE$43,'RevPAR Raw Data'!AA$1,FALSE)</f>
        <v>36.092913655830301</v>
      </c>
      <c r="BL34" s="60">
        <f>VLOOKUP($A34,'RevPAR Raw Data'!$B$6:$BE$43,'RevPAR Raw Data'!AB$1,FALSE)</f>
        <v>29.108515043505999</v>
      </c>
      <c r="BM34" s="61">
        <f>VLOOKUP($A34,'RevPAR Raw Data'!$B$6:$BE$43,'RevPAR Raw Data'!AC$1,FALSE)</f>
        <v>32.490020332338197</v>
      </c>
      <c r="BN34" s="62">
        <f>VLOOKUP($A34,'RevPAR Raw Data'!$B$6:$BE$43,'RevPAR Raw Data'!AE$1,FALSE)</f>
        <v>26.6257298453034</v>
      </c>
    </row>
    <row r="35" spans="1:66" x14ac:dyDescent="0.35">
      <c r="A35" s="78" t="s">
        <v>96</v>
      </c>
      <c r="B35" s="59">
        <f>VLOOKUP($A35,'Occupancy Raw Data'!$B$8:$BE$45,'Occupancy Raw Data'!G$3,FALSE)</f>
        <v>53.477868112014399</v>
      </c>
      <c r="C35" s="60">
        <f>VLOOKUP($A35,'Occupancy Raw Data'!$B$8:$BE$45,'Occupancy Raw Data'!H$3,FALSE)</f>
        <v>63.877597109304403</v>
      </c>
      <c r="D35" s="60">
        <f>VLOOKUP($A35,'Occupancy Raw Data'!$B$8:$BE$45,'Occupancy Raw Data'!I$3,FALSE)</f>
        <v>67.276422764227604</v>
      </c>
      <c r="E35" s="60">
        <f>VLOOKUP($A35,'Occupancy Raw Data'!$B$8:$BE$45,'Occupancy Raw Data'!J$3,FALSE)</f>
        <v>69.749322493224895</v>
      </c>
      <c r="F35" s="60">
        <f>VLOOKUP($A35,'Occupancy Raw Data'!$B$8:$BE$45,'Occupancy Raw Data'!K$3,FALSE)</f>
        <v>70.065492321589801</v>
      </c>
      <c r="G35" s="61">
        <f>VLOOKUP($A35,'Occupancy Raw Data'!$B$8:$BE$45,'Occupancy Raw Data'!L$3,FALSE)</f>
        <v>64.889340560072199</v>
      </c>
      <c r="H35" s="60">
        <f>VLOOKUP($A35,'Occupancy Raw Data'!$B$8:$BE$45,'Occupancy Raw Data'!N$3,FALSE)</f>
        <v>80.352303523035204</v>
      </c>
      <c r="I35" s="60">
        <f>VLOOKUP($A35,'Occupancy Raw Data'!$B$8:$BE$45,'Occupancy Raw Data'!O$3,FALSE)</f>
        <v>81.052393857271895</v>
      </c>
      <c r="J35" s="61">
        <f>VLOOKUP($A35,'Occupancy Raw Data'!$B$8:$BE$45,'Occupancy Raw Data'!P$3,FALSE)</f>
        <v>80.702348690153499</v>
      </c>
      <c r="K35" s="62">
        <f>VLOOKUP($A35,'Occupancy Raw Data'!$B$8:$BE$45,'Occupancy Raw Data'!R$3,FALSE)</f>
        <v>69.407342882952605</v>
      </c>
      <c r="L35" s="63"/>
      <c r="M35" s="59">
        <f>VLOOKUP($A35,'Occupancy Raw Data'!$B$8:$BE$45,'Occupancy Raw Data'!T$3,FALSE)</f>
        <v>-8.9637372564201794</v>
      </c>
      <c r="N35" s="60">
        <f>VLOOKUP($A35,'Occupancy Raw Data'!$B$8:$BE$45,'Occupancy Raw Data'!U$3,FALSE)</f>
        <v>-1.3360218409797799</v>
      </c>
      <c r="O35" s="60">
        <f>VLOOKUP($A35,'Occupancy Raw Data'!$B$8:$BE$45,'Occupancy Raw Data'!V$3,FALSE)</f>
        <v>-3.4434414168360399</v>
      </c>
      <c r="P35" s="60">
        <f>VLOOKUP($A35,'Occupancy Raw Data'!$B$8:$BE$45,'Occupancy Raw Data'!W$3,FALSE)</f>
        <v>0.72871368248566204</v>
      </c>
      <c r="Q35" s="60">
        <f>VLOOKUP($A35,'Occupancy Raw Data'!$B$8:$BE$45,'Occupancy Raw Data'!X$3,FALSE)</f>
        <v>1.4344953688687501</v>
      </c>
      <c r="R35" s="61">
        <f>VLOOKUP($A35,'Occupancy Raw Data'!$B$8:$BE$45,'Occupancy Raw Data'!Y$3,FALSE)</f>
        <v>-2.12209971626458</v>
      </c>
      <c r="S35" s="60">
        <f>VLOOKUP($A35,'Occupancy Raw Data'!$B$8:$BE$45,'Occupancy Raw Data'!AA$3,FALSE)</f>
        <v>-1.33037007852323</v>
      </c>
      <c r="T35" s="60">
        <f>VLOOKUP($A35,'Occupancy Raw Data'!$B$8:$BE$45,'Occupancy Raw Data'!AB$3,FALSE)</f>
        <v>-0.37356997025039401</v>
      </c>
      <c r="U35" s="61">
        <f>VLOOKUP($A35,'Occupancy Raw Data'!$B$8:$BE$45,'Occupancy Raw Data'!AC$3,FALSE)</f>
        <v>-0.85220330898304897</v>
      </c>
      <c r="V35" s="62">
        <f>VLOOKUP($A35,'Occupancy Raw Data'!$B$8:$BE$45,'Occupancy Raw Data'!AE$3,FALSE)</f>
        <v>-1.7038511691376701</v>
      </c>
      <c r="W35" s="63"/>
      <c r="X35" s="64">
        <f>VLOOKUP($A35,'ADR Raw Data'!$B$6:$BE$43,'ADR Raw Data'!G$1,FALSE)</f>
        <v>91.710187922297195</v>
      </c>
      <c r="Y35" s="65">
        <f>VLOOKUP($A35,'ADR Raw Data'!$B$6:$BE$43,'ADR Raw Data'!H$1,FALSE)</f>
        <v>96.176266572388101</v>
      </c>
      <c r="Z35" s="65">
        <f>VLOOKUP($A35,'ADR Raw Data'!$B$6:$BE$43,'ADR Raw Data'!I$1,FALSE)</f>
        <v>98.183853642161694</v>
      </c>
      <c r="AA35" s="65">
        <f>VLOOKUP($A35,'ADR Raw Data'!$B$6:$BE$43,'ADR Raw Data'!J$1,FALSE)</f>
        <v>100.0494333819</v>
      </c>
      <c r="AB35" s="65">
        <f>VLOOKUP($A35,'ADR Raw Data'!$B$6:$BE$43,'ADR Raw Data'!K$1,FALSE)</f>
        <v>101.402547945205</v>
      </c>
      <c r="AC35" s="66">
        <f>VLOOKUP($A35,'ADR Raw Data'!$B$6:$BE$43,'ADR Raw Data'!L$1,FALSE)</f>
        <v>97.817706121880704</v>
      </c>
      <c r="AD35" s="65">
        <f>VLOOKUP($A35,'ADR Raw Data'!$B$6:$BE$43,'ADR Raw Data'!N$1,FALSE)</f>
        <v>118.485136312535</v>
      </c>
      <c r="AE35" s="65">
        <f>VLOOKUP($A35,'ADR Raw Data'!$B$6:$BE$43,'ADR Raw Data'!O$1,FALSE)</f>
        <v>120.196295625522</v>
      </c>
      <c r="AF35" s="66">
        <f>VLOOKUP($A35,'ADR Raw Data'!$B$6:$BE$43,'ADR Raw Data'!P$1,FALSE)</f>
        <v>119.34442703232099</v>
      </c>
      <c r="AG35" s="67">
        <f>VLOOKUP($A35,'ADR Raw Data'!$B$6:$BE$43,'ADR Raw Data'!R$1,FALSE)</f>
        <v>104.969098240639</v>
      </c>
      <c r="AH35" s="63"/>
      <c r="AI35" s="59">
        <f>VLOOKUP($A35,'ADR Raw Data'!$B$6:$BE$43,'ADR Raw Data'!T$1,FALSE)</f>
        <v>5.6746733002294096</v>
      </c>
      <c r="AJ35" s="60">
        <f>VLOOKUP($A35,'ADR Raw Data'!$B$6:$BE$43,'ADR Raw Data'!U$1,FALSE)</f>
        <v>7.3656745740813596</v>
      </c>
      <c r="AK35" s="60">
        <f>VLOOKUP($A35,'ADR Raw Data'!$B$6:$BE$43,'ADR Raw Data'!V$1,FALSE)</f>
        <v>7.0229729510569703</v>
      </c>
      <c r="AL35" s="60">
        <f>VLOOKUP($A35,'ADR Raw Data'!$B$6:$BE$43,'ADR Raw Data'!W$1,FALSE)</f>
        <v>9.5801490814127792</v>
      </c>
      <c r="AM35" s="60">
        <f>VLOOKUP($A35,'ADR Raw Data'!$B$6:$BE$43,'ADR Raw Data'!X$1,FALSE)</f>
        <v>11.868577555096101</v>
      </c>
      <c r="AN35" s="61">
        <f>VLOOKUP($A35,'ADR Raw Data'!$B$6:$BE$43,'ADR Raw Data'!Y$1,FALSE)</f>
        <v>8.5413313592886606</v>
      </c>
      <c r="AO35" s="60">
        <f>VLOOKUP($A35,'ADR Raw Data'!$B$6:$BE$43,'ADR Raw Data'!AA$1,FALSE)</f>
        <v>11.661977309527799</v>
      </c>
      <c r="AP35" s="60">
        <f>VLOOKUP($A35,'ADR Raw Data'!$B$6:$BE$43,'ADR Raw Data'!AB$1,FALSE)</f>
        <v>10.921284483583101</v>
      </c>
      <c r="AQ35" s="61">
        <f>VLOOKUP($A35,'ADR Raw Data'!$B$6:$BE$43,'ADR Raw Data'!AC$1,FALSE)</f>
        <v>11.2917737863892</v>
      </c>
      <c r="AR35" s="62">
        <f>VLOOKUP($A35,'ADR Raw Data'!$B$6:$BE$43,'ADR Raw Data'!AE$1,FALSE)</f>
        <v>9.61994346902096</v>
      </c>
      <c r="AS35" s="50"/>
      <c r="AT35" s="64">
        <f>VLOOKUP($A35,'RevPAR Raw Data'!$B$6:$BE$43,'RevPAR Raw Data'!G$1,FALSE)</f>
        <v>49.044653342366701</v>
      </c>
      <c r="AU35" s="65">
        <f>VLOOKUP($A35,'RevPAR Raw Data'!$B$6:$BE$43,'RevPAR Raw Data'!H$1,FALSE)</f>
        <v>61.435088075880699</v>
      </c>
      <c r="AV35" s="65">
        <f>VLOOKUP($A35,'RevPAR Raw Data'!$B$6:$BE$43,'RevPAR Raw Data'!I$1,FALSE)</f>
        <v>66.054584462511201</v>
      </c>
      <c r="AW35" s="65">
        <f>VLOOKUP($A35,'RevPAR Raw Data'!$B$6:$BE$43,'RevPAR Raw Data'!J$1,FALSE)</f>
        <v>69.783801942186003</v>
      </c>
      <c r="AX35" s="65">
        <f>VLOOKUP($A35,'RevPAR Raw Data'!$B$6:$BE$43,'RevPAR Raw Data'!K$1,FALSE)</f>
        <v>71.048194444444405</v>
      </c>
      <c r="AY35" s="66">
        <f>VLOOKUP($A35,'RevPAR Raw Data'!$B$6:$BE$43,'RevPAR Raw Data'!L$1,FALSE)</f>
        <v>63.473264453477803</v>
      </c>
      <c r="AZ35" s="65">
        <f>VLOOKUP($A35,'RevPAR Raw Data'!$B$6:$BE$43,'RevPAR Raw Data'!N$1,FALSE)</f>
        <v>95.2055363595302</v>
      </c>
      <c r="BA35" s="65">
        <f>VLOOKUP($A35,'RevPAR Raw Data'!$B$6:$BE$43,'RevPAR Raw Data'!O$1,FALSE)</f>
        <v>97.421974932249299</v>
      </c>
      <c r="BB35" s="66">
        <f>VLOOKUP($A35,'RevPAR Raw Data'!$B$6:$BE$43,'RevPAR Raw Data'!P$1,FALSE)</f>
        <v>96.3137556458897</v>
      </c>
      <c r="BC35" s="67">
        <f>VLOOKUP($A35,'RevPAR Raw Data'!$B$6:$BE$43,'RevPAR Raw Data'!R$1,FALSE)</f>
        <v>72.856261937024101</v>
      </c>
      <c r="BD35" s="63"/>
      <c r="BE35" s="59">
        <f>VLOOKUP($A35,'RevPAR Raw Data'!$B$6:$BE$43,'RevPAR Raw Data'!T$1,FALSE)</f>
        <v>-3.7977267609835601</v>
      </c>
      <c r="BF35" s="60">
        <f>VLOOKUP($A35,'RevPAR Raw Data'!$B$6:$BE$43,'RevPAR Raw Data'!U$1,FALSE)</f>
        <v>5.9312457120563602</v>
      </c>
      <c r="BG35" s="60">
        <f>VLOOKUP($A35,'RevPAR Raw Data'!$B$6:$BE$43,'RevPAR Raw Data'!V$1,FALSE)</f>
        <v>3.3376995749310399</v>
      </c>
      <c r="BH35" s="60">
        <f>VLOOKUP($A35,'RevPAR Raw Data'!$B$6:$BE$43,'RevPAR Raw Data'!W$1,FALSE)</f>
        <v>10.378674621057201</v>
      </c>
      <c r="BI35" s="60">
        <f>VLOOKUP($A35,'RevPAR Raw Data'!$B$6:$BE$43,'RevPAR Raw Data'!X$1,FALSE)</f>
        <v>13.473327119343301</v>
      </c>
      <c r="BJ35" s="61">
        <f>VLOOKUP($A35,'RevPAR Raw Data'!$B$6:$BE$43,'RevPAR Raw Data'!Y$1,FALSE)</f>
        <v>6.2379760744833996</v>
      </c>
      <c r="BK35" s="60">
        <f>VLOOKUP($A35,'RevPAR Raw Data'!$B$6:$BE$43,'RevPAR Raw Data'!AA$1,FALSE)</f>
        <v>10.176459774314401</v>
      </c>
      <c r="BL35" s="60">
        <f>VLOOKUP($A35,'RevPAR Raw Data'!$B$6:$BE$43,'RevPAR Raw Data'!AB$1,FALSE)</f>
        <v>10.506915874136499</v>
      </c>
      <c r="BM35" s="61">
        <f>VLOOKUP($A35,'RevPAR Raw Data'!$B$6:$BE$43,'RevPAR Raw Data'!AC$1,FALSE)</f>
        <v>10.343341607555599</v>
      </c>
      <c r="BN35" s="62">
        <f>VLOOKUP($A35,'RevPAR Raw Data'!$B$6:$BE$43,'RevPAR Raw Data'!AE$1,FALSE)</f>
        <v>7.75218278061599</v>
      </c>
    </row>
    <row r="36" spans="1:66" x14ac:dyDescent="0.35">
      <c r="A36" s="78" t="s">
        <v>45</v>
      </c>
      <c r="B36" s="59">
        <f>VLOOKUP($A36,'Occupancy Raw Data'!$B$8:$BE$45,'Occupancy Raw Data'!G$3,FALSE)</f>
        <v>54.6273830155979</v>
      </c>
      <c r="C36" s="60">
        <f>VLOOKUP($A36,'Occupancy Raw Data'!$B$8:$BE$45,'Occupancy Raw Data'!H$3,FALSE)</f>
        <v>64.436741767764204</v>
      </c>
      <c r="D36" s="60">
        <f>VLOOKUP($A36,'Occupancy Raw Data'!$B$8:$BE$45,'Occupancy Raw Data'!I$3,FALSE)</f>
        <v>70.987868284228696</v>
      </c>
      <c r="E36" s="60">
        <f>VLOOKUP($A36,'Occupancy Raw Data'!$B$8:$BE$45,'Occupancy Raw Data'!J$3,FALSE)</f>
        <v>77.677642980935801</v>
      </c>
      <c r="F36" s="60">
        <f>VLOOKUP($A36,'Occupancy Raw Data'!$B$8:$BE$45,'Occupancy Raw Data'!K$3,FALSE)</f>
        <v>78.682842287694896</v>
      </c>
      <c r="G36" s="61">
        <f>VLOOKUP($A36,'Occupancy Raw Data'!$B$8:$BE$45,'Occupancy Raw Data'!L$3,FALSE)</f>
        <v>69.282495667244305</v>
      </c>
      <c r="H36" s="60">
        <f>VLOOKUP($A36,'Occupancy Raw Data'!$B$8:$BE$45,'Occupancy Raw Data'!N$3,FALSE)</f>
        <v>86.759098786828403</v>
      </c>
      <c r="I36" s="60">
        <f>VLOOKUP($A36,'Occupancy Raw Data'!$B$8:$BE$45,'Occupancy Raw Data'!O$3,FALSE)</f>
        <v>84.956672443674094</v>
      </c>
      <c r="J36" s="61">
        <f>VLOOKUP($A36,'Occupancy Raw Data'!$B$8:$BE$45,'Occupancy Raw Data'!P$3,FALSE)</f>
        <v>85.857885615251206</v>
      </c>
      <c r="K36" s="62">
        <f>VLOOKUP($A36,'Occupancy Raw Data'!$B$8:$BE$45,'Occupancy Raw Data'!R$3,FALSE)</f>
        <v>74.018321366674897</v>
      </c>
      <c r="L36" s="63"/>
      <c r="M36" s="59">
        <f>VLOOKUP($A36,'Occupancy Raw Data'!$B$8:$BE$45,'Occupancy Raw Data'!T$3,FALSE)</f>
        <v>-16.965226554267598</v>
      </c>
      <c r="N36" s="60">
        <f>VLOOKUP($A36,'Occupancy Raw Data'!$B$8:$BE$45,'Occupancy Raw Data'!U$3,FALSE)</f>
        <v>-4.8618219037871002</v>
      </c>
      <c r="O36" s="60">
        <f>VLOOKUP($A36,'Occupancy Raw Data'!$B$8:$BE$45,'Occupancy Raw Data'!V$3,FALSE)</f>
        <v>-11.072514112027701</v>
      </c>
      <c r="P36" s="60">
        <f>VLOOKUP($A36,'Occupancy Raw Data'!$B$8:$BE$45,'Occupancy Raw Data'!W$3,FALSE)</f>
        <v>-4.2716787697565097</v>
      </c>
      <c r="Q36" s="60">
        <f>VLOOKUP($A36,'Occupancy Raw Data'!$B$8:$BE$45,'Occupancy Raw Data'!X$3,FALSE)</f>
        <v>-4.7419219471254701</v>
      </c>
      <c r="R36" s="61">
        <f>VLOOKUP($A36,'Occupancy Raw Data'!$B$8:$BE$45,'Occupancy Raw Data'!Y$3,FALSE)</f>
        <v>-8.1349388730581804</v>
      </c>
      <c r="S36" s="60">
        <f>VLOOKUP($A36,'Occupancy Raw Data'!$B$8:$BE$45,'Occupancy Raw Data'!AA$3,FALSE)</f>
        <v>-3.4336419753086398</v>
      </c>
      <c r="T36" s="60">
        <f>VLOOKUP($A36,'Occupancy Raw Data'!$B$8:$BE$45,'Occupancy Raw Data'!AB$3,FALSE)</f>
        <v>-3.50393700787401</v>
      </c>
      <c r="U36" s="61">
        <f>VLOOKUP($A36,'Occupancy Raw Data'!$B$8:$BE$45,'Occupancy Raw Data'!AC$3,FALSE)</f>
        <v>-3.4684333593140999</v>
      </c>
      <c r="V36" s="62">
        <f>VLOOKUP($A36,'Occupancy Raw Data'!$B$8:$BE$45,'Occupancy Raw Data'!AE$3,FALSE)</f>
        <v>-6.6391855599275402</v>
      </c>
      <c r="W36" s="63"/>
      <c r="X36" s="64">
        <f>VLOOKUP($A36,'ADR Raw Data'!$B$6:$BE$43,'ADR Raw Data'!G$1,FALSE)</f>
        <v>86.264806472081204</v>
      </c>
      <c r="Y36" s="65">
        <f>VLOOKUP($A36,'ADR Raw Data'!$B$6:$BE$43,'ADR Raw Data'!H$1,FALSE)</f>
        <v>88.235244055943994</v>
      </c>
      <c r="Z36" s="65">
        <f>VLOOKUP($A36,'ADR Raw Data'!$B$6:$BE$43,'ADR Raw Data'!I$1,FALSE)</f>
        <v>89.738672558593706</v>
      </c>
      <c r="AA36" s="65">
        <f>VLOOKUP($A36,'ADR Raw Data'!$B$6:$BE$43,'ADR Raw Data'!J$1,FALSE)</f>
        <v>96.536352565818802</v>
      </c>
      <c r="AB36" s="65">
        <f>VLOOKUP($A36,'ADR Raw Data'!$B$6:$BE$43,'ADR Raw Data'!K$1,FALSE)</f>
        <v>98.481536211453701</v>
      </c>
      <c r="AC36" s="66">
        <f>VLOOKUP($A36,'ADR Raw Data'!$B$6:$BE$43,'ADR Raw Data'!L$1,FALSE)</f>
        <v>92.421303622173298</v>
      </c>
      <c r="AD36" s="65">
        <f>VLOOKUP($A36,'ADR Raw Data'!$B$6:$BE$43,'ADR Raw Data'!N$1,FALSE)</f>
        <v>113.46614518577699</v>
      </c>
      <c r="AE36" s="65">
        <f>VLOOKUP($A36,'ADR Raw Data'!$B$6:$BE$43,'ADR Raw Data'!O$1,FALSE)</f>
        <v>113.102097225622</v>
      </c>
      <c r="AF36" s="66">
        <f>VLOOKUP($A36,'ADR Raw Data'!$B$6:$BE$43,'ADR Raw Data'!P$1,FALSE)</f>
        <v>113.28603183286199</v>
      </c>
      <c r="AG36" s="67">
        <f>VLOOKUP($A36,'ADR Raw Data'!$B$6:$BE$43,'ADR Raw Data'!R$1,FALSE)</f>
        <v>99.336199498260598</v>
      </c>
      <c r="AH36" s="63"/>
      <c r="AI36" s="59">
        <f>VLOOKUP($A36,'ADR Raw Data'!$B$6:$BE$43,'ADR Raw Data'!T$1,FALSE)</f>
        <v>0.32963042029409301</v>
      </c>
      <c r="AJ36" s="60">
        <f>VLOOKUP($A36,'ADR Raw Data'!$B$6:$BE$43,'ADR Raw Data'!U$1,FALSE)</f>
        <v>6.2422180132057301</v>
      </c>
      <c r="AK36" s="60">
        <f>VLOOKUP($A36,'ADR Raw Data'!$B$6:$BE$43,'ADR Raw Data'!V$1,FALSE)</f>
        <v>1.1836159432178901</v>
      </c>
      <c r="AL36" s="60">
        <f>VLOOKUP($A36,'ADR Raw Data'!$B$6:$BE$43,'ADR Raw Data'!W$1,FALSE)</f>
        <v>7.8413353336808296</v>
      </c>
      <c r="AM36" s="60">
        <f>VLOOKUP($A36,'ADR Raw Data'!$B$6:$BE$43,'ADR Raw Data'!X$1,FALSE)</f>
        <v>9.4352415652302302</v>
      </c>
      <c r="AN36" s="61">
        <f>VLOOKUP($A36,'ADR Raw Data'!$B$6:$BE$43,'ADR Raw Data'!Y$1,FALSE)</f>
        <v>5.4228224940661898</v>
      </c>
      <c r="AO36" s="60">
        <f>VLOOKUP($A36,'ADR Raw Data'!$B$6:$BE$43,'ADR Raw Data'!AA$1,FALSE)</f>
        <v>13.064843508574</v>
      </c>
      <c r="AP36" s="60">
        <f>VLOOKUP($A36,'ADR Raw Data'!$B$6:$BE$43,'ADR Raw Data'!AB$1,FALSE)</f>
        <v>11.564843490243399</v>
      </c>
      <c r="AQ36" s="61">
        <f>VLOOKUP($A36,'ADR Raw Data'!$B$6:$BE$43,'ADR Raw Data'!AC$1,FALSE)</f>
        <v>12.3187055840786</v>
      </c>
      <c r="AR36" s="62">
        <f>VLOOKUP($A36,'ADR Raw Data'!$B$6:$BE$43,'ADR Raw Data'!AE$1,FALSE)</f>
        <v>8.0959470852016597</v>
      </c>
      <c r="AS36" s="50"/>
      <c r="AT36" s="64">
        <f>VLOOKUP($A36,'RevPAR Raw Data'!$B$6:$BE$43,'RevPAR Raw Data'!G$1,FALSE)</f>
        <v>47.124206239168103</v>
      </c>
      <c r="AU36" s="65">
        <f>VLOOKUP($A36,'RevPAR Raw Data'!$B$6:$BE$43,'RevPAR Raw Data'!H$1,FALSE)</f>
        <v>56.855916360485203</v>
      </c>
      <c r="AV36" s="65">
        <f>VLOOKUP($A36,'RevPAR Raw Data'!$B$6:$BE$43,'RevPAR Raw Data'!I$1,FALSE)</f>
        <v>63.703570675909802</v>
      </c>
      <c r="AW36" s="65">
        <f>VLOOKUP($A36,'RevPAR Raw Data'!$B$6:$BE$43,'RevPAR Raw Data'!J$1,FALSE)</f>
        <v>74.987163292894195</v>
      </c>
      <c r="AX36" s="65">
        <f>VLOOKUP($A36,'RevPAR Raw Data'!$B$6:$BE$43,'RevPAR Raw Data'!K$1,FALSE)</f>
        <v>77.488071819757295</v>
      </c>
      <c r="AY36" s="66">
        <f>VLOOKUP($A36,'RevPAR Raw Data'!$B$6:$BE$43,'RevPAR Raw Data'!L$1,FALSE)</f>
        <v>64.031785677642901</v>
      </c>
      <c r="AZ36" s="65">
        <f>VLOOKUP($A36,'RevPAR Raw Data'!$B$6:$BE$43,'RevPAR Raw Data'!N$1,FALSE)</f>
        <v>98.442204991334407</v>
      </c>
      <c r="BA36" s="65">
        <f>VLOOKUP($A36,'RevPAR Raw Data'!$B$6:$BE$43,'RevPAR Raw Data'!O$1,FALSE)</f>
        <v>96.087778266897701</v>
      </c>
      <c r="BB36" s="66">
        <f>VLOOKUP($A36,'RevPAR Raw Data'!$B$6:$BE$43,'RevPAR Raw Data'!P$1,FALSE)</f>
        <v>97.264991629116096</v>
      </c>
      <c r="BC36" s="67">
        <f>VLOOKUP($A36,'RevPAR Raw Data'!$B$6:$BE$43,'RevPAR Raw Data'!R$1,FALSE)</f>
        <v>73.526987378063794</v>
      </c>
      <c r="BD36" s="63"/>
      <c r="BE36" s="59">
        <f>VLOOKUP($A36,'RevPAR Raw Data'!$B$6:$BE$43,'RevPAR Raw Data'!T$1,FALSE)</f>
        <v>-16.691518681568201</v>
      </c>
      <c r="BF36" s="60">
        <f>VLOOKUP($A36,'RevPAR Raw Data'!$B$6:$BE$43,'RevPAR Raw Data'!U$1,FALSE)</f>
        <v>1.07691058677044</v>
      </c>
      <c r="BG36" s="60">
        <f>VLOOKUP($A36,'RevPAR Raw Data'!$B$6:$BE$43,'RevPAR Raw Data'!V$1,FALSE)</f>
        <v>-10.0199542111549</v>
      </c>
      <c r="BH36" s="60">
        <f>VLOOKUP($A36,'RevPAR Raw Data'!$B$6:$BE$43,'RevPAR Raw Data'!W$1,FALSE)</f>
        <v>3.2346999072100502</v>
      </c>
      <c r="BI36" s="60">
        <f>VLOOKUP($A36,'RevPAR Raw Data'!$B$6:$BE$43,'RevPAR Raw Data'!X$1,FALSE)</f>
        <v>4.2459078275588</v>
      </c>
      <c r="BJ36" s="61">
        <f>VLOOKUP($A36,'RevPAR Raw Data'!$B$6:$BE$43,'RevPAR Raw Data'!Y$1,FALSE)</f>
        <v>-3.1532596740787202</v>
      </c>
      <c r="BK36" s="60">
        <f>VLOOKUP($A36,'RevPAR Raw Data'!$B$6:$BE$43,'RevPAR Raw Data'!AA$1,FALSE)</f>
        <v>9.1826015825466296</v>
      </c>
      <c r="BL36" s="60">
        <f>VLOOKUP($A36,'RevPAR Raw Data'!$B$6:$BE$43,'RevPAR Raw Data'!AB$1,FALSE)</f>
        <v>7.65568165141209</v>
      </c>
      <c r="BM36" s="61">
        <f>VLOOKUP($A36,'RevPAR Raw Data'!$B$6:$BE$43,'RevPAR Raw Data'!AC$1,FALSE)</f>
        <v>8.4230061308506592</v>
      </c>
      <c r="BN36" s="62">
        <f>VLOOKUP($A36,'RevPAR Raw Data'!$B$6:$BE$43,'RevPAR Raw Data'!AE$1,FALSE)</f>
        <v>0.91925657545402695</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Data'!$B$8:$BE$45,'Occupancy Raw Data'!G$3,FALSE)</f>
        <v>53.670715249662599</v>
      </c>
      <c r="C39" s="60">
        <f>VLOOKUP($A39,'Occupancy Raw Data'!$B$8:$BE$45,'Occupancy Raw Data'!H$3,FALSE)</f>
        <v>64.483805668016103</v>
      </c>
      <c r="D39" s="60">
        <f>VLOOKUP($A39,'Occupancy Raw Data'!$B$8:$BE$45,'Occupancy Raw Data'!I$3,FALSE)</f>
        <v>68.701079622132198</v>
      </c>
      <c r="E39" s="60">
        <f>VLOOKUP($A39,'Occupancy Raw Data'!$B$8:$BE$45,'Occupancy Raw Data'!J$3,FALSE)</f>
        <v>71.825236167341401</v>
      </c>
      <c r="F39" s="60">
        <f>VLOOKUP($A39,'Occupancy Raw Data'!$B$8:$BE$45,'Occupancy Raw Data'!K$3,FALSE)</f>
        <v>72.024291497975696</v>
      </c>
      <c r="G39" s="61">
        <f>VLOOKUP($A39,'Occupancy Raw Data'!$B$8:$BE$45,'Occupancy Raw Data'!L$3,FALSE)</f>
        <v>66.141025641025607</v>
      </c>
      <c r="H39" s="60">
        <f>VLOOKUP($A39,'Occupancy Raw Data'!$B$8:$BE$45,'Occupancy Raw Data'!N$3,FALSE)</f>
        <v>79.868421052631504</v>
      </c>
      <c r="I39" s="60">
        <f>VLOOKUP($A39,'Occupancy Raw Data'!$B$8:$BE$45,'Occupancy Raw Data'!O$3,FALSE)</f>
        <v>80.654520917678795</v>
      </c>
      <c r="J39" s="61">
        <f>VLOOKUP($A39,'Occupancy Raw Data'!$B$8:$BE$45,'Occupancy Raw Data'!P$3,FALSE)</f>
        <v>80.2614709851551</v>
      </c>
      <c r="K39" s="62">
        <f>VLOOKUP($A39,'Occupancy Raw Data'!$B$8:$BE$45,'Occupancy Raw Data'!R$3,FALSE)</f>
        <v>70.175438596491205</v>
      </c>
      <c r="L39" s="63"/>
      <c r="M39" s="59">
        <f>VLOOKUP($A39,'Occupancy Raw Data'!$B$8:$BE$45,'Occupancy Raw Data'!T$3,FALSE)</f>
        <v>-10.557796481162899</v>
      </c>
      <c r="N39" s="60">
        <f>VLOOKUP($A39,'Occupancy Raw Data'!$B$8:$BE$45,'Occupancy Raw Data'!U$3,FALSE)</f>
        <v>-5.1318039129850899</v>
      </c>
      <c r="O39" s="60">
        <f>VLOOKUP($A39,'Occupancy Raw Data'!$B$8:$BE$45,'Occupancy Raw Data'!V$3,FALSE)</f>
        <v>-4.4732111938193597</v>
      </c>
      <c r="P39" s="60">
        <f>VLOOKUP($A39,'Occupancy Raw Data'!$B$8:$BE$45,'Occupancy Raw Data'!W$3,FALSE)</f>
        <v>-0.30562374726942898</v>
      </c>
      <c r="Q39" s="60">
        <f>VLOOKUP($A39,'Occupancy Raw Data'!$B$8:$BE$45,'Occupancy Raw Data'!X$3,FALSE)</f>
        <v>1.2035372933664701</v>
      </c>
      <c r="R39" s="61">
        <f>VLOOKUP($A39,'Occupancy Raw Data'!$B$8:$BE$45,'Occupancy Raw Data'!Y$3,FALSE)</f>
        <v>-3.6152356633684399</v>
      </c>
      <c r="S39" s="60">
        <f>VLOOKUP($A39,'Occupancy Raw Data'!$B$8:$BE$45,'Occupancy Raw Data'!AA$3,FALSE)</f>
        <v>-0.71904621015374104</v>
      </c>
      <c r="T39" s="60">
        <f>VLOOKUP($A39,'Occupancy Raw Data'!$B$8:$BE$45,'Occupancy Raw Data'!AB$3,FALSE)</f>
        <v>-0.83204586537551295</v>
      </c>
      <c r="U39" s="61">
        <f>VLOOKUP($A39,'Occupancy Raw Data'!$B$8:$BE$45,'Occupancy Raw Data'!AC$3,FALSE)</f>
        <v>-0.77585489506551897</v>
      </c>
      <c r="V39" s="62">
        <f>VLOOKUP($A39,'Occupancy Raw Data'!$B$8:$BE$45,'Occupancy Raw Data'!AE$3,FALSE)</f>
        <v>-2.7054296347693798</v>
      </c>
      <c r="W39" s="63"/>
      <c r="X39" s="64">
        <f>VLOOKUP($A39,'ADR Raw Data'!$B$6:$BE$43,'ADR Raw Data'!G$1,FALSE)</f>
        <v>97.486984536082403</v>
      </c>
      <c r="Y39" s="65">
        <f>VLOOKUP($A39,'ADR Raw Data'!$B$6:$BE$43,'ADR Raw Data'!H$1,FALSE)</f>
        <v>102.60884162611799</v>
      </c>
      <c r="Z39" s="65">
        <f>VLOOKUP($A39,'ADR Raw Data'!$B$6:$BE$43,'ADR Raw Data'!I$1,FALSE)</f>
        <v>104.97261749251</v>
      </c>
      <c r="AA39" s="65">
        <f>VLOOKUP($A39,'ADR Raw Data'!$B$6:$BE$43,'ADR Raw Data'!J$1,FALSE)</f>
        <v>108.041955939687</v>
      </c>
      <c r="AB39" s="65">
        <f>VLOOKUP($A39,'ADR Raw Data'!$B$6:$BE$43,'ADR Raw Data'!K$1,FALSE)</f>
        <v>111.496913996627</v>
      </c>
      <c r="AC39" s="66">
        <f>VLOOKUP($A39,'ADR Raw Data'!$B$6:$BE$43,'ADR Raw Data'!L$1,FALSE)</f>
        <v>105.384402015894</v>
      </c>
      <c r="AD39" s="65">
        <f>VLOOKUP($A39,'ADR Raw Data'!$B$6:$BE$43,'ADR Raw Data'!N$1,FALSE)</f>
        <v>127.259980991002</v>
      </c>
      <c r="AE39" s="65">
        <f>VLOOKUP($A39,'ADR Raw Data'!$B$6:$BE$43,'ADR Raw Data'!O$1,FALSE)</f>
        <v>129.68811302601799</v>
      </c>
      <c r="AF39" s="66">
        <f>VLOOKUP($A39,'ADR Raw Data'!$B$6:$BE$43,'ADR Raw Data'!P$1,FALSE)</f>
        <v>128.479992433636</v>
      </c>
      <c r="AG39" s="67">
        <f>VLOOKUP($A39,'ADR Raw Data'!$B$6:$BE$43,'ADR Raw Data'!R$1,FALSE)</f>
        <v>112.931552403846</v>
      </c>
      <c r="AH39" s="63"/>
      <c r="AI39" s="59">
        <f>VLOOKUP($A39,'ADR Raw Data'!$B$6:$BE$43,'ADR Raw Data'!T$1,FALSE)</f>
        <v>1.7418463864643601</v>
      </c>
      <c r="AJ39" s="60">
        <f>VLOOKUP($A39,'ADR Raw Data'!$B$6:$BE$43,'ADR Raw Data'!U$1,FALSE)</f>
        <v>5.9488969185778302</v>
      </c>
      <c r="AK39" s="60">
        <f>VLOOKUP($A39,'ADR Raw Data'!$B$6:$BE$43,'ADR Raw Data'!V$1,FALSE)</f>
        <v>6.8625900870606404</v>
      </c>
      <c r="AL39" s="60">
        <f>VLOOKUP($A39,'ADR Raw Data'!$B$6:$BE$43,'ADR Raw Data'!W$1,FALSE)</f>
        <v>9.9700795943057692</v>
      </c>
      <c r="AM39" s="60">
        <f>VLOOKUP($A39,'ADR Raw Data'!$B$6:$BE$43,'ADR Raw Data'!X$1,FALSE)</f>
        <v>12.033759522334201</v>
      </c>
      <c r="AN39" s="61">
        <f>VLOOKUP($A39,'ADR Raw Data'!$B$6:$BE$43,'ADR Raw Data'!Y$1,FALSE)</f>
        <v>7.7486021190479599</v>
      </c>
      <c r="AO39" s="60">
        <f>VLOOKUP($A39,'ADR Raw Data'!$B$6:$BE$43,'ADR Raw Data'!AA$1,FALSE)</f>
        <v>10.9858509209764</v>
      </c>
      <c r="AP39" s="60">
        <f>VLOOKUP($A39,'ADR Raw Data'!$B$6:$BE$43,'ADR Raw Data'!AB$1,FALSE)</f>
        <v>9.7051051365239793</v>
      </c>
      <c r="AQ39" s="61">
        <f>VLOOKUP($A39,'ADR Raw Data'!$B$6:$BE$43,'ADR Raw Data'!AC$1,FALSE)</f>
        <v>10.3316176599945</v>
      </c>
      <c r="AR39" s="62">
        <f>VLOOKUP($A39,'ADR Raw Data'!$B$6:$BE$43,'ADR Raw Data'!AE$1,FALSE)</f>
        <v>8.8187249444658509</v>
      </c>
      <c r="AS39" s="50"/>
      <c r="AT39" s="64">
        <f>VLOOKUP($A39,'RevPAR Raw Data'!$B$6:$BE$43,'RevPAR Raw Data'!G$1,FALSE)</f>
        <v>52.3219618758434</v>
      </c>
      <c r="AU39" s="65">
        <f>VLOOKUP($A39,'RevPAR Raw Data'!$B$6:$BE$43,'RevPAR Raw Data'!H$1,FALSE)</f>
        <v>66.166086032388606</v>
      </c>
      <c r="AV39" s="65">
        <f>VLOOKUP($A39,'RevPAR Raw Data'!$B$6:$BE$43,'RevPAR Raw Data'!I$1,FALSE)</f>
        <v>72.117321524966201</v>
      </c>
      <c r="AW39" s="65">
        <f>VLOOKUP($A39,'RevPAR Raw Data'!$B$6:$BE$43,'RevPAR Raw Data'!J$1,FALSE)</f>
        <v>77.601390013495205</v>
      </c>
      <c r="AX39" s="65">
        <f>VLOOKUP($A39,'RevPAR Raw Data'!$B$6:$BE$43,'RevPAR Raw Data'!K$1,FALSE)</f>
        <v>80.304862348178105</v>
      </c>
      <c r="AY39" s="66">
        <f>VLOOKUP($A39,'RevPAR Raw Data'!$B$6:$BE$43,'RevPAR Raw Data'!L$1,FALSE)</f>
        <v>69.702324358974295</v>
      </c>
      <c r="AZ39" s="65">
        <f>VLOOKUP($A39,'RevPAR Raw Data'!$B$6:$BE$43,'RevPAR Raw Data'!N$1,FALSE)</f>
        <v>101.640537449392</v>
      </c>
      <c r="BA39" s="65">
        <f>VLOOKUP($A39,'RevPAR Raw Data'!$B$6:$BE$43,'RevPAR Raw Data'!O$1,FALSE)</f>
        <v>104.59932624831301</v>
      </c>
      <c r="BB39" s="66">
        <f>VLOOKUP($A39,'RevPAR Raw Data'!$B$6:$BE$43,'RevPAR Raw Data'!P$1,FALSE)</f>
        <v>103.119931848852</v>
      </c>
      <c r="BC39" s="67">
        <f>VLOOKUP($A39,'RevPAR Raw Data'!$B$6:$BE$43,'RevPAR Raw Data'!R$1,FALSE)</f>
        <v>79.250212213225296</v>
      </c>
      <c r="BD39" s="63"/>
      <c r="BE39" s="59">
        <f>VLOOKUP($A39,'RevPAR Raw Data'!$B$6:$BE$43,'RevPAR Raw Data'!T$1,FALSE)</f>
        <v>-8.9998506911959506</v>
      </c>
      <c r="BF39" s="60">
        <f>VLOOKUP($A39,'RevPAR Raw Data'!$B$6:$BE$43,'RevPAR Raw Data'!U$1,FALSE)</f>
        <v>0.51180728074571202</v>
      </c>
      <c r="BG39" s="60">
        <f>VLOOKUP($A39,'RevPAR Raw Data'!$B$6:$BE$43,'RevPAR Raw Data'!V$1,FALSE)</f>
        <v>2.0824007452809399</v>
      </c>
      <c r="BH39" s="60">
        <f>VLOOKUP($A39,'RevPAR Raw Data'!$B$6:$BE$43,'RevPAR Raw Data'!W$1,FALSE)</f>
        <v>9.6339849161744802</v>
      </c>
      <c r="BI39" s="60">
        <f>VLOOKUP($A39,'RevPAR Raw Data'!$B$6:$BE$43,'RevPAR Raw Data'!X$1,FALSE)</f>
        <v>13.3821275993461</v>
      </c>
      <c r="BJ39" s="61">
        <f>VLOOKUP($A39,'RevPAR Raw Data'!$B$6:$BE$43,'RevPAR Raw Data'!Y$1,FALSE)</f>
        <v>3.8532362284591701</v>
      </c>
      <c r="BK39" s="60">
        <f>VLOOKUP($A39,'RevPAR Raw Data'!$B$6:$BE$43,'RevPAR Raw Data'!AA$1,FALSE)</f>
        <v>10.1878113661223</v>
      </c>
      <c r="BL39" s="60">
        <f>VLOOKUP($A39,'RevPAR Raw Data'!$B$6:$BE$43,'RevPAR Raw Data'!AB$1,FALSE)</f>
        <v>8.7923083451296709</v>
      </c>
      <c r="BM39" s="61">
        <f>VLOOKUP($A39,'RevPAR Raw Data'!$B$6:$BE$43,'RevPAR Raw Data'!AC$1,FALSE)</f>
        <v>9.47560440357449</v>
      </c>
      <c r="BN39" s="62">
        <f>VLOOKUP($A39,'RevPAR Raw Data'!$B$6:$BE$43,'RevPAR Raw Data'!AE$1,FALSE)</f>
        <v>5.8747109116400802</v>
      </c>
    </row>
    <row r="40" spans="1:66" x14ac:dyDescent="0.35">
      <c r="A40" s="81" t="s">
        <v>79</v>
      </c>
      <c r="B40" s="59">
        <f>VLOOKUP($A40,'Occupancy Raw Data'!$B$8:$BE$45,'Occupancy Raw Data'!G$3,FALSE)</f>
        <v>54.4692737430167</v>
      </c>
      <c r="C40" s="60">
        <f>VLOOKUP($A40,'Occupancy Raw Data'!$B$8:$BE$45,'Occupancy Raw Data'!H$3,FALSE)</f>
        <v>67.877094972066999</v>
      </c>
      <c r="D40" s="60">
        <f>VLOOKUP($A40,'Occupancy Raw Data'!$B$8:$BE$45,'Occupancy Raw Data'!I$3,FALSE)</f>
        <v>68.621973929236404</v>
      </c>
      <c r="E40" s="60">
        <f>VLOOKUP($A40,'Occupancy Raw Data'!$B$8:$BE$45,'Occupancy Raw Data'!J$3,FALSE)</f>
        <v>70.391061452513895</v>
      </c>
      <c r="F40" s="60">
        <f>VLOOKUP($A40,'Occupancy Raw Data'!$B$8:$BE$45,'Occupancy Raw Data'!K$3,FALSE)</f>
        <v>62.383612662942198</v>
      </c>
      <c r="G40" s="61">
        <f>VLOOKUP($A40,'Occupancy Raw Data'!$B$8:$BE$45,'Occupancy Raw Data'!L$3,FALSE)</f>
        <v>64.748603351955296</v>
      </c>
      <c r="H40" s="60">
        <f>VLOOKUP($A40,'Occupancy Raw Data'!$B$8:$BE$45,'Occupancy Raw Data'!N$3,FALSE)</f>
        <v>76.350093109869604</v>
      </c>
      <c r="I40" s="60">
        <f>VLOOKUP($A40,'Occupancy Raw Data'!$B$8:$BE$45,'Occupancy Raw Data'!O$3,FALSE)</f>
        <v>76.629422718808101</v>
      </c>
      <c r="J40" s="61">
        <f>VLOOKUP($A40,'Occupancy Raw Data'!$B$8:$BE$45,'Occupancy Raw Data'!P$3,FALSE)</f>
        <v>76.489757914338895</v>
      </c>
      <c r="K40" s="62">
        <f>VLOOKUP($A40,'Occupancy Raw Data'!$B$8:$BE$45,'Occupancy Raw Data'!R$3,FALSE)</f>
        <v>68.1032189412077</v>
      </c>
      <c r="L40" s="63"/>
      <c r="M40" s="59">
        <f>VLOOKUP($A40,'Occupancy Raw Data'!$B$8:$BE$45,'Occupancy Raw Data'!T$3,FALSE)</f>
        <v>-8.7363494539781499</v>
      </c>
      <c r="N40" s="60">
        <f>VLOOKUP($A40,'Occupancy Raw Data'!$B$8:$BE$45,'Occupancy Raw Data'!U$3,FALSE)</f>
        <v>-0.27359781121750998</v>
      </c>
      <c r="O40" s="60">
        <f>VLOOKUP($A40,'Occupancy Raw Data'!$B$8:$BE$45,'Occupancy Raw Data'!V$3,FALSE)</f>
        <v>-5.9948979591836702</v>
      </c>
      <c r="P40" s="60">
        <f>VLOOKUP($A40,'Occupancy Raw Data'!$B$8:$BE$45,'Occupancy Raw Data'!W$3,FALSE)</f>
        <v>-6.0869565217391299</v>
      </c>
      <c r="Q40" s="60">
        <f>VLOOKUP($A40,'Occupancy Raw Data'!$B$8:$BE$45,'Occupancy Raw Data'!X$3,FALSE)</f>
        <v>-11.492734478203401</v>
      </c>
      <c r="R40" s="61">
        <f>VLOOKUP($A40,'Occupancy Raw Data'!$B$8:$BE$45,'Occupancy Raw Data'!Y$3,FALSE)</f>
        <v>-6.4819795589026299</v>
      </c>
      <c r="S40" s="60">
        <f>VLOOKUP($A40,'Occupancy Raw Data'!$B$8:$BE$45,'Occupancy Raw Data'!AA$3,FALSE)</f>
        <v>-6.6059225512528403</v>
      </c>
      <c r="T40" s="60">
        <f>VLOOKUP($A40,'Occupancy Raw Data'!$B$8:$BE$45,'Occupancy Raw Data'!AB$3,FALSE)</f>
        <v>-7.3198198198198101</v>
      </c>
      <c r="U40" s="61">
        <f>VLOOKUP($A40,'Occupancy Raw Data'!$B$8:$BE$45,'Occupancy Raw Data'!AC$3,FALSE)</f>
        <v>-6.9648924122310296</v>
      </c>
      <c r="V40" s="62">
        <f>VLOOKUP($A40,'Occupancy Raw Data'!$B$8:$BE$45,'Occupancy Raw Data'!AE$3,FALSE)</f>
        <v>-6.6374908825674597</v>
      </c>
      <c r="W40" s="63"/>
      <c r="X40" s="64">
        <f>VLOOKUP($A40,'ADR Raw Data'!$B$6:$BE$43,'ADR Raw Data'!G$1,FALSE)</f>
        <v>110.638461538461</v>
      </c>
      <c r="Y40" s="65">
        <f>VLOOKUP($A40,'ADR Raw Data'!$B$6:$BE$43,'ADR Raw Data'!H$1,FALSE)</f>
        <v>119.77598079561</v>
      </c>
      <c r="Z40" s="65">
        <f>VLOOKUP($A40,'ADR Raw Data'!$B$6:$BE$43,'ADR Raw Data'!I$1,FALSE)</f>
        <v>121.023378561736</v>
      </c>
      <c r="AA40" s="65">
        <f>VLOOKUP($A40,'ADR Raw Data'!$B$6:$BE$43,'ADR Raw Data'!J$1,FALSE)</f>
        <v>116.463783068783</v>
      </c>
      <c r="AB40" s="65">
        <f>VLOOKUP($A40,'ADR Raw Data'!$B$6:$BE$43,'ADR Raw Data'!K$1,FALSE)</f>
        <v>118.18205970149199</v>
      </c>
      <c r="AC40" s="66">
        <f>VLOOKUP($A40,'ADR Raw Data'!$B$6:$BE$43,'ADR Raw Data'!L$1,FALSE)</f>
        <v>117.475703192407</v>
      </c>
      <c r="AD40" s="65">
        <f>VLOOKUP($A40,'ADR Raw Data'!$B$6:$BE$43,'ADR Raw Data'!N$1,FALSE)</f>
        <v>144.42728048780401</v>
      </c>
      <c r="AE40" s="65">
        <f>VLOOKUP($A40,'ADR Raw Data'!$B$6:$BE$43,'ADR Raw Data'!O$1,FALSE)</f>
        <v>151.01018226002401</v>
      </c>
      <c r="AF40" s="66">
        <f>VLOOKUP($A40,'ADR Raw Data'!$B$6:$BE$43,'ADR Raw Data'!P$1,FALSE)</f>
        <v>147.72474132684101</v>
      </c>
      <c r="AG40" s="67">
        <f>VLOOKUP($A40,'ADR Raw Data'!$B$6:$BE$43,'ADR Raw Data'!R$1,FALSE)</f>
        <v>127.182572265625</v>
      </c>
      <c r="AH40" s="63"/>
      <c r="AI40" s="59">
        <f>VLOOKUP($A40,'ADR Raw Data'!$B$6:$BE$43,'ADR Raw Data'!T$1,FALSE)</f>
        <v>-5.9294842460022297</v>
      </c>
      <c r="AJ40" s="60">
        <f>VLOOKUP($A40,'ADR Raw Data'!$B$6:$BE$43,'ADR Raw Data'!U$1,FALSE)</f>
        <v>-0.98177463792931596</v>
      </c>
      <c r="AK40" s="60">
        <f>VLOOKUP($A40,'ADR Raw Data'!$B$6:$BE$43,'ADR Raw Data'!V$1,FALSE)</f>
        <v>2.10268341434015</v>
      </c>
      <c r="AL40" s="60">
        <f>VLOOKUP($A40,'ADR Raw Data'!$B$6:$BE$43,'ADR Raw Data'!W$1,FALSE)</f>
        <v>7.76302333790274</v>
      </c>
      <c r="AM40" s="60">
        <f>VLOOKUP($A40,'ADR Raw Data'!$B$6:$BE$43,'ADR Raw Data'!X$1,FALSE)</f>
        <v>7.3121171597327103E-2</v>
      </c>
      <c r="AN40" s="61">
        <f>VLOOKUP($A40,'ADR Raw Data'!$B$6:$BE$43,'ADR Raw Data'!Y$1,FALSE)</f>
        <v>0.83910353301337604</v>
      </c>
      <c r="AO40" s="60">
        <f>VLOOKUP($A40,'ADR Raw Data'!$B$6:$BE$43,'ADR Raw Data'!AA$1,FALSE)</f>
        <v>1.89937784479919</v>
      </c>
      <c r="AP40" s="60">
        <f>VLOOKUP($A40,'ADR Raw Data'!$B$6:$BE$43,'ADR Raw Data'!AB$1,FALSE)</f>
        <v>4.1407960624292999</v>
      </c>
      <c r="AQ40" s="61">
        <f>VLOOKUP($A40,'ADR Raw Data'!$B$6:$BE$43,'ADR Raw Data'!AC$1,FALSE)</f>
        <v>3.0304073285972599</v>
      </c>
      <c r="AR40" s="62">
        <f>VLOOKUP($A40,'ADR Raw Data'!$B$6:$BE$43,'ADR Raw Data'!AE$1,FALSE)</f>
        <v>1.6202281030672201</v>
      </c>
      <c r="AS40" s="50"/>
      <c r="AT40" s="64">
        <f>VLOOKUP($A40,'RevPAR Raw Data'!$B$6:$BE$43,'RevPAR Raw Data'!G$1,FALSE)</f>
        <v>60.263966480446904</v>
      </c>
      <c r="AU40" s="65">
        <f>VLOOKUP($A40,'RevPAR Raw Data'!$B$6:$BE$43,'RevPAR Raw Data'!H$1,FALSE)</f>
        <v>81.300456238361207</v>
      </c>
      <c r="AV40" s="65">
        <f>VLOOKUP($A40,'RevPAR Raw Data'!$B$6:$BE$43,'RevPAR Raw Data'!I$1,FALSE)</f>
        <v>83.048631284916198</v>
      </c>
      <c r="AW40" s="65">
        <f>VLOOKUP($A40,'RevPAR Raw Data'!$B$6:$BE$43,'RevPAR Raw Data'!J$1,FALSE)</f>
        <v>81.9800931098696</v>
      </c>
      <c r="AX40" s="65">
        <f>VLOOKUP($A40,'RevPAR Raw Data'!$B$6:$BE$43,'RevPAR Raw Data'!K$1,FALSE)</f>
        <v>73.726238361266198</v>
      </c>
      <c r="AY40" s="66">
        <f>VLOOKUP($A40,'RevPAR Raw Data'!$B$6:$BE$43,'RevPAR Raw Data'!L$1,FALSE)</f>
        <v>76.063877094972</v>
      </c>
      <c r="AZ40" s="65">
        <f>VLOOKUP($A40,'RevPAR Raw Data'!$B$6:$BE$43,'RevPAR Raw Data'!N$1,FALSE)</f>
        <v>110.270363128491</v>
      </c>
      <c r="BA40" s="65">
        <f>VLOOKUP($A40,'RevPAR Raw Data'!$B$6:$BE$43,'RevPAR Raw Data'!O$1,FALSE)</f>
        <v>115.718230912476</v>
      </c>
      <c r="BB40" s="66">
        <f>VLOOKUP($A40,'RevPAR Raw Data'!$B$6:$BE$43,'RevPAR Raw Data'!P$1,FALSE)</f>
        <v>112.994297020484</v>
      </c>
      <c r="BC40" s="67">
        <f>VLOOKUP($A40,'RevPAR Raw Data'!$B$6:$BE$43,'RevPAR Raw Data'!R$1,FALSE)</f>
        <v>86.615425645118293</v>
      </c>
      <c r="BD40" s="63"/>
      <c r="BE40" s="59">
        <f>VLOOKUP($A40,'RevPAR Raw Data'!$B$6:$BE$43,'RevPAR Raw Data'!T$1,FALSE)</f>
        <v>-14.147813235431</v>
      </c>
      <c r="BF40" s="60">
        <f>VLOOKUP($A40,'RevPAR Raw Data'!$B$6:$BE$43,'RevPAR Raw Data'!U$1,FALSE)</f>
        <v>-1.25268633522636</v>
      </c>
      <c r="BG40" s="60">
        <f>VLOOKUP($A40,'RevPAR Raw Data'!$B$6:$BE$43,'RevPAR Raw Data'!V$1,FALSE)</f>
        <v>-4.01826826993788</v>
      </c>
      <c r="BH40" s="60">
        <f>VLOOKUP($A40,'RevPAR Raw Data'!$B$6:$BE$43,'RevPAR Raw Data'!W$1,FALSE)</f>
        <v>1.2035349608130099</v>
      </c>
      <c r="BI40" s="60">
        <f>VLOOKUP($A40,'RevPAR Raw Data'!$B$6:$BE$43,'RevPAR Raw Data'!X$1,FALSE)</f>
        <v>-11.4280169287051</v>
      </c>
      <c r="BJ40" s="61">
        <f>VLOOKUP($A40,'RevPAR Raw Data'!$B$6:$BE$43,'RevPAR Raw Data'!Y$1,FALSE)</f>
        <v>-5.69726654537721</v>
      </c>
      <c r="BK40" s="60">
        <f>VLOOKUP($A40,'RevPAR Raw Data'!$B$6:$BE$43,'RevPAR Raw Data'!AA$1,FALSE)</f>
        <v>-4.8320161358367404</v>
      </c>
      <c r="BL40" s="60">
        <f>VLOOKUP($A40,'RevPAR Raw Data'!$B$6:$BE$43,'RevPAR Raw Data'!AB$1,FALSE)</f>
        <v>-3.4821225682665302</v>
      </c>
      <c r="BM40" s="61">
        <f>VLOOKUP($A40,'RevPAR Raw Data'!$B$6:$BE$43,'RevPAR Raw Data'!AC$1,FALSE)</f>
        <v>-4.1455496937229297</v>
      </c>
      <c r="BN40" s="62">
        <f>VLOOKUP($A40,'RevPAR Raw Data'!$B$6:$BE$43,'RevPAR Raw Data'!AE$1,FALSE)</f>
        <v>-5.1248052721181203</v>
      </c>
    </row>
    <row r="41" spans="1:66" x14ac:dyDescent="0.35">
      <c r="A41" s="81" t="s">
        <v>80</v>
      </c>
      <c r="B41" s="59">
        <f>VLOOKUP($A41,'Occupancy Raw Data'!$B$8:$BE$45,'Occupancy Raw Data'!G$3,FALSE)</f>
        <v>52.213633169360499</v>
      </c>
      <c r="C41" s="60">
        <f>VLOOKUP($A41,'Occupancy Raw Data'!$B$8:$BE$45,'Occupancy Raw Data'!H$3,FALSE)</f>
        <v>64.652143359100407</v>
      </c>
      <c r="D41" s="60">
        <f>VLOOKUP($A41,'Occupancy Raw Data'!$B$8:$BE$45,'Occupancy Raw Data'!I$3,FALSE)</f>
        <v>70.625439212930402</v>
      </c>
      <c r="E41" s="60">
        <f>VLOOKUP($A41,'Occupancy Raw Data'!$B$8:$BE$45,'Occupancy Raw Data'!J$3,FALSE)</f>
        <v>73.366127898805303</v>
      </c>
      <c r="F41" s="60">
        <f>VLOOKUP($A41,'Occupancy Raw Data'!$B$8:$BE$45,'Occupancy Raw Data'!K$3,FALSE)</f>
        <v>71.187631763879097</v>
      </c>
      <c r="G41" s="61">
        <f>VLOOKUP($A41,'Occupancy Raw Data'!$B$8:$BE$45,'Occupancy Raw Data'!L$3,FALSE)</f>
        <v>66.408995080815103</v>
      </c>
      <c r="H41" s="60">
        <f>VLOOKUP($A41,'Occupancy Raw Data'!$B$8:$BE$45,'Occupancy Raw Data'!N$3,FALSE)</f>
        <v>83.555867884750498</v>
      </c>
      <c r="I41" s="60">
        <f>VLOOKUP($A41,'Occupancy Raw Data'!$B$8:$BE$45,'Occupancy Raw Data'!O$3,FALSE)</f>
        <v>83.977512297961994</v>
      </c>
      <c r="J41" s="61">
        <f>VLOOKUP($A41,'Occupancy Raw Data'!$B$8:$BE$45,'Occupancy Raw Data'!P$3,FALSE)</f>
        <v>83.766690091356196</v>
      </c>
      <c r="K41" s="62">
        <f>VLOOKUP($A41,'Occupancy Raw Data'!$B$8:$BE$45,'Occupancy Raw Data'!R$3,FALSE)</f>
        <v>71.368336512398301</v>
      </c>
      <c r="L41" s="63"/>
      <c r="M41" s="59">
        <f>VLOOKUP($A41,'Occupancy Raw Data'!$B$8:$BE$45,'Occupancy Raw Data'!T$3,FALSE)</f>
        <v>-9.6188529134225007</v>
      </c>
      <c r="N41" s="60">
        <f>VLOOKUP($A41,'Occupancy Raw Data'!$B$8:$BE$45,'Occupancy Raw Data'!U$3,FALSE)</f>
        <v>-0.81034343799974795</v>
      </c>
      <c r="O41" s="60">
        <f>VLOOKUP($A41,'Occupancy Raw Data'!$B$8:$BE$45,'Occupancy Raw Data'!V$3,FALSE)</f>
        <v>6.0076720469674196</v>
      </c>
      <c r="P41" s="60">
        <f>VLOOKUP($A41,'Occupancy Raw Data'!$B$8:$BE$45,'Occupancy Raw Data'!W$3,FALSE)</f>
        <v>8.6246068404642102</v>
      </c>
      <c r="Q41" s="60">
        <f>VLOOKUP($A41,'Occupancy Raw Data'!$B$8:$BE$45,'Occupancy Raw Data'!X$3,FALSE)</f>
        <v>2.1271292943703299</v>
      </c>
      <c r="R41" s="61">
        <f>VLOOKUP($A41,'Occupancy Raw Data'!$B$8:$BE$45,'Occupancy Raw Data'!Y$3,FALSE)</f>
        <v>1.5988337662952901</v>
      </c>
      <c r="S41" s="60">
        <f>VLOOKUP($A41,'Occupancy Raw Data'!$B$8:$BE$45,'Occupancy Raw Data'!AA$3,FALSE)</f>
        <v>0.25389341010586403</v>
      </c>
      <c r="T41" s="60">
        <f>VLOOKUP($A41,'Occupancy Raw Data'!$B$8:$BE$45,'Occupancy Raw Data'!AB$3,FALSE)</f>
        <v>-1.03113890696126</v>
      </c>
      <c r="U41" s="61">
        <f>VLOOKUP($A41,'Occupancy Raw Data'!$B$8:$BE$45,'Occupancy Raw Data'!AC$3,FALSE)</f>
        <v>-0.39438410189602902</v>
      </c>
      <c r="V41" s="62">
        <f>VLOOKUP($A41,'Occupancy Raw Data'!$B$8:$BE$45,'Occupancy Raw Data'!AE$3,FALSE)</f>
        <v>0.92157799309212096</v>
      </c>
      <c r="W41" s="63"/>
      <c r="X41" s="64">
        <f>VLOOKUP($A41,'ADR Raw Data'!$B$6:$BE$43,'ADR Raw Data'!G$1,FALSE)</f>
        <v>160.23620457604301</v>
      </c>
      <c r="Y41" s="65">
        <f>VLOOKUP($A41,'ADR Raw Data'!$B$6:$BE$43,'ADR Raw Data'!H$1,FALSE)</f>
        <v>167.382858695652</v>
      </c>
      <c r="Z41" s="65">
        <f>VLOOKUP($A41,'ADR Raw Data'!$B$6:$BE$43,'ADR Raw Data'!I$1,FALSE)</f>
        <v>168.208069651741</v>
      </c>
      <c r="AA41" s="65">
        <f>VLOOKUP($A41,'ADR Raw Data'!$B$6:$BE$43,'ADR Raw Data'!J$1,FALSE)</f>
        <v>160.409137931034</v>
      </c>
      <c r="AB41" s="65">
        <f>VLOOKUP($A41,'ADR Raw Data'!$B$6:$BE$43,'ADR Raw Data'!K$1,FALSE)</f>
        <v>166.331816386969</v>
      </c>
      <c r="AC41" s="66">
        <f>VLOOKUP($A41,'ADR Raw Data'!$B$6:$BE$43,'ADR Raw Data'!L$1,FALSE)</f>
        <v>164.66838306878299</v>
      </c>
      <c r="AD41" s="65">
        <f>VLOOKUP($A41,'ADR Raw Data'!$B$6:$BE$43,'ADR Raw Data'!N$1,FALSE)</f>
        <v>205.738015138772</v>
      </c>
      <c r="AE41" s="65">
        <f>VLOOKUP($A41,'ADR Raw Data'!$B$6:$BE$43,'ADR Raw Data'!O$1,FALSE)</f>
        <v>210.630677824267</v>
      </c>
      <c r="AF41" s="66">
        <f>VLOOKUP($A41,'ADR Raw Data'!$B$6:$BE$43,'ADR Raw Data'!P$1,FALSE)</f>
        <v>208.19050335570401</v>
      </c>
      <c r="AG41" s="67">
        <f>VLOOKUP($A41,'ADR Raw Data'!$B$6:$BE$43,'ADR Raw Data'!R$1,FALSE)</f>
        <v>179.26350682233701</v>
      </c>
      <c r="AH41" s="63"/>
      <c r="AI41" s="59">
        <f>VLOOKUP($A41,'ADR Raw Data'!$B$6:$BE$43,'ADR Raw Data'!T$1,FALSE)</f>
        <v>2.48411444421451</v>
      </c>
      <c r="AJ41" s="60">
        <f>VLOOKUP($A41,'ADR Raw Data'!$B$6:$BE$43,'ADR Raw Data'!U$1,FALSE)</f>
        <v>2.4896436353388798</v>
      </c>
      <c r="AK41" s="60">
        <f>VLOOKUP($A41,'ADR Raw Data'!$B$6:$BE$43,'ADR Raw Data'!V$1,FALSE)</f>
        <v>-2.0815653900006701E-2</v>
      </c>
      <c r="AL41" s="60">
        <f>VLOOKUP($A41,'ADR Raw Data'!$B$6:$BE$43,'ADR Raw Data'!W$1,FALSE)</f>
        <v>1.03369518254368</v>
      </c>
      <c r="AM41" s="60">
        <f>VLOOKUP($A41,'ADR Raw Data'!$B$6:$BE$43,'ADR Raw Data'!X$1,FALSE)</f>
        <v>2.5597910061146201</v>
      </c>
      <c r="AN41" s="61">
        <f>VLOOKUP($A41,'ADR Raw Data'!$B$6:$BE$43,'ADR Raw Data'!Y$1,FALSE)</f>
        <v>1.70522624998022</v>
      </c>
      <c r="AO41" s="60">
        <f>VLOOKUP($A41,'ADR Raw Data'!$B$6:$BE$43,'ADR Raw Data'!AA$1,FALSE)</f>
        <v>8.0273250916043697</v>
      </c>
      <c r="AP41" s="60">
        <f>VLOOKUP($A41,'ADR Raw Data'!$B$6:$BE$43,'ADR Raw Data'!AB$1,FALSE)</f>
        <v>10.442065570364999</v>
      </c>
      <c r="AQ41" s="61">
        <f>VLOOKUP($A41,'ADR Raw Data'!$B$6:$BE$43,'ADR Raw Data'!AC$1,FALSE)</f>
        <v>9.2380848916707201</v>
      </c>
      <c r="AR41" s="62">
        <f>VLOOKUP($A41,'ADR Raw Data'!$B$6:$BE$43,'ADR Raw Data'!AE$1,FALSE)</f>
        <v>4.4347166825654201</v>
      </c>
      <c r="AS41" s="50"/>
      <c r="AT41" s="64">
        <f>VLOOKUP($A41,'RevPAR Raw Data'!$B$6:$BE$43,'RevPAR Raw Data'!G$1,FALSE)</f>
        <v>83.665144061841104</v>
      </c>
      <c r="AU41" s="65">
        <f>VLOOKUP($A41,'RevPAR Raw Data'!$B$6:$BE$43,'RevPAR Raw Data'!H$1,FALSE)</f>
        <v>108.21660576247299</v>
      </c>
      <c r="AV41" s="65">
        <f>VLOOKUP($A41,'RevPAR Raw Data'!$B$6:$BE$43,'RevPAR Raw Data'!I$1,FALSE)</f>
        <v>118.797687983134</v>
      </c>
      <c r="AW41" s="65">
        <f>VLOOKUP($A41,'RevPAR Raw Data'!$B$6:$BE$43,'RevPAR Raw Data'!J$1,FALSE)</f>
        <v>117.685973295853</v>
      </c>
      <c r="AX41" s="65">
        <f>VLOOKUP($A41,'RevPAR Raw Data'!$B$6:$BE$43,'RevPAR Raw Data'!K$1,FALSE)</f>
        <v>118.407680955727</v>
      </c>
      <c r="AY41" s="66">
        <f>VLOOKUP($A41,'RevPAR Raw Data'!$B$6:$BE$43,'RevPAR Raw Data'!L$1,FALSE)</f>
        <v>109.354618411806</v>
      </c>
      <c r="AZ41" s="65">
        <f>VLOOKUP($A41,'RevPAR Raw Data'!$B$6:$BE$43,'RevPAR Raw Data'!N$1,FALSE)</f>
        <v>171.90618411806</v>
      </c>
      <c r="BA41" s="65">
        <f>VLOOKUP($A41,'RevPAR Raw Data'!$B$6:$BE$43,'RevPAR Raw Data'!O$1,FALSE)</f>
        <v>176.882403373155</v>
      </c>
      <c r="BB41" s="66">
        <f>VLOOKUP($A41,'RevPAR Raw Data'!$B$6:$BE$43,'RevPAR Raw Data'!P$1,FALSE)</f>
        <v>174.394293745607</v>
      </c>
      <c r="BC41" s="67">
        <f>VLOOKUP($A41,'RevPAR Raw Data'!$B$6:$BE$43,'RevPAR Raw Data'!R$1,FALSE)</f>
        <v>127.937382792892</v>
      </c>
      <c r="BD41" s="63"/>
      <c r="BE41" s="59">
        <f>VLOOKUP($A41,'RevPAR Raw Data'!$B$6:$BE$43,'RevPAR Raw Data'!T$1,FALSE)</f>
        <v>-7.3736817837980704</v>
      </c>
      <c r="BF41" s="60">
        <f>VLOOKUP($A41,'RevPAR Raw Data'!$B$6:$BE$43,'RevPAR Raw Data'!U$1,FALSE)</f>
        <v>1.6591255335105799</v>
      </c>
      <c r="BG41" s="60">
        <f>VLOOKUP($A41,'RevPAR Raw Data'!$B$6:$BE$43,'RevPAR Raw Data'!V$1,FALSE)</f>
        <v>5.9856058568466697</v>
      </c>
      <c r="BH41" s="60">
        <f>VLOOKUP($A41,'RevPAR Raw Data'!$B$6:$BE$43,'RevPAR Raw Data'!W$1,FALSE)</f>
        <v>9.7474541684311102</v>
      </c>
      <c r="BI41" s="60">
        <f>VLOOKUP($A41,'RevPAR Raw Data'!$B$6:$BE$43,'RevPAR Raw Data'!X$1,FALSE)</f>
        <v>4.7413703648506802</v>
      </c>
      <c r="BJ41" s="61">
        <f>VLOOKUP($A41,'RevPAR Raw Data'!$B$6:$BE$43,'RevPAR Raw Data'!Y$1,FALSE)</f>
        <v>3.3313237493519301</v>
      </c>
      <c r="BK41" s="60">
        <f>VLOOKUP($A41,'RevPAR Raw Data'!$B$6:$BE$43,'RevPAR Raw Data'!AA$1,FALSE)</f>
        <v>8.3015993511255903</v>
      </c>
      <c r="BL41" s="60">
        <f>VLOOKUP($A41,'RevPAR Raw Data'!$B$6:$BE$43,'RevPAR Raw Data'!AB$1,FALSE)</f>
        <v>9.3032544626173905</v>
      </c>
      <c r="BM41" s="61">
        <f>VLOOKUP($A41,'RevPAR Raw Data'!$B$6:$BE$43,'RevPAR Raw Data'!AC$1,FALSE)</f>
        <v>8.8072672516422799</v>
      </c>
      <c r="BN41" s="62">
        <f>VLOOKUP($A41,'RevPAR Raw Data'!$B$6:$BE$43,'RevPAR Raw Data'!AE$1,FALSE)</f>
        <v>5.3971640486600503</v>
      </c>
    </row>
    <row r="42" spans="1:66" x14ac:dyDescent="0.35">
      <c r="A42" s="81" t="s">
        <v>81</v>
      </c>
      <c r="B42" s="59">
        <f>VLOOKUP($A42,'Occupancy Raw Data'!$B$8:$BE$45,'Occupancy Raw Data'!G$3,FALSE)</f>
        <v>65.820370221111702</v>
      </c>
      <c r="C42" s="60">
        <f>VLOOKUP($A42,'Occupancy Raw Data'!$B$8:$BE$45,'Occupancy Raw Data'!H$3,FALSE)</f>
        <v>73.265092286612301</v>
      </c>
      <c r="D42" s="60">
        <f>VLOOKUP($A42,'Occupancy Raw Data'!$B$8:$BE$45,'Occupancy Raw Data'!I$3,FALSE)</f>
        <v>76.435345638214898</v>
      </c>
      <c r="E42" s="60">
        <f>VLOOKUP($A42,'Occupancy Raw Data'!$B$8:$BE$45,'Occupancy Raw Data'!J$3,FALSE)</f>
        <v>78.710942747373707</v>
      </c>
      <c r="F42" s="60">
        <f>VLOOKUP($A42,'Occupancy Raw Data'!$B$8:$BE$45,'Occupancy Raw Data'!K$3,FALSE)</f>
        <v>80.099943580236896</v>
      </c>
      <c r="G42" s="61">
        <f>VLOOKUP($A42,'Occupancy Raw Data'!$B$8:$BE$45,'Occupancy Raw Data'!L$3,FALSE)</f>
        <v>74.866338894709898</v>
      </c>
      <c r="H42" s="60">
        <f>VLOOKUP($A42,'Occupancy Raw Data'!$B$8:$BE$45,'Occupancy Raw Data'!N$3,FALSE)</f>
        <v>89.285618333736295</v>
      </c>
      <c r="I42" s="60">
        <f>VLOOKUP($A42,'Occupancy Raw Data'!$B$8:$BE$45,'Occupancy Raw Data'!O$3,FALSE)</f>
        <v>91.641815104376505</v>
      </c>
      <c r="J42" s="61">
        <f>VLOOKUP($A42,'Occupancy Raw Data'!$B$8:$BE$45,'Occupancy Raw Data'!P$3,FALSE)</f>
        <v>90.463716719056407</v>
      </c>
      <c r="K42" s="62">
        <f>VLOOKUP($A42,'Occupancy Raw Data'!$B$8:$BE$45,'Occupancy Raw Data'!R$3,FALSE)</f>
        <v>79.322732558808895</v>
      </c>
      <c r="L42" s="63"/>
      <c r="M42" s="59">
        <f>VLOOKUP($A42,'Occupancy Raw Data'!$B$8:$BE$45,'Occupancy Raw Data'!T$3,FALSE)</f>
        <v>-7.2002466495609996</v>
      </c>
      <c r="N42" s="60">
        <f>VLOOKUP($A42,'Occupancy Raw Data'!$B$8:$BE$45,'Occupancy Raw Data'!U$3,FALSE)</f>
        <v>-5.2241935435739597</v>
      </c>
      <c r="O42" s="60">
        <f>VLOOKUP($A42,'Occupancy Raw Data'!$B$8:$BE$45,'Occupancy Raw Data'!V$3,FALSE)</f>
        <v>-2.4351673563240199</v>
      </c>
      <c r="P42" s="60">
        <f>VLOOKUP($A42,'Occupancy Raw Data'!$B$8:$BE$45,'Occupancy Raw Data'!W$3,FALSE)</f>
        <v>1.08671028612167</v>
      </c>
      <c r="Q42" s="60">
        <f>VLOOKUP($A42,'Occupancy Raw Data'!$B$8:$BE$45,'Occupancy Raw Data'!X$3,FALSE)</f>
        <v>-1.2278425897163601</v>
      </c>
      <c r="R42" s="61">
        <f>VLOOKUP($A42,'Occupancy Raw Data'!$B$8:$BE$45,'Occupancy Raw Data'!Y$3,FALSE)</f>
        <v>-2.9057788184391602</v>
      </c>
      <c r="S42" s="60">
        <f>VLOOKUP($A42,'Occupancy Raw Data'!$B$8:$BE$45,'Occupancy Raw Data'!AA$3,FALSE)</f>
        <v>-0.281515056009146</v>
      </c>
      <c r="T42" s="60">
        <f>VLOOKUP($A42,'Occupancy Raw Data'!$B$8:$BE$45,'Occupancy Raw Data'!AB$3,FALSE)</f>
        <v>1.4266998286238</v>
      </c>
      <c r="U42" s="61">
        <f>VLOOKUP($A42,'Occupancy Raw Data'!$B$8:$BE$45,'Occupancy Raw Data'!AC$3,FALSE)</f>
        <v>0.57646229301321295</v>
      </c>
      <c r="V42" s="62">
        <f>VLOOKUP($A42,'Occupancy Raw Data'!$B$8:$BE$45,'Occupancy Raw Data'!AE$3,FALSE)</f>
        <v>-1.7979007361003201</v>
      </c>
      <c r="W42" s="63"/>
      <c r="X42" s="64">
        <f>VLOOKUP($A42,'ADR Raw Data'!$B$6:$BE$43,'ADR Raw Data'!G$1,FALSE)</f>
        <v>145.24012367851699</v>
      </c>
      <c r="Y42" s="65">
        <f>VLOOKUP($A42,'ADR Raw Data'!$B$6:$BE$43,'ADR Raw Data'!H$1,FALSE)</f>
        <v>147.424174550788</v>
      </c>
      <c r="Z42" s="65">
        <f>VLOOKUP($A42,'ADR Raw Data'!$B$6:$BE$43,'ADR Raw Data'!I$1,FALSE)</f>
        <v>147.56148927943701</v>
      </c>
      <c r="AA42" s="65">
        <f>VLOOKUP($A42,'ADR Raw Data'!$B$6:$BE$43,'ADR Raw Data'!J$1,FALSE)</f>
        <v>149.533190770386</v>
      </c>
      <c r="AB42" s="65">
        <f>VLOOKUP($A42,'ADR Raw Data'!$B$6:$BE$43,'ADR Raw Data'!K$1,FALSE)</f>
        <v>152.34673542630901</v>
      </c>
      <c r="AC42" s="66">
        <f>VLOOKUP($A42,'ADR Raw Data'!$B$6:$BE$43,'ADR Raw Data'!L$1,FALSE)</f>
        <v>148.56498141103799</v>
      </c>
      <c r="AD42" s="65">
        <f>VLOOKUP($A42,'ADR Raw Data'!$B$6:$BE$43,'ADR Raw Data'!N$1,FALSE)</f>
        <v>192.374574067944</v>
      </c>
      <c r="AE42" s="65">
        <f>VLOOKUP($A42,'ADR Raw Data'!$B$6:$BE$43,'ADR Raw Data'!O$1,FALSE)</f>
        <v>198.004604807974</v>
      </c>
      <c r="AF42" s="66">
        <f>VLOOKUP($A42,'ADR Raw Data'!$B$6:$BE$43,'ADR Raw Data'!P$1,FALSE)</f>
        <v>195.226249053353</v>
      </c>
      <c r="AG42" s="67">
        <f>VLOOKUP($A42,'ADR Raw Data'!$B$6:$BE$43,'ADR Raw Data'!R$1,FALSE)</f>
        <v>163.76924005554599</v>
      </c>
      <c r="AH42" s="63"/>
      <c r="AI42" s="59">
        <f>VLOOKUP($A42,'ADR Raw Data'!$B$6:$BE$43,'ADR Raw Data'!T$1,FALSE)</f>
        <v>-2.3430286441149502</v>
      </c>
      <c r="AJ42" s="60">
        <f>VLOOKUP($A42,'ADR Raw Data'!$B$6:$BE$43,'ADR Raw Data'!U$1,FALSE)</f>
        <v>-0.96047791400455096</v>
      </c>
      <c r="AK42" s="60">
        <f>VLOOKUP($A42,'ADR Raw Data'!$B$6:$BE$43,'ADR Raw Data'!V$1,FALSE)</f>
        <v>-0.19079886173421401</v>
      </c>
      <c r="AL42" s="60">
        <f>VLOOKUP($A42,'ADR Raw Data'!$B$6:$BE$43,'ADR Raw Data'!W$1,FALSE)</f>
        <v>3.1641719875332299</v>
      </c>
      <c r="AM42" s="60">
        <f>VLOOKUP($A42,'ADR Raw Data'!$B$6:$BE$43,'ADR Raw Data'!X$1,FALSE)</f>
        <v>0.551935015681154</v>
      </c>
      <c r="AN42" s="61">
        <f>VLOOKUP($A42,'ADR Raw Data'!$B$6:$BE$43,'ADR Raw Data'!Y$1,FALSE)</f>
        <v>0.114851841620185</v>
      </c>
      <c r="AO42" s="60">
        <f>VLOOKUP($A42,'ADR Raw Data'!$B$6:$BE$43,'ADR Raw Data'!AA$1,FALSE)</f>
        <v>0.39794915398004199</v>
      </c>
      <c r="AP42" s="60">
        <f>VLOOKUP($A42,'ADR Raw Data'!$B$6:$BE$43,'ADR Raw Data'!AB$1,FALSE)</f>
        <v>-0.32340666873058799</v>
      </c>
      <c r="AQ42" s="61">
        <f>VLOOKUP($A42,'ADR Raw Data'!$B$6:$BE$43,'ADR Raw Data'!AC$1,FALSE)</f>
        <v>4.1385769089301701E-2</v>
      </c>
      <c r="AR42" s="62">
        <f>VLOOKUP($A42,'ADR Raw Data'!$B$6:$BE$43,'ADR Raw Data'!AE$1,FALSE)</f>
        <v>0.30675868842332199</v>
      </c>
      <c r="AS42" s="50"/>
      <c r="AT42" s="64">
        <f>VLOOKUP($A42,'RevPAR Raw Data'!$B$6:$BE$43,'RevPAR Raw Data'!G$1,FALSE)</f>
        <v>95.597587114800703</v>
      </c>
      <c r="AU42" s="65">
        <f>VLOOKUP($A42,'RevPAR Raw Data'!$B$6:$BE$43,'RevPAR Raw Data'!H$1,FALSE)</f>
        <v>108.010457537411</v>
      </c>
      <c r="AV42" s="65">
        <f>VLOOKUP($A42,'RevPAR Raw Data'!$B$6:$BE$43,'RevPAR Raw Data'!I$1,FALSE)</f>
        <v>112.789134359635</v>
      </c>
      <c r="AW42" s="65">
        <f>VLOOKUP($A42,'RevPAR Raw Data'!$B$6:$BE$43,'RevPAR Raw Data'!J$1,FALSE)</f>
        <v>117.69898417559899</v>
      </c>
      <c r="AX42" s="65">
        <f>VLOOKUP($A42,'RevPAR Raw Data'!$B$6:$BE$43,'RevPAR Raw Data'!K$1,FALSE)</f>
        <v>122.029649122807</v>
      </c>
      <c r="AY42" s="66">
        <f>VLOOKUP($A42,'RevPAR Raw Data'!$B$6:$BE$43,'RevPAR Raw Data'!L$1,FALSE)</f>
        <v>111.22516246204999</v>
      </c>
      <c r="AZ42" s="65">
        <f>VLOOKUP($A42,'RevPAR Raw Data'!$B$6:$BE$43,'RevPAR Raw Data'!N$1,FALSE)</f>
        <v>171.76282797345499</v>
      </c>
      <c r="BA42" s="65">
        <f>VLOOKUP($A42,'RevPAR Raw Data'!$B$6:$BE$43,'RevPAR Raw Data'!O$1,FALSE)</f>
        <v>181.45501383627499</v>
      </c>
      <c r="BB42" s="66">
        <f>VLOOKUP($A42,'RevPAR Raw Data'!$B$6:$BE$43,'RevPAR Raw Data'!P$1,FALSE)</f>
        <v>176.60892090486499</v>
      </c>
      <c r="BC42" s="67">
        <f>VLOOKUP($A42,'RevPAR Raw Data'!$B$6:$BE$43,'RevPAR Raw Data'!R$1,FALSE)</f>
        <v>129.90623630285501</v>
      </c>
      <c r="BD42" s="63"/>
      <c r="BE42" s="59">
        <f>VLOOKUP($A42,'RevPAR Raw Data'!$B$6:$BE$43,'RevPAR Raw Data'!T$1,FALSE)</f>
        <v>-9.3745714522298194</v>
      </c>
      <c r="BF42" s="60">
        <f>VLOOKUP($A42,'RevPAR Raw Data'!$B$6:$BE$43,'RevPAR Raw Data'!U$1,FALSE)</f>
        <v>-6.1344942324076301</v>
      </c>
      <c r="BG42" s="60">
        <f>VLOOKUP($A42,'RevPAR Raw Data'!$B$6:$BE$43,'RevPAR Raw Data'!V$1,FALSE)</f>
        <v>-2.6213199464610502</v>
      </c>
      <c r="BH42" s="60">
        <f>VLOOKUP($A42,'RevPAR Raw Data'!$B$6:$BE$43,'RevPAR Raw Data'!W$1,FALSE)</f>
        <v>4.2852676561140104</v>
      </c>
      <c r="BI42" s="60">
        <f>VLOOKUP($A42,'RevPAR Raw Data'!$B$6:$BE$43,'RevPAR Raw Data'!X$1,FALSE)</f>
        <v>-0.68268446722530196</v>
      </c>
      <c r="BJ42" s="61">
        <f>VLOOKUP($A42,'RevPAR Raw Data'!$B$6:$BE$43,'RevPAR Raw Data'!Y$1,FALSE)</f>
        <v>-2.7942643173053598</v>
      </c>
      <c r="BK42" s="60">
        <f>VLOOKUP($A42,'RevPAR Raw Data'!$B$6:$BE$43,'RevPAR Raw Data'!AA$1,FALSE)</f>
        <v>0.11531381118718</v>
      </c>
      <c r="BL42" s="60">
        <f>VLOOKUP($A42,'RevPAR Raw Data'!$B$6:$BE$43,'RevPAR Raw Data'!AB$1,FALSE)</f>
        <v>1.0986791175046799</v>
      </c>
      <c r="BM42" s="61">
        <f>VLOOKUP($A42,'RevPAR Raw Data'!$B$6:$BE$43,'RevPAR Raw Data'!AC$1,FALSE)</f>
        <v>0.61808663545598796</v>
      </c>
      <c r="BN42" s="62">
        <f>VLOOKUP($A42,'RevPAR Raw Data'!$B$6:$BE$43,'RevPAR Raw Data'!AE$1,FALSE)</f>
        <v>-1.49665726439421</v>
      </c>
    </row>
    <row r="43" spans="1:66" x14ac:dyDescent="0.35">
      <c r="A43" s="82" t="s">
        <v>82</v>
      </c>
      <c r="B43" s="59">
        <f>VLOOKUP($A43,'Occupancy Raw Data'!$B$8:$BE$45,'Occupancy Raw Data'!G$3,FALSE)</f>
        <v>57.740813001588897</v>
      </c>
      <c r="C43" s="60">
        <f>VLOOKUP($A43,'Occupancy Raw Data'!$B$8:$BE$45,'Occupancy Raw Data'!H$3,FALSE)</f>
        <v>65.178912645573902</v>
      </c>
      <c r="D43" s="60">
        <f>VLOOKUP($A43,'Occupancy Raw Data'!$B$8:$BE$45,'Occupancy Raw Data'!I$3,FALSE)</f>
        <v>68.771245248104194</v>
      </c>
      <c r="E43" s="60">
        <f>VLOOKUP($A43,'Occupancy Raw Data'!$B$8:$BE$45,'Occupancy Raw Data'!J$3,FALSE)</f>
        <v>69.561719331415802</v>
      </c>
      <c r="F43" s="60">
        <f>VLOOKUP($A43,'Occupancy Raw Data'!$B$8:$BE$45,'Occupancy Raw Data'!K$3,FALSE)</f>
        <v>71.9995172677353</v>
      </c>
      <c r="G43" s="61">
        <f>VLOOKUP($A43,'Occupancy Raw Data'!$B$8:$BE$45,'Occupancy Raw Data'!L$3,FALSE)</f>
        <v>66.650441498883595</v>
      </c>
      <c r="H43" s="60">
        <f>VLOOKUP($A43,'Occupancy Raw Data'!$B$8:$BE$45,'Occupancy Raw Data'!N$3,FALSE)</f>
        <v>77.291469718607303</v>
      </c>
      <c r="I43" s="60">
        <f>VLOOKUP($A43,'Occupancy Raw Data'!$B$8:$BE$45,'Occupancy Raw Data'!O$3,FALSE)</f>
        <v>78.771848663434994</v>
      </c>
      <c r="J43" s="61">
        <f>VLOOKUP($A43,'Occupancy Raw Data'!$B$8:$BE$45,'Occupancy Raw Data'!P$3,FALSE)</f>
        <v>78.031659191021106</v>
      </c>
      <c r="K43" s="62">
        <f>VLOOKUP($A43,'Occupancy Raw Data'!$B$8:$BE$45,'Occupancy Raw Data'!R$3,FALSE)</f>
        <v>69.902217982351502</v>
      </c>
      <c r="L43" s="63"/>
      <c r="M43" s="59">
        <f>VLOOKUP($A43,'Occupancy Raw Data'!$B$8:$BE$45,'Occupancy Raw Data'!T$3,FALSE)</f>
        <v>5.8061613626720803</v>
      </c>
      <c r="N43" s="60">
        <f>VLOOKUP($A43,'Occupancy Raw Data'!$B$8:$BE$45,'Occupancy Raw Data'!U$3,FALSE)</f>
        <v>13.002319166264</v>
      </c>
      <c r="O43" s="60">
        <f>VLOOKUP($A43,'Occupancy Raw Data'!$B$8:$BE$45,'Occupancy Raw Data'!V$3,FALSE)</f>
        <v>15.9482729741034</v>
      </c>
      <c r="P43" s="60">
        <f>VLOOKUP($A43,'Occupancy Raw Data'!$B$8:$BE$45,'Occupancy Raw Data'!W$3,FALSE)</f>
        <v>18.507364586786998</v>
      </c>
      <c r="Q43" s="60">
        <f>VLOOKUP($A43,'Occupancy Raw Data'!$B$8:$BE$45,'Occupancy Raw Data'!X$3,FALSE)</f>
        <v>23.905279025990499</v>
      </c>
      <c r="R43" s="61">
        <f>VLOOKUP($A43,'Occupancy Raw Data'!$B$8:$BE$45,'Occupancy Raw Data'!Y$3,FALSE)</f>
        <v>15.563994551143301</v>
      </c>
      <c r="S43" s="60">
        <f>VLOOKUP($A43,'Occupancy Raw Data'!$B$8:$BE$45,'Occupancy Raw Data'!AA$3,FALSE)</f>
        <v>14.5029038368397</v>
      </c>
      <c r="T43" s="60">
        <f>VLOOKUP($A43,'Occupancy Raw Data'!$B$8:$BE$45,'Occupancy Raw Data'!AB$3,FALSE)</f>
        <v>7.8833722079982902</v>
      </c>
      <c r="U43" s="61">
        <f>VLOOKUP($A43,'Occupancy Raw Data'!$B$8:$BE$45,'Occupancy Raw Data'!AC$3,FALSE)</f>
        <v>11.0632608370098</v>
      </c>
      <c r="V43" s="62">
        <f>VLOOKUP($A43,'Occupancy Raw Data'!$B$8:$BE$45,'Occupancy Raw Data'!AE$3,FALSE)</f>
        <v>14.0894086790458</v>
      </c>
      <c r="W43" s="63"/>
      <c r="X43" s="64">
        <f>VLOOKUP($A43,'ADR Raw Data'!$B$6:$BE$43,'ADR Raw Data'!G$1,FALSE)</f>
        <v>116.40962970704</v>
      </c>
      <c r="Y43" s="65">
        <f>VLOOKUP($A43,'ADR Raw Data'!$B$6:$BE$43,'ADR Raw Data'!H$1,FALSE)</f>
        <v>124.89583644499299</v>
      </c>
      <c r="Z43" s="65">
        <f>VLOOKUP($A43,'ADR Raw Data'!$B$6:$BE$43,'ADR Raw Data'!I$1,FALSE)</f>
        <v>128.764224211049</v>
      </c>
      <c r="AA43" s="65">
        <f>VLOOKUP($A43,'ADR Raw Data'!$B$6:$BE$43,'ADR Raw Data'!J$1,FALSE)</f>
        <v>128.93661548693001</v>
      </c>
      <c r="AB43" s="65">
        <f>VLOOKUP($A43,'ADR Raw Data'!$B$6:$BE$43,'ADR Raw Data'!K$1,FALSE)</f>
        <v>125.772205553693</v>
      </c>
      <c r="AC43" s="66">
        <f>VLOOKUP($A43,'ADR Raw Data'!$B$6:$BE$43,'ADR Raw Data'!L$1,FALSE)</f>
        <v>125.256569412673</v>
      </c>
      <c r="AD43" s="65">
        <f>VLOOKUP($A43,'ADR Raw Data'!$B$6:$BE$43,'ADR Raw Data'!N$1,FALSE)</f>
        <v>123.698545814141</v>
      </c>
      <c r="AE43" s="65">
        <f>VLOOKUP($A43,'ADR Raw Data'!$B$6:$BE$43,'ADR Raw Data'!O$1,FALSE)</f>
        <v>124.527484870924</v>
      </c>
      <c r="AF43" s="66">
        <f>VLOOKUP($A43,'ADR Raw Data'!$B$6:$BE$43,'ADR Raw Data'!P$1,FALSE)</f>
        <v>124.11694690037299</v>
      </c>
      <c r="AG43" s="67">
        <f>VLOOKUP($A43,'ADR Raw Data'!$B$6:$BE$43,'ADR Raw Data'!R$1,FALSE)</f>
        <v>124.89309582238801</v>
      </c>
      <c r="AH43" s="63"/>
      <c r="AI43" s="59">
        <f>VLOOKUP($A43,'ADR Raw Data'!$B$6:$BE$43,'ADR Raw Data'!T$1,FALSE)</f>
        <v>14.12423393133</v>
      </c>
      <c r="AJ43" s="60">
        <f>VLOOKUP($A43,'ADR Raw Data'!$B$6:$BE$43,'ADR Raw Data'!U$1,FALSE)</f>
        <v>14.651251897855399</v>
      </c>
      <c r="AK43" s="60">
        <f>VLOOKUP($A43,'ADR Raw Data'!$B$6:$BE$43,'ADR Raw Data'!V$1,FALSE)</f>
        <v>16.626555807307302</v>
      </c>
      <c r="AL43" s="60">
        <f>VLOOKUP($A43,'ADR Raw Data'!$B$6:$BE$43,'ADR Raw Data'!W$1,FALSE)</f>
        <v>18.0906779718186</v>
      </c>
      <c r="AM43" s="60">
        <f>VLOOKUP($A43,'ADR Raw Data'!$B$6:$BE$43,'ADR Raw Data'!X$1,FALSE)</f>
        <v>18.7037330159677</v>
      </c>
      <c r="AN43" s="61">
        <f>VLOOKUP($A43,'ADR Raw Data'!$B$6:$BE$43,'ADR Raw Data'!Y$1,FALSE)</f>
        <v>16.6520704308641</v>
      </c>
      <c r="AO43" s="60">
        <f>VLOOKUP($A43,'ADR Raw Data'!$B$6:$BE$43,'ADR Raw Data'!AA$1,FALSE)</f>
        <v>16.186288998844802</v>
      </c>
      <c r="AP43" s="60">
        <f>VLOOKUP($A43,'ADR Raw Data'!$B$6:$BE$43,'ADR Raw Data'!AB$1,FALSE)</f>
        <v>14.117790555055601</v>
      </c>
      <c r="AQ43" s="61">
        <f>VLOOKUP($A43,'ADR Raw Data'!$B$6:$BE$43,'ADR Raw Data'!AC$1,FALSE)</f>
        <v>15.0873030634864</v>
      </c>
      <c r="AR43" s="62">
        <f>VLOOKUP($A43,'ADR Raw Data'!$B$6:$BE$43,'ADR Raw Data'!AE$1,FALSE)</f>
        <v>16.147106429758502</v>
      </c>
      <c r="AS43" s="50"/>
      <c r="AT43" s="64">
        <f>VLOOKUP($A43,'RevPAR Raw Data'!$B$6:$BE$43,'RevPAR Raw Data'!G$1,FALSE)</f>
        <v>67.2158666049842</v>
      </c>
      <c r="AU43" s="65">
        <f>VLOOKUP($A43,'RevPAR Raw Data'!$B$6:$BE$43,'RevPAR Raw Data'!H$1,FALSE)</f>
        <v>81.405748134440898</v>
      </c>
      <c r="AV43" s="65">
        <f>VLOOKUP($A43,'RevPAR Raw Data'!$B$6:$BE$43,'RevPAR Raw Data'!I$1,FALSE)</f>
        <v>88.5527604239998</v>
      </c>
      <c r="AW43" s="65">
        <f>VLOOKUP($A43,'RevPAR Raw Data'!$B$6:$BE$43,'RevPAR Raw Data'!J$1,FALSE)</f>
        <v>89.690526580445294</v>
      </c>
      <c r="AX43" s="65">
        <f>VLOOKUP($A43,'RevPAR Raw Data'!$B$6:$BE$43,'RevPAR Raw Data'!K$1,FALSE)</f>
        <v>90.555380855642895</v>
      </c>
      <c r="AY43" s="66">
        <f>VLOOKUP($A43,'RevPAR Raw Data'!$B$6:$BE$43,'RevPAR Raw Data'!L$1,FALSE)</f>
        <v>83.484056519902595</v>
      </c>
      <c r="AZ43" s="65">
        <f>VLOOKUP($A43,'RevPAR Raw Data'!$B$6:$BE$43,'RevPAR Raw Data'!N$1,FALSE)</f>
        <v>95.608424080294398</v>
      </c>
      <c r="BA43" s="65">
        <f>VLOOKUP($A43,'RevPAR Raw Data'!$B$6:$BE$43,'RevPAR Raw Data'!O$1,FALSE)</f>
        <v>98.092601926906198</v>
      </c>
      <c r="BB43" s="66">
        <f>VLOOKUP($A43,'RevPAR Raw Data'!$B$6:$BE$43,'RevPAR Raw Data'!P$1,FALSE)</f>
        <v>96.850513003600298</v>
      </c>
      <c r="BC43" s="67">
        <f>VLOOKUP($A43,'RevPAR Raw Data'!$B$6:$BE$43,'RevPAR Raw Data'!R$1,FALSE)</f>
        <v>87.303044086673395</v>
      </c>
      <c r="BD43" s="63"/>
      <c r="BE43" s="59">
        <f>VLOOKUP($A43,'RevPAR Raw Data'!$B$6:$BE$43,'RevPAR Raw Data'!T$1,FALSE)</f>
        <v>20.750471107296399</v>
      </c>
      <c r="BF43" s="60">
        <f>VLOOKUP($A43,'RevPAR Raw Data'!$B$6:$BE$43,'RevPAR Raw Data'!U$1,FALSE)</f>
        <v>29.558573597732</v>
      </c>
      <c r="BG43" s="60">
        <f>VLOOKUP($A43,'RevPAR Raw Data'!$B$6:$BE$43,'RevPAR Raw Data'!V$1,FALSE)</f>
        <v>35.226477287751699</v>
      </c>
      <c r="BH43" s="60">
        <f>VLOOKUP($A43,'RevPAR Raw Data'!$B$6:$BE$43,'RevPAR Raw Data'!W$1,FALSE)</f>
        <v>39.946150287071603</v>
      </c>
      <c r="BI43" s="60">
        <f>VLOOKUP($A43,'RevPAR Raw Data'!$B$6:$BE$43,'RevPAR Raw Data'!X$1,FALSE)</f>
        <v>47.0801916077017</v>
      </c>
      <c r="BJ43" s="61">
        <f>VLOOKUP($A43,'RevPAR Raw Data'!$B$6:$BE$43,'RevPAR Raw Data'!Y$1,FALSE)</f>
        <v>34.807792316519702</v>
      </c>
      <c r="BK43" s="60">
        <f>VLOOKUP($A43,'RevPAR Raw Data'!$B$6:$BE$43,'RevPAR Raw Data'!AA$1,FALSE)</f>
        <v>33.036674763939999</v>
      </c>
      <c r="BL43" s="60">
        <f>VLOOKUP($A43,'RevPAR Raw Data'!$B$6:$BE$43,'RevPAR Raw Data'!AB$1,FALSE)</f>
        <v>23.114120740054599</v>
      </c>
      <c r="BM43" s="61">
        <f>VLOOKUP($A43,'RevPAR Raw Data'!$B$6:$BE$43,'RevPAR Raw Data'!AC$1,FALSE)</f>
        <v>27.819711591679901</v>
      </c>
      <c r="BN43" s="62">
        <f>VLOOKUP($A43,'RevPAR Raw Data'!$B$6:$BE$43,'RevPAR Raw Data'!AE$1,FALSE)</f>
        <v>32.511546923533601</v>
      </c>
    </row>
    <row r="44" spans="1:66" x14ac:dyDescent="0.35">
      <c r="A44" s="81" t="s">
        <v>83</v>
      </c>
      <c r="B44" s="59">
        <f>VLOOKUP($A44,'Occupancy Raw Data'!$B$8:$BE$45,'Occupancy Raw Data'!G$3,FALSE)</f>
        <v>50.960200389646502</v>
      </c>
      <c r="C44" s="60">
        <f>VLOOKUP($A44,'Occupancy Raw Data'!$B$8:$BE$45,'Occupancy Raw Data'!H$3,FALSE)</f>
        <v>59.590125756870002</v>
      </c>
      <c r="D44" s="60">
        <f>VLOOKUP($A44,'Occupancy Raw Data'!$B$8:$BE$45,'Occupancy Raw Data'!I$3,FALSE)</f>
        <v>62.449930135072101</v>
      </c>
      <c r="E44" s="60">
        <f>VLOOKUP($A44,'Occupancy Raw Data'!$B$8:$BE$45,'Occupancy Raw Data'!J$3,FALSE)</f>
        <v>65.160689333954295</v>
      </c>
      <c r="F44" s="60">
        <f>VLOOKUP($A44,'Occupancy Raw Data'!$B$8:$BE$45,'Occupancy Raw Data'!K$3,FALSE)</f>
        <v>66.3809967396367</v>
      </c>
      <c r="G44" s="61">
        <f>VLOOKUP($A44,'Occupancy Raw Data'!$B$8:$BE$45,'Occupancy Raw Data'!L$3,FALSE)</f>
        <v>60.900240138498397</v>
      </c>
      <c r="H44" s="60">
        <f>VLOOKUP($A44,'Occupancy Raw Data'!$B$8:$BE$45,'Occupancy Raw Data'!N$3,FALSE)</f>
        <v>74.280391243595702</v>
      </c>
      <c r="I44" s="60">
        <f>VLOOKUP($A44,'Occupancy Raw Data'!$B$8:$BE$45,'Occupancy Raw Data'!O$3,FALSE)</f>
        <v>76.106194690265397</v>
      </c>
      <c r="J44" s="61">
        <f>VLOOKUP($A44,'Occupancy Raw Data'!$B$8:$BE$45,'Occupancy Raw Data'!P$3,FALSE)</f>
        <v>75.193292966930599</v>
      </c>
      <c r="K44" s="62">
        <f>VLOOKUP($A44,'Occupancy Raw Data'!$B$8:$BE$45,'Occupancy Raw Data'!R$3,FALSE)</f>
        <v>64.981579752357305</v>
      </c>
      <c r="L44" s="63"/>
      <c r="M44" s="59">
        <f>VLOOKUP($A44,'Occupancy Raw Data'!$B$8:$BE$45,'Occupancy Raw Data'!T$3,FALSE)</f>
        <v>-5.5636939984813303</v>
      </c>
      <c r="N44" s="60">
        <f>VLOOKUP($A44,'Occupancy Raw Data'!$B$8:$BE$45,'Occupancy Raw Data'!U$3,FALSE)</f>
        <v>1.44442261548683</v>
      </c>
      <c r="O44" s="60">
        <f>VLOOKUP($A44,'Occupancy Raw Data'!$B$8:$BE$45,'Occupancy Raw Data'!V$3,FALSE)</f>
        <v>2.8362541466286602</v>
      </c>
      <c r="P44" s="60">
        <f>VLOOKUP($A44,'Occupancy Raw Data'!$B$8:$BE$45,'Occupancy Raw Data'!W$3,FALSE)</f>
        <v>2.31263124911731</v>
      </c>
      <c r="Q44" s="60">
        <f>VLOOKUP($A44,'Occupancy Raw Data'!$B$8:$BE$45,'Occupancy Raw Data'!X$3,FALSE)</f>
        <v>-0.60836169705083898</v>
      </c>
      <c r="R44" s="61">
        <f>VLOOKUP($A44,'Occupancy Raw Data'!$B$8:$BE$45,'Occupancy Raw Data'!Y$3,FALSE)</f>
        <v>0.19557661798217499</v>
      </c>
      <c r="S44" s="60">
        <f>VLOOKUP($A44,'Occupancy Raw Data'!$B$8:$BE$45,'Occupancy Raw Data'!AA$3,FALSE)</f>
        <v>-8.6040767251669905</v>
      </c>
      <c r="T44" s="60">
        <f>VLOOKUP($A44,'Occupancy Raw Data'!$B$8:$BE$45,'Occupancy Raw Data'!AB$3,FALSE)</f>
        <v>-8.8957616104975603</v>
      </c>
      <c r="U44" s="61">
        <f>VLOOKUP($A44,'Occupancy Raw Data'!$B$8:$BE$45,'Occupancy Raw Data'!AC$3,FALSE)</f>
        <v>-8.7519228590490794</v>
      </c>
      <c r="V44" s="62">
        <f>VLOOKUP($A44,'Occupancy Raw Data'!$B$8:$BE$45,'Occupancy Raw Data'!AE$3,FALSE)</f>
        <v>-2.9541166152601899</v>
      </c>
      <c r="W44" s="63"/>
      <c r="X44" s="64">
        <f>VLOOKUP($A44,'ADR Raw Data'!$B$6:$BE$43,'ADR Raw Data'!G$1,FALSE)</f>
        <v>94.010846531949696</v>
      </c>
      <c r="Y44" s="65">
        <f>VLOOKUP($A44,'ADR Raw Data'!$B$6:$BE$43,'ADR Raw Data'!H$1,FALSE)</f>
        <v>94.897711427231499</v>
      </c>
      <c r="Z44" s="65">
        <f>VLOOKUP($A44,'ADR Raw Data'!$B$6:$BE$43,'ADR Raw Data'!I$1,FALSE)</f>
        <v>95.493111575178901</v>
      </c>
      <c r="AA44" s="65">
        <f>VLOOKUP($A44,'ADR Raw Data'!$B$6:$BE$43,'ADR Raw Data'!J$1,FALSE)</f>
        <v>97.043655468191503</v>
      </c>
      <c r="AB44" s="65">
        <f>VLOOKUP($A44,'ADR Raw Data'!$B$6:$BE$43,'ADR Raw Data'!K$1,FALSE)</f>
        <v>99.559629525680606</v>
      </c>
      <c r="AC44" s="66">
        <f>VLOOKUP($A44,'ADR Raw Data'!$B$6:$BE$43,'ADR Raw Data'!L$1,FALSE)</f>
        <v>96.345112333791803</v>
      </c>
      <c r="AD44" s="65">
        <f>VLOOKUP($A44,'ADR Raw Data'!$B$6:$BE$43,'ADR Raw Data'!N$1,FALSE)</f>
        <v>117.02188989214901</v>
      </c>
      <c r="AE44" s="65">
        <f>VLOOKUP($A44,'ADR Raw Data'!$B$6:$BE$43,'ADR Raw Data'!O$1,FALSE)</f>
        <v>118.988117503059</v>
      </c>
      <c r="AF44" s="66">
        <f>VLOOKUP($A44,'ADR Raw Data'!$B$6:$BE$43,'ADR Raw Data'!P$1,FALSE)</f>
        <v>118.01693942021799</v>
      </c>
      <c r="AG44" s="67">
        <f>VLOOKUP($A44,'ADR Raw Data'!$B$6:$BE$43,'ADR Raw Data'!R$1,FALSE)</f>
        <v>103.50592152929801</v>
      </c>
      <c r="AH44" s="63"/>
      <c r="AI44" s="59">
        <f>VLOOKUP($A44,'ADR Raw Data'!$B$6:$BE$43,'ADR Raw Data'!T$1,FALSE)</f>
        <v>2.99633151147916</v>
      </c>
      <c r="AJ44" s="60">
        <f>VLOOKUP($A44,'ADR Raw Data'!$B$6:$BE$43,'ADR Raw Data'!U$1,FALSE)</f>
        <v>2.5584781632496099</v>
      </c>
      <c r="AK44" s="60">
        <f>VLOOKUP($A44,'ADR Raw Data'!$B$6:$BE$43,'ADR Raw Data'!V$1,FALSE)</f>
        <v>3.49305001073115</v>
      </c>
      <c r="AL44" s="60">
        <f>VLOOKUP($A44,'ADR Raw Data'!$B$6:$BE$43,'ADR Raw Data'!W$1,FALSE)</f>
        <v>3.6819985321289299</v>
      </c>
      <c r="AM44" s="60">
        <f>VLOOKUP($A44,'ADR Raw Data'!$B$6:$BE$43,'ADR Raw Data'!X$1,FALSE)</f>
        <v>3.5933819392720801</v>
      </c>
      <c r="AN44" s="61">
        <f>VLOOKUP($A44,'ADR Raw Data'!$B$6:$BE$43,'ADR Raw Data'!Y$1,FALSE)</f>
        <v>3.3024894152508799</v>
      </c>
      <c r="AO44" s="60">
        <f>VLOOKUP($A44,'ADR Raw Data'!$B$6:$BE$43,'ADR Raw Data'!AA$1,FALSE)</f>
        <v>3.4119138034876602</v>
      </c>
      <c r="AP44" s="60">
        <f>VLOOKUP($A44,'ADR Raw Data'!$B$6:$BE$43,'ADR Raw Data'!AB$1,FALSE)</f>
        <v>2.8713009518163202</v>
      </c>
      <c r="AQ44" s="61">
        <f>VLOOKUP($A44,'ADR Raw Data'!$B$6:$BE$43,'ADR Raw Data'!AC$1,FALSE)</f>
        <v>3.1335615251355402</v>
      </c>
      <c r="AR44" s="62">
        <f>VLOOKUP($A44,'ADR Raw Data'!$B$6:$BE$43,'ADR Raw Data'!AE$1,FALSE)</f>
        <v>2.77877467073951</v>
      </c>
      <c r="AS44" s="50"/>
      <c r="AT44" s="64">
        <f>VLOOKUP($A44,'RevPAR Raw Data'!$B$6:$BE$43,'RevPAR Raw Data'!G$1,FALSE)</f>
        <v>47.908115780684597</v>
      </c>
      <c r="AU44" s="65">
        <f>VLOOKUP($A44,'RevPAR Raw Data'!$B$6:$BE$43,'RevPAR Raw Data'!H$1,FALSE)</f>
        <v>56.549665579878898</v>
      </c>
      <c r="AV44" s="65">
        <f>VLOOKUP($A44,'RevPAR Raw Data'!$B$6:$BE$43,'RevPAR Raw Data'!I$1,FALSE)</f>
        <v>59.635381462505798</v>
      </c>
      <c r="AW44" s="65">
        <f>VLOOKUP($A44,'RevPAR Raw Data'!$B$6:$BE$43,'RevPAR Raw Data'!J$1,FALSE)</f>
        <v>63.2343148579413</v>
      </c>
      <c r="AX44" s="65">
        <f>VLOOKUP($A44,'RevPAR Raw Data'!$B$6:$BE$43,'RevPAR Raw Data'!K$1,FALSE)</f>
        <v>66.088674429436395</v>
      </c>
      <c r="AY44" s="66">
        <f>VLOOKUP($A44,'RevPAR Raw Data'!$B$6:$BE$43,'RevPAR Raw Data'!L$1,FALSE)</f>
        <v>58.674404772985298</v>
      </c>
      <c r="AZ44" s="65">
        <f>VLOOKUP($A44,'RevPAR Raw Data'!$B$6:$BE$43,'RevPAR Raw Data'!N$1,FALSE)</f>
        <v>86.924317652538406</v>
      </c>
      <c r="BA44" s="65">
        <f>VLOOKUP($A44,'RevPAR Raw Data'!$B$6:$BE$43,'RevPAR Raw Data'!O$1,FALSE)</f>
        <v>90.5573283651606</v>
      </c>
      <c r="BB44" s="66">
        <f>VLOOKUP($A44,'RevPAR Raw Data'!$B$6:$BE$43,'RevPAR Raw Data'!P$1,FALSE)</f>
        <v>88.740823008849503</v>
      </c>
      <c r="BC44" s="67">
        <f>VLOOKUP($A44,'RevPAR Raw Data'!$B$6:$BE$43,'RevPAR Raw Data'!R$1,FALSE)</f>
        <v>67.259782946973601</v>
      </c>
      <c r="BD44" s="63"/>
      <c r="BE44" s="59">
        <f>VLOOKUP($A44,'RevPAR Raw Data'!$B$6:$BE$43,'RevPAR Raw Data'!T$1,FALSE)</f>
        <v>-2.7340692034809302</v>
      </c>
      <c r="BF44" s="60">
        <f>VLOOKUP($A44,'RevPAR Raw Data'!$B$6:$BE$43,'RevPAR Raw Data'!U$1,FALSE)</f>
        <v>4.03985601593872</v>
      </c>
      <c r="BG44" s="60">
        <f>VLOOKUP($A44,'RevPAR Raw Data'!$B$6:$BE$43,'RevPAR Raw Data'!V$1,FALSE)</f>
        <v>6.4283759331329904</v>
      </c>
      <c r="BH44" s="60">
        <f>VLOOKUP($A44,'RevPAR Raw Data'!$B$6:$BE$43,'RevPAR Raw Data'!W$1,FALSE)</f>
        <v>6.0797808298923002</v>
      </c>
      <c r="BI44" s="60">
        <f>VLOOKUP($A44,'RevPAR Raw Data'!$B$6:$BE$43,'RevPAR Raw Data'!X$1,FALSE)</f>
        <v>2.96315948287396</v>
      </c>
      <c r="BJ44" s="61">
        <f>VLOOKUP($A44,'RevPAR Raw Data'!$B$6:$BE$43,'RevPAR Raw Data'!Y$1,FALSE)</f>
        <v>3.5045249303406298</v>
      </c>
      <c r="BK44" s="60">
        <f>VLOOKUP($A44,'RevPAR Raw Data'!$B$6:$BE$43,'RevPAR Raw Data'!AA$1,FALSE)</f>
        <v>-5.4857266031279703</v>
      </c>
      <c r="BL44" s="60">
        <f>VLOOKUP($A44,'RevPAR Raw Data'!$B$6:$BE$43,'RevPAR Raw Data'!AB$1,FALSE)</f>
        <v>-6.2798847464747602</v>
      </c>
      <c r="BM44" s="61">
        <f>VLOOKUP($A44,'RevPAR Raw Data'!$B$6:$BE$43,'RevPAR Raw Data'!AC$1,FALSE)</f>
        <v>-5.8926082213342301</v>
      </c>
      <c r="BN44" s="62">
        <f>VLOOKUP($A44,'RevPAR Raw Data'!$B$6:$BE$43,'RevPAR Raw Data'!AE$1,FALSE)</f>
        <v>-0.25743018876963603</v>
      </c>
    </row>
    <row r="45" spans="1:66" x14ac:dyDescent="0.35">
      <c r="A45" s="83" t="s">
        <v>84</v>
      </c>
      <c r="B45" s="59">
        <f>VLOOKUP($A45,'Occupancy Raw Data'!$B$8:$BE$45,'Occupancy Raw Data'!G$3,FALSE)</f>
        <v>46.260737746336503</v>
      </c>
      <c r="C45" s="60">
        <f>VLOOKUP($A45,'Occupancy Raw Data'!$B$8:$BE$45,'Occupancy Raw Data'!H$3,FALSE)</f>
        <v>59.979787771601799</v>
      </c>
      <c r="D45" s="60">
        <f>VLOOKUP($A45,'Occupancy Raw Data'!$B$8:$BE$45,'Occupancy Raw Data'!I$3,FALSE)</f>
        <v>62.910560889338001</v>
      </c>
      <c r="E45" s="60">
        <f>VLOOKUP($A45,'Occupancy Raw Data'!$B$8:$BE$45,'Occupancy Raw Data'!J$3,FALSE)</f>
        <v>62.910560889338001</v>
      </c>
      <c r="F45" s="60">
        <f>VLOOKUP($A45,'Occupancy Raw Data'!$B$8:$BE$45,'Occupancy Raw Data'!K$3,FALSE)</f>
        <v>60.510358767054001</v>
      </c>
      <c r="G45" s="61">
        <f>VLOOKUP($A45,'Occupancy Raw Data'!$B$8:$BE$45,'Occupancy Raw Data'!L$3,FALSE)</f>
        <v>58.514401212733702</v>
      </c>
      <c r="H45" s="60">
        <f>VLOOKUP($A45,'Occupancy Raw Data'!$B$8:$BE$45,'Occupancy Raw Data'!N$3,FALSE)</f>
        <v>68.645780697321797</v>
      </c>
      <c r="I45" s="60">
        <f>VLOOKUP($A45,'Occupancy Raw Data'!$B$8:$BE$45,'Occupancy Raw Data'!O$3,FALSE)</f>
        <v>67.786760990399102</v>
      </c>
      <c r="J45" s="61">
        <f>VLOOKUP($A45,'Occupancy Raw Data'!$B$8:$BE$45,'Occupancy Raw Data'!P$3,FALSE)</f>
        <v>68.216270843860499</v>
      </c>
      <c r="K45" s="62">
        <f>VLOOKUP($A45,'Occupancy Raw Data'!$B$8:$BE$45,'Occupancy Raw Data'!R$3,FALSE)</f>
        <v>61.286363964484202</v>
      </c>
      <c r="L45" s="63"/>
      <c r="M45" s="59">
        <f>VLOOKUP($A45,'Occupancy Raw Data'!$B$8:$BE$45,'Occupancy Raw Data'!T$3,FALSE)</f>
        <v>-10.485698564151299</v>
      </c>
      <c r="N45" s="60">
        <f>VLOOKUP($A45,'Occupancy Raw Data'!$B$8:$BE$45,'Occupancy Raw Data'!U$3,FALSE)</f>
        <v>5.2104474026458103</v>
      </c>
      <c r="O45" s="60">
        <f>VLOOKUP($A45,'Occupancy Raw Data'!$B$8:$BE$45,'Occupancy Raw Data'!V$3,FALSE)</f>
        <v>5.3565611509684103</v>
      </c>
      <c r="P45" s="60">
        <f>VLOOKUP($A45,'Occupancy Raw Data'!$B$8:$BE$45,'Occupancy Raw Data'!W$3,FALSE)</f>
        <v>4.5604158525983696</v>
      </c>
      <c r="Q45" s="60">
        <f>VLOOKUP($A45,'Occupancy Raw Data'!$B$8:$BE$45,'Occupancy Raw Data'!X$3,FALSE)</f>
        <v>6.6134892562381102</v>
      </c>
      <c r="R45" s="61">
        <f>VLOOKUP($A45,'Occupancy Raw Data'!$B$8:$BE$45,'Occupancy Raw Data'!Y$3,FALSE)</f>
        <v>2.5400648022365102</v>
      </c>
      <c r="S45" s="60">
        <f>VLOOKUP($A45,'Occupancy Raw Data'!$B$8:$BE$45,'Occupancy Raw Data'!AA$3,FALSE)</f>
        <v>-5.2080063548317597</v>
      </c>
      <c r="T45" s="60">
        <f>VLOOKUP($A45,'Occupancy Raw Data'!$B$8:$BE$45,'Occupancy Raw Data'!AB$3,FALSE)</f>
        <v>-8.6252002856689103</v>
      </c>
      <c r="U45" s="61">
        <f>VLOOKUP($A45,'Occupancy Raw Data'!$B$8:$BE$45,'Occupancy Raw Data'!AC$3,FALSE)</f>
        <v>-6.9372101065320901</v>
      </c>
      <c r="V45" s="62">
        <f>VLOOKUP($A45,'Occupancy Raw Data'!$B$8:$BE$45,'Occupancy Raw Data'!AE$3,FALSE)</f>
        <v>-0.67666640071629303</v>
      </c>
      <c r="W45" s="63"/>
      <c r="X45" s="64">
        <f>VLOOKUP($A45,'ADR Raw Data'!$B$6:$BE$43,'ADR Raw Data'!G$1,FALSE)</f>
        <v>87.843642818132096</v>
      </c>
      <c r="Y45" s="65">
        <f>VLOOKUP($A45,'ADR Raw Data'!$B$6:$BE$43,'ADR Raw Data'!H$1,FALSE)</f>
        <v>92.241036225779197</v>
      </c>
      <c r="Z45" s="65">
        <f>VLOOKUP($A45,'ADR Raw Data'!$B$6:$BE$43,'ADR Raw Data'!I$1,FALSE)</f>
        <v>93.734606425702793</v>
      </c>
      <c r="AA45" s="65">
        <f>VLOOKUP($A45,'ADR Raw Data'!$B$6:$BE$43,'ADR Raw Data'!J$1,FALSE)</f>
        <v>92.962200803212795</v>
      </c>
      <c r="AB45" s="65">
        <f>VLOOKUP($A45,'ADR Raw Data'!$B$6:$BE$43,'ADR Raw Data'!K$1,FALSE)</f>
        <v>92.368033402922705</v>
      </c>
      <c r="AC45" s="66">
        <f>VLOOKUP($A45,'ADR Raw Data'!$B$6:$BE$43,'ADR Raw Data'!L$1,FALSE)</f>
        <v>92.048222797927394</v>
      </c>
      <c r="AD45" s="65">
        <f>VLOOKUP($A45,'ADR Raw Data'!$B$6:$BE$43,'ADR Raw Data'!N$1,FALSE)</f>
        <v>106.250555760029</v>
      </c>
      <c r="AE45" s="65">
        <f>VLOOKUP($A45,'ADR Raw Data'!$B$6:$BE$43,'ADR Raw Data'!O$1,FALSE)</f>
        <v>109.407472978009</v>
      </c>
      <c r="AF45" s="66">
        <f>VLOOKUP($A45,'ADR Raw Data'!$B$6:$BE$43,'ADR Raw Data'!P$1,FALSE)</f>
        <v>107.81907592592501</v>
      </c>
      <c r="AG45" s="67">
        <f>VLOOKUP($A45,'ADR Raw Data'!$B$6:$BE$43,'ADR Raw Data'!R$1,FALSE)</f>
        <v>97.063688457008197</v>
      </c>
      <c r="AH45" s="63"/>
      <c r="AI45" s="59">
        <f>VLOOKUP($A45,'ADR Raw Data'!$B$6:$BE$43,'ADR Raw Data'!T$1,FALSE)</f>
        <v>8.3822157242647108</v>
      </c>
      <c r="AJ45" s="60">
        <f>VLOOKUP($A45,'ADR Raw Data'!$B$6:$BE$43,'ADR Raw Data'!U$1,FALSE)</f>
        <v>10.3531226253213</v>
      </c>
      <c r="AK45" s="60">
        <f>VLOOKUP($A45,'ADR Raw Data'!$B$6:$BE$43,'ADR Raw Data'!V$1,FALSE)</f>
        <v>9.8823308957945297</v>
      </c>
      <c r="AL45" s="60">
        <f>VLOOKUP($A45,'ADR Raw Data'!$B$6:$BE$43,'ADR Raw Data'!W$1,FALSE)</f>
        <v>9.5984168883494796</v>
      </c>
      <c r="AM45" s="60">
        <f>VLOOKUP($A45,'ADR Raw Data'!$B$6:$BE$43,'ADR Raw Data'!X$1,FALSE)</f>
        <v>10.573753390713099</v>
      </c>
      <c r="AN45" s="61">
        <f>VLOOKUP($A45,'ADR Raw Data'!$B$6:$BE$43,'ADR Raw Data'!Y$1,FALSE)</f>
        <v>9.9256586222945593</v>
      </c>
      <c r="AO45" s="60">
        <f>VLOOKUP($A45,'ADR Raw Data'!$B$6:$BE$43,'ADR Raw Data'!AA$1,FALSE)</f>
        <v>8.2732873281989505</v>
      </c>
      <c r="AP45" s="60">
        <f>VLOOKUP($A45,'ADR Raw Data'!$B$6:$BE$43,'ADR Raw Data'!AB$1,FALSE)</f>
        <v>9.1881820652653303</v>
      </c>
      <c r="AQ45" s="61">
        <f>VLOOKUP($A45,'ADR Raw Data'!$B$6:$BE$43,'ADR Raw Data'!AC$1,FALSE)</f>
        <v>8.7118070208687097</v>
      </c>
      <c r="AR45" s="62">
        <f>VLOOKUP($A45,'ADR Raw Data'!$B$6:$BE$43,'ADR Raw Data'!AE$1,FALSE)</f>
        <v>9.0872292817315703</v>
      </c>
      <c r="AS45" s="50"/>
      <c r="AT45" s="64">
        <f>VLOOKUP($A45,'RevPAR Raw Data'!$B$6:$BE$43,'RevPAR Raw Data'!G$1,FALSE)</f>
        <v>40.637117230924702</v>
      </c>
      <c r="AU45" s="65">
        <f>VLOOKUP($A45,'RevPAR Raw Data'!$B$6:$BE$43,'RevPAR Raw Data'!H$1,FALSE)</f>
        <v>55.325977766548696</v>
      </c>
      <c r="AV45" s="65">
        <f>VLOOKUP($A45,'RevPAR Raw Data'!$B$6:$BE$43,'RevPAR Raw Data'!I$1,FALSE)</f>
        <v>58.968966649823102</v>
      </c>
      <c r="AW45" s="65">
        <f>VLOOKUP($A45,'RevPAR Raw Data'!$B$6:$BE$43,'RevPAR Raw Data'!J$1,FALSE)</f>
        <v>58.483041940373901</v>
      </c>
      <c r="AX45" s="65">
        <f>VLOOKUP($A45,'RevPAR Raw Data'!$B$6:$BE$43,'RevPAR Raw Data'!K$1,FALSE)</f>
        <v>55.892228398180798</v>
      </c>
      <c r="AY45" s="66">
        <f>VLOOKUP($A45,'RevPAR Raw Data'!$B$6:$BE$43,'RevPAR Raw Data'!L$1,FALSE)</f>
        <v>53.861466397170197</v>
      </c>
      <c r="AZ45" s="65">
        <f>VLOOKUP($A45,'RevPAR Raw Data'!$B$6:$BE$43,'RevPAR Raw Data'!N$1,FALSE)</f>
        <v>72.936523496715495</v>
      </c>
      <c r="BA45" s="65">
        <f>VLOOKUP($A45,'RevPAR Raw Data'!$B$6:$BE$43,'RevPAR Raw Data'!O$1,FALSE)</f>
        <v>74.163782213239003</v>
      </c>
      <c r="BB45" s="66">
        <f>VLOOKUP($A45,'RevPAR Raw Data'!$B$6:$BE$43,'RevPAR Raw Data'!P$1,FALSE)</f>
        <v>73.550152854977199</v>
      </c>
      <c r="BC45" s="67">
        <f>VLOOKUP($A45,'RevPAR Raw Data'!$B$6:$BE$43,'RevPAR Raw Data'!R$1,FALSE)</f>
        <v>59.486805385115098</v>
      </c>
      <c r="BD45" s="63"/>
      <c r="BE45" s="59">
        <f>VLOOKUP($A45,'RevPAR Raw Data'!$B$6:$BE$43,'RevPAR Raw Data'!T$1,FALSE)</f>
        <v>-2.9824167137299198</v>
      </c>
      <c r="BF45" s="60">
        <f>VLOOKUP($A45,'RevPAR Raw Data'!$B$6:$BE$43,'RevPAR Raw Data'!U$1,FALSE)</f>
        <v>16.103014036890901</v>
      </c>
      <c r="BG45" s="60">
        <f>VLOOKUP($A45,'RevPAR Raw Data'!$B$6:$BE$43,'RevPAR Raw Data'!V$1,FALSE)</f>
        <v>15.7682451443372</v>
      </c>
      <c r="BH45" s="60">
        <f>VLOOKUP($A45,'RevPAR Raw Data'!$B$6:$BE$43,'RevPAR Raw Data'!W$1,FALSE)</f>
        <v>14.5965604663226</v>
      </c>
      <c r="BI45" s="60">
        <f>VLOOKUP($A45,'RevPAR Raw Data'!$B$6:$BE$43,'RevPAR Raw Data'!X$1,FALSE)</f>
        <v>17.886536691427199</v>
      </c>
      <c r="BJ45" s="61">
        <f>VLOOKUP($A45,'RevPAR Raw Data'!$B$6:$BE$43,'RevPAR Raw Data'!Y$1,FALSE)</f>
        <v>12.7178415855861</v>
      </c>
      <c r="BK45" s="60">
        <f>VLOOKUP($A45,'RevPAR Raw Data'!$B$6:$BE$43,'RevPAR Raw Data'!AA$1,FALSE)</f>
        <v>2.6344076435610901</v>
      </c>
      <c r="BL45" s="60">
        <f>VLOOKUP($A45,'RevPAR Raw Data'!$B$6:$BE$43,'RevPAR Raw Data'!AB$1,FALSE)</f>
        <v>-0.229517326144625</v>
      </c>
      <c r="BM45" s="61">
        <f>VLOOKUP($A45,'RevPAR Raw Data'!$B$6:$BE$43,'RevPAR Raw Data'!AC$1,FALSE)</f>
        <v>1.1702405572233401</v>
      </c>
      <c r="BN45" s="62">
        <f>VLOOKUP($A45,'RevPAR Raw Data'!$B$6:$BE$43,'RevPAR Raw Data'!AE$1,FALSE)</f>
        <v>8.3490726537097508</v>
      </c>
    </row>
    <row r="46" spans="1:66" x14ac:dyDescent="0.35">
      <c r="A46" s="84" t="s">
        <v>85</v>
      </c>
      <c r="B46" s="59">
        <f>VLOOKUP($A46,'Occupancy Raw Data'!$B$8:$BE$45,'Occupancy Raw Data'!G$3,FALSE)</f>
        <v>49.299153933577401</v>
      </c>
      <c r="C46" s="60">
        <f>VLOOKUP($A46,'Occupancy Raw Data'!$B$8:$BE$45,'Occupancy Raw Data'!H$3,FALSE)</f>
        <v>58.643768152544503</v>
      </c>
      <c r="D46" s="60">
        <f>VLOOKUP($A46,'Occupancy Raw Data'!$B$8:$BE$45,'Occupancy Raw Data'!I$3,FALSE)</f>
        <v>62.747821694658398</v>
      </c>
      <c r="E46" s="60">
        <f>VLOOKUP($A46,'Occupancy Raw Data'!$B$8:$BE$45,'Occupancy Raw Data'!J$3,FALSE)</f>
        <v>65.273393105189996</v>
      </c>
      <c r="F46" s="60">
        <f>VLOOKUP($A46,'Occupancy Raw Data'!$B$8:$BE$45,'Occupancy Raw Data'!K$3,FALSE)</f>
        <v>64.351559540346003</v>
      </c>
      <c r="G46" s="61">
        <f>VLOOKUP($A46,'Occupancy Raw Data'!$B$8:$BE$45,'Occupancy Raw Data'!L$3,FALSE)</f>
        <v>60.063139285263198</v>
      </c>
      <c r="H46" s="60">
        <f>VLOOKUP($A46,'Occupancy Raw Data'!$B$8:$BE$45,'Occupancy Raw Data'!N$3,FALSE)</f>
        <v>76.638464452582298</v>
      </c>
      <c r="I46" s="60">
        <f>VLOOKUP($A46,'Occupancy Raw Data'!$B$8:$BE$45,'Occupancy Raw Data'!O$3,FALSE)</f>
        <v>71.751483773203603</v>
      </c>
      <c r="J46" s="61">
        <f>VLOOKUP($A46,'Occupancy Raw Data'!$B$8:$BE$45,'Occupancy Raw Data'!P$3,FALSE)</f>
        <v>74.194974112892993</v>
      </c>
      <c r="K46" s="62">
        <f>VLOOKUP($A46,'Occupancy Raw Data'!$B$8:$BE$45,'Occupancy Raw Data'!R$3,FALSE)</f>
        <v>64.100806378871695</v>
      </c>
      <c r="L46" s="63"/>
      <c r="M46" s="59">
        <f>VLOOKUP($A46,'Occupancy Raw Data'!$B$8:$BE$45,'Occupancy Raw Data'!T$3,FALSE)</f>
        <v>0.54081895441668804</v>
      </c>
      <c r="N46" s="60">
        <f>VLOOKUP($A46,'Occupancy Raw Data'!$B$8:$BE$45,'Occupancy Raw Data'!U$3,FALSE)</f>
        <v>-1.1914893617021201</v>
      </c>
      <c r="O46" s="60">
        <f>VLOOKUP($A46,'Occupancy Raw Data'!$B$8:$BE$45,'Occupancy Raw Data'!V$3,FALSE)</f>
        <v>5.05285412262156</v>
      </c>
      <c r="P46" s="60">
        <f>VLOOKUP($A46,'Occupancy Raw Data'!$B$8:$BE$45,'Occupancy Raw Data'!W$3,FALSE)</f>
        <v>3.2973621103117501</v>
      </c>
      <c r="Q46" s="60">
        <f>VLOOKUP($A46,'Occupancy Raw Data'!$B$8:$BE$45,'Occupancy Raw Data'!X$3,FALSE)</f>
        <v>1.55440414507772</v>
      </c>
      <c r="R46" s="61">
        <f>VLOOKUP($A46,'Occupancy Raw Data'!$B$8:$BE$45,'Occupancy Raw Data'!Y$3,FALSE)</f>
        <v>1.9155774587529399</v>
      </c>
      <c r="S46" s="60">
        <f>VLOOKUP($A46,'Occupancy Raw Data'!$B$8:$BE$45,'Occupancy Raw Data'!AA$3,FALSE)</f>
        <v>-4.0474308300395201</v>
      </c>
      <c r="T46" s="60">
        <f>VLOOKUP($A46,'Occupancy Raw Data'!$B$8:$BE$45,'Occupancy Raw Data'!AB$3,FALSE)</f>
        <v>-5.3473263368315802</v>
      </c>
      <c r="U46" s="61">
        <f>VLOOKUP($A46,'Occupancy Raw Data'!$B$8:$BE$45,'Occupancy Raw Data'!AC$3,FALSE)</f>
        <v>-4.6804023361453604</v>
      </c>
      <c r="V46" s="62">
        <f>VLOOKUP($A46,'Occupancy Raw Data'!$B$8:$BE$45,'Occupancy Raw Data'!AE$3,FALSE)</f>
        <v>-0.364523455682359</v>
      </c>
      <c r="W46" s="63"/>
      <c r="X46" s="64">
        <f>VLOOKUP($A46,'ADR Raw Data'!$B$6:$BE$43,'ADR Raw Data'!G$1,FALSE)</f>
        <v>101.428711577868</v>
      </c>
      <c r="Y46" s="65">
        <f>VLOOKUP($A46,'ADR Raw Data'!$B$6:$BE$43,'ADR Raw Data'!H$1,FALSE)</f>
        <v>102.14985572782</v>
      </c>
      <c r="Z46" s="65">
        <f>VLOOKUP($A46,'ADR Raw Data'!$B$6:$BE$43,'ADR Raw Data'!I$1,FALSE)</f>
        <v>104.151519420406</v>
      </c>
      <c r="AA46" s="65">
        <f>VLOOKUP($A46,'ADR Raw Data'!$B$6:$BE$43,'ADR Raw Data'!J$1,FALSE)</f>
        <v>103.648405881214</v>
      </c>
      <c r="AB46" s="65">
        <f>VLOOKUP($A46,'ADR Raw Data'!$B$6:$BE$43,'ADR Raw Data'!K$1,FALSE)</f>
        <v>107.700586734693</v>
      </c>
      <c r="AC46" s="66">
        <f>VLOOKUP($A46,'ADR Raw Data'!$B$6:$BE$43,'ADR Raw Data'!L$1,FALSE)</f>
        <v>103.964818770498</v>
      </c>
      <c r="AD46" s="65">
        <f>VLOOKUP($A46,'ADR Raw Data'!$B$6:$BE$43,'ADR Raw Data'!N$1,FALSE)</f>
        <v>127.117778876256</v>
      </c>
      <c r="AE46" s="65">
        <f>VLOOKUP($A46,'ADR Raw Data'!$B$6:$BE$43,'ADR Raw Data'!O$1,FALSE)</f>
        <v>126.28088173178401</v>
      </c>
      <c r="AF46" s="66">
        <f>VLOOKUP($A46,'ADR Raw Data'!$B$6:$BE$43,'ADR Raw Data'!P$1,FALSE)</f>
        <v>126.713111224576</v>
      </c>
      <c r="AG46" s="67">
        <f>VLOOKUP($A46,'ADR Raw Data'!$B$6:$BE$43,'ADR Raw Data'!R$1,FALSE)</f>
        <v>111.487830748881</v>
      </c>
      <c r="AH46" s="63"/>
      <c r="AI46" s="59">
        <f>VLOOKUP($A46,'ADR Raw Data'!$B$6:$BE$43,'ADR Raw Data'!T$1,FALSE)</f>
        <v>7.3281909216535102</v>
      </c>
      <c r="AJ46" s="60">
        <f>VLOOKUP($A46,'ADR Raw Data'!$B$6:$BE$43,'ADR Raw Data'!U$1,FALSE)</f>
        <v>4.1806898133398596</v>
      </c>
      <c r="AK46" s="60">
        <f>VLOOKUP($A46,'ADR Raw Data'!$B$6:$BE$43,'ADR Raw Data'!V$1,FALSE)</f>
        <v>5.9077042586845803</v>
      </c>
      <c r="AL46" s="60">
        <f>VLOOKUP($A46,'ADR Raw Data'!$B$6:$BE$43,'ADR Raw Data'!W$1,FALSE)</f>
        <v>5.5927752925872998</v>
      </c>
      <c r="AM46" s="60">
        <f>VLOOKUP($A46,'ADR Raw Data'!$B$6:$BE$43,'ADR Raw Data'!X$1,FALSE)</f>
        <v>11.0913707746115</v>
      </c>
      <c r="AN46" s="61">
        <f>VLOOKUP($A46,'ADR Raw Data'!$B$6:$BE$43,'ADR Raw Data'!Y$1,FALSE)</f>
        <v>6.8438721651198096</v>
      </c>
      <c r="AO46" s="60">
        <f>VLOOKUP($A46,'ADR Raw Data'!$B$6:$BE$43,'ADR Raw Data'!AA$1,FALSE)</f>
        <v>4.2175310422258701</v>
      </c>
      <c r="AP46" s="60">
        <f>VLOOKUP($A46,'ADR Raw Data'!$B$6:$BE$43,'ADR Raw Data'!AB$1,FALSE)</f>
        <v>5.4799713313416696</v>
      </c>
      <c r="AQ46" s="61">
        <f>VLOOKUP($A46,'ADR Raw Data'!$B$6:$BE$43,'ADR Raw Data'!AC$1,FALSE)</f>
        <v>4.8287436551293901</v>
      </c>
      <c r="AR46" s="62">
        <f>VLOOKUP($A46,'ADR Raw Data'!$B$6:$BE$43,'ADR Raw Data'!AE$1,FALSE)</f>
        <v>5.7223911903297902</v>
      </c>
      <c r="AS46" s="50"/>
      <c r="AT46" s="64">
        <f>VLOOKUP($A46,'RevPAR Raw Data'!$B$6:$BE$43,'RevPAR Raw Data'!G$1,FALSE)</f>
        <v>50.003496653617802</v>
      </c>
      <c r="AU46" s="65">
        <f>VLOOKUP($A46,'RevPAR Raw Data'!$B$6:$BE$43,'RevPAR Raw Data'!H$1,FALSE)</f>
        <v>59.904524561181901</v>
      </c>
      <c r="AV46" s="65">
        <f>VLOOKUP($A46,'RevPAR Raw Data'!$B$6:$BE$43,'RevPAR Raw Data'!I$1,FALSE)</f>
        <v>65.352809698194207</v>
      </c>
      <c r="AW46" s="65">
        <f>VLOOKUP($A46,'RevPAR Raw Data'!$B$6:$BE$43,'RevPAR Raw Data'!J$1,FALSE)</f>
        <v>67.654831418108301</v>
      </c>
      <c r="AX46" s="65">
        <f>VLOOKUP($A46,'RevPAR Raw Data'!$B$6:$BE$43,'RevPAR Raw Data'!K$1,FALSE)</f>
        <v>69.307007197878505</v>
      </c>
      <c r="AY46" s="66">
        <f>VLOOKUP($A46,'RevPAR Raw Data'!$B$6:$BE$43,'RevPAR Raw Data'!L$1,FALSE)</f>
        <v>62.444533905796099</v>
      </c>
      <c r="AZ46" s="65">
        <f>VLOOKUP($A46,'RevPAR Raw Data'!$B$6:$BE$43,'RevPAR Raw Data'!N$1,FALSE)</f>
        <v>97.421113776992001</v>
      </c>
      <c r="BA46" s="65">
        <f>VLOOKUP($A46,'RevPAR Raw Data'!$B$6:$BE$43,'RevPAR Raw Data'!O$1,FALSE)</f>
        <v>90.608406364439901</v>
      </c>
      <c r="BB46" s="66">
        <f>VLOOKUP($A46,'RevPAR Raw Data'!$B$6:$BE$43,'RevPAR Raw Data'!P$1,FALSE)</f>
        <v>94.014760070715894</v>
      </c>
      <c r="BC46" s="67">
        <f>VLOOKUP($A46,'RevPAR Raw Data'!$B$6:$BE$43,'RevPAR Raw Data'!R$1,FALSE)</f>
        <v>71.464598524344694</v>
      </c>
      <c r="BD46" s="63"/>
      <c r="BE46" s="59">
        <f>VLOOKUP($A46,'RevPAR Raw Data'!$B$6:$BE$43,'RevPAR Raw Data'!T$1,FALSE)</f>
        <v>7.9086421215903497</v>
      </c>
      <c r="BF46" s="60">
        <f>VLOOKUP($A46,'RevPAR Raw Data'!$B$6:$BE$43,'RevPAR Raw Data'!U$1,FALSE)</f>
        <v>2.9393879772660201</v>
      </c>
      <c r="BG46" s="60">
        <f>VLOOKUP($A46,'RevPAR Raw Data'!$B$6:$BE$43,'RevPAR Raw Data'!V$1,FALSE)</f>
        <v>11.2590660594933</v>
      </c>
      <c r="BH46" s="60">
        <f>VLOOKUP($A46,'RevPAR Raw Data'!$B$6:$BE$43,'RevPAR Raw Data'!W$1,FALSE)</f>
        <v>9.0745514563116991</v>
      </c>
      <c r="BI46" s="60">
        <f>VLOOKUP($A46,'RevPAR Raw Data'!$B$6:$BE$43,'RevPAR Raw Data'!X$1,FALSE)</f>
        <v>12.8181796467557</v>
      </c>
      <c r="BJ46" s="61">
        <f>VLOOKUP($A46,'RevPAR Raw Data'!$B$6:$BE$43,'RevPAR Raw Data'!Y$1,FALSE)</f>
        <v>8.8905492963736599</v>
      </c>
      <c r="BK46" s="60">
        <f>VLOOKUP($A46,'RevPAR Raw Data'!$B$6:$BE$43,'RevPAR Raw Data'!AA$1,FALSE)</f>
        <v>-6.0143948318512597E-4</v>
      </c>
      <c r="BL46" s="60">
        <f>VLOOKUP($A46,'RevPAR Raw Data'!$B$6:$BE$43,'RevPAR Raw Data'!AB$1,FALSE)</f>
        <v>-0.160386955741565</v>
      </c>
      <c r="BM46" s="61">
        <f>VLOOKUP($A46,'RevPAR Raw Data'!$B$6:$BE$43,'RevPAR Raw Data'!AC$1,FALSE)</f>
        <v>-7.7663311857115599E-2</v>
      </c>
      <c r="BN46" s="62">
        <f>VLOOKUP($A46,'RevPAR Raw Data'!$B$6:$BE$43,'RevPAR Raw Data'!AE$1,FALSE)</f>
        <v>5.3370082765327798</v>
      </c>
    </row>
    <row r="47" spans="1:66" x14ac:dyDescent="0.35">
      <c r="A47" s="81" t="s">
        <v>86</v>
      </c>
      <c r="B47" s="59">
        <f>VLOOKUP($A47,'Occupancy Raw Data'!$B$8:$BE$45,'Occupancy Raw Data'!G$3,FALSE)</f>
        <v>54.180381830151397</v>
      </c>
      <c r="C47" s="60">
        <f>VLOOKUP($A47,'Occupancy Raw Data'!$B$8:$BE$45,'Occupancy Raw Data'!H$3,FALSE)</f>
        <v>65.569453587886699</v>
      </c>
      <c r="D47" s="60">
        <f>VLOOKUP($A47,'Occupancy Raw Data'!$B$8:$BE$45,'Occupancy Raw Data'!I$3,FALSE)</f>
        <v>69.716919025674699</v>
      </c>
      <c r="E47" s="60">
        <f>VLOOKUP($A47,'Occupancy Raw Data'!$B$8:$BE$45,'Occupancy Raw Data'!J$3,FALSE)</f>
        <v>72.547728768926902</v>
      </c>
      <c r="F47" s="60">
        <f>VLOOKUP($A47,'Occupancy Raw Data'!$B$8:$BE$45,'Occupancy Raw Data'!K$3,FALSE)</f>
        <v>71.428571428571402</v>
      </c>
      <c r="G47" s="61">
        <f>VLOOKUP($A47,'Occupancy Raw Data'!$B$8:$BE$45,'Occupancy Raw Data'!L$3,FALSE)</f>
        <v>66.688610928242198</v>
      </c>
      <c r="H47" s="60">
        <f>VLOOKUP($A47,'Occupancy Raw Data'!$B$8:$BE$45,'Occupancy Raw Data'!N$3,FALSE)</f>
        <v>74.456879526003902</v>
      </c>
      <c r="I47" s="60">
        <f>VLOOKUP($A47,'Occupancy Raw Data'!$B$8:$BE$45,'Occupancy Raw Data'!O$3,FALSE)</f>
        <v>75.707702435813005</v>
      </c>
      <c r="J47" s="61">
        <f>VLOOKUP($A47,'Occupancy Raw Data'!$B$8:$BE$45,'Occupancy Raw Data'!P$3,FALSE)</f>
        <v>75.082290980908397</v>
      </c>
      <c r="K47" s="62">
        <f>VLOOKUP($A47,'Occupancy Raw Data'!$B$8:$BE$45,'Occupancy Raw Data'!R$3,FALSE)</f>
        <v>69.086805229004</v>
      </c>
      <c r="L47" s="63"/>
      <c r="M47" s="59">
        <f>VLOOKUP($A47,'Occupancy Raw Data'!$B$8:$BE$45,'Occupancy Raw Data'!T$3,FALSE)</f>
        <v>24.6969696969696</v>
      </c>
      <c r="N47" s="60">
        <f>VLOOKUP($A47,'Occupancy Raw Data'!$B$8:$BE$45,'Occupancy Raw Data'!U$3,FALSE)</f>
        <v>22.811344019728701</v>
      </c>
      <c r="O47" s="60">
        <f>VLOOKUP($A47,'Occupancy Raw Data'!$B$8:$BE$45,'Occupancy Raw Data'!V$3,FALSE)</f>
        <v>28.832116788321098</v>
      </c>
      <c r="P47" s="60">
        <f>VLOOKUP($A47,'Occupancy Raw Data'!$B$8:$BE$45,'Occupancy Raw Data'!W$3,FALSE)</f>
        <v>28.139534883720899</v>
      </c>
      <c r="Q47" s="60">
        <f>VLOOKUP($A47,'Occupancy Raw Data'!$B$8:$BE$45,'Occupancy Raw Data'!X$3,FALSE)</f>
        <v>22.0472440944881</v>
      </c>
      <c r="R47" s="61">
        <f>VLOOKUP($A47,'Occupancy Raw Data'!$B$8:$BE$45,'Occupancy Raw Data'!Y$3,FALSE)</f>
        <v>25.3092528451261</v>
      </c>
      <c r="S47" s="60">
        <f>VLOOKUP($A47,'Occupancy Raw Data'!$B$8:$BE$45,'Occupancy Raw Data'!AA$3,FALSE)</f>
        <v>-0.17652250661959301</v>
      </c>
      <c r="T47" s="60">
        <f>VLOOKUP($A47,'Occupancy Raw Data'!$B$8:$BE$45,'Occupancy Raw Data'!AB$3,FALSE)</f>
        <v>3.8843721770550999</v>
      </c>
      <c r="U47" s="61">
        <f>VLOOKUP($A47,'Occupancy Raw Data'!$B$8:$BE$45,'Occupancy Raw Data'!AC$3,FALSE)</f>
        <v>1.8303571428571399</v>
      </c>
      <c r="V47" s="62">
        <f>VLOOKUP($A47,'Occupancy Raw Data'!$B$8:$BE$45,'Occupancy Raw Data'!AE$3,FALSE)</f>
        <v>16.937281120662199</v>
      </c>
      <c r="W47" s="63"/>
      <c r="X47" s="64">
        <f>VLOOKUP($A47,'ADR Raw Data'!$B$6:$BE$43,'ADR Raw Data'!G$1,FALSE)</f>
        <v>88.815747266099606</v>
      </c>
      <c r="Y47" s="65">
        <f>VLOOKUP($A47,'ADR Raw Data'!$B$6:$BE$43,'ADR Raw Data'!H$1,FALSE)</f>
        <v>90.905753012048095</v>
      </c>
      <c r="Z47" s="65">
        <f>VLOOKUP($A47,'ADR Raw Data'!$B$6:$BE$43,'ADR Raw Data'!I$1,FALSE)</f>
        <v>89.238999055712895</v>
      </c>
      <c r="AA47" s="65">
        <f>VLOOKUP($A47,'ADR Raw Data'!$B$6:$BE$43,'ADR Raw Data'!J$1,FALSE)</f>
        <v>89.767141560798507</v>
      </c>
      <c r="AB47" s="65">
        <f>VLOOKUP($A47,'ADR Raw Data'!$B$6:$BE$43,'ADR Raw Data'!K$1,FALSE)</f>
        <v>91.943511520737303</v>
      </c>
      <c r="AC47" s="66">
        <f>VLOOKUP($A47,'ADR Raw Data'!$B$6:$BE$43,'ADR Raw Data'!L$1,FALSE)</f>
        <v>90.192238894373105</v>
      </c>
      <c r="AD47" s="65">
        <f>VLOOKUP($A47,'ADR Raw Data'!$B$6:$BE$43,'ADR Raw Data'!N$1,FALSE)</f>
        <v>101.38240495137001</v>
      </c>
      <c r="AE47" s="65">
        <f>VLOOKUP($A47,'ADR Raw Data'!$B$6:$BE$43,'ADR Raw Data'!O$1,FALSE)</f>
        <v>101.866008695652</v>
      </c>
      <c r="AF47" s="66">
        <f>VLOOKUP($A47,'ADR Raw Data'!$B$6:$BE$43,'ADR Raw Data'!P$1,FALSE)</f>
        <v>101.626220955721</v>
      </c>
      <c r="AG47" s="67">
        <f>VLOOKUP($A47,'ADR Raw Data'!$B$6:$BE$43,'ADR Raw Data'!R$1,FALSE)</f>
        <v>93.742594609311098</v>
      </c>
      <c r="AH47" s="63"/>
      <c r="AI47" s="59">
        <f>VLOOKUP($A47,'ADR Raw Data'!$B$6:$BE$43,'ADR Raw Data'!T$1,FALSE)</f>
        <v>6.20628644599919</v>
      </c>
      <c r="AJ47" s="60">
        <f>VLOOKUP($A47,'ADR Raw Data'!$B$6:$BE$43,'ADR Raw Data'!U$1,FALSE)</f>
        <v>7.8192575801824304</v>
      </c>
      <c r="AK47" s="60">
        <f>VLOOKUP($A47,'ADR Raw Data'!$B$6:$BE$43,'ADR Raw Data'!V$1,FALSE)</f>
        <v>6.9002929688597803</v>
      </c>
      <c r="AL47" s="60">
        <f>VLOOKUP($A47,'ADR Raw Data'!$B$6:$BE$43,'ADR Raw Data'!W$1,FALSE)</f>
        <v>5.1981291326163799</v>
      </c>
      <c r="AM47" s="60">
        <f>VLOOKUP($A47,'ADR Raw Data'!$B$6:$BE$43,'ADR Raw Data'!X$1,FALSE)</f>
        <v>6.4101580351359404</v>
      </c>
      <c r="AN47" s="61">
        <f>VLOOKUP($A47,'ADR Raw Data'!$B$6:$BE$43,'ADR Raw Data'!Y$1,FALSE)</f>
        <v>6.4744006541605703</v>
      </c>
      <c r="AO47" s="60">
        <f>VLOOKUP($A47,'ADR Raw Data'!$B$6:$BE$43,'ADR Raw Data'!AA$1,FALSE)</f>
        <v>6.5396479689264897</v>
      </c>
      <c r="AP47" s="60">
        <f>VLOOKUP($A47,'ADR Raw Data'!$B$6:$BE$43,'ADR Raw Data'!AB$1,FALSE)</f>
        <v>5.8240479585994596</v>
      </c>
      <c r="AQ47" s="61">
        <f>VLOOKUP($A47,'ADR Raw Data'!$B$6:$BE$43,'ADR Raw Data'!AC$1,FALSE)</f>
        <v>6.1889813419634203</v>
      </c>
      <c r="AR47" s="62">
        <f>VLOOKUP($A47,'ADR Raw Data'!$B$6:$BE$43,'ADR Raw Data'!AE$1,FALSE)</f>
        <v>5.77021542622734</v>
      </c>
      <c r="AS47" s="50"/>
      <c r="AT47" s="64">
        <f>VLOOKUP($A47,'RevPAR Raw Data'!$B$6:$BE$43,'RevPAR Raw Data'!G$1,FALSE)</f>
        <v>48.120710994074997</v>
      </c>
      <c r="AU47" s="65">
        <f>VLOOKUP($A47,'RevPAR Raw Data'!$B$6:$BE$43,'RevPAR Raw Data'!H$1,FALSE)</f>
        <v>59.606405529953904</v>
      </c>
      <c r="AV47" s="65">
        <f>VLOOKUP($A47,'RevPAR Raw Data'!$B$6:$BE$43,'RevPAR Raw Data'!I$1,FALSE)</f>
        <v>62.214680710994003</v>
      </c>
      <c r="AW47" s="65">
        <f>VLOOKUP($A47,'RevPAR Raw Data'!$B$6:$BE$43,'RevPAR Raw Data'!J$1,FALSE)</f>
        <v>65.124022383146794</v>
      </c>
      <c r="AX47" s="65">
        <f>VLOOKUP($A47,'RevPAR Raw Data'!$B$6:$BE$43,'RevPAR Raw Data'!K$1,FALSE)</f>
        <v>65.673936800526604</v>
      </c>
      <c r="AY47" s="66">
        <f>VLOOKUP($A47,'RevPAR Raw Data'!$B$6:$BE$43,'RevPAR Raw Data'!L$1,FALSE)</f>
        <v>60.147951283739303</v>
      </c>
      <c r="AZ47" s="65">
        <f>VLOOKUP($A47,'RevPAR Raw Data'!$B$6:$BE$43,'RevPAR Raw Data'!N$1,FALSE)</f>
        <v>75.486175115207303</v>
      </c>
      <c r="BA47" s="65">
        <f>VLOOKUP($A47,'RevPAR Raw Data'!$B$6:$BE$43,'RevPAR Raw Data'!O$1,FALSE)</f>
        <v>77.120414746543702</v>
      </c>
      <c r="BB47" s="66">
        <f>VLOOKUP($A47,'RevPAR Raw Data'!$B$6:$BE$43,'RevPAR Raw Data'!P$1,FALSE)</f>
        <v>76.303294930875495</v>
      </c>
      <c r="BC47" s="67">
        <f>VLOOKUP($A47,'RevPAR Raw Data'!$B$6:$BE$43,'RevPAR Raw Data'!R$1,FALSE)</f>
        <v>64.763763754349597</v>
      </c>
      <c r="BD47" s="63"/>
      <c r="BE47" s="59">
        <f>VLOOKUP($A47,'RevPAR Raw Data'!$B$6:$BE$43,'RevPAR Raw Data'!T$1,FALSE)</f>
        <v>32.436020825844402</v>
      </c>
      <c r="BF47" s="60">
        <f>VLOOKUP($A47,'RevPAR Raw Data'!$B$6:$BE$43,'RevPAR Raw Data'!U$1,FALSE)</f>
        <v>32.414279346315297</v>
      </c>
      <c r="BG47" s="60">
        <f>VLOOKUP($A47,'RevPAR Raw Data'!$B$6:$BE$43,'RevPAR Raw Data'!V$1,FALSE)</f>
        <v>37.7219102846989</v>
      </c>
      <c r="BH47" s="60">
        <f>VLOOKUP($A47,'RevPAR Raw Data'!$B$6:$BE$43,'RevPAR Raw Data'!W$1,FALSE)</f>
        <v>34.800393376910698</v>
      </c>
      <c r="BI47" s="60">
        <f>VLOOKUP($A47,'RevPAR Raw Data'!$B$6:$BE$43,'RevPAR Raw Data'!X$1,FALSE)</f>
        <v>29.870665318473002</v>
      </c>
      <c r="BJ47" s="61">
        <f>VLOOKUP($A47,'RevPAR Raw Data'!$B$6:$BE$43,'RevPAR Raw Data'!Y$1,FALSE)</f>
        <v>33.422275931054699</v>
      </c>
      <c r="BK47" s="60">
        <f>VLOOKUP($A47,'RevPAR Raw Data'!$B$6:$BE$43,'RevPAR Raw Data'!AA$1,FALSE)</f>
        <v>6.3515815117880496</v>
      </c>
      <c r="BL47" s="60">
        <f>VLOOKUP($A47,'RevPAR Raw Data'!$B$6:$BE$43,'RevPAR Raw Data'!AB$1,FALSE)</f>
        <v>9.9346478341367401</v>
      </c>
      <c r="BM47" s="61">
        <f>VLOOKUP($A47,'RevPAR Raw Data'!$B$6:$BE$43,'RevPAR Raw Data'!AC$1,FALSE)</f>
        <v>8.1326189468832908</v>
      </c>
      <c r="BN47" s="62">
        <f>VLOOKUP($A47,'RevPAR Raw Data'!$B$6:$BE$43,'RevPAR Raw Data'!AE$1,FALSE)</f>
        <v>23.684814154897399</v>
      </c>
    </row>
    <row r="48" spans="1:66" ht="15.6" thickBot="1" x14ac:dyDescent="0.4">
      <c r="A48" s="81" t="s">
        <v>87</v>
      </c>
      <c r="B48" s="85">
        <f>VLOOKUP($A48,'Occupancy Raw Data'!$B$8:$BE$45,'Occupancy Raw Data'!G$3,FALSE)</f>
        <v>46.216068001096701</v>
      </c>
      <c r="C48" s="86">
        <f>VLOOKUP($A48,'Occupancy Raw Data'!$B$8:$BE$45,'Occupancy Raw Data'!H$3,FALSE)</f>
        <v>54.688785302988698</v>
      </c>
      <c r="D48" s="86">
        <f>VLOOKUP($A48,'Occupancy Raw Data'!$B$8:$BE$45,'Occupancy Raw Data'!I$3,FALSE)</f>
        <v>60.542911982451301</v>
      </c>
      <c r="E48" s="86">
        <f>VLOOKUP($A48,'Occupancy Raw Data'!$B$8:$BE$45,'Occupancy Raw Data'!J$3,FALSE)</f>
        <v>60.652591170825303</v>
      </c>
      <c r="F48" s="86">
        <f>VLOOKUP($A48,'Occupancy Raw Data'!$B$8:$BE$45,'Occupancy Raw Data'!K$3,FALSE)</f>
        <v>60.241294214422801</v>
      </c>
      <c r="G48" s="87">
        <f>VLOOKUP($A48,'Occupancy Raw Data'!$B$8:$BE$45,'Occupancy Raw Data'!L$3,FALSE)</f>
        <v>56.468330134356997</v>
      </c>
      <c r="H48" s="86">
        <f>VLOOKUP($A48,'Occupancy Raw Data'!$B$8:$BE$45,'Occupancy Raw Data'!N$3,FALSE)</f>
        <v>66.904304908143601</v>
      </c>
      <c r="I48" s="86">
        <f>VLOOKUP($A48,'Occupancy Raw Data'!$B$8:$BE$45,'Occupancy Raw Data'!O$3,FALSE)</f>
        <v>67.123663284891606</v>
      </c>
      <c r="J48" s="87">
        <f>VLOOKUP($A48,'Occupancy Raw Data'!$B$8:$BE$45,'Occupancy Raw Data'!P$3,FALSE)</f>
        <v>67.013984096517603</v>
      </c>
      <c r="K48" s="88">
        <f>VLOOKUP($A48,'Occupancy Raw Data'!$B$8:$BE$45,'Occupancy Raw Data'!R$3,FALSE)</f>
        <v>59.481374123545699</v>
      </c>
      <c r="L48" s="63"/>
      <c r="M48" s="85">
        <f>VLOOKUP($A48,'Occupancy Raw Data'!$B$8:$BE$45,'Occupancy Raw Data'!T$3,FALSE)</f>
        <v>-8.0142762457375802</v>
      </c>
      <c r="N48" s="86">
        <f>VLOOKUP($A48,'Occupancy Raw Data'!$B$8:$BE$45,'Occupancy Raw Data'!U$3,FALSE)</f>
        <v>-6.71846185845697</v>
      </c>
      <c r="O48" s="86">
        <f>VLOOKUP($A48,'Occupancy Raw Data'!$B$8:$BE$45,'Occupancy Raw Data'!V$3,FALSE)</f>
        <v>-4.7694399733197601</v>
      </c>
      <c r="P48" s="86">
        <f>VLOOKUP($A48,'Occupancy Raw Data'!$B$8:$BE$45,'Occupancy Raw Data'!W$3,FALSE)</f>
        <v>-5.8348846159099299</v>
      </c>
      <c r="Q48" s="86">
        <f>VLOOKUP($A48,'Occupancy Raw Data'!$B$8:$BE$45,'Occupancy Raw Data'!X$3,FALSE)</f>
        <v>-8.0703722520904204</v>
      </c>
      <c r="R48" s="87">
        <f>VLOOKUP($A48,'Occupancy Raw Data'!$B$8:$BE$45,'Occupancy Raw Data'!Y$3,FALSE)</f>
        <v>-6.6287564226605404</v>
      </c>
      <c r="S48" s="86">
        <f>VLOOKUP($A48,'Occupancy Raw Data'!$B$8:$BE$45,'Occupancy Raw Data'!AA$3,FALSE)</f>
        <v>-12.7314693496378</v>
      </c>
      <c r="T48" s="86">
        <f>VLOOKUP($A48,'Occupancy Raw Data'!$B$8:$BE$45,'Occupancy Raw Data'!AB$3,FALSE)</f>
        <v>-13.6149662999086</v>
      </c>
      <c r="U48" s="61">
        <f>VLOOKUP($A48,'Occupancy Raw Data'!$B$8:$BE$45,'Occupancy Raw Data'!AC$3,FALSE)</f>
        <v>-13.176188275614599</v>
      </c>
      <c r="V48" s="88">
        <f>VLOOKUP($A48,'Occupancy Raw Data'!$B$8:$BE$45,'Occupancy Raw Data'!AE$3,FALSE)</f>
        <v>-8.8415727306759404</v>
      </c>
      <c r="W48" s="63"/>
      <c r="X48" s="89">
        <f>VLOOKUP($A48,'ADR Raw Data'!$B$6:$BE$43,'ADR Raw Data'!G$1,FALSE)</f>
        <v>106.18473153366899</v>
      </c>
      <c r="Y48" s="90">
        <f>VLOOKUP($A48,'ADR Raw Data'!$B$6:$BE$43,'ADR Raw Data'!H$1,FALSE)</f>
        <v>111.758059664076</v>
      </c>
      <c r="Z48" s="90">
        <f>VLOOKUP($A48,'ADR Raw Data'!$B$6:$BE$43,'ADR Raw Data'!I$1,FALSE)</f>
        <v>113.072076539855</v>
      </c>
      <c r="AA48" s="90">
        <f>VLOOKUP($A48,'ADR Raw Data'!$B$6:$BE$43,'ADR Raw Data'!J$1,FALSE)</f>
        <v>110.888410940325</v>
      </c>
      <c r="AB48" s="90">
        <f>VLOOKUP($A48,'ADR Raw Data'!$B$6:$BE$43,'ADR Raw Data'!K$1,FALSE)</f>
        <v>114.930614474283</v>
      </c>
      <c r="AC48" s="91">
        <f>VLOOKUP($A48,'ADR Raw Data'!$B$6:$BE$43,'ADR Raw Data'!L$1,FALSE)</f>
        <v>111.617625036418</v>
      </c>
      <c r="AD48" s="90">
        <f>VLOOKUP($A48,'ADR Raw Data'!$B$6:$BE$43,'ADR Raw Data'!N$1,FALSE)</f>
        <v>130.116893442622</v>
      </c>
      <c r="AE48" s="90">
        <f>VLOOKUP($A48,'ADR Raw Data'!$B$6:$BE$43,'ADR Raw Data'!O$1,FALSE)</f>
        <v>131.87373366013</v>
      </c>
      <c r="AF48" s="91">
        <f>VLOOKUP($A48,'ADR Raw Data'!$B$6:$BE$43,'ADR Raw Data'!P$1,FALSE)</f>
        <v>130.996751227495</v>
      </c>
      <c r="AG48" s="92">
        <f>VLOOKUP($A48,'ADR Raw Data'!$B$6:$BE$43,'ADR Raw Data'!R$1,FALSE)</f>
        <v>117.855700032927</v>
      </c>
      <c r="AH48" s="63"/>
      <c r="AI48" s="85">
        <f>VLOOKUP($A48,'ADR Raw Data'!$B$6:$BE$43,'ADR Raw Data'!T$1,FALSE)</f>
        <v>1.63842853548064</v>
      </c>
      <c r="AJ48" s="86">
        <f>VLOOKUP($A48,'ADR Raw Data'!$B$6:$BE$43,'ADR Raw Data'!U$1,FALSE)</f>
        <v>5.9116882042850696</v>
      </c>
      <c r="AK48" s="86">
        <f>VLOOKUP($A48,'ADR Raw Data'!$B$6:$BE$43,'ADR Raw Data'!V$1,FALSE)</f>
        <v>10.528202920243499</v>
      </c>
      <c r="AL48" s="86">
        <f>VLOOKUP($A48,'ADR Raw Data'!$B$6:$BE$43,'ADR Raw Data'!W$1,FALSE)</f>
        <v>11.683490807027599</v>
      </c>
      <c r="AM48" s="86">
        <f>VLOOKUP($A48,'ADR Raw Data'!$B$6:$BE$43,'ADR Raw Data'!X$1,FALSE)</f>
        <v>15.3414207044704</v>
      </c>
      <c r="AN48" s="87">
        <f>VLOOKUP($A48,'ADR Raw Data'!$B$6:$BE$43,'ADR Raw Data'!Y$1,FALSE)</f>
        <v>9.3555835112456407</v>
      </c>
      <c r="AO48" s="86">
        <f>VLOOKUP($A48,'ADR Raw Data'!$B$6:$BE$43,'ADR Raw Data'!AA$1,FALSE)</f>
        <v>18.3448122131974</v>
      </c>
      <c r="AP48" s="86">
        <f>VLOOKUP($A48,'ADR Raw Data'!$B$6:$BE$43,'ADR Raw Data'!AB$1,FALSE)</f>
        <v>17.521192920033901</v>
      </c>
      <c r="AQ48" s="87">
        <f>VLOOKUP($A48,'ADR Raw Data'!$B$6:$BE$43,'ADR Raw Data'!AC$1,FALSE)</f>
        <v>17.922011497237701</v>
      </c>
      <c r="AR48" s="88">
        <f>VLOOKUP($A48,'ADR Raw Data'!$B$6:$BE$43,'ADR Raw Data'!AE$1,FALSE)</f>
        <v>12.1189362147545</v>
      </c>
      <c r="AS48" s="50"/>
      <c r="AT48" s="89">
        <f>VLOOKUP($A48,'RevPAR Raw Data'!$B$6:$BE$43,'RevPAR Raw Data'!G$1,FALSE)</f>
        <v>49.074407732382703</v>
      </c>
      <c r="AU48" s="90">
        <f>VLOOKUP($A48,'RevPAR Raw Data'!$B$6:$BE$43,'RevPAR Raw Data'!H$1,FALSE)</f>
        <v>61.119125308472697</v>
      </c>
      <c r="AV48" s="90">
        <f>VLOOKUP($A48,'RevPAR Raw Data'!$B$6:$BE$43,'RevPAR Raw Data'!I$1,FALSE)</f>
        <v>68.457127776254396</v>
      </c>
      <c r="AW48" s="90">
        <f>VLOOKUP($A48,'RevPAR Raw Data'!$B$6:$BE$43,'RevPAR Raw Data'!J$1,FALSE)</f>
        <v>67.256694543460299</v>
      </c>
      <c r="AX48" s="90">
        <f>VLOOKUP($A48,'RevPAR Raw Data'!$B$6:$BE$43,'RevPAR Raw Data'!K$1,FALSE)</f>
        <v>69.235689607896902</v>
      </c>
      <c r="AY48" s="91">
        <f>VLOOKUP($A48,'RevPAR Raw Data'!$B$6:$BE$43,'RevPAR Raw Data'!L$1,FALSE)</f>
        <v>63.028608993693403</v>
      </c>
      <c r="AZ48" s="90">
        <f>VLOOKUP($A48,'RevPAR Raw Data'!$B$6:$BE$43,'RevPAR Raw Data'!N$1,FALSE)</f>
        <v>87.053803125856803</v>
      </c>
      <c r="BA48" s="90">
        <f>VLOOKUP($A48,'RevPAR Raw Data'!$B$6:$BE$43,'RevPAR Raw Data'!O$1,FALSE)</f>
        <v>88.518480943241002</v>
      </c>
      <c r="BB48" s="91">
        <f>VLOOKUP($A48,'RevPAR Raw Data'!$B$6:$BE$43,'RevPAR Raw Data'!P$1,FALSE)</f>
        <v>87.786142034548902</v>
      </c>
      <c r="BC48" s="92">
        <f>VLOOKUP($A48,'RevPAR Raw Data'!$B$6:$BE$43,'RevPAR Raw Data'!R$1,FALSE)</f>
        <v>70.102189862509306</v>
      </c>
      <c r="BD48" s="63"/>
      <c r="BE48" s="85">
        <f>VLOOKUP($A48,'RevPAR Raw Data'!$B$6:$BE$43,'RevPAR Raw Data'!T$1,FALSE)</f>
        <v>-6.5071558991793497</v>
      </c>
      <c r="BF48" s="86">
        <f>VLOOKUP($A48,'RevPAR Raw Data'!$B$6:$BE$43,'RevPAR Raw Data'!U$1,FALSE)</f>
        <v>-1.2039481713676901</v>
      </c>
      <c r="BG48" s="86">
        <f>VLOOKUP($A48,'RevPAR Raw Data'!$B$6:$BE$43,'RevPAR Raw Data'!V$1,FALSE)</f>
        <v>5.2566266283734704</v>
      </c>
      <c r="BH48" s="86">
        <f>VLOOKUP($A48,'RevPAR Raw Data'!$B$6:$BE$43,'RevPAR Raw Data'!W$1,FALSE)</f>
        <v>5.1668879834172001</v>
      </c>
      <c r="BI48" s="86">
        <f>VLOOKUP($A48,'RevPAR Raw Data'!$B$6:$BE$43,'RevPAR Raw Data'!X$1,FALSE)</f>
        <v>6.0329386927699797</v>
      </c>
      <c r="BJ48" s="87">
        <f>VLOOKUP($A48,'RevPAR Raw Data'!$B$6:$BE$43,'RevPAR Raw Data'!Y$1,FALSE)</f>
        <v>2.1066682457060302</v>
      </c>
      <c r="BK48" s="86">
        <f>VLOOKUP($A48,'RevPAR Raw Data'!$B$6:$BE$43,'RevPAR Raw Data'!AA$1,FALSE)</f>
        <v>3.2777787193877899</v>
      </c>
      <c r="BL48" s="86">
        <f>VLOOKUP($A48,'RevPAR Raw Data'!$B$6:$BE$43,'RevPAR Raw Data'!AB$1,FALSE)</f>
        <v>1.5207221087206599</v>
      </c>
      <c r="BM48" s="87">
        <f>VLOOKUP($A48,'RevPAR Raw Data'!$B$6:$BE$43,'RevPAR Raw Data'!AC$1,FALSE)</f>
        <v>2.3843852439697102</v>
      </c>
      <c r="BN48" s="88">
        <f>VLOOKUP($A48,'RevPAR Raw Data'!$B$6:$BE$43,'RevPAR Raw Data'!AE$1,FALSE)</f>
        <v>2.2058589244668898</v>
      </c>
    </row>
    <row r="49" spans="1:45" ht="14.25" customHeight="1" x14ac:dyDescent="0.35">
      <c r="A49" s="148" t="s">
        <v>109</v>
      </c>
      <c r="B49" s="148"/>
      <c r="C49" s="148"/>
      <c r="D49" s="148"/>
      <c r="E49" s="148"/>
      <c r="F49" s="148"/>
      <c r="G49" s="148"/>
      <c r="H49" s="148"/>
      <c r="I49" s="148"/>
      <c r="J49" s="148"/>
      <c r="K49" s="148"/>
      <c r="AS49" s="50"/>
    </row>
    <row r="50" spans="1:45" x14ac:dyDescent="0.35">
      <c r="A50" s="148"/>
      <c r="B50" s="148"/>
      <c r="C50" s="148"/>
      <c r="D50" s="148"/>
      <c r="E50" s="148"/>
      <c r="F50" s="148"/>
      <c r="G50" s="148"/>
      <c r="H50" s="148"/>
      <c r="I50" s="148"/>
      <c r="J50" s="148"/>
      <c r="K50" s="148"/>
      <c r="AS50" s="50"/>
    </row>
    <row r="51" spans="1:45" x14ac:dyDescent="0.35">
      <c r="A51" s="148"/>
      <c r="B51" s="148"/>
      <c r="C51" s="148"/>
      <c r="D51" s="148"/>
      <c r="E51" s="148"/>
      <c r="F51" s="148"/>
      <c r="G51" s="148"/>
      <c r="H51" s="148"/>
      <c r="I51" s="148"/>
      <c r="J51" s="148"/>
      <c r="K51" s="148"/>
      <c r="AS51" s="50"/>
    </row>
    <row r="52" spans="1:45" x14ac:dyDescent="0.35">
      <c r="AS52" s="50"/>
    </row>
    <row r="53" spans="1:45" x14ac:dyDescent="0.35">
      <c r="AS53" s="50"/>
    </row>
    <row r="54" spans="1:45" x14ac:dyDescent="0.35">
      <c r="AS54" s="50"/>
    </row>
    <row r="55" spans="1:45" x14ac:dyDescent="0.35">
      <c r="AS55" s="50"/>
    </row>
    <row r="56" spans="1:45" x14ac:dyDescent="0.35">
      <c r="AS56" s="50"/>
    </row>
    <row r="57" spans="1:45" x14ac:dyDescent="0.35">
      <c r="AS57" s="50"/>
    </row>
    <row r="58" spans="1:45" x14ac:dyDescent="0.35">
      <c r="AS58" s="50"/>
    </row>
    <row r="59" spans="1:45" x14ac:dyDescent="0.35">
      <c r="AS59" s="50"/>
    </row>
    <row r="60" spans="1:45" x14ac:dyDescent="0.35">
      <c r="AS60" s="50"/>
    </row>
    <row r="61" spans="1:45" x14ac:dyDescent="0.35">
      <c r="AS61" s="50"/>
    </row>
    <row r="62" spans="1:45" x14ac:dyDescent="0.35">
      <c r="AS62" s="50"/>
    </row>
    <row r="63" spans="1:45" x14ac:dyDescent="0.35">
      <c r="AS63" s="50"/>
    </row>
    <row r="64" spans="1: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9GDcNlo5pi9ASbbYQrTa5fDEJMO24PrUKYcrQAIjsCx4mEDUI0IBKqKagSezjKMD3Js9BDZkKc3yPEbM52R8Sg==" saltValue="YbX2BZD2OixVlNMs/Rp86w=="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50" t="str">
        <f>'Occupancy Raw Data'!B2</f>
        <v>July 10, 2022 - August 06, 2022
Rolling-28 Day Period</v>
      </c>
      <c r="B1" s="145" t="s">
        <v>67</v>
      </c>
      <c r="C1" s="146"/>
      <c r="D1" s="146"/>
      <c r="E1" s="146"/>
      <c r="F1" s="146"/>
      <c r="G1" s="146"/>
      <c r="H1" s="146"/>
      <c r="I1" s="146"/>
      <c r="J1" s="146"/>
      <c r="K1" s="147"/>
      <c r="L1" s="50"/>
      <c r="M1" s="145" t="s">
        <v>74</v>
      </c>
      <c r="N1" s="146"/>
      <c r="O1" s="146"/>
      <c r="P1" s="146"/>
      <c r="Q1" s="146"/>
      <c r="R1" s="146"/>
      <c r="S1" s="146"/>
      <c r="T1" s="146"/>
      <c r="U1" s="146"/>
      <c r="V1" s="147"/>
      <c r="X1" s="145" t="s">
        <v>68</v>
      </c>
      <c r="Y1" s="146"/>
      <c r="Z1" s="146"/>
      <c r="AA1" s="146"/>
      <c r="AB1" s="146"/>
      <c r="AC1" s="146"/>
      <c r="AD1" s="146"/>
      <c r="AE1" s="146"/>
      <c r="AF1" s="146"/>
      <c r="AG1" s="147"/>
      <c r="AI1" s="145" t="s">
        <v>75</v>
      </c>
      <c r="AJ1" s="146"/>
      <c r="AK1" s="146"/>
      <c r="AL1" s="146"/>
      <c r="AM1" s="146"/>
      <c r="AN1" s="146"/>
      <c r="AO1" s="146"/>
      <c r="AP1" s="146"/>
      <c r="AQ1" s="146"/>
      <c r="AR1" s="147"/>
      <c r="AS1" s="50"/>
      <c r="AT1" s="145" t="s">
        <v>69</v>
      </c>
      <c r="AU1" s="146"/>
      <c r="AV1" s="146"/>
      <c r="AW1" s="146"/>
      <c r="AX1" s="146"/>
      <c r="AY1" s="146"/>
      <c r="AZ1" s="146"/>
      <c r="BA1" s="146"/>
      <c r="BB1" s="146"/>
      <c r="BC1" s="147"/>
      <c r="BE1" s="145" t="s">
        <v>76</v>
      </c>
      <c r="BF1" s="146"/>
      <c r="BG1" s="146"/>
      <c r="BH1" s="146"/>
      <c r="BI1" s="146"/>
      <c r="BJ1" s="146"/>
      <c r="BK1" s="146"/>
      <c r="BL1" s="146"/>
      <c r="BM1" s="146"/>
      <c r="BN1" s="147"/>
    </row>
    <row r="2" spans="1:66" x14ac:dyDescent="0.35">
      <c r="A2" s="150"/>
      <c r="B2" s="52"/>
      <c r="C2" s="53"/>
      <c r="D2" s="53"/>
      <c r="E2" s="53"/>
      <c r="F2" s="53"/>
      <c r="G2" s="143" t="s">
        <v>65</v>
      </c>
      <c r="H2" s="53"/>
      <c r="I2" s="53"/>
      <c r="J2" s="143" t="s">
        <v>66</v>
      </c>
      <c r="K2" s="144" t="s">
        <v>57</v>
      </c>
      <c r="L2" s="55"/>
      <c r="M2" s="52"/>
      <c r="N2" s="53"/>
      <c r="O2" s="53"/>
      <c r="P2" s="53"/>
      <c r="Q2" s="53"/>
      <c r="R2" s="143" t="s">
        <v>65</v>
      </c>
      <c r="S2" s="53"/>
      <c r="T2" s="53"/>
      <c r="U2" s="143" t="s">
        <v>66</v>
      </c>
      <c r="V2" s="144" t="s">
        <v>57</v>
      </c>
      <c r="X2" s="52"/>
      <c r="Y2" s="53"/>
      <c r="Z2" s="53"/>
      <c r="AA2" s="53"/>
      <c r="AB2" s="53"/>
      <c r="AC2" s="143" t="s">
        <v>65</v>
      </c>
      <c r="AD2" s="53"/>
      <c r="AE2" s="53"/>
      <c r="AF2" s="143" t="s">
        <v>66</v>
      </c>
      <c r="AG2" s="144" t="s">
        <v>57</v>
      </c>
      <c r="AI2" s="52"/>
      <c r="AJ2" s="53"/>
      <c r="AK2" s="53"/>
      <c r="AL2" s="53"/>
      <c r="AM2" s="53"/>
      <c r="AN2" s="143" t="s">
        <v>65</v>
      </c>
      <c r="AO2" s="53"/>
      <c r="AP2" s="53"/>
      <c r="AQ2" s="143" t="s">
        <v>66</v>
      </c>
      <c r="AR2" s="144" t="s">
        <v>57</v>
      </c>
      <c r="AS2" s="55"/>
      <c r="AT2" s="52"/>
      <c r="AU2" s="53"/>
      <c r="AV2" s="53"/>
      <c r="AW2" s="53"/>
      <c r="AX2" s="53"/>
      <c r="AY2" s="143" t="s">
        <v>65</v>
      </c>
      <c r="AZ2" s="53"/>
      <c r="BA2" s="53"/>
      <c r="BB2" s="143" t="s">
        <v>66</v>
      </c>
      <c r="BC2" s="144" t="s">
        <v>57</v>
      </c>
      <c r="BE2" s="52"/>
      <c r="BF2" s="53"/>
      <c r="BG2" s="53"/>
      <c r="BH2" s="53"/>
      <c r="BI2" s="53"/>
      <c r="BJ2" s="143" t="s">
        <v>65</v>
      </c>
      <c r="BK2" s="53"/>
      <c r="BL2" s="53"/>
      <c r="BM2" s="143" t="s">
        <v>66</v>
      </c>
      <c r="BN2" s="144" t="s">
        <v>57</v>
      </c>
    </row>
    <row r="3" spans="1:66" x14ac:dyDescent="0.35">
      <c r="A3" s="150"/>
      <c r="B3" s="56" t="s">
        <v>58</v>
      </c>
      <c r="C3" s="57" t="s">
        <v>59</v>
      </c>
      <c r="D3" s="57" t="s">
        <v>60</v>
      </c>
      <c r="E3" s="57" t="s">
        <v>61</v>
      </c>
      <c r="F3" s="57" t="s">
        <v>62</v>
      </c>
      <c r="G3" s="143"/>
      <c r="H3" s="57" t="s">
        <v>63</v>
      </c>
      <c r="I3" s="57" t="s">
        <v>64</v>
      </c>
      <c r="J3" s="143"/>
      <c r="K3" s="144"/>
      <c r="L3" s="55"/>
      <c r="M3" s="56" t="s">
        <v>58</v>
      </c>
      <c r="N3" s="57" t="s">
        <v>59</v>
      </c>
      <c r="O3" s="57" t="s">
        <v>60</v>
      </c>
      <c r="P3" s="57" t="s">
        <v>61</v>
      </c>
      <c r="Q3" s="57" t="s">
        <v>62</v>
      </c>
      <c r="R3" s="143"/>
      <c r="S3" s="57" t="s">
        <v>63</v>
      </c>
      <c r="T3" s="57" t="s">
        <v>64</v>
      </c>
      <c r="U3" s="143"/>
      <c r="V3" s="144"/>
      <c r="X3" s="56" t="s">
        <v>58</v>
      </c>
      <c r="Y3" s="57" t="s">
        <v>59</v>
      </c>
      <c r="Z3" s="57" t="s">
        <v>60</v>
      </c>
      <c r="AA3" s="57" t="s">
        <v>61</v>
      </c>
      <c r="AB3" s="57" t="s">
        <v>62</v>
      </c>
      <c r="AC3" s="143"/>
      <c r="AD3" s="57" t="s">
        <v>63</v>
      </c>
      <c r="AE3" s="57" t="s">
        <v>64</v>
      </c>
      <c r="AF3" s="143"/>
      <c r="AG3" s="144"/>
      <c r="AI3" s="56" t="s">
        <v>58</v>
      </c>
      <c r="AJ3" s="57" t="s">
        <v>59</v>
      </c>
      <c r="AK3" s="57" t="s">
        <v>60</v>
      </c>
      <c r="AL3" s="57" t="s">
        <v>61</v>
      </c>
      <c r="AM3" s="57" t="s">
        <v>62</v>
      </c>
      <c r="AN3" s="143"/>
      <c r="AO3" s="57" t="s">
        <v>63</v>
      </c>
      <c r="AP3" s="57" t="s">
        <v>64</v>
      </c>
      <c r="AQ3" s="143"/>
      <c r="AR3" s="144"/>
      <c r="AS3" s="55"/>
      <c r="AT3" s="56" t="s">
        <v>58</v>
      </c>
      <c r="AU3" s="57" t="s">
        <v>59</v>
      </c>
      <c r="AV3" s="57" t="s">
        <v>60</v>
      </c>
      <c r="AW3" s="57" t="s">
        <v>61</v>
      </c>
      <c r="AX3" s="57" t="s">
        <v>62</v>
      </c>
      <c r="AY3" s="143"/>
      <c r="AZ3" s="57" t="s">
        <v>63</v>
      </c>
      <c r="BA3" s="57" t="s">
        <v>64</v>
      </c>
      <c r="BB3" s="143"/>
      <c r="BC3" s="144"/>
      <c r="BE3" s="56" t="s">
        <v>58</v>
      </c>
      <c r="BF3" s="57" t="s">
        <v>59</v>
      </c>
      <c r="BG3" s="57" t="s">
        <v>60</v>
      </c>
      <c r="BH3" s="57" t="s">
        <v>61</v>
      </c>
      <c r="BI3" s="57" t="s">
        <v>62</v>
      </c>
      <c r="BJ3" s="143"/>
      <c r="BK3" s="57" t="s">
        <v>63</v>
      </c>
      <c r="BL3" s="57" t="s">
        <v>64</v>
      </c>
      <c r="BM3" s="143"/>
      <c r="BN3" s="144"/>
    </row>
    <row r="4" spans="1:66" x14ac:dyDescent="0.35">
      <c r="A4" s="58" t="s">
        <v>15</v>
      </c>
      <c r="B4" s="59">
        <f>VLOOKUP($A4,'Occupancy Raw Data'!$B$8:$BE$45,'Occupancy Raw Data'!AG$3,FALSE)</f>
        <v>59.341370828504502</v>
      </c>
      <c r="C4" s="60">
        <f>VLOOKUP($A4,'Occupancy Raw Data'!$B$8:$BE$45,'Occupancy Raw Data'!AH$3,FALSE)</f>
        <v>68.109363752864994</v>
      </c>
      <c r="D4" s="60">
        <f>VLOOKUP($A4,'Occupancy Raw Data'!$B$8:$BE$45,'Occupancy Raw Data'!AI$3,FALSE)</f>
        <v>72.267119105413897</v>
      </c>
      <c r="E4" s="60">
        <f>VLOOKUP($A4,'Occupancy Raw Data'!$B$8:$BE$45,'Occupancy Raw Data'!AJ$3,FALSE)</f>
        <v>72.943984640136193</v>
      </c>
      <c r="F4" s="60">
        <f>VLOOKUP($A4,'Occupancy Raw Data'!$B$8:$BE$45,'Occupancy Raw Data'!AK$3,FALSE)</f>
        <v>71.987514379489099</v>
      </c>
      <c r="G4" s="61">
        <f>VLOOKUP($A4,'Occupancy Raw Data'!$B$8:$BE$45,'Occupancy Raw Data'!AL$3,FALSE)</f>
        <v>68.9299434634477</v>
      </c>
      <c r="H4" s="60">
        <f>VLOOKUP($A4,'Occupancy Raw Data'!$B$8:$BE$45,'Occupancy Raw Data'!AN$3,FALSE)</f>
        <v>77.202969066909702</v>
      </c>
      <c r="I4" s="60">
        <f>VLOOKUP($A4,'Occupancy Raw Data'!$B$8:$BE$45,'Occupancy Raw Data'!AO$3,FALSE)</f>
        <v>79.723120482174807</v>
      </c>
      <c r="J4" s="61">
        <f>VLOOKUP($A4,'Occupancy Raw Data'!$B$8:$BE$45,'Occupancy Raw Data'!AP$3,FALSE)</f>
        <v>78.463044774542297</v>
      </c>
      <c r="K4" s="62">
        <f>VLOOKUP($A4,'Occupancy Raw Data'!$B$8:$BE$45,'Occupancy Raw Data'!AR$3,FALSE)</f>
        <v>71.653702119949799</v>
      </c>
      <c r="M4" s="59">
        <f>VLOOKUP($A4,'Occupancy Raw Data'!$B$8:$BE$45,'Occupancy Raw Data'!AT$3,FALSE)</f>
        <v>0.12532437306268199</v>
      </c>
      <c r="N4" s="60">
        <f>VLOOKUP($A4,'Occupancy Raw Data'!$B$8:$BE$45,'Occupancy Raw Data'!AU$3,FALSE)</f>
        <v>5.1039648451696698</v>
      </c>
      <c r="O4" s="60">
        <f>VLOOKUP($A4,'Occupancy Raw Data'!$B$8:$BE$45,'Occupancy Raw Data'!AV$3,FALSE)</f>
        <v>6.7011847652026004</v>
      </c>
      <c r="P4" s="60">
        <f>VLOOKUP($A4,'Occupancy Raw Data'!$B$8:$BE$45,'Occupancy Raw Data'!AW$3,FALSE)</f>
        <v>5.90658433807367</v>
      </c>
      <c r="Q4" s="60">
        <f>VLOOKUP($A4,'Occupancy Raw Data'!$B$8:$BE$45,'Occupancy Raw Data'!AX$3,FALSE)</f>
        <v>2.7638215287055501</v>
      </c>
      <c r="R4" s="61">
        <f>VLOOKUP($A4,'Occupancy Raw Data'!$B$8:$BE$45,'Occupancy Raw Data'!AY$3,FALSE)</f>
        <v>4.2103986308490002</v>
      </c>
      <c r="S4" s="60">
        <f>VLOOKUP($A4,'Occupancy Raw Data'!$B$8:$BE$45,'Occupancy Raw Data'!BA$3,FALSE)</f>
        <v>-1.2659029372427</v>
      </c>
      <c r="T4" s="60">
        <f>VLOOKUP($A4,'Occupancy Raw Data'!$B$8:$BE$45,'Occupancy Raw Data'!BB$3,FALSE)</f>
        <v>-1.5807892969008399</v>
      </c>
      <c r="U4" s="61">
        <f>VLOOKUP($A4,'Occupancy Raw Data'!$B$8:$BE$45,'Occupancy Raw Data'!BC$3,FALSE)</f>
        <v>-1.42612643780166</v>
      </c>
      <c r="V4" s="62">
        <f>VLOOKUP($A4,'Occupancy Raw Data'!$B$8:$BE$45,'Occupancy Raw Data'!BE$3,FALSE)</f>
        <v>2.3787196544557201</v>
      </c>
      <c r="X4" s="64">
        <f>VLOOKUP($A4,'ADR Raw Data'!$B$6:$BE$43,'ADR Raw Data'!AG$1,FALSE)</f>
        <v>146.59907817936701</v>
      </c>
      <c r="Y4" s="65">
        <f>VLOOKUP($A4,'ADR Raw Data'!$B$6:$BE$43,'ADR Raw Data'!AH$1,FALSE)</f>
        <v>149.27438652452699</v>
      </c>
      <c r="Z4" s="65">
        <f>VLOOKUP($A4,'ADR Raw Data'!$B$6:$BE$43,'ADR Raw Data'!AI$1,FALSE)</f>
        <v>152.55358461227499</v>
      </c>
      <c r="AA4" s="65">
        <f>VLOOKUP($A4,'ADR Raw Data'!$B$6:$BE$43,'ADR Raw Data'!AJ$1,FALSE)</f>
        <v>152.343278164271</v>
      </c>
      <c r="AB4" s="65">
        <f>VLOOKUP($A4,'ADR Raw Data'!$B$6:$BE$43,'ADR Raw Data'!AK$1,FALSE)</f>
        <v>152.34920327232001</v>
      </c>
      <c r="AC4" s="66">
        <f>VLOOKUP($A4,'ADR Raw Data'!$B$6:$BE$43,'ADR Raw Data'!AL$1,FALSE)</f>
        <v>150.79313916772199</v>
      </c>
      <c r="AD4" s="65">
        <f>VLOOKUP($A4,'ADR Raw Data'!$B$6:$BE$43,'ADR Raw Data'!AN$1,FALSE)</f>
        <v>169.866998524645</v>
      </c>
      <c r="AE4" s="65">
        <f>VLOOKUP($A4,'ADR Raw Data'!$B$6:$BE$43,'ADR Raw Data'!AO$1,FALSE)</f>
        <v>173.989795697332</v>
      </c>
      <c r="AF4" s="66">
        <f>VLOOKUP($A4,'ADR Raw Data'!$B$6:$BE$43,'ADR Raw Data'!AP$1,FALSE)</f>
        <v>171.96150210060301</v>
      </c>
      <c r="AG4" s="67">
        <f>VLOOKUP($A4,'ADR Raw Data'!$B$6:$BE$43,'ADR Raw Data'!AR$1,FALSE)</f>
        <v>157.416039372695</v>
      </c>
      <c r="AI4" s="59">
        <f>VLOOKUP($A4,'ADR Raw Data'!$B$6:$BE$43,'ADR Raw Data'!AT$1,FALSE)</f>
        <v>9.8832531342960497</v>
      </c>
      <c r="AJ4" s="60">
        <f>VLOOKUP($A4,'ADR Raw Data'!$B$6:$BE$43,'ADR Raw Data'!AU$1,FALSE)</f>
        <v>12.6647193002349</v>
      </c>
      <c r="AK4" s="60">
        <f>VLOOKUP($A4,'ADR Raw Data'!$B$6:$BE$43,'ADR Raw Data'!AV$1,FALSE)</f>
        <v>14.0717132409372</v>
      </c>
      <c r="AL4" s="60">
        <f>VLOOKUP($A4,'ADR Raw Data'!$B$6:$BE$43,'ADR Raw Data'!AW$1,FALSE)</f>
        <v>13.6378167109779</v>
      </c>
      <c r="AM4" s="60">
        <f>VLOOKUP($A4,'ADR Raw Data'!$B$6:$BE$43,'ADR Raw Data'!AX$1,FALSE)</f>
        <v>11.1759977485471</v>
      </c>
      <c r="AN4" s="61">
        <f>VLOOKUP($A4,'ADR Raw Data'!$B$6:$BE$43,'ADR Raw Data'!AY$1,FALSE)</f>
        <v>12.363762439100199</v>
      </c>
      <c r="AO4" s="60">
        <f>VLOOKUP($A4,'ADR Raw Data'!$B$6:$BE$43,'ADR Raw Data'!BA$1,FALSE)</f>
        <v>8.4791727318898005</v>
      </c>
      <c r="AP4" s="60">
        <f>VLOOKUP($A4,'ADR Raw Data'!$B$6:$BE$43,'ADR Raw Data'!BB$1,FALSE)</f>
        <v>7.96744942954414</v>
      </c>
      <c r="AQ4" s="61">
        <f>VLOOKUP($A4,'ADR Raw Data'!$B$6:$BE$43,'ADR Raw Data'!BC$1,FALSE)</f>
        <v>8.2130513680515804</v>
      </c>
      <c r="AR4" s="62">
        <f>VLOOKUP($A4,'ADR Raw Data'!$B$6:$BE$43,'ADR Raw Data'!BE$1,FALSE)</f>
        <v>10.6769683657265</v>
      </c>
      <c r="AT4" s="64">
        <f>VLOOKUP($A4,'RevPAR Raw Data'!$B$6:$BE$43,'RevPAR Raw Data'!AG$1,FALSE)</f>
        <v>86.993902613587906</v>
      </c>
      <c r="AU4" s="65">
        <f>VLOOKUP($A4,'RevPAR Raw Data'!$B$6:$BE$43,'RevPAR Raw Data'!AH$1,FALSE)</f>
        <v>101.669834907848</v>
      </c>
      <c r="AV4" s="65">
        <f>VLOOKUP($A4,'RevPAR Raw Data'!$B$6:$BE$43,'RevPAR Raw Data'!AI$1,FALSE)</f>
        <v>110.246080691331</v>
      </c>
      <c r="AW4" s="65">
        <f>VLOOKUP($A4,'RevPAR Raw Data'!$B$6:$BE$43,'RevPAR Raw Data'!AJ$1,FALSE)</f>
        <v>111.125257424426</v>
      </c>
      <c r="AX4" s="65">
        <f>VLOOKUP($A4,'RevPAR Raw Data'!$B$6:$BE$43,'RevPAR Raw Data'!AK$1,FALSE)</f>
        <v>109.672404612699</v>
      </c>
      <c r="AY4" s="66">
        <f>VLOOKUP($A4,'RevPAR Raw Data'!$B$6:$BE$43,'RevPAR Raw Data'!AL$1,FALSE)</f>
        <v>103.941625575068</v>
      </c>
      <c r="AZ4" s="65">
        <f>VLOOKUP($A4,'RevPAR Raw Data'!$B$6:$BE$43,'RevPAR Raw Data'!AN$1,FALSE)</f>
        <v>131.14236632586901</v>
      </c>
      <c r="BA4" s="65">
        <f>VLOOKUP($A4,'RevPAR Raw Data'!$B$6:$BE$43,'RevPAR Raw Data'!AO$1,FALSE)</f>
        <v>138.710094450474</v>
      </c>
      <c r="BB4" s="66">
        <f>VLOOKUP($A4,'RevPAR Raw Data'!$B$6:$BE$43,'RevPAR Raw Data'!AP$1,FALSE)</f>
        <v>134.92623038817101</v>
      </c>
      <c r="BC4" s="67">
        <f>VLOOKUP($A4,'RevPAR Raw Data'!$B$6:$BE$43,'RevPAR Raw Data'!AR$1,FALSE)</f>
        <v>112.794419941134</v>
      </c>
      <c r="BE4" s="59">
        <f>VLOOKUP($A4,'RevPAR Raw Data'!$B$6:$BE$43,'RevPAR Raw Data'!AT$1,FALSE)</f>
        <v>10.020963632387399</v>
      </c>
      <c r="BF4" s="60">
        <f>VLOOKUP($A4,'RevPAR Raw Data'!$B$6:$BE$43,'RevPAR Raw Data'!AU$1,FALSE)</f>
        <v>18.415086966227999</v>
      </c>
      <c r="BG4" s="60">
        <f>VLOOKUP($A4,'RevPAR Raw Data'!$B$6:$BE$43,'RevPAR Raw Data'!AV$1,FALSE)</f>
        <v>21.715869510044499</v>
      </c>
      <c r="BH4" s="60">
        <f>VLOOKUP($A4,'RevPAR Raw Data'!$B$6:$BE$43,'RevPAR Raw Data'!AW$1,FALSE)</f>
        <v>20.349930194957398</v>
      </c>
      <c r="BI4" s="60">
        <f>VLOOKUP($A4,'RevPAR Raw Data'!$B$6:$BE$43,'RevPAR Raw Data'!AX$1,FALSE)</f>
        <v>14.248703909074599</v>
      </c>
      <c r="BJ4" s="61">
        <f>VLOOKUP($A4,'RevPAR Raw Data'!$B$6:$BE$43,'RevPAR Raw Data'!AY$1,FALSE)</f>
        <v>17.094724754406499</v>
      </c>
      <c r="BK4" s="60">
        <f>VLOOKUP($A4,'RevPAR Raw Data'!$B$6:$BE$43,'RevPAR Raw Data'!BA$1,FALSE)</f>
        <v>7.1059316979802203</v>
      </c>
      <c r="BL4" s="60">
        <f>VLOOKUP($A4,'RevPAR Raw Data'!$B$6:$BE$43,'RevPAR Raw Data'!BB$1,FALSE)</f>
        <v>6.2607115448250701</v>
      </c>
      <c r="BM4" s="61">
        <f>VLOOKUP($A4,'RevPAR Raw Data'!$B$6:$BE$43,'RevPAR Raw Data'!BC$1,FALSE)</f>
        <v>6.6697964333399096</v>
      </c>
      <c r="BN4" s="62">
        <f>VLOOKUP($A4,'RevPAR Raw Data'!$B$6:$BE$43,'RevPAR Raw Data'!BE$1,FALSE)</f>
        <v>13.3096631651977</v>
      </c>
    </row>
    <row r="5" spans="1:66" x14ac:dyDescent="0.35">
      <c r="A5" s="58" t="s">
        <v>70</v>
      </c>
      <c r="B5" s="59">
        <f>VLOOKUP($A5,'Occupancy Raw Data'!$B$8:$BE$45,'Occupancy Raw Data'!AG$3,FALSE)</f>
        <v>58.100291289304899</v>
      </c>
      <c r="C5" s="60">
        <f>VLOOKUP($A5,'Occupancy Raw Data'!$B$8:$BE$45,'Occupancy Raw Data'!AH$3,FALSE)</f>
        <v>68.714421101506701</v>
      </c>
      <c r="D5" s="60">
        <f>VLOOKUP($A5,'Occupancy Raw Data'!$B$8:$BE$45,'Occupancy Raw Data'!AI$3,FALSE)</f>
        <v>72.516712144051994</v>
      </c>
      <c r="E5" s="60">
        <f>VLOOKUP($A5,'Occupancy Raw Data'!$B$8:$BE$45,'Occupancy Raw Data'!AJ$3,FALSE)</f>
        <v>73.308750103357596</v>
      </c>
      <c r="F5" s="60">
        <f>VLOOKUP($A5,'Occupancy Raw Data'!$B$8:$BE$45,'Occupancy Raw Data'!AK$3,FALSE)</f>
        <v>71.871124086476897</v>
      </c>
      <c r="G5" s="61">
        <f>VLOOKUP($A5,'Occupancy Raw Data'!$B$8:$BE$45,'Occupancy Raw Data'!AL$3,FALSE)</f>
        <v>68.902108594660305</v>
      </c>
      <c r="H5" s="60">
        <f>VLOOKUP($A5,'Occupancy Raw Data'!$B$8:$BE$45,'Occupancy Raw Data'!AN$3,FALSE)</f>
        <v>77.357191469332903</v>
      </c>
      <c r="I5" s="60">
        <f>VLOOKUP($A5,'Occupancy Raw Data'!$B$8:$BE$45,'Occupancy Raw Data'!AO$3,FALSE)</f>
        <v>78.848245463392203</v>
      </c>
      <c r="J5" s="61">
        <f>VLOOKUP($A5,'Occupancy Raw Data'!$B$8:$BE$45,'Occupancy Raw Data'!AP$3,FALSE)</f>
        <v>78.102718466362603</v>
      </c>
      <c r="K5" s="62">
        <f>VLOOKUP($A5,'Occupancy Raw Data'!$B$8:$BE$45,'Occupancy Raw Data'!AR$3,FALSE)</f>
        <v>71.530827998160902</v>
      </c>
      <c r="M5" s="59">
        <f>VLOOKUP($A5,'Occupancy Raw Data'!$B$8:$BE$45,'Occupancy Raw Data'!AT$3,FALSE)</f>
        <v>9.6176563865178102E-2</v>
      </c>
      <c r="N5" s="60">
        <f>VLOOKUP($A5,'Occupancy Raw Data'!$B$8:$BE$45,'Occupancy Raw Data'!AU$3,FALSE)</f>
        <v>6.2819573773100599</v>
      </c>
      <c r="O5" s="60">
        <f>VLOOKUP($A5,'Occupancy Raw Data'!$B$8:$BE$45,'Occupancy Raw Data'!AV$3,FALSE)</f>
        <v>7.7123554678266002</v>
      </c>
      <c r="P5" s="60">
        <f>VLOOKUP($A5,'Occupancy Raw Data'!$B$8:$BE$45,'Occupancy Raw Data'!AW$3,FALSE)</f>
        <v>7.6292399990284103</v>
      </c>
      <c r="Q5" s="60">
        <f>VLOOKUP($A5,'Occupancy Raw Data'!$B$8:$BE$45,'Occupancy Raw Data'!AX$3,FALSE)</f>
        <v>5.0044771186595902</v>
      </c>
      <c r="R5" s="61">
        <f>VLOOKUP($A5,'Occupancy Raw Data'!$B$8:$BE$45,'Occupancy Raw Data'!AY$3,FALSE)</f>
        <v>5.4904303721099499</v>
      </c>
      <c r="S5" s="60">
        <f>VLOOKUP($A5,'Occupancy Raw Data'!$B$8:$BE$45,'Occupancy Raw Data'!BA$3,FALSE)</f>
        <v>-0.81657098792913696</v>
      </c>
      <c r="T5" s="60">
        <f>VLOOKUP($A5,'Occupancy Raw Data'!$B$8:$BE$45,'Occupancy Raw Data'!BB$3,FALSE)</f>
        <v>-2.1203235230252102</v>
      </c>
      <c r="U5" s="61">
        <f>VLOOKUP($A5,'Occupancy Raw Data'!$B$8:$BE$45,'Occupancy Raw Data'!BC$3,FALSE)</f>
        <v>-1.4789818114747499</v>
      </c>
      <c r="V5" s="62">
        <f>VLOOKUP($A5,'Occupancy Raw Data'!$B$8:$BE$45,'Occupancy Raw Data'!BE$3,FALSE)</f>
        <v>3.2126478271986501</v>
      </c>
      <c r="X5" s="64">
        <f>VLOOKUP($A5,'ADR Raw Data'!$B$6:$BE$43,'ADR Raw Data'!AG$1,FALSE)</f>
        <v>120.72774374385899</v>
      </c>
      <c r="Y5" s="65">
        <f>VLOOKUP($A5,'ADR Raw Data'!$B$6:$BE$43,'ADR Raw Data'!AH$1,FALSE)</f>
        <v>126.32547438618499</v>
      </c>
      <c r="Z5" s="65">
        <f>VLOOKUP($A5,'ADR Raw Data'!$B$6:$BE$43,'ADR Raw Data'!AI$1,FALSE)</f>
        <v>129.14488920547399</v>
      </c>
      <c r="AA5" s="65">
        <f>VLOOKUP($A5,'ADR Raw Data'!$B$6:$BE$43,'ADR Raw Data'!AJ$1,FALSE)</f>
        <v>128.941719708173</v>
      </c>
      <c r="AB5" s="65">
        <f>VLOOKUP($A5,'ADR Raw Data'!$B$6:$BE$43,'ADR Raw Data'!AK$1,FALSE)</f>
        <v>127.759187991442</v>
      </c>
      <c r="AC5" s="66">
        <f>VLOOKUP($A5,'ADR Raw Data'!$B$6:$BE$43,'ADR Raw Data'!AL$1,FALSE)</f>
        <v>126.830643265398</v>
      </c>
      <c r="AD5" s="65">
        <f>VLOOKUP($A5,'ADR Raw Data'!$B$6:$BE$43,'ADR Raw Data'!AN$1,FALSE)</f>
        <v>143.92921145272101</v>
      </c>
      <c r="AE5" s="65">
        <f>VLOOKUP($A5,'ADR Raw Data'!$B$6:$BE$43,'ADR Raw Data'!AO$1,FALSE)</f>
        <v>147.49640029181299</v>
      </c>
      <c r="AF5" s="66">
        <f>VLOOKUP($A5,'ADR Raw Data'!$B$6:$BE$43,'ADR Raw Data'!AP$1,FALSE)</f>
        <v>145.72983111566001</v>
      </c>
      <c r="AG5" s="67">
        <f>VLOOKUP($A5,'ADR Raw Data'!$B$6:$BE$43,'ADR Raw Data'!AR$1,FALSE)</f>
        <v>132.72645564617801</v>
      </c>
      <c r="AI5" s="59">
        <f>VLOOKUP($A5,'ADR Raw Data'!$B$6:$BE$43,'ADR Raw Data'!AT$1,FALSE)</f>
        <v>6.9104892375726603</v>
      </c>
      <c r="AJ5" s="60">
        <f>VLOOKUP($A5,'ADR Raw Data'!$B$6:$BE$43,'ADR Raw Data'!AU$1,FALSE)</f>
        <v>9.7257514225522605</v>
      </c>
      <c r="AK5" s="60">
        <f>VLOOKUP($A5,'ADR Raw Data'!$B$6:$BE$43,'ADR Raw Data'!AV$1,FALSE)</f>
        <v>11.028818531120701</v>
      </c>
      <c r="AL5" s="60">
        <f>VLOOKUP($A5,'ADR Raw Data'!$B$6:$BE$43,'ADR Raw Data'!AW$1,FALSE)</f>
        <v>11.573727680531</v>
      </c>
      <c r="AM5" s="60">
        <f>VLOOKUP($A5,'ADR Raw Data'!$B$6:$BE$43,'ADR Raw Data'!AX$1,FALSE)</f>
        <v>9.5930938406519406</v>
      </c>
      <c r="AN5" s="61">
        <f>VLOOKUP($A5,'ADR Raw Data'!$B$6:$BE$43,'ADR Raw Data'!AY$1,FALSE)</f>
        <v>9.9278258349459705</v>
      </c>
      <c r="AO5" s="60">
        <f>VLOOKUP($A5,'ADR Raw Data'!$B$6:$BE$43,'ADR Raw Data'!BA$1,FALSE)</f>
        <v>6.80116727377857</v>
      </c>
      <c r="AP5" s="60">
        <f>VLOOKUP($A5,'ADR Raw Data'!$B$6:$BE$43,'ADR Raw Data'!BB$1,FALSE)</f>
        <v>6.4874164861205399</v>
      </c>
      <c r="AQ5" s="61">
        <f>VLOOKUP($A5,'ADR Raw Data'!$B$6:$BE$43,'ADR Raw Data'!BC$1,FALSE)</f>
        <v>6.63097395437818</v>
      </c>
      <c r="AR5" s="62">
        <f>VLOOKUP($A5,'ADR Raw Data'!$B$6:$BE$43,'ADR Raw Data'!BE$1,FALSE)</f>
        <v>8.4945565631031403</v>
      </c>
      <c r="AT5" s="64">
        <f>VLOOKUP($A5,'RevPAR Raw Data'!$B$6:$BE$43,'RevPAR Raw Data'!AG$1,FALSE)</f>
        <v>70.143170782188093</v>
      </c>
      <c r="AU5" s="65">
        <f>VLOOKUP($A5,'RevPAR Raw Data'!$B$6:$BE$43,'RevPAR Raw Data'!AH$1,FALSE)</f>
        <v>86.803818428199705</v>
      </c>
      <c r="AV5" s="65">
        <f>VLOOKUP($A5,'RevPAR Raw Data'!$B$6:$BE$43,'RevPAR Raw Data'!AI$1,FALSE)</f>
        <v>93.651627553889099</v>
      </c>
      <c r="AW5" s="65">
        <f>VLOOKUP($A5,'RevPAR Raw Data'!$B$6:$BE$43,'RevPAR Raw Data'!AJ$1,FALSE)</f>
        <v>94.525563079836601</v>
      </c>
      <c r="AX5" s="65">
        <f>VLOOKUP($A5,'RevPAR Raw Data'!$B$6:$BE$43,'RevPAR Raw Data'!AK$1,FALSE)</f>
        <v>91.821964533204806</v>
      </c>
      <c r="AY5" s="66">
        <f>VLOOKUP($A5,'RevPAR Raw Data'!$B$6:$BE$43,'RevPAR Raw Data'!AL$1,FALSE)</f>
        <v>87.388987554031402</v>
      </c>
      <c r="AZ5" s="65">
        <f>VLOOKUP($A5,'RevPAR Raw Data'!$B$6:$BE$43,'RevPAR Raw Data'!AN$1,FALSE)</f>
        <v>111.33959568378199</v>
      </c>
      <c r="BA5" s="65">
        <f>VLOOKUP($A5,'RevPAR Raw Data'!$B$6:$BE$43,'RevPAR Raw Data'!AO$1,FALSE)</f>
        <v>116.298323751757</v>
      </c>
      <c r="BB5" s="66">
        <f>VLOOKUP($A5,'RevPAR Raw Data'!$B$6:$BE$43,'RevPAR Raw Data'!AP$1,FALSE)</f>
        <v>113.818959717769</v>
      </c>
      <c r="BC5" s="67">
        <f>VLOOKUP($A5,'RevPAR Raw Data'!$B$6:$BE$43,'RevPAR Raw Data'!AR$1,FALSE)</f>
        <v>94.940332696323097</v>
      </c>
      <c r="BE5" s="59">
        <f>VLOOKUP($A5,'RevPAR Raw Data'!$B$6:$BE$43,'RevPAR Raw Data'!AT$1,FALSE)</f>
        <v>7.01331207253281</v>
      </c>
      <c r="BF5" s="60">
        <f>VLOOKUP($A5,'RevPAR Raw Data'!$B$6:$BE$43,'RevPAR Raw Data'!AU$1,FALSE)</f>
        <v>16.618676358850099</v>
      </c>
      <c r="BG5" s="60">
        <f>VLOOKUP($A5,'RevPAR Raw Data'!$B$6:$BE$43,'RevPAR Raw Data'!AV$1,FALSE)</f>
        <v>19.591755687968799</v>
      </c>
      <c r="BH5" s="60">
        <f>VLOOKUP($A5,'RevPAR Raw Data'!$B$6:$BE$43,'RevPAR Raw Data'!AW$1,FALSE)</f>
        <v>20.085955141141099</v>
      </c>
      <c r="BI5" s="60">
        <f>VLOOKUP($A5,'RevPAR Raw Data'!$B$6:$BE$43,'RevPAR Raw Data'!AX$1,FALSE)</f>
        <v>15.0776551455385</v>
      </c>
      <c r="BJ5" s="61">
        <f>VLOOKUP($A5,'RevPAR Raw Data'!$B$6:$BE$43,'RevPAR Raw Data'!AY$1,FALSE)</f>
        <v>15.963336571987901</v>
      </c>
      <c r="BK5" s="60">
        <f>VLOOKUP($A5,'RevPAR Raw Data'!$B$6:$BE$43,'RevPAR Raw Data'!BA$1,FALSE)</f>
        <v>5.9290599270512301</v>
      </c>
      <c r="BL5" s="60">
        <f>VLOOKUP($A5,'RevPAR Raw Data'!$B$6:$BE$43,'RevPAR Raw Data'!BB$1,FALSE)</f>
        <v>4.2295387453034996</v>
      </c>
      <c r="BM5" s="61">
        <f>VLOOKUP($A5,'RevPAR Raw Data'!$B$6:$BE$43,'RevPAR Raw Data'!BC$1,FALSE)</f>
        <v>5.0539212441945498</v>
      </c>
      <c r="BN5" s="62">
        <f>VLOOKUP($A5,'RevPAR Raw Data'!$B$6:$BE$43,'RevPAR Raw Data'!BE$1,FALSE)</f>
        <v>11.9801045771564</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Data'!$B$8:$BE$45,'Occupancy Raw Data'!AG$3,FALSE)</f>
        <v>57.717130075519499</v>
      </c>
      <c r="C7" s="60">
        <f>VLOOKUP($A7,'Occupancy Raw Data'!$B$8:$BE$45,'Occupancy Raw Data'!AH$3,FALSE)</f>
        <v>68.031990062737904</v>
      </c>
      <c r="D7" s="60">
        <f>VLOOKUP($A7,'Occupancy Raw Data'!$B$8:$BE$45,'Occupancy Raw Data'!AI$3,FALSE)</f>
        <v>73.664230357255306</v>
      </c>
      <c r="E7" s="60">
        <f>VLOOKUP($A7,'Occupancy Raw Data'!$B$8:$BE$45,'Occupancy Raw Data'!AJ$3,FALSE)</f>
        <v>72.609296380640302</v>
      </c>
      <c r="F7" s="60">
        <f>VLOOKUP($A7,'Occupancy Raw Data'!$B$8:$BE$45,'Occupancy Raw Data'!AK$3,FALSE)</f>
        <v>69.135530212336903</v>
      </c>
      <c r="G7" s="61">
        <f>VLOOKUP($A7,'Occupancy Raw Data'!$B$8:$BE$45,'Occupancy Raw Data'!AL$3,FALSE)</f>
        <v>68.231635417698001</v>
      </c>
      <c r="H7" s="60">
        <f>VLOOKUP($A7,'Occupancy Raw Data'!$B$8:$BE$45,'Occupancy Raw Data'!AN$3,FALSE)</f>
        <v>72.791794557908801</v>
      </c>
      <c r="I7" s="60">
        <f>VLOOKUP($A7,'Occupancy Raw Data'!$B$8:$BE$45,'Occupancy Raw Data'!AO$3,FALSE)</f>
        <v>77.055411037201694</v>
      </c>
      <c r="J7" s="61">
        <f>VLOOKUP($A7,'Occupancy Raw Data'!$B$8:$BE$45,'Occupancy Raw Data'!AP$3,FALSE)</f>
        <v>74.923602797555205</v>
      </c>
      <c r="K7" s="62">
        <f>VLOOKUP($A7,'Occupancy Raw Data'!$B$8:$BE$45,'Occupancy Raw Data'!AR$3,FALSE)</f>
        <v>70.143626097657204</v>
      </c>
      <c r="M7" s="59">
        <f>VLOOKUP($A7,'Occupancy Raw Data'!$B$8:$BE$45,'Occupancy Raw Data'!AT$3,FALSE)</f>
        <v>18.404880064647401</v>
      </c>
      <c r="N7" s="60">
        <f>VLOOKUP($A7,'Occupancy Raw Data'!$B$8:$BE$45,'Occupancy Raw Data'!AU$3,FALSE)</f>
        <v>30.559048103735499</v>
      </c>
      <c r="O7" s="60">
        <f>VLOOKUP($A7,'Occupancy Raw Data'!$B$8:$BE$45,'Occupancy Raw Data'!AV$3,FALSE)</f>
        <v>36.068814893634901</v>
      </c>
      <c r="P7" s="60">
        <f>VLOOKUP($A7,'Occupancy Raw Data'!$B$8:$BE$45,'Occupancy Raw Data'!AW$3,FALSE)</f>
        <v>32.895479945303698</v>
      </c>
      <c r="Q7" s="60">
        <f>VLOOKUP($A7,'Occupancy Raw Data'!$B$8:$BE$45,'Occupancy Raw Data'!AX$3,FALSE)</f>
        <v>25.710544690695698</v>
      </c>
      <c r="R7" s="61">
        <f>VLOOKUP($A7,'Occupancy Raw Data'!$B$8:$BE$45,'Occupancy Raw Data'!AY$3,FALSE)</f>
        <v>28.92211818797</v>
      </c>
      <c r="S7" s="60">
        <f>VLOOKUP($A7,'Occupancy Raw Data'!$B$8:$BE$45,'Occupancy Raw Data'!BA$3,FALSE)</f>
        <v>12.439861804144501</v>
      </c>
      <c r="T7" s="60">
        <f>VLOOKUP($A7,'Occupancy Raw Data'!$B$8:$BE$45,'Occupancy Raw Data'!BB$3,FALSE)</f>
        <v>9.4702902177799508</v>
      </c>
      <c r="U7" s="61">
        <f>VLOOKUP($A7,'Occupancy Raw Data'!$B$8:$BE$45,'Occupancy Raw Data'!BC$3,FALSE)</f>
        <v>10.8929837023595</v>
      </c>
      <c r="V7" s="62">
        <f>VLOOKUP($A7,'Occupancy Raw Data'!$B$8:$BE$45,'Occupancy Raw Data'!BE$3,FALSE)</f>
        <v>22.827736458900901</v>
      </c>
      <c r="X7" s="64">
        <f>VLOOKUP($A7,'ADR Raw Data'!$B$6:$BE$43,'ADR Raw Data'!AG$1,FALSE)</f>
        <v>144.07788797136701</v>
      </c>
      <c r="Y7" s="65">
        <f>VLOOKUP($A7,'ADR Raw Data'!$B$6:$BE$43,'ADR Raw Data'!AH$1,FALSE)</f>
        <v>155.35095261406499</v>
      </c>
      <c r="Z7" s="65">
        <f>VLOOKUP($A7,'ADR Raw Data'!$B$6:$BE$43,'ADR Raw Data'!AI$1,FALSE)</f>
        <v>162.415442898382</v>
      </c>
      <c r="AA7" s="65">
        <f>VLOOKUP($A7,'ADR Raw Data'!$B$6:$BE$43,'ADR Raw Data'!AJ$1,FALSE)</f>
        <v>159.83136261222799</v>
      </c>
      <c r="AB7" s="65">
        <f>VLOOKUP($A7,'ADR Raw Data'!$B$6:$BE$43,'ADR Raw Data'!AK$1,FALSE)</f>
        <v>151.17262474367701</v>
      </c>
      <c r="AC7" s="66">
        <f>VLOOKUP($A7,'ADR Raw Data'!$B$6:$BE$43,'ADR Raw Data'!AL$1,FALSE)</f>
        <v>155.07600626885599</v>
      </c>
      <c r="AD7" s="65">
        <f>VLOOKUP($A7,'ADR Raw Data'!$B$6:$BE$43,'ADR Raw Data'!AN$1,FALSE)</f>
        <v>147.772913304768</v>
      </c>
      <c r="AE7" s="65">
        <f>VLOOKUP($A7,'ADR Raw Data'!$B$6:$BE$43,'ADR Raw Data'!AO$1,FALSE)</f>
        <v>150.673381441191</v>
      </c>
      <c r="AF7" s="66">
        <f>VLOOKUP($A7,'ADR Raw Data'!$B$6:$BE$43,'ADR Raw Data'!AP$1,FALSE)</f>
        <v>149.26441101782001</v>
      </c>
      <c r="AG7" s="67">
        <f>VLOOKUP($A7,'ADR Raw Data'!$B$6:$BE$43,'ADR Raw Data'!AR$1,FALSE)</f>
        <v>153.302397793002</v>
      </c>
      <c r="AI7" s="59">
        <f>VLOOKUP($A7,'ADR Raw Data'!$B$6:$BE$43,'ADR Raw Data'!AT$1,FALSE)</f>
        <v>22.620727921327799</v>
      </c>
      <c r="AJ7" s="60">
        <f>VLOOKUP($A7,'ADR Raw Data'!$B$6:$BE$43,'ADR Raw Data'!AU$1,FALSE)</f>
        <v>27.547857950016201</v>
      </c>
      <c r="AK7" s="60">
        <f>VLOOKUP($A7,'ADR Raw Data'!$B$6:$BE$43,'ADR Raw Data'!AV$1,FALSE)</f>
        <v>30.534157017959298</v>
      </c>
      <c r="AL7" s="60">
        <f>VLOOKUP($A7,'ADR Raw Data'!$B$6:$BE$43,'ADR Raw Data'!AW$1,FALSE)</f>
        <v>30.771457691647001</v>
      </c>
      <c r="AM7" s="60">
        <f>VLOOKUP($A7,'ADR Raw Data'!$B$6:$BE$43,'ADR Raw Data'!AX$1,FALSE)</f>
        <v>24.6363501872694</v>
      </c>
      <c r="AN7" s="61">
        <f>VLOOKUP($A7,'ADR Raw Data'!$B$6:$BE$43,'ADR Raw Data'!AY$1,FALSE)</f>
        <v>27.607884189621</v>
      </c>
      <c r="AO7" s="60">
        <f>VLOOKUP($A7,'ADR Raw Data'!$B$6:$BE$43,'ADR Raw Data'!BA$1,FALSE)</f>
        <v>18.2791900173832</v>
      </c>
      <c r="AP7" s="60">
        <f>VLOOKUP($A7,'ADR Raw Data'!$B$6:$BE$43,'ADR Raw Data'!BB$1,FALSE)</f>
        <v>17.740666112032699</v>
      </c>
      <c r="AQ7" s="61">
        <f>VLOOKUP($A7,'ADR Raw Data'!$B$6:$BE$43,'ADR Raw Data'!BC$1,FALSE)</f>
        <v>17.980122809333299</v>
      </c>
      <c r="AR7" s="62">
        <f>VLOOKUP($A7,'ADR Raw Data'!$B$6:$BE$43,'ADR Raw Data'!BE$1,FALSE)</f>
        <v>24.4210670800814</v>
      </c>
      <c r="AT7" s="64">
        <f>VLOOKUP($A7,'RevPAR Raw Data'!$B$6:$BE$43,'RevPAR Raw Data'!AG$1,FALSE)</f>
        <v>83.157622010495302</v>
      </c>
      <c r="AU7" s="65">
        <f>VLOOKUP($A7,'RevPAR Raw Data'!$B$6:$BE$43,'RevPAR Raw Data'!AH$1,FALSE)</f>
        <v>105.688344644769</v>
      </c>
      <c r="AV7" s="65">
        <f>VLOOKUP($A7,'RevPAR Raw Data'!$B$6:$BE$43,'RevPAR Raw Data'!AI$1,FALSE)</f>
        <v>119.642085992421</v>
      </c>
      <c r="AW7" s="65">
        <f>VLOOKUP($A7,'RevPAR Raw Data'!$B$6:$BE$43,'RevPAR Raw Data'!AJ$1,FALSE)</f>
        <v>116.052427788329</v>
      </c>
      <c r="AX7" s="65">
        <f>VLOOKUP($A7,'RevPAR Raw Data'!$B$6:$BE$43,'RevPAR Raw Data'!AK$1,FALSE)</f>
        <v>104.51399565244699</v>
      </c>
      <c r="AY7" s="66">
        <f>VLOOKUP($A7,'RevPAR Raw Data'!$B$6:$BE$43,'RevPAR Raw Data'!AL$1,FALSE)</f>
        <v>105.81089521769201</v>
      </c>
      <c r="AZ7" s="65">
        <f>VLOOKUP($A7,'RevPAR Raw Data'!$B$6:$BE$43,'RevPAR Raw Data'!AN$1,FALSE)</f>
        <v>107.566555465044</v>
      </c>
      <c r="BA7" s="65">
        <f>VLOOKUP($A7,'RevPAR Raw Data'!$B$6:$BE$43,'RevPAR Raw Data'!AO$1,FALSE)</f>
        <v>116.10199339316</v>
      </c>
      <c r="BB7" s="66">
        <f>VLOOKUP($A7,'RevPAR Raw Data'!$B$6:$BE$43,'RevPAR Raw Data'!AP$1,FALSE)</f>
        <v>111.834274429102</v>
      </c>
      <c r="BC7" s="67">
        <f>VLOOKUP($A7,'RevPAR Raw Data'!$B$6:$BE$43,'RevPAR Raw Data'!AR$1,FALSE)</f>
        <v>107.531860706666</v>
      </c>
      <c r="BE7" s="59">
        <f>VLOOKUP($A7,'RevPAR Raw Data'!$B$6:$BE$43,'RevPAR Raw Data'!AT$1,FALSE)</f>
        <v>45.188925829645903</v>
      </c>
      <c r="BF7" s="60">
        <f>VLOOKUP($A7,'RevPAR Raw Data'!$B$6:$BE$43,'RevPAR Raw Data'!AU$1,FALSE)</f>
        <v>66.525269216245903</v>
      </c>
      <c r="BG7" s="60">
        <f>VLOOKUP($A7,'RevPAR Raw Data'!$B$6:$BE$43,'RevPAR Raw Data'!AV$1,FALSE)</f>
        <v>77.616280485733796</v>
      </c>
      <c r="BH7" s="60">
        <f>VLOOKUP($A7,'RevPAR Raw Data'!$B$6:$BE$43,'RevPAR Raw Data'!AW$1,FALSE)</f>
        <v>73.789356330784202</v>
      </c>
      <c r="BI7" s="60">
        <f>VLOOKUP($A7,'RevPAR Raw Data'!$B$6:$BE$43,'RevPAR Raw Data'!AX$1,FALSE)</f>
        <v>56.6810347030193</v>
      </c>
      <c r="BJ7" s="61">
        <f>VLOOKUP($A7,'RevPAR Raw Data'!$B$6:$BE$43,'RevPAR Raw Data'!AY$1,FALSE)</f>
        <v>64.514787272111207</v>
      </c>
      <c r="BK7" s="60">
        <f>VLOOKUP($A7,'RevPAR Raw Data'!$B$6:$BE$43,'RevPAR Raw Data'!BA$1,FALSE)</f>
        <v>32.9929577986072</v>
      </c>
      <c r="BL7" s="60">
        <f>VLOOKUP($A7,'RevPAR Raw Data'!$B$6:$BE$43,'RevPAR Raw Data'!BB$1,FALSE)</f>
        <v>28.891048897189499</v>
      </c>
      <c r="BM7" s="61">
        <f>VLOOKUP($A7,'RevPAR Raw Data'!$B$6:$BE$43,'RevPAR Raw Data'!BC$1,FALSE)</f>
        <v>30.831678358977801</v>
      </c>
      <c r="BN7" s="62">
        <f>VLOOKUP($A7,'RevPAR Raw Data'!$B$6:$BE$43,'RevPAR Raw Data'!BE$1,FALSE)</f>
        <v>52.823580372474702</v>
      </c>
    </row>
    <row r="8" spans="1:66" x14ac:dyDescent="0.35">
      <c r="A8" s="76" t="s">
        <v>89</v>
      </c>
      <c r="B8" s="59">
        <f>VLOOKUP($A8,'Occupancy Raw Data'!$B$8:$BE$45,'Occupancy Raw Data'!AG$3,FALSE)</f>
        <v>61.821924858466197</v>
      </c>
      <c r="C8" s="60">
        <f>VLOOKUP($A8,'Occupancy Raw Data'!$B$8:$BE$45,'Occupancy Raw Data'!AH$3,FALSE)</f>
        <v>76.492537313432805</v>
      </c>
      <c r="D8" s="60">
        <f>VLOOKUP($A8,'Occupancy Raw Data'!$B$8:$BE$45,'Occupancy Raw Data'!AI$3,FALSE)</f>
        <v>82.395779722079197</v>
      </c>
      <c r="E8" s="60">
        <f>VLOOKUP($A8,'Occupancy Raw Data'!$B$8:$BE$45,'Occupancy Raw Data'!AJ$3,FALSE)</f>
        <v>81.590324240864604</v>
      </c>
      <c r="F8" s="60">
        <f>VLOOKUP($A8,'Occupancy Raw Data'!$B$8:$BE$45,'Occupancy Raw Data'!AK$3,FALSE)</f>
        <v>78.844570252187296</v>
      </c>
      <c r="G8" s="61">
        <f>VLOOKUP($A8,'Occupancy Raw Data'!$B$8:$BE$45,'Occupancy Raw Data'!AL$3,FALSE)</f>
        <v>76.229027277406004</v>
      </c>
      <c r="H8" s="60">
        <f>VLOOKUP($A8,'Occupancy Raw Data'!$B$8:$BE$45,'Occupancy Raw Data'!AN$3,FALSE)</f>
        <v>77.745753988677293</v>
      </c>
      <c r="I8" s="60">
        <f>VLOOKUP($A8,'Occupancy Raw Data'!$B$8:$BE$45,'Occupancy Raw Data'!AO$3,FALSE)</f>
        <v>78.7261966031909</v>
      </c>
      <c r="J8" s="61">
        <f>VLOOKUP($A8,'Occupancy Raw Data'!$B$8:$BE$45,'Occupancy Raw Data'!AP$3,FALSE)</f>
        <v>78.235975295934097</v>
      </c>
      <c r="K8" s="62">
        <f>VLOOKUP($A8,'Occupancy Raw Data'!$B$8:$BE$45,'Occupancy Raw Data'!AR$3,FALSE)</f>
        <v>76.802440996985496</v>
      </c>
      <c r="M8" s="59">
        <f>VLOOKUP($A8,'Occupancy Raw Data'!$B$8:$BE$45,'Occupancy Raw Data'!AT$3,FALSE)</f>
        <v>29.597893633337399</v>
      </c>
      <c r="N8" s="60">
        <f>VLOOKUP($A8,'Occupancy Raw Data'!$B$8:$BE$45,'Occupancy Raw Data'!AU$3,FALSE)</f>
        <v>53.318710295618203</v>
      </c>
      <c r="O8" s="60">
        <f>VLOOKUP($A8,'Occupancy Raw Data'!$B$8:$BE$45,'Occupancy Raw Data'!AV$3,FALSE)</f>
        <v>61.579641103438703</v>
      </c>
      <c r="P8" s="60">
        <f>VLOOKUP($A8,'Occupancy Raw Data'!$B$8:$BE$45,'Occupancy Raw Data'!AW$3,FALSE)</f>
        <v>57.040927626105798</v>
      </c>
      <c r="Q8" s="60">
        <f>VLOOKUP($A8,'Occupancy Raw Data'!$B$8:$BE$45,'Occupancy Raw Data'!AX$3,FALSE)</f>
        <v>50.061151228265999</v>
      </c>
      <c r="R8" s="61">
        <f>VLOOKUP($A8,'Occupancy Raw Data'!$B$8:$BE$45,'Occupancy Raw Data'!AY$3,FALSE)</f>
        <v>50.599995489214898</v>
      </c>
      <c r="S8" s="60">
        <f>VLOOKUP($A8,'Occupancy Raw Data'!$B$8:$BE$45,'Occupancy Raw Data'!BA$3,FALSE)</f>
        <v>23.2928884212063</v>
      </c>
      <c r="T8" s="60">
        <f>VLOOKUP($A8,'Occupancy Raw Data'!$B$8:$BE$45,'Occupancy Raw Data'!BB$3,FALSE)</f>
        <v>13.4019904509529</v>
      </c>
      <c r="U8" s="61">
        <f>VLOOKUP($A8,'Occupancy Raw Data'!$B$8:$BE$45,'Occupancy Raw Data'!BC$3,FALSE)</f>
        <v>18.109855623660899</v>
      </c>
      <c r="V8" s="62">
        <f>VLOOKUP($A8,'Occupancy Raw Data'!$B$8:$BE$45,'Occupancy Raw Data'!BE$3,FALSE)</f>
        <v>39.436377497590001</v>
      </c>
      <c r="X8" s="64">
        <f>VLOOKUP($A8,'ADR Raw Data'!$B$6:$BE$43,'ADR Raw Data'!AG$1,FALSE)</f>
        <v>145.123317099567</v>
      </c>
      <c r="Y8" s="65">
        <f>VLOOKUP($A8,'ADR Raw Data'!$B$6:$BE$43,'ADR Raw Data'!AH$1,FALSE)</f>
        <v>161.135265937762</v>
      </c>
      <c r="Z8" s="65">
        <f>VLOOKUP($A8,'ADR Raw Data'!$B$6:$BE$43,'ADR Raw Data'!AI$1,FALSE)</f>
        <v>167.19339610855999</v>
      </c>
      <c r="AA8" s="65">
        <f>VLOOKUP($A8,'ADR Raw Data'!$B$6:$BE$43,'ADR Raw Data'!AJ$1,FALSE)</f>
        <v>164.67583580394799</v>
      </c>
      <c r="AB8" s="65">
        <f>VLOOKUP($A8,'ADR Raw Data'!$B$6:$BE$43,'ADR Raw Data'!AK$1,FALSE)</f>
        <v>155.498160840758</v>
      </c>
      <c r="AC8" s="66">
        <f>VLOOKUP($A8,'ADR Raw Data'!$B$6:$BE$43,'ADR Raw Data'!AL$1,FALSE)</f>
        <v>159.43957586437301</v>
      </c>
      <c r="AD8" s="65">
        <f>VLOOKUP($A8,'ADR Raw Data'!$B$6:$BE$43,'ADR Raw Data'!AN$1,FALSE)</f>
        <v>136.570216139282</v>
      </c>
      <c r="AE8" s="65">
        <f>VLOOKUP($A8,'ADR Raw Data'!$B$6:$BE$43,'ADR Raw Data'!AO$1,FALSE)</f>
        <v>136.21854705324699</v>
      </c>
      <c r="AF8" s="66">
        <f>VLOOKUP($A8,'ADR Raw Data'!$B$6:$BE$43,'ADR Raw Data'!AP$1,FALSE)</f>
        <v>136.393279828961</v>
      </c>
      <c r="AG8" s="67">
        <f>VLOOKUP($A8,'ADR Raw Data'!$B$6:$BE$43,'ADR Raw Data'!AR$1,FALSE)</f>
        <v>152.732015814817</v>
      </c>
      <c r="AI8" s="59">
        <f>VLOOKUP($A8,'ADR Raw Data'!$B$6:$BE$43,'ADR Raw Data'!AT$1,FALSE)</f>
        <v>24.888502904611698</v>
      </c>
      <c r="AJ8" s="60">
        <f>VLOOKUP($A8,'ADR Raw Data'!$B$6:$BE$43,'ADR Raw Data'!AU$1,FALSE)</f>
        <v>26.6348110026656</v>
      </c>
      <c r="AK8" s="60">
        <f>VLOOKUP($A8,'ADR Raw Data'!$B$6:$BE$43,'ADR Raw Data'!AV$1,FALSE)</f>
        <v>29.203019404523101</v>
      </c>
      <c r="AL8" s="60">
        <f>VLOOKUP($A8,'ADR Raw Data'!$B$6:$BE$43,'ADR Raw Data'!AW$1,FALSE)</f>
        <v>27.6820906822113</v>
      </c>
      <c r="AM8" s="60">
        <f>VLOOKUP($A8,'ADR Raw Data'!$B$6:$BE$43,'ADR Raw Data'!AX$1,FALSE)</f>
        <v>27.444226609523199</v>
      </c>
      <c r="AN8" s="61">
        <f>VLOOKUP($A8,'ADR Raw Data'!$B$6:$BE$43,'ADR Raw Data'!AY$1,FALSE)</f>
        <v>27.687609056894001</v>
      </c>
      <c r="AO8" s="60">
        <f>VLOOKUP($A8,'ADR Raw Data'!$B$6:$BE$43,'ADR Raw Data'!BA$1,FALSE)</f>
        <v>22.8521073034353</v>
      </c>
      <c r="AP8" s="60">
        <f>VLOOKUP($A8,'ADR Raw Data'!$B$6:$BE$43,'ADR Raw Data'!BB$1,FALSE)</f>
        <v>24.178236922371301</v>
      </c>
      <c r="AQ8" s="61">
        <f>VLOOKUP($A8,'ADR Raw Data'!$B$6:$BE$43,'ADR Raw Data'!BC$1,FALSE)</f>
        <v>23.5492745974828</v>
      </c>
      <c r="AR8" s="62">
        <f>VLOOKUP($A8,'ADR Raw Data'!$B$6:$BE$43,'ADR Raw Data'!BE$1,FALSE)</f>
        <v>27.3885106053357</v>
      </c>
      <c r="AT8" s="64">
        <f>VLOOKUP($A8,'RevPAR Raw Data'!$B$6:$BE$43,'RevPAR Raw Data'!AG$1,FALSE)</f>
        <v>89.718028049408105</v>
      </c>
      <c r="AU8" s="65">
        <f>VLOOKUP($A8,'RevPAR Raw Data'!$B$6:$BE$43,'RevPAR Raw Data'!AH$1,FALSE)</f>
        <v>123.25645342254199</v>
      </c>
      <c r="AV8" s="65">
        <f>VLOOKUP($A8,'RevPAR Raw Data'!$B$6:$BE$43,'RevPAR Raw Data'!AI$1,FALSE)</f>
        <v>137.76030236747201</v>
      </c>
      <c r="AW8" s="65">
        <f>VLOOKUP($A8,'RevPAR Raw Data'!$B$6:$BE$43,'RevPAR Raw Data'!AJ$1,FALSE)</f>
        <v>134.35954837879501</v>
      </c>
      <c r="AX8" s="65">
        <f>VLOOKUP($A8,'RevPAR Raw Data'!$B$6:$BE$43,'RevPAR Raw Data'!AK$1,FALSE)</f>
        <v>122.601856664951</v>
      </c>
      <c r="AY8" s="66">
        <f>VLOOKUP($A8,'RevPAR Raw Data'!$B$6:$BE$43,'RevPAR Raw Data'!AL$1,FALSE)</f>
        <v>121.539237776634</v>
      </c>
      <c r="AZ8" s="65">
        <f>VLOOKUP($A8,'RevPAR Raw Data'!$B$6:$BE$43,'RevPAR Raw Data'!AN$1,FALSE)</f>
        <v>106.177544261451</v>
      </c>
      <c r="BA8" s="65">
        <f>VLOOKUP($A8,'RevPAR Raw Data'!$B$6:$BE$43,'RevPAR Raw Data'!AO$1,FALSE)</f>
        <v>107.239681163149</v>
      </c>
      <c r="BB8" s="66">
        <f>VLOOKUP($A8,'RevPAR Raw Data'!$B$6:$BE$43,'RevPAR Raw Data'!AP$1,FALSE)</f>
        <v>106.7086127123</v>
      </c>
      <c r="BC8" s="67">
        <f>VLOOKUP($A8,'RevPAR Raw Data'!$B$6:$BE$43,'RevPAR Raw Data'!AR$1,FALSE)</f>
        <v>117.30191632968101</v>
      </c>
      <c r="BE8" s="59">
        <f>VLOOKUP($A8,'RevPAR Raw Data'!$B$6:$BE$43,'RevPAR Raw Data'!AT$1,FALSE)</f>
        <v>61.852869154586202</v>
      </c>
      <c r="BF8" s="60">
        <f>VLOOKUP($A8,'RevPAR Raw Data'!$B$6:$BE$43,'RevPAR Raw Data'!AU$1,FALSE)</f>
        <v>94.154859014580595</v>
      </c>
      <c r="BG8" s="60">
        <f>VLOOKUP($A8,'RevPAR Raw Data'!$B$6:$BE$43,'RevPAR Raw Data'!AV$1,FALSE)</f>
        <v>108.765775048634</v>
      </c>
      <c r="BH8" s="60">
        <f>VLOOKUP($A8,'RevPAR Raw Data'!$B$6:$BE$43,'RevPAR Raw Data'!AW$1,FALSE)</f>
        <v>100.51313961975001</v>
      </c>
      <c r="BI8" s="60">
        <f>VLOOKUP($A8,'RevPAR Raw Data'!$B$6:$BE$43,'RevPAR Raw Data'!AX$1,FALSE)</f>
        <v>91.244273624210706</v>
      </c>
      <c r="BJ8" s="61">
        <f>VLOOKUP($A8,'RevPAR Raw Data'!$B$6:$BE$43,'RevPAR Raw Data'!AY$1,FALSE)</f>
        <v>92.297533479968905</v>
      </c>
      <c r="BK8" s="60">
        <f>VLOOKUP($A8,'RevPAR Raw Data'!$B$6:$BE$43,'RevPAR Raw Data'!BA$1,FALSE)</f>
        <v>51.4679115807253</v>
      </c>
      <c r="BL8" s="60">
        <f>VLOOKUP($A8,'RevPAR Raw Data'!$B$6:$BE$43,'RevPAR Raw Data'!BB$1,FALSE)</f>
        <v>40.8205923768692</v>
      </c>
      <c r="BM8" s="61">
        <f>VLOOKUP($A8,'RevPAR Raw Data'!$B$6:$BE$43,'RevPAR Raw Data'!BC$1,FALSE)</f>
        <v>45.923869851167296</v>
      </c>
      <c r="BN8" s="62">
        <f>VLOOKUP($A8,'RevPAR Raw Data'!$B$6:$BE$43,'RevPAR Raw Data'!BE$1,FALSE)</f>
        <v>77.625924536213503</v>
      </c>
    </row>
    <row r="9" spans="1:66" x14ac:dyDescent="0.35">
      <c r="A9" s="76" t="s">
        <v>90</v>
      </c>
      <c r="B9" s="59">
        <f>VLOOKUP($A9,'Occupancy Raw Data'!$B$8:$BE$45,'Occupancy Raw Data'!AG$3,FALSE)</f>
        <v>56.988894196321901</v>
      </c>
      <c r="C9" s="60">
        <f>VLOOKUP($A9,'Occupancy Raw Data'!$B$8:$BE$45,'Occupancy Raw Data'!AH$3,FALSE)</f>
        <v>65.333174110341503</v>
      </c>
      <c r="D9" s="60">
        <f>VLOOKUP($A9,'Occupancy Raw Data'!$B$8:$BE$45,'Occupancy Raw Data'!AI$3,FALSE)</f>
        <v>70.486028182469497</v>
      </c>
      <c r="E9" s="60">
        <f>VLOOKUP($A9,'Occupancy Raw Data'!$B$8:$BE$45,'Occupancy Raw Data'!AJ$3,FALSE)</f>
        <v>69.590398853594394</v>
      </c>
      <c r="F9" s="60">
        <f>VLOOKUP($A9,'Occupancy Raw Data'!$B$8:$BE$45,'Occupancy Raw Data'!AK$3,FALSE)</f>
        <v>66.715428707905403</v>
      </c>
      <c r="G9" s="61">
        <f>VLOOKUP($A9,'Occupancy Raw Data'!$B$8:$BE$45,'Occupancy Raw Data'!AL$3,FALSE)</f>
        <v>65.822784810126507</v>
      </c>
      <c r="H9" s="60">
        <f>VLOOKUP($A9,'Occupancy Raw Data'!$B$8:$BE$45,'Occupancy Raw Data'!AN$3,FALSE)</f>
        <v>72.880343921662202</v>
      </c>
      <c r="I9" s="60">
        <f>VLOOKUP($A9,'Occupancy Raw Data'!$B$8:$BE$45,'Occupancy Raw Data'!AO$3,FALSE)</f>
        <v>77.758538332935203</v>
      </c>
      <c r="J9" s="61">
        <f>VLOOKUP($A9,'Occupancy Raw Data'!$B$8:$BE$45,'Occupancy Raw Data'!AP$3,FALSE)</f>
        <v>75.319441127298703</v>
      </c>
      <c r="K9" s="62">
        <f>VLOOKUP($A9,'Occupancy Raw Data'!$B$8:$BE$45,'Occupancy Raw Data'!AR$3,FALSE)</f>
        <v>68.536115186461402</v>
      </c>
      <c r="M9" s="59">
        <f>VLOOKUP($A9,'Occupancy Raw Data'!$B$8:$BE$45,'Occupancy Raw Data'!AT$3,FALSE)</f>
        <v>10.7075284838828</v>
      </c>
      <c r="N9" s="60">
        <f>VLOOKUP($A9,'Occupancy Raw Data'!$B$8:$BE$45,'Occupancy Raw Data'!AU$3,FALSE)</f>
        <v>17.881939231328602</v>
      </c>
      <c r="O9" s="60">
        <f>VLOOKUP($A9,'Occupancy Raw Data'!$B$8:$BE$45,'Occupancy Raw Data'!AV$3,FALSE)</f>
        <v>22.057536143128502</v>
      </c>
      <c r="P9" s="60">
        <f>VLOOKUP($A9,'Occupancy Raw Data'!$B$8:$BE$45,'Occupancy Raw Data'!AW$3,FALSE)</f>
        <v>21.4964790382848</v>
      </c>
      <c r="Q9" s="60">
        <f>VLOOKUP($A9,'Occupancy Raw Data'!$B$8:$BE$45,'Occupancy Raw Data'!AX$3,FALSE)</f>
        <v>18.353804905910099</v>
      </c>
      <c r="R9" s="61">
        <f>VLOOKUP($A9,'Occupancy Raw Data'!$B$8:$BE$45,'Occupancy Raw Data'!AY$3,FALSE)</f>
        <v>18.2608450674465</v>
      </c>
      <c r="S9" s="60">
        <f>VLOOKUP($A9,'Occupancy Raw Data'!$B$8:$BE$45,'Occupancy Raw Data'!BA$3,FALSE)</f>
        <v>9.8602975840408895</v>
      </c>
      <c r="T9" s="60">
        <f>VLOOKUP($A9,'Occupancy Raw Data'!$B$8:$BE$45,'Occupancy Raw Data'!BB$3,FALSE)</f>
        <v>8.3521673982005105</v>
      </c>
      <c r="U9" s="61">
        <f>VLOOKUP($A9,'Occupancy Raw Data'!$B$8:$BE$45,'Occupancy Raw Data'!BC$3,FALSE)</f>
        <v>9.0766083891908895</v>
      </c>
      <c r="V9" s="62">
        <f>VLOOKUP($A9,'Occupancy Raw Data'!$B$8:$BE$45,'Occupancy Raw Data'!BE$3,FALSE)</f>
        <v>15.214779857276399</v>
      </c>
      <c r="X9" s="64">
        <f>VLOOKUP($A9,'ADR Raw Data'!$B$6:$BE$43,'ADR Raw Data'!AG$1,FALSE)</f>
        <v>124.935964691707</v>
      </c>
      <c r="Y9" s="65">
        <f>VLOOKUP($A9,'ADR Raw Data'!$B$6:$BE$43,'ADR Raw Data'!AH$1,FALSE)</f>
        <v>134.66208417108299</v>
      </c>
      <c r="Z9" s="65">
        <f>VLOOKUP($A9,'ADR Raw Data'!$B$6:$BE$43,'ADR Raw Data'!AI$1,FALSE)</f>
        <v>137.781794578568</v>
      </c>
      <c r="AA9" s="65">
        <f>VLOOKUP($A9,'ADR Raw Data'!$B$6:$BE$43,'ADR Raw Data'!AJ$1,FALSE)</f>
        <v>135.72318318318301</v>
      </c>
      <c r="AB9" s="65">
        <f>VLOOKUP($A9,'ADR Raw Data'!$B$6:$BE$43,'ADR Raw Data'!AK$1,FALSE)</f>
        <v>131.01865798541101</v>
      </c>
      <c r="AC9" s="66">
        <f>VLOOKUP($A9,'ADR Raw Data'!$B$6:$BE$43,'ADR Raw Data'!AL$1,FALSE)</f>
        <v>133.131868650217</v>
      </c>
      <c r="AD9" s="65">
        <f>VLOOKUP($A9,'ADR Raw Data'!$B$6:$BE$43,'ADR Raw Data'!AN$1,FALSE)</f>
        <v>126.833382762575</v>
      </c>
      <c r="AE9" s="65">
        <f>VLOOKUP($A9,'ADR Raw Data'!$B$6:$BE$43,'ADR Raw Data'!AO$1,FALSE)</f>
        <v>128.63294594179499</v>
      </c>
      <c r="AF9" s="66">
        <f>VLOOKUP($A9,'ADR Raw Data'!$B$6:$BE$43,'ADR Raw Data'!AP$1,FALSE)</f>
        <v>127.762302310832</v>
      </c>
      <c r="AG9" s="67">
        <f>VLOOKUP($A9,'ADR Raw Data'!$B$6:$BE$43,'ADR Raw Data'!AR$1,FALSE)</f>
        <v>131.44586398088299</v>
      </c>
      <c r="AI9" s="59">
        <f>VLOOKUP($A9,'ADR Raw Data'!$B$6:$BE$43,'ADR Raw Data'!AT$1,FALSE)</f>
        <v>17.4003048640215</v>
      </c>
      <c r="AJ9" s="60">
        <f>VLOOKUP($A9,'ADR Raw Data'!$B$6:$BE$43,'ADR Raw Data'!AU$1,FALSE)</f>
        <v>17.9316097736261</v>
      </c>
      <c r="AK9" s="60">
        <f>VLOOKUP($A9,'ADR Raw Data'!$B$6:$BE$43,'ADR Raw Data'!AV$1,FALSE)</f>
        <v>17.880775781801201</v>
      </c>
      <c r="AL9" s="60">
        <f>VLOOKUP($A9,'ADR Raw Data'!$B$6:$BE$43,'ADR Raw Data'!AW$1,FALSE)</f>
        <v>19.141530181665399</v>
      </c>
      <c r="AM9" s="60">
        <f>VLOOKUP($A9,'ADR Raw Data'!$B$6:$BE$43,'ADR Raw Data'!AX$1,FALSE)</f>
        <v>18.270520946541499</v>
      </c>
      <c r="AN9" s="61">
        <f>VLOOKUP($A9,'ADR Raw Data'!$B$6:$BE$43,'ADR Raw Data'!AY$1,FALSE)</f>
        <v>18.272658738540098</v>
      </c>
      <c r="AO9" s="60">
        <f>VLOOKUP($A9,'ADR Raw Data'!$B$6:$BE$43,'ADR Raw Data'!BA$1,FALSE)</f>
        <v>15.0559681586448</v>
      </c>
      <c r="AP9" s="60">
        <f>VLOOKUP($A9,'ADR Raw Data'!$B$6:$BE$43,'ADR Raw Data'!BB$1,FALSE)</f>
        <v>14.4029425753717</v>
      </c>
      <c r="AQ9" s="61">
        <f>VLOOKUP($A9,'ADR Raw Data'!$B$6:$BE$43,'ADR Raw Data'!BC$1,FALSE)</f>
        <v>14.707828921565</v>
      </c>
      <c r="AR9" s="62">
        <f>VLOOKUP($A9,'ADR Raw Data'!$B$6:$BE$43,'ADR Raw Data'!BE$1,FALSE)</f>
        <v>17.183255219377301</v>
      </c>
      <c r="AT9" s="64">
        <f>VLOOKUP($A9,'RevPAR Raw Data'!$B$6:$BE$43,'RevPAR Raw Data'!AG$1,FALSE)</f>
        <v>71.199624731311204</v>
      </c>
      <c r="AU9" s="65">
        <f>VLOOKUP($A9,'RevPAR Raw Data'!$B$6:$BE$43,'RevPAR Raw Data'!AH$1,FALSE)</f>
        <v>87.979013912108897</v>
      </c>
      <c r="AV9" s="65">
        <f>VLOOKUP($A9,'RevPAR Raw Data'!$B$6:$BE$43,'RevPAR Raw Data'!AI$1,FALSE)</f>
        <v>97.116914556962001</v>
      </c>
      <c r="AW9" s="65">
        <f>VLOOKUP($A9,'RevPAR Raw Data'!$B$6:$BE$43,'RevPAR Raw Data'!AJ$1,FALSE)</f>
        <v>94.450304513971801</v>
      </c>
      <c r="AX9" s="65">
        <f>VLOOKUP($A9,'RevPAR Raw Data'!$B$6:$BE$43,'RevPAR Raw Data'!AK$1,FALSE)</f>
        <v>87.409659362311899</v>
      </c>
      <c r="AY9" s="66">
        <f>VLOOKUP($A9,'RevPAR Raw Data'!$B$6:$BE$43,'RevPAR Raw Data'!AL$1,FALSE)</f>
        <v>87.631103415333101</v>
      </c>
      <c r="AZ9" s="65">
        <f>VLOOKUP($A9,'RevPAR Raw Data'!$B$6:$BE$43,'RevPAR Raw Data'!AN$1,FALSE)</f>
        <v>92.436605564843504</v>
      </c>
      <c r="BA9" s="65">
        <f>VLOOKUP($A9,'RevPAR Raw Data'!$B$6:$BE$43,'RevPAR Raw Data'!AO$1,FALSE)</f>
        <v>100.023098578934</v>
      </c>
      <c r="BB9" s="66">
        <f>VLOOKUP($A9,'RevPAR Raw Data'!$B$6:$BE$43,'RevPAR Raw Data'!AP$1,FALSE)</f>
        <v>96.229852071889098</v>
      </c>
      <c r="BC9" s="67">
        <f>VLOOKUP($A9,'RevPAR Raw Data'!$B$6:$BE$43,'RevPAR Raw Data'!AR$1,FALSE)</f>
        <v>90.087888745777704</v>
      </c>
      <c r="BE9" s="59">
        <f>VLOOKUP($A9,'RevPAR Raw Data'!$B$6:$BE$43,'RevPAR Raw Data'!AT$1,FALSE)</f>
        <v>29.970975947501898</v>
      </c>
      <c r="BF9" s="60">
        <f>VLOOKUP($A9,'RevPAR Raw Data'!$B$6:$BE$43,'RevPAR Raw Data'!AU$1,FALSE)</f>
        <v>39.0200685678737</v>
      </c>
      <c r="BG9" s="60">
        <f>VLOOKUP($A9,'RevPAR Raw Data'!$B$6:$BE$43,'RevPAR Raw Data'!AV$1,FALSE)</f>
        <v>43.882370505672398</v>
      </c>
      <c r="BH9" s="60">
        <f>VLOOKUP($A9,'RevPAR Raw Data'!$B$6:$BE$43,'RevPAR Raw Data'!AW$1,FALSE)</f>
        <v>44.752764243058898</v>
      </c>
      <c r="BI9" s="60">
        <f>VLOOKUP($A9,'RevPAR Raw Data'!$B$6:$BE$43,'RevPAR Raw Data'!AX$1,FALSE)</f>
        <v>39.977661622273402</v>
      </c>
      <c r="BJ9" s="61">
        <f>VLOOKUP($A9,'RevPAR Raw Data'!$B$6:$BE$43,'RevPAR Raw Data'!AY$1,FALSE)</f>
        <v>39.8702457079347</v>
      </c>
      <c r="BK9" s="60">
        <f>VLOOKUP($A9,'RevPAR Raw Data'!$B$6:$BE$43,'RevPAR Raw Data'!BA$1,FALSE)</f>
        <v>26.4008290072865</v>
      </c>
      <c r="BL9" s="60">
        <f>VLOOKUP($A9,'RevPAR Raw Data'!$B$6:$BE$43,'RevPAR Raw Data'!BB$1,FALSE)</f>
        <v>23.958067847734</v>
      </c>
      <c r="BM9" s="61">
        <f>VLOOKUP($A9,'RevPAR Raw Data'!$B$6:$BE$43,'RevPAR Raw Data'!BC$1,FALSE)</f>
        <v>25.119409344518498</v>
      </c>
      <c r="BN9" s="62">
        <f>VLOOKUP($A9,'RevPAR Raw Data'!$B$6:$BE$43,'RevPAR Raw Data'!BE$1,FALSE)</f>
        <v>35.012429530595902</v>
      </c>
    </row>
    <row r="10" spans="1:66" x14ac:dyDescent="0.35">
      <c r="A10" s="76" t="s">
        <v>26</v>
      </c>
      <c r="B10" s="59">
        <f>VLOOKUP($A10,'Occupancy Raw Data'!$B$8:$BE$45,'Occupancy Raw Data'!AG$3,FALSE)</f>
        <v>51.724137931034399</v>
      </c>
      <c r="C10" s="60">
        <f>VLOOKUP($A10,'Occupancy Raw Data'!$B$8:$BE$45,'Occupancy Raw Data'!AH$3,FALSE)</f>
        <v>63.453414021466003</v>
      </c>
      <c r="D10" s="60">
        <f>VLOOKUP($A10,'Occupancy Raw Data'!$B$8:$BE$45,'Occupancy Raw Data'!AI$3,FALSE)</f>
        <v>70.598310116464901</v>
      </c>
      <c r="E10" s="60">
        <f>VLOOKUP($A10,'Occupancy Raw Data'!$B$8:$BE$45,'Occupancy Raw Data'!AJ$3,FALSE)</f>
        <v>69.736241150947706</v>
      </c>
      <c r="F10" s="60">
        <f>VLOOKUP($A10,'Occupancy Raw Data'!$B$8:$BE$45,'Occupancy Raw Data'!AK$3,FALSE)</f>
        <v>61.772094085407602</v>
      </c>
      <c r="G10" s="61">
        <f>VLOOKUP($A10,'Occupancy Raw Data'!$B$8:$BE$45,'Occupancy Raw Data'!AL$3,FALSE)</f>
        <v>63.456839461064099</v>
      </c>
      <c r="H10" s="60">
        <f>VLOOKUP($A10,'Occupancy Raw Data'!$B$8:$BE$45,'Occupancy Raw Data'!AN$3,FALSE)</f>
        <v>64.652317880794698</v>
      </c>
      <c r="I10" s="60">
        <f>VLOOKUP($A10,'Occupancy Raw Data'!$B$8:$BE$45,'Occupancy Raw Data'!AO$3,FALSE)</f>
        <v>69.188170815254594</v>
      </c>
      <c r="J10" s="61">
        <f>VLOOKUP($A10,'Occupancy Raw Data'!$B$8:$BE$45,'Occupancy Raw Data'!AP$3,FALSE)</f>
        <v>66.920244348024596</v>
      </c>
      <c r="K10" s="62">
        <f>VLOOKUP($A10,'Occupancy Raw Data'!$B$8:$BE$45,'Occupancy Raw Data'!AR$3,FALSE)</f>
        <v>64.446383714481399</v>
      </c>
      <c r="M10" s="59">
        <f>VLOOKUP($A10,'Occupancy Raw Data'!$B$8:$BE$45,'Occupancy Raw Data'!AT$3,FALSE)</f>
        <v>3.7594271429750701</v>
      </c>
      <c r="N10" s="60">
        <f>VLOOKUP($A10,'Occupancy Raw Data'!$B$8:$BE$45,'Occupancy Raw Data'!AU$3,FALSE)</f>
        <v>15.1840010121375</v>
      </c>
      <c r="O10" s="60">
        <f>VLOOKUP($A10,'Occupancy Raw Data'!$B$8:$BE$45,'Occupancy Raw Data'!AV$3,FALSE)</f>
        <v>22.013473721829499</v>
      </c>
      <c r="P10" s="60">
        <f>VLOOKUP($A10,'Occupancy Raw Data'!$B$8:$BE$45,'Occupancy Raw Data'!AW$3,FALSE)</f>
        <v>20.428046967499998</v>
      </c>
      <c r="Q10" s="60">
        <f>VLOOKUP($A10,'Occupancy Raw Data'!$B$8:$BE$45,'Occupancy Raw Data'!AX$3,FALSE)</f>
        <v>9.8319931834124699</v>
      </c>
      <c r="R10" s="61">
        <f>VLOOKUP($A10,'Occupancy Raw Data'!$B$8:$BE$45,'Occupancy Raw Data'!AY$3,FALSE)</f>
        <v>14.56403999622</v>
      </c>
      <c r="S10" s="60">
        <f>VLOOKUP($A10,'Occupancy Raw Data'!$B$8:$BE$45,'Occupancy Raw Data'!BA$3,FALSE)</f>
        <v>3.4487734206997001</v>
      </c>
      <c r="T10" s="60">
        <f>VLOOKUP($A10,'Occupancy Raw Data'!$B$8:$BE$45,'Occupancy Raw Data'!BB$3,FALSE)</f>
        <v>2.0154043603375298</v>
      </c>
      <c r="U10" s="61">
        <f>VLOOKUP($A10,'Occupancy Raw Data'!$B$8:$BE$45,'Occupancy Raw Data'!BC$3,FALSE)</f>
        <v>2.70280761216521</v>
      </c>
      <c r="V10" s="62">
        <f>VLOOKUP($A10,'Occupancy Raw Data'!$B$8:$BE$45,'Occupancy Raw Data'!BE$3,FALSE)</f>
        <v>10.768659517823901</v>
      </c>
      <c r="X10" s="64">
        <f>VLOOKUP($A10,'ADR Raw Data'!$B$6:$BE$43,'ADR Raw Data'!AG$1,FALSE)</f>
        <v>128.91854359823299</v>
      </c>
      <c r="Y10" s="65">
        <f>VLOOKUP($A10,'ADR Raw Data'!$B$6:$BE$43,'ADR Raw Data'!AH$1,FALSE)</f>
        <v>147.581379729182</v>
      </c>
      <c r="Z10" s="65">
        <f>VLOOKUP($A10,'ADR Raw Data'!$B$6:$BE$43,'ADR Raw Data'!AI$1,FALSE)</f>
        <v>155.82571567200301</v>
      </c>
      <c r="AA10" s="65">
        <f>VLOOKUP($A10,'ADR Raw Data'!$B$6:$BE$43,'ADR Raw Data'!AJ$1,FALSE)</f>
        <v>154.75463405648699</v>
      </c>
      <c r="AB10" s="65">
        <f>VLOOKUP($A10,'ADR Raw Data'!$B$6:$BE$43,'ADR Raw Data'!AK$1,FALSE)</f>
        <v>139.91239094269801</v>
      </c>
      <c r="AC10" s="66">
        <f>VLOOKUP($A10,'ADR Raw Data'!$B$6:$BE$43,'ADR Raw Data'!AL$1,FALSE)</f>
        <v>146.456909519482</v>
      </c>
      <c r="AD10" s="65">
        <f>VLOOKUP($A10,'ADR Raw Data'!$B$6:$BE$43,'ADR Raw Data'!AN$1,FALSE)</f>
        <v>119.704967548236</v>
      </c>
      <c r="AE10" s="65">
        <f>VLOOKUP($A10,'ADR Raw Data'!$B$6:$BE$43,'ADR Raw Data'!AO$1,FALSE)</f>
        <v>121.716149434771</v>
      </c>
      <c r="AF10" s="66">
        <f>VLOOKUP($A10,'ADR Raw Data'!$B$6:$BE$43,'ADR Raw Data'!AP$1,FALSE)</f>
        <v>120.74463795934901</v>
      </c>
      <c r="AG10" s="67">
        <f>VLOOKUP($A10,'ADR Raw Data'!$B$6:$BE$43,'ADR Raw Data'!AR$1,FALSE)</f>
        <v>138.82854623571501</v>
      </c>
      <c r="AI10" s="59">
        <f>VLOOKUP($A10,'ADR Raw Data'!$B$6:$BE$43,'ADR Raw Data'!AT$1,FALSE)</f>
        <v>19.417311992886098</v>
      </c>
      <c r="AJ10" s="60">
        <f>VLOOKUP($A10,'ADR Raw Data'!$B$6:$BE$43,'ADR Raw Data'!AU$1,FALSE)</f>
        <v>26.0382329745586</v>
      </c>
      <c r="AK10" s="60">
        <f>VLOOKUP($A10,'ADR Raw Data'!$B$6:$BE$43,'ADR Raw Data'!AV$1,FALSE)</f>
        <v>29.973574996439599</v>
      </c>
      <c r="AL10" s="60">
        <f>VLOOKUP($A10,'ADR Raw Data'!$B$6:$BE$43,'ADR Raw Data'!AW$1,FALSE)</f>
        <v>30.8931257251384</v>
      </c>
      <c r="AM10" s="60">
        <f>VLOOKUP($A10,'ADR Raw Data'!$B$6:$BE$43,'ADR Raw Data'!AX$1,FALSE)</f>
        <v>25.782579548373501</v>
      </c>
      <c r="AN10" s="61">
        <f>VLOOKUP($A10,'ADR Raw Data'!$B$6:$BE$43,'ADR Raw Data'!AY$1,FALSE)</f>
        <v>27.264739186076099</v>
      </c>
      <c r="AO10" s="60">
        <f>VLOOKUP($A10,'ADR Raw Data'!$B$6:$BE$43,'ADR Raw Data'!BA$1,FALSE)</f>
        <v>14.4266243505907</v>
      </c>
      <c r="AP10" s="60">
        <f>VLOOKUP($A10,'ADR Raw Data'!$B$6:$BE$43,'ADR Raw Data'!BB$1,FALSE)</f>
        <v>14.6252418620208</v>
      </c>
      <c r="AQ10" s="61">
        <f>VLOOKUP($A10,'ADR Raw Data'!$B$6:$BE$43,'ADR Raw Data'!BC$1,FALSE)</f>
        <v>14.5240856273404</v>
      </c>
      <c r="AR10" s="62">
        <f>VLOOKUP($A10,'ADR Raw Data'!$B$6:$BE$43,'ADR Raw Data'!BE$1,FALSE)</f>
        <v>23.961752071659198</v>
      </c>
      <c r="AT10" s="64">
        <f>VLOOKUP($A10,'RevPAR Raw Data'!$B$6:$BE$43,'RevPAR Raw Data'!AG$1,FALSE)</f>
        <v>66.682005309431304</v>
      </c>
      <c r="AU10" s="65">
        <f>VLOOKUP($A10,'RevPAR Raw Data'!$B$6:$BE$43,'RevPAR Raw Data'!AH$1,FALSE)</f>
        <v>93.645423898150199</v>
      </c>
      <c r="AV10" s="65">
        <f>VLOOKUP($A10,'RevPAR Raw Data'!$B$6:$BE$43,'RevPAR Raw Data'!AI$1,FALSE)</f>
        <v>110.010321991322</v>
      </c>
      <c r="AW10" s="65">
        <f>VLOOKUP($A10,'RevPAR Raw Data'!$B$6:$BE$43,'RevPAR Raw Data'!AJ$1,FALSE)</f>
        <v>107.920064797899</v>
      </c>
      <c r="AX10" s="65">
        <f>VLOOKUP($A10,'RevPAR Raw Data'!$B$6:$BE$43,'RevPAR Raw Data'!AK$1,FALSE)</f>
        <v>86.426813770267103</v>
      </c>
      <c r="AY10" s="66">
        <f>VLOOKUP($A10,'RevPAR Raw Data'!$B$6:$BE$43,'RevPAR Raw Data'!AL$1,FALSE)</f>
        <v>92.936925953414004</v>
      </c>
      <c r="AZ10" s="65">
        <f>VLOOKUP($A10,'RevPAR Raw Data'!$B$6:$BE$43,'RevPAR Raw Data'!AN$1,FALSE)</f>
        <v>77.392036138387695</v>
      </c>
      <c r="BA10" s="65">
        <f>VLOOKUP($A10,'RevPAR Raw Data'!$B$6:$BE$43,'RevPAR Raw Data'!AO$1,FALSE)</f>
        <v>84.213177380680506</v>
      </c>
      <c r="BB10" s="66">
        <f>VLOOKUP($A10,'RevPAR Raw Data'!$B$6:$BE$43,'RevPAR Raw Data'!AP$1,FALSE)</f>
        <v>80.8026067595341</v>
      </c>
      <c r="BC10" s="67">
        <f>VLOOKUP($A10,'RevPAR Raw Data'!$B$6:$BE$43,'RevPAR Raw Data'!AR$1,FALSE)</f>
        <v>89.469977612305399</v>
      </c>
      <c r="BE10" s="59">
        <f>VLOOKUP($A10,'RevPAR Raw Data'!$B$6:$BE$43,'RevPAR Raw Data'!AT$1,FALSE)</f>
        <v>23.9067188333579</v>
      </c>
      <c r="BF10" s="60">
        <f>VLOOKUP($A10,'RevPAR Raw Data'!$B$6:$BE$43,'RevPAR Raw Data'!AU$1,FALSE)</f>
        <v>45.175879545095803</v>
      </c>
      <c r="BG10" s="60">
        <f>VLOOKUP($A10,'RevPAR Raw Data'!$B$6:$BE$43,'RevPAR Raw Data'!AV$1,FALSE)</f>
        <v>58.585273773603198</v>
      </c>
      <c r="BH10" s="60">
        <f>VLOOKUP($A10,'RevPAR Raw Data'!$B$6:$BE$43,'RevPAR Raw Data'!AW$1,FALSE)</f>
        <v>57.632034925498502</v>
      </c>
      <c r="BI10" s="60">
        <f>VLOOKUP($A10,'RevPAR Raw Data'!$B$6:$BE$43,'RevPAR Raw Data'!AX$1,FALSE)</f>
        <v>38.1495141954899</v>
      </c>
      <c r="BJ10" s="61">
        <f>VLOOKUP($A10,'RevPAR Raw Data'!$B$6:$BE$43,'RevPAR Raw Data'!AY$1,FALSE)</f>
        <v>45.799626702221303</v>
      </c>
      <c r="BK10" s="60">
        <f>VLOOKUP($A10,'RevPAR Raw Data'!$B$6:$BE$43,'RevPAR Raw Data'!BA$1,FALSE)</f>
        <v>18.372939357397801</v>
      </c>
      <c r="BL10" s="60">
        <f>VLOOKUP($A10,'RevPAR Raw Data'!$B$6:$BE$43,'RevPAR Raw Data'!BB$1,FALSE)</f>
        <v>16.935403984555499</v>
      </c>
      <c r="BM10" s="61">
        <f>VLOOKUP($A10,'RevPAR Raw Data'!$B$6:$BE$43,'RevPAR Raw Data'!BC$1,FALSE)</f>
        <v>17.6194513314388</v>
      </c>
      <c r="BN10" s="62">
        <f>VLOOKUP($A10,'RevPAR Raw Data'!$B$6:$BE$43,'RevPAR Raw Data'!BE$1,FALSE)</f>
        <v>37.310771084585298</v>
      </c>
    </row>
    <row r="11" spans="1:66" x14ac:dyDescent="0.35">
      <c r="A11" s="76" t="s">
        <v>24</v>
      </c>
      <c r="B11" s="59">
        <f>VLOOKUP($A11,'Occupancy Raw Data'!$B$8:$BE$45,'Occupancy Raw Data'!AG$3,FALSE)</f>
        <v>55.980626140670999</v>
      </c>
      <c r="C11" s="60">
        <f>VLOOKUP($A11,'Occupancy Raw Data'!$B$8:$BE$45,'Occupancy Raw Data'!AH$3,FALSE)</f>
        <v>67.499649024287507</v>
      </c>
      <c r="D11" s="60">
        <f>VLOOKUP($A11,'Occupancy Raw Data'!$B$8:$BE$45,'Occupancy Raw Data'!AI$3,FALSE)</f>
        <v>71.767513688052702</v>
      </c>
      <c r="E11" s="60">
        <f>VLOOKUP($A11,'Occupancy Raw Data'!$B$8:$BE$45,'Occupancy Raw Data'!AJ$3,FALSE)</f>
        <v>70.605784079741596</v>
      </c>
      <c r="F11" s="60">
        <f>VLOOKUP($A11,'Occupancy Raw Data'!$B$8:$BE$45,'Occupancy Raw Data'!AK$3,FALSE)</f>
        <v>70.040713182647707</v>
      </c>
      <c r="G11" s="61">
        <f>VLOOKUP($A11,'Occupancy Raw Data'!$B$8:$BE$45,'Occupancy Raw Data'!AL$3,FALSE)</f>
        <v>67.178857223080101</v>
      </c>
      <c r="H11" s="60">
        <f>VLOOKUP($A11,'Occupancy Raw Data'!$B$8:$BE$45,'Occupancy Raw Data'!AN$3,FALSE)</f>
        <v>74.7683560297627</v>
      </c>
      <c r="I11" s="60">
        <f>VLOOKUP($A11,'Occupancy Raw Data'!$B$8:$BE$45,'Occupancy Raw Data'!AO$3,FALSE)</f>
        <v>82.251158219851106</v>
      </c>
      <c r="J11" s="61">
        <f>VLOOKUP($A11,'Occupancy Raw Data'!$B$8:$BE$45,'Occupancy Raw Data'!AP$3,FALSE)</f>
        <v>78.509757124806896</v>
      </c>
      <c r="K11" s="62">
        <f>VLOOKUP($A11,'Occupancy Raw Data'!$B$8:$BE$45,'Occupancy Raw Data'!AR$3,FALSE)</f>
        <v>70.416257195002103</v>
      </c>
      <c r="M11" s="59">
        <f>VLOOKUP($A11,'Occupancy Raw Data'!$B$8:$BE$45,'Occupancy Raw Data'!AT$3,FALSE)</f>
        <v>7.4291620729334804E-2</v>
      </c>
      <c r="N11" s="60">
        <f>VLOOKUP($A11,'Occupancy Raw Data'!$B$8:$BE$45,'Occupancy Raw Data'!AU$3,FALSE)</f>
        <v>4.8574725934087803</v>
      </c>
      <c r="O11" s="60">
        <f>VLOOKUP($A11,'Occupancy Raw Data'!$B$8:$BE$45,'Occupancy Raw Data'!AV$3,FALSE)</f>
        <v>7.0412505023346901</v>
      </c>
      <c r="P11" s="60">
        <f>VLOOKUP($A11,'Occupancy Raw Data'!$B$8:$BE$45,'Occupancy Raw Data'!AW$3,FALSE)</f>
        <v>4.3601067930066097</v>
      </c>
      <c r="Q11" s="60">
        <f>VLOOKUP($A11,'Occupancy Raw Data'!$B$8:$BE$45,'Occupancy Raw Data'!AX$3,FALSE)</f>
        <v>2.55239558099567</v>
      </c>
      <c r="R11" s="61">
        <f>VLOOKUP($A11,'Occupancy Raw Data'!$B$8:$BE$45,'Occupancy Raw Data'!AY$3,FALSE)</f>
        <v>3.8917407500740802</v>
      </c>
      <c r="S11" s="60">
        <f>VLOOKUP($A11,'Occupancy Raw Data'!$B$8:$BE$45,'Occupancy Raw Data'!BA$3,FALSE)</f>
        <v>-2.7760471089494501</v>
      </c>
      <c r="T11" s="60">
        <f>VLOOKUP($A11,'Occupancy Raw Data'!$B$8:$BE$45,'Occupancy Raw Data'!BB$3,FALSE)</f>
        <v>-1.80962242377955</v>
      </c>
      <c r="U11" s="61">
        <f>VLOOKUP($A11,'Occupancy Raw Data'!$B$8:$BE$45,'Occupancy Raw Data'!BC$3,FALSE)</f>
        <v>-2.2721920368476902</v>
      </c>
      <c r="V11" s="62">
        <f>VLOOKUP($A11,'Occupancy Raw Data'!$B$8:$BE$45,'Occupancy Raw Data'!BE$3,FALSE)</f>
        <v>1.84546533895113</v>
      </c>
      <c r="X11" s="64">
        <f>VLOOKUP($A11,'ADR Raw Data'!$B$6:$BE$43,'ADR Raw Data'!AG$1,FALSE)</f>
        <v>115.51991598746</v>
      </c>
      <c r="Y11" s="65">
        <f>VLOOKUP($A11,'ADR Raw Data'!$B$6:$BE$43,'ADR Raw Data'!AH$1,FALSE)</f>
        <v>116.356569259567</v>
      </c>
      <c r="Z11" s="65">
        <f>VLOOKUP($A11,'ADR Raw Data'!$B$6:$BE$43,'ADR Raw Data'!AI$1,FALSE)</f>
        <v>120.79570618153301</v>
      </c>
      <c r="AA11" s="65">
        <f>VLOOKUP($A11,'ADR Raw Data'!$B$6:$BE$43,'ADR Raw Data'!AJ$1,FALSE)</f>
        <v>121.701349107719</v>
      </c>
      <c r="AB11" s="65">
        <f>VLOOKUP($A11,'ADR Raw Data'!$B$6:$BE$43,'ADR Raw Data'!AK$1,FALSE)</f>
        <v>126.524042894367</v>
      </c>
      <c r="AC11" s="66">
        <f>VLOOKUP($A11,'ADR Raw Data'!$B$6:$BE$43,'ADR Raw Data'!AL$1,FALSE)</f>
        <v>120.40921016060101</v>
      </c>
      <c r="AD11" s="65">
        <f>VLOOKUP($A11,'ADR Raw Data'!$B$6:$BE$43,'ADR Raw Data'!AN$1,FALSE)</f>
        <v>152.28377176923399</v>
      </c>
      <c r="AE11" s="65">
        <f>VLOOKUP($A11,'ADR Raw Data'!$B$6:$BE$43,'ADR Raw Data'!AO$1,FALSE)</f>
        <v>160.14119180712601</v>
      </c>
      <c r="AF11" s="66">
        <f>VLOOKUP($A11,'ADR Raw Data'!$B$6:$BE$43,'ADR Raw Data'!AP$1,FALSE)</f>
        <v>156.39970539586</v>
      </c>
      <c r="AG11" s="67">
        <f>VLOOKUP($A11,'ADR Raw Data'!$B$6:$BE$43,'ADR Raw Data'!AR$1,FALSE)</f>
        <v>131.874115536061</v>
      </c>
      <c r="AI11" s="59">
        <f>VLOOKUP($A11,'ADR Raw Data'!$B$6:$BE$43,'ADR Raw Data'!AT$1,FALSE)</f>
        <v>6.0814590382597</v>
      </c>
      <c r="AJ11" s="60">
        <f>VLOOKUP($A11,'ADR Raw Data'!$B$6:$BE$43,'ADR Raw Data'!AU$1,FALSE)</f>
        <v>6.1738265444318303</v>
      </c>
      <c r="AK11" s="60">
        <f>VLOOKUP($A11,'ADR Raw Data'!$B$6:$BE$43,'ADR Raw Data'!AV$1,FALSE)</f>
        <v>13.247510198922299</v>
      </c>
      <c r="AL11" s="60">
        <f>VLOOKUP($A11,'ADR Raw Data'!$B$6:$BE$43,'ADR Raw Data'!AW$1,FALSE)</f>
        <v>11.882321608142901</v>
      </c>
      <c r="AM11" s="60">
        <f>VLOOKUP($A11,'ADR Raw Data'!$B$6:$BE$43,'ADR Raw Data'!AX$1,FALSE)</f>
        <v>5.8558514932857904</v>
      </c>
      <c r="AN11" s="61">
        <f>VLOOKUP($A11,'ADR Raw Data'!$B$6:$BE$43,'ADR Raw Data'!AY$1,FALSE)</f>
        <v>8.6802811785886007</v>
      </c>
      <c r="AO11" s="60">
        <f>VLOOKUP($A11,'ADR Raw Data'!$B$6:$BE$43,'ADR Raw Data'!BA$1,FALSE)</f>
        <v>5.9516606640706904</v>
      </c>
      <c r="AP11" s="60">
        <f>VLOOKUP($A11,'ADR Raw Data'!$B$6:$BE$43,'ADR Raw Data'!BB$1,FALSE)</f>
        <v>5.5156731751333501</v>
      </c>
      <c r="AQ11" s="61">
        <f>VLOOKUP($A11,'ADR Raw Data'!$B$6:$BE$43,'ADR Raw Data'!BC$1,FALSE)</f>
        <v>5.7315486057821596</v>
      </c>
      <c r="AR11" s="62">
        <f>VLOOKUP($A11,'ADR Raw Data'!$B$6:$BE$43,'ADR Raw Data'!BE$1,FALSE)</f>
        <v>7.1118076853799597</v>
      </c>
      <c r="AT11" s="64">
        <f>VLOOKUP($A11,'RevPAR Raw Data'!$B$6:$BE$43,'RevPAR Raw Data'!AG$1,FALSE)</f>
        <v>64.668772286957704</v>
      </c>
      <c r="AU11" s="65">
        <f>VLOOKUP($A11,'RevPAR Raw Data'!$B$6:$BE$43,'RevPAR Raw Data'!AH$1,FALSE)</f>
        <v>78.540275866909994</v>
      </c>
      <c r="AV11" s="65">
        <f>VLOOKUP($A11,'RevPAR Raw Data'!$B$6:$BE$43,'RevPAR Raw Data'!AI$1,FALSE)</f>
        <v>86.692074968412101</v>
      </c>
      <c r="AW11" s="65">
        <f>VLOOKUP($A11,'RevPAR Raw Data'!$B$6:$BE$43,'RevPAR Raw Data'!AJ$1,FALSE)</f>
        <v>85.9281917731292</v>
      </c>
      <c r="AX11" s="65">
        <f>VLOOKUP($A11,'RevPAR Raw Data'!$B$6:$BE$43,'RevPAR Raw Data'!AK$1,FALSE)</f>
        <v>88.618341990734194</v>
      </c>
      <c r="AY11" s="66">
        <f>VLOOKUP($A11,'RevPAR Raw Data'!$B$6:$BE$43,'RevPAR Raw Data'!AL$1,FALSE)</f>
        <v>80.889531377228593</v>
      </c>
      <c r="AZ11" s="65">
        <f>VLOOKUP($A11,'RevPAR Raw Data'!$B$6:$BE$43,'RevPAR Raw Data'!AN$1,FALSE)</f>
        <v>113.860072651972</v>
      </c>
      <c r="BA11" s="65">
        <f>VLOOKUP($A11,'RevPAR Raw Data'!$B$6:$BE$43,'RevPAR Raw Data'!AO$1,FALSE)</f>
        <v>131.717985048434</v>
      </c>
      <c r="BB11" s="66">
        <f>VLOOKUP($A11,'RevPAR Raw Data'!$B$6:$BE$43,'RevPAR Raw Data'!AP$1,FALSE)</f>
        <v>122.789028850203</v>
      </c>
      <c r="BC11" s="67">
        <f>VLOOKUP($A11,'RevPAR Raw Data'!$B$6:$BE$43,'RevPAR Raw Data'!AR$1,FALSE)</f>
        <v>92.860816369507205</v>
      </c>
      <c r="BE11" s="59">
        <f>VLOOKUP($A11,'RevPAR Raw Data'!$B$6:$BE$43,'RevPAR Raw Data'!AT$1,FALSE)</f>
        <v>6.1602686734725403</v>
      </c>
      <c r="BF11" s="60">
        <f>VLOOKUP($A11,'RevPAR Raw Data'!$B$6:$BE$43,'RevPAR Raw Data'!AU$1,FALSE)</f>
        <v>11.3311910702009</v>
      </c>
      <c r="BG11" s="60">
        <f>VLOOKUP($A11,'RevPAR Raw Data'!$B$6:$BE$43,'RevPAR Raw Data'!AV$1,FALSE)</f>
        <v>21.221551079685501</v>
      </c>
      <c r="BH11" s="60">
        <f>VLOOKUP($A11,'RevPAR Raw Data'!$B$6:$BE$43,'RevPAR Raw Data'!AW$1,FALSE)</f>
        <v>16.760510312752999</v>
      </c>
      <c r="BI11" s="60">
        <f>VLOOKUP($A11,'RevPAR Raw Data'!$B$6:$BE$43,'RevPAR Raw Data'!AX$1,FALSE)</f>
        <v>8.5577115690257504</v>
      </c>
      <c r="BJ11" s="61">
        <f>VLOOKUP($A11,'RevPAR Raw Data'!$B$6:$BE$43,'RevPAR Raw Data'!AY$1,FALSE)</f>
        <v>12.9098359685108</v>
      </c>
      <c r="BK11" s="60">
        <f>VLOOKUP($A11,'RevPAR Raw Data'!$B$6:$BE$43,'RevPAR Raw Data'!BA$1,FALSE)</f>
        <v>3.01039265132182</v>
      </c>
      <c r="BL11" s="60">
        <f>VLOOKUP($A11,'RevPAR Raw Data'!$B$6:$BE$43,'RevPAR Raw Data'!BB$1,FALSE)</f>
        <v>3.6062378927541898</v>
      </c>
      <c r="BM11" s="61">
        <f>VLOOKUP($A11,'RevPAR Raw Data'!$B$6:$BE$43,'RevPAR Raw Data'!BC$1,FALSE)</f>
        <v>3.3291247779258302</v>
      </c>
      <c r="BN11" s="62">
        <f>VLOOKUP($A11,'RevPAR Raw Data'!$B$6:$BE$43,'RevPAR Raw Data'!BE$1,FALSE)</f>
        <v>9.0885189701376508</v>
      </c>
    </row>
    <row r="12" spans="1:66" x14ac:dyDescent="0.35">
      <c r="A12" s="76" t="s">
        <v>27</v>
      </c>
      <c r="B12" s="59">
        <f>VLOOKUP($A12,'Occupancy Raw Data'!$B$8:$BE$45,'Occupancy Raw Data'!AG$3,FALSE)</f>
        <v>59.750500176532803</v>
      </c>
      <c r="C12" s="60">
        <f>VLOOKUP($A12,'Occupancy Raw Data'!$B$8:$BE$45,'Occupancy Raw Data'!AH$3,FALSE)</f>
        <v>64.502177239025499</v>
      </c>
      <c r="D12" s="60">
        <f>VLOOKUP($A12,'Occupancy Raw Data'!$B$8:$BE$45,'Occupancy Raw Data'!AI$3,FALSE)</f>
        <v>66.776509356243295</v>
      </c>
      <c r="E12" s="60">
        <f>VLOOKUP($A12,'Occupancy Raw Data'!$B$8:$BE$45,'Occupancy Raw Data'!AJ$3,FALSE)</f>
        <v>68.168177003648296</v>
      </c>
      <c r="F12" s="60">
        <f>VLOOKUP($A12,'Occupancy Raw Data'!$B$8:$BE$45,'Occupancy Raw Data'!AK$3,FALSE)</f>
        <v>69.774626338707705</v>
      </c>
      <c r="G12" s="61">
        <f>VLOOKUP($A12,'Occupancy Raw Data'!$B$8:$BE$45,'Occupancy Raw Data'!AL$3,FALSE)</f>
        <v>65.794398022831501</v>
      </c>
      <c r="H12" s="60">
        <f>VLOOKUP($A12,'Occupancy Raw Data'!$B$8:$BE$45,'Occupancy Raw Data'!AN$3,FALSE)</f>
        <v>81.581734729904596</v>
      </c>
      <c r="I12" s="60">
        <f>VLOOKUP($A12,'Occupancy Raw Data'!$B$8:$BE$45,'Occupancy Raw Data'!AO$3,FALSE)</f>
        <v>83.441214546310405</v>
      </c>
      <c r="J12" s="61">
        <f>VLOOKUP($A12,'Occupancy Raw Data'!$B$8:$BE$45,'Occupancy Raw Data'!AP$3,FALSE)</f>
        <v>82.511474638107501</v>
      </c>
      <c r="K12" s="62">
        <f>VLOOKUP($A12,'Occupancy Raw Data'!$B$8:$BE$45,'Occupancy Raw Data'!AR$3,FALSE)</f>
        <v>70.570705627196105</v>
      </c>
      <c r="M12" s="59">
        <f>VLOOKUP($A12,'Occupancy Raw Data'!$B$8:$BE$45,'Occupancy Raw Data'!AT$3,FALSE)</f>
        <v>3.8917399807784201</v>
      </c>
      <c r="N12" s="60">
        <f>VLOOKUP($A12,'Occupancy Raw Data'!$B$8:$BE$45,'Occupancy Raw Data'!AU$3,FALSE)</f>
        <v>7.00026725938684</v>
      </c>
      <c r="O12" s="60">
        <f>VLOOKUP($A12,'Occupancy Raw Data'!$B$8:$BE$45,'Occupancy Raw Data'!AV$3,FALSE)</f>
        <v>6.9874657650893397</v>
      </c>
      <c r="P12" s="60">
        <f>VLOOKUP($A12,'Occupancy Raw Data'!$B$8:$BE$45,'Occupancy Raw Data'!AW$3,FALSE)</f>
        <v>4.4917673566919403</v>
      </c>
      <c r="Q12" s="60">
        <f>VLOOKUP($A12,'Occupancy Raw Data'!$B$8:$BE$45,'Occupancy Raw Data'!AX$3,FALSE)</f>
        <v>3.9511932707615802</v>
      </c>
      <c r="R12" s="61">
        <f>VLOOKUP($A12,'Occupancy Raw Data'!$B$8:$BE$45,'Occupancy Raw Data'!AY$3,FALSE)</f>
        <v>5.2474189024149904</v>
      </c>
      <c r="S12" s="60">
        <f>VLOOKUP($A12,'Occupancy Raw Data'!$B$8:$BE$45,'Occupancy Raw Data'!BA$3,FALSE)</f>
        <v>1.54767373690698</v>
      </c>
      <c r="T12" s="60">
        <f>VLOOKUP($A12,'Occupancy Raw Data'!$B$8:$BE$45,'Occupancy Raw Data'!BB$3,FALSE)</f>
        <v>1.2549064508360499</v>
      </c>
      <c r="U12" s="61">
        <f>VLOOKUP($A12,'Occupancy Raw Data'!$B$8:$BE$45,'Occupancy Raw Data'!BC$3,FALSE)</f>
        <v>1.3994293516676799</v>
      </c>
      <c r="V12" s="62">
        <f>VLOOKUP($A12,'Occupancy Raw Data'!$B$8:$BE$45,'Occupancy Raw Data'!BE$3,FALSE)</f>
        <v>3.9298883993319502</v>
      </c>
      <c r="X12" s="64">
        <f>VLOOKUP($A12,'ADR Raw Data'!$B$6:$BE$43,'ADR Raw Data'!AG$1,FALSE)</f>
        <v>90.473161808154401</v>
      </c>
      <c r="Y12" s="65">
        <f>VLOOKUP($A12,'ADR Raw Data'!$B$6:$BE$43,'ADR Raw Data'!AH$1,FALSE)</f>
        <v>92.180113123203895</v>
      </c>
      <c r="Z12" s="65">
        <f>VLOOKUP($A12,'ADR Raw Data'!$B$6:$BE$43,'ADR Raw Data'!AI$1,FALSE)</f>
        <v>93.150459111737703</v>
      </c>
      <c r="AA12" s="65">
        <f>VLOOKUP($A12,'ADR Raw Data'!$B$6:$BE$43,'ADR Raw Data'!AJ$1,FALSE)</f>
        <v>93.496065863869802</v>
      </c>
      <c r="AB12" s="65">
        <f>VLOOKUP($A12,'ADR Raw Data'!$B$6:$BE$43,'ADR Raw Data'!AK$1,FALSE)</f>
        <v>93.971725911870095</v>
      </c>
      <c r="AC12" s="66">
        <f>VLOOKUP($A12,'ADR Raw Data'!$B$6:$BE$43,'ADR Raw Data'!AL$1,FALSE)</f>
        <v>92.719734552056494</v>
      </c>
      <c r="AD12" s="65">
        <f>VLOOKUP($A12,'ADR Raw Data'!$B$6:$BE$43,'ADR Raw Data'!AN$1,FALSE)</f>
        <v>108.174168710328</v>
      </c>
      <c r="AE12" s="65">
        <f>VLOOKUP($A12,'ADR Raw Data'!$B$6:$BE$43,'ADR Raw Data'!AO$1,FALSE)</f>
        <v>109.928917136812</v>
      </c>
      <c r="AF12" s="66">
        <f>VLOOKUP($A12,'ADR Raw Data'!$B$6:$BE$43,'ADR Raw Data'!AP$1,FALSE)</f>
        <v>109.061429182712</v>
      </c>
      <c r="AG12" s="67">
        <f>VLOOKUP($A12,'ADR Raw Data'!$B$6:$BE$43,'ADR Raw Data'!AR$1,FALSE)</f>
        <v>98.178807973841401</v>
      </c>
      <c r="AI12" s="59">
        <f>VLOOKUP($A12,'ADR Raw Data'!$B$6:$BE$43,'ADR Raw Data'!AT$1,FALSE)</f>
        <v>10.8391972934555</v>
      </c>
      <c r="AJ12" s="60">
        <f>VLOOKUP($A12,'ADR Raw Data'!$B$6:$BE$43,'ADR Raw Data'!AU$1,FALSE)</f>
        <v>12.144924317812301</v>
      </c>
      <c r="AK12" s="60">
        <f>VLOOKUP($A12,'ADR Raw Data'!$B$6:$BE$43,'ADR Raw Data'!AV$1,FALSE)</f>
        <v>12.371947750566299</v>
      </c>
      <c r="AL12" s="60">
        <f>VLOOKUP($A12,'ADR Raw Data'!$B$6:$BE$43,'ADR Raw Data'!AW$1,FALSE)</f>
        <v>11.711936157765599</v>
      </c>
      <c r="AM12" s="60">
        <f>VLOOKUP($A12,'ADR Raw Data'!$B$6:$BE$43,'ADR Raw Data'!AX$1,FALSE)</f>
        <v>11.462994163843</v>
      </c>
      <c r="AN12" s="61">
        <f>VLOOKUP($A12,'ADR Raw Data'!$B$6:$BE$43,'ADR Raw Data'!AY$1,FALSE)</f>
        <v>11.714686352246099</v>
      </c>
      <c r="AO12" s="60">
        <f>VLOOKUP($A12,'ADR Raw Data'!$B$6:$BE$43,'ADR Raw Data'!BA$1,FALSE)</f>
        <v>14.5699734092195</v>
      </c>
      <c r="AP12" s="60">
        <f>VLOOKUP($A12,'ADR Raw Data'!$B$6:$BE$43,'ADR Raw Data'!BB$1,FALSE)</f>
        <v>15.108288940768</v>
      </c>
      <c r="AQ12" s="61">
        <f>VLOOKUP($A12,'ADR Raw Data'!$B$6:$BE$43,'ADR Raw Data'!BC$1,FALSE)</f>
        <v>14.842753346801601</v>
      </c>
      <c r="AR12" s="62">
        <f>VLOOKUP($A12,'ADR Raw Data'!$B$6:$BE$43,'ADR Raw Data'!BE$1,FALSE)</f>
        <v>12.7260906367791</v>
      </c>
      <c r="AT12" s="64">
        <f>VLOOKUP($A12,'RevPAR Raw Data'!$B$6:$BE$43,'RevPAR Raw Data'!AG$1,FALSE)</f>
        <v>54.058166705896099</v>
      </c>
      <c r="AU12" s="65">
        <f>VLOOKUP($A12,'RevPAR Raw Data'!$B$6:$BE$43,'RevPAR Raw Data'!AH$1,FALSE)</f>
        <v>59.458179945863201</v>
      </c>
      <c r="AV12" s="65">
        <f>VLOOKUP($A12,'RevPAR Raw Data'!$B$6:$BE$43,'RevPAR Raw Data'!AI$1,FALSE)</f>
        <v>62.2026250441332</v>
      </c>
      <c r="AW12" s="65">
        <f>VLOOKUP($A12,'RevPAR Raw Data'!$B$6:$BE$43,'RevPAR Raw Data'!AJ$1,FALSE)</f>
        <v>63.734563669530402</v>
      </c>
      <c r="AX12" s="65">
        <f>VLOOKUP($A12,'RevPAR Raw Data'!$B$6:$BE$43,'RevPAR Raw Data'!AK$1,FALSE)</f>
        <v>65.568420619042001</v>
      </c>
      <c r="AY12" s="66">
        <f>VLOOKUP($A12,'RevPAR Raw Data'!$B$6:$BE$43,'RevPAR Raw Data'!AL$1,FALSE)</f>
        <v>61.004391196893003</v>
      </c>
      <c r="AZ12" s="65">
        <f>VLOOKUP($A12,'RevPAR Raw Data'!$B$6:$BE$43,'RevPAR Raw Data'!AN$1,FALSE)</f>
        <v>88.250363363540004</v>
      </c>
      <c r="BA12" s="65">
        <f>VLOOKUP($A12,'RevPAR Raw Data'!$B$6:$BE$43,'RevPAR Raw Data'!AO$1,FALSE)</f>
        <v>91.726023596563394</v>
      </c>
      <c r="BB12" s="66">
        <f>VLOOKUP($A12,'RevPAR Raw Data'!$B$6:$BE$43,'RevPAR Raw Data'!AP$1,FALSE)</f>
        <v>89.988193480051706</v>
      </c>
      <c r="BC12" s="67">
        <f>VLOOKUP($A12,'RevPAR Raw Data'!$B$6:$BE$43,'RevPAR Raw Data'!AR$1,FALSE)</f>
        <v>69.285477563509801</v>
      </c>
      <c r="BE12" s="59">
        <f>VLOOKUP($A12,'RevPAR Raw Data'!$B$6:$BE$43,'RevPAR Raw Data'!AT$1,FALSE)</f>
        <v>15.1527706488988</v>
      </c>
      <c r="BF12" s="60">
        <f>VLOOKUP($A12,'RevPAR Raw Data'!$B$6:$BE$43,'RevPAR Raw Data'!AU$1,FALSE)</f>
        <v>19.9953687378963</v>
      </c>
      <c r="BG12" s="60">
        <f>VLOOKUP($A12,'RevPAR Raw Data'!$B$6:$BE$43,'RevPAR Raw Data'!AV$1,FALSE)</f>
        <v>20.2238991292012</v>
      </c>
      <c r="BH12" s="60">
        <f>VLOOKUP($A12,'RevPAR Raw Data'!$B$6:$BE$43,'RevPAR Raw Data'!AW$1,FALSE)</f>
        <v>16.729776439628701</v>
      </c>
      <c r="BI12" s="60">
        <f>VLOOKUP($A12,'RevPAR Raw Data'!$B$6:$BE$43,'RevPAR Raw Data'!AX$1,FALSE)</f>
        <v>15.8671124886342</v>
      </c>
      <c r="BJ12" s="61">
        <f>VLOOKUP($A12,'RevPAR Raw Data'!$B$6:$BE$43,'RevPAR Raw Data'!AY$1,FALSE)</f>
        <v>17.576823920667501</v>
      </c>
      <c r="BK12" s="60">
        <f>VLOOKUP($A12,'RevPAR Raw Data'!$B$6:$BE$43,'RevPAR Raw Data'!BA$1,FALSE)</f>
        <v>16.3431427980553</v>
      </c>
      <c r="BL12" s="60">
        <f>VLOOKUP($A12,'RevPAR Raw Data'!$B$6:$BE$43,'RevPAR Raw Data'!BB$1,FALSE)</f>
        <v>16.552790284132701</v>
      </c>
      <c r="BM12" s="61">
        <f>VLOOKUP($A12,'RevPAR Raw Data'!$B$6:$BE$43,'RevPAR Raw Data'!BC$1,FALSE)</f>
        <v>16.449896545400001</v>
      </c>
      <c r="BN12" s="62">
        <f>VLOOKUP($A12,'RevPAR Raw Data'!$B$6:$BE$43,'RevPAR Raw Data'!BE$1,FALSE)</f>
        <v>17.1561001957343</v>
      </c>
    </row>
    <row r="13" spans="1:66" x14ac:dyDescent="0.35">
      <c r="A13" s="76" t="s">
        <v>91</v>
      </c>
      <c r="B13" s="59">
        <f>VLOOKUP($A13,'Occupancy Raw Data'!$B$8:$BE$45,'Occupancy Raw Data'!AG$3,FALSE)</f>
        <v>64.091970121381806</v>
      </c>
      <c r="C13" s="60">
        <f>VLOOKUP($A13,'Occupancy Raw Data'!$B$8:$BE$45,'Occupancy Raw Data'!AH$3,FALSE)</f>
        <v>78.545751633986896</v>
      </c>
      <c r="D13" s="60">
        <f>VLOOKUP($A13,'Occupancy Raw Data'!$B$8:$BE$45,'Occupancy Raw Data'!AI$3,FALSE)</f>
        <v>84.052287581699304</v>
      </c>
      <c r="E13" s="60">
        <f>VLOOKUP($A13,'Occupancy Raw Data'!$B$8:$BE$45,'Occupancy Raw Data'!AJ$3,FALSE)</f>
        <v>83.482726423902804</v>
      </c>
      <c r="F13" s="60">
        <f>VLOOKUP($A13,'Occupancy Raw Data'!$B$8:$BE$45,'Occupancy Raw Data'!AK$3,FALSE)</f>
        <v>80.329131652661005</v>
      </c>
      <c r="G13" s="61">
        <f>VLOOKUP($A13,'Occupancy Raw Data'!$B$8:$BE$45,'Occupancy Raw Data'!AL$3,FALSE)</f>
        <v>78.100373482726397</v>
      </c>
      <c r="H13" s="60">
        <f>VLOOKUP($A13,'Occupancy Raw Data'!$B$8:$BE$45,'Occupancy Raw Data'!AN$3,FALSE)</f>
        <v>76.519607843137194</v>
      </c>
      <c r="I13" s="60">
        <f>VLOOKUP($A13,'Occupancy Raw Data'!$B$8:$BE$45,'Occupancy Raw Data'!AO$3,FALSE)</f>
        <v>75.315126050420105</v>
      </c>
      <c r="J13" s="61">
        <f>VLOOKUP($A13,'Occupancy Raw Data'!$B$8:$BE$45,'Occupancy Raw Data'!AP$3,FALSE)</f>
        <v>75.917366946778699</v>
      </c>
      <c r="K13" s="62">
        <f>VLOOKUP($A13,'Occupancy Raw Data'!$B$8:$BE$45,'Occupancy Raw Data'!AR$3,FALSE)</f>
        <v>77.476657329598495</v>
      </c>
      <c r="M13" s="59">
        <f>VLOOKUP($A13,'Occupancy Raw Data'!$B$8:$BE$45,'Occupancy Raw Data'!AT$3,FALSE)</f>
        <v>11.930629436785001</v>
      </c>
      <c r="N13" s="60">
        <f>VLOOKUP($A13,'Occupancy Raw Data'!$B$8:$BE$45,'Occupancy Raw Data'!AU$3,FALSE)</f>
        <v>20.658156848204602</v>
      </c>
      <c r="O13" s="60">
        <f>VLOOKUP($A13,'Occupancy Raw Data'!$B$8:$BE$45,'Occupancy Raw Data'!AV$3,FALSE)</f>
        <v>24.238691159506299</v>
      </c>
      <c r="P13" s="60">
        <f>VLOOKUP($A13,'Occupancy Raw Data'!$B$8:$BE$45,'Occupancy Raw Data'!AW$3,FALSE)</f>
        <v>19.035288950381901</v>
      </c>
      <c r="Q13" s="60">
        <f>VLOOKUP($A13,'Occupancy Raw Data'!$B$8:$BE$45,'Occupancy Raw Data'!AX$3,FALSE)</f>
        <v>19.786773363918499</v>
      </c>
      <c r="R13" s="61">
        <f>VLOOKUP($A13,'Occupancy Raw Data'!$B$8:$BE$45,'Occupancy Raw Data'!AY$3,FALSE)</f>
        <v>19.344740500193801</v>
      </c>
      <c r="S13" s="60">
        <f>VLOOKUP($A13,'Occupancy Raw Data'!$B$8:$BE$45,'Occupancy Raw Data'!BA$3,FALSE)</f>
        <v>13.6275036896479</v>
      </c>
      <c r="T13" s="60">
        <f>VLOOKUP($A13,'Occupancy Raw Data'!$B$8:$BE$45,'Occupancy Raw Data'!BB$3,FALSE)</f>
        <v>5.9059047710317101</v>
      </c>
      <c r="U13" s="61">
        <f>VLOOKUP($A13,'Occupancy Raw Data'!$B$8:$BE$45,'Occupancy Raw Data'!BC$3,FALSE)</f>
        <v>9.6615069855147695</v>
      </c>
      <c r="V13" s="62">
        <f>VLOOKUP($A13,'Occupancy Raw Data'!$B$8:$BE$45,'Occupancy Raw Data'!BE$3,FALSE)</f>
        <v>16.465579151151999</v>
      </c>
      <c r="X13" s="64">
        <f>VLOOKUP($A13,'ADR Raw Data'!$B$6:$BE$43,'ADR Raw Data'!AG$1,FALSE)</f>
        <v>112.374641439341</v>
      </c>
      <c r="Y13" s="65">
        <f>VLOOKUP($A13,'ADR Raw Data'!$B$6:$BE$43,'ADR Raw Data'!AH$1,FALSE)</f>
        <v>126.26860679366401</v>
      </c>
      <c r="Z13" s="65">
        <f>VLOOKUP($A13,'ADR Raw Data'!$B$6:$BE$43,'ADR Raw Data'!AI$1,FALSE)</f>
        <v>131.89476755165501</v>
      </c>
      <c r="AA13" s="65">
        <f>VLOOKUP($A13,'ADR Raw Data'!$B$6:$BE$43,'ADR Raw Data'!AJ$1,FALSE)</f>
        <v>129.2357728442</v>
      </c>
      <c r="AB13" s="65">
        <f>VLOOKUP($A13,'ADR Raw Data'!$B$6:$BE$43,'ADR Raw Data'!AK$1,FALSE)</f>
        <v>122.364271932118</v>
      </c>
      <c r="AC13" s="66">
        <f>VLOOKUP($A13,'ADR Raw Data'!$B$6:$BE$43,'ADR Raw Data'!AL$1,FALSE)</f>
        <v>125.030393386374</v>
      </c>
      <c r="AD13" s="65">
        <f>VLOOKUP($A13,'ADR Raw Data'!$B$6:$BE$43,'ADR Raw Data'!AN$1,FALSE)</f>
        <v>112.705044995576</v>
      </c>
      <c r="AE13" s="65">
        <f>VLOOKUP($A13,'ADR Raw Data'!$B$6:$BE$43,'ADR Raw Data'!AO$1,FALSE)</f>
        <v>111.225719200371</v>
      </c>
      <c r="AF13" s="66">
        <f>VLOOKUP($A13,'ADR Raw Data'!$B$6:$BE$43,'ADR Raw Data'!AP$1,FALSE)</f>
        <v>111.971249730959</v>
      </c>
      <c r="AG13" s="67">
        <f>VLOOKUP($A13,'ADR Raw Data'!$B$6:$BE$43,'ADR Raw Data'!AR$1,FALSE)</f>
        <v>121.374303059779</v>
      </c>
      <c r="AI13" s="59">
        <f>VLOOKUP($A13,'ADR Raw Data'!$B$6:$BE$43,'ADR Raw Data'!AT$1,FALSE)</f>
        <v>19.996096680422099</v>
      </c>
      <c r="AJ13" s="60">
        <f>VLOOKUP($A13,'ADR Raw Data'!$B$6:$BE$43,'ADR Raw Data'!AU$1,FALSE)</f>
        <v>24.532385236531901</v>
      </c>
      <c r="AK13" s="60">
        <f>VLOOKUP($A13,'ADR Raw Data'!$B$6:$BE$43,'ADR Raw Data'!AV$1,FALSE)</f>
        <v>26.153555215375601</v>
      </c>
      <c r="AL13" s="60">
        <f>VLOOKUP($A13,'ADR Raw Data'!$B$6:$BE$43,'ADR Raw Data'!AW$1,FALSE)</f>
        <v>24.6628071948358</v>
      </c>
      <c r="AM13" s="60">
        <f>VLOOKUP($A13,'ADR Raw Data'!$B$6:$BE$43,'ADR Raw Data'!AX$1,FALSE)</f>
        <v>24.1588823739094</v>
      </c>
      <c r="AN13" s="61">
        <f>VLOOKUP($A13,'ADR Raw Data'!$B$6:$BE$43,'ADR Raw Data'!AY$1,FALSE)</f>
        <v>24.288545141223299</v>
      </c>
      <c r="AO13" s="60">
        <f>VLOOKUP($A13,'ADR Raw Data'!$B$6:$BE$43,'ADR Raw Data'!BA$1,FALSE)</f>
        <v>22.102579429101102</v>
      </c>
      <c r="AP13" s="60">
        <f>VLOOKUP($A13,'ADR Raw Data'!$B$6:$BE$43,'ADR Raw Data'!BB$1,FALSE)</f>
        <v>19.007842055454301</v>
      </c>
      <c r="AQ13" s="61">
        <f>VLOOKUP($A13,'ADR Raw Data'!$B$6:$BE$43,'ADR Raw Data'!BC$1,FALSE)</f>
        <v>20.531428874914202</v>
      </c>
      <c r="AR13" s="62">
        <f>VLOOKUP($A13,'ADR Raw Data'!$B$6:$BE$43,'ADR Raw Data'!BE$1,FALSE)</f>
        <v>23.4636491142893</v>
      </c>
      <c r="AT13" s="64">
        <f>VLOOKUP($A13,'RevPAR Raw Data'!$B$6:$BE$43,'RevPAR Raw Data'!AG$1,FALSE)</f>
        <v>72.023121615312704</v>
      </c>
      <c r="AU13" s="65">
        <f>VLOOKUP($A13,'RevPAR Raw Data'!$B$6:$BE$43,'RevPAR Raw Data'!AH$1,FALSE)</f>
        <v>99.178626283846796</v>
      </c>
      <c r="AV13" s="65">
        <f>VLOOKUP($A13,'RevPAR Raw Data'!$B$6:$BE$43,'RevPAR Raw Data'!AI$1,FALSE)</f>
        <v>110.860569327731</v>
      </c>
      <c r="AW13" s="65">
        <f>VLOOKUP($A13,'RevPAR Raw Data'!$B$6:$BE$43,'RevPAR Raw Data'!AJ$1,FALSE)</f>
        <v>107.88954668533999</v>
      </c>
      <c r="AX13" s="65">
        <f>VLOOKUP($A13,'RevPAR Raw Data'!$B$6:$BE$43,'RevPAR Raw Data'!AK$1,FALSE)</f>
        <v>98.294157096171801</v>
      </c>
      <c r="AY13" s="66">
        <f>VLOOKUP($A13,'RevPAR Raw Data'!$B$6:$BE$43,'RevPAR Raw Data'!AL$1,FALSE)</f>
        <v>97.649204201680604</v>
      </c>
      <c r="AZ13" s="65">
        <f>VLOOKUP($A13,'RevPAR Raw Data'!$B$6:$BE$43,'RevPAR Raw Data'!AN$1,FALSE)</f>
        <v>86.241458450046593</v>
      </c>
      <c r="BA13" s="65">
        <f>VLOOKUP($A13,'RevPAR Raw Data'!$B$6:$BE$43,'RevPAR Raw Data'!AO$1,FALSE)</f>
        <v>83.769790616246397</v>
      </c>
      <c r="BB13" s="66">
        <f>VLOOKUP($A13,'RevPAR Raw Data'!$B$6:$BE$43,'RevPAR Raw Data'!AP$1,FALSE)</f>
        <v>85.005624533146502</v>
      </c>
      <c r="BC13" s="67">
        <f>VLOOKUP($A13,'RevPAR Raw Data'!$B$6:$BE$43,'RevPAR Raw Data'!AR$1,FALSE)</f>
        <v>94.036752867813703</v>
      </c>
      <c r="BE13" s="59">
        <f>VLOOKUP($A13,'RevPAR Raw Data'!$B$6:$BE$43,'RevPAR Raw Data'!AT$1,FALSE)</f>
        <v>34.312386313969597</v>
      </c>
      <c r="BF13" s="60">
        <f>VLOOKUP($A13,'RevPAR Raw Data'!$B$6:$BE$43,'RevPAR Raw Data'!AU$1,FALSE)</f>
        <v>50.258480705505001</v>
      </c>
      <c r="BG13" s="60">
        <f>VLOOKUP($A13,'RevPAR Raw Data'!$B$6:$BE$43,'RevPAR Raw Data'!AV$1,FALSE)</f>
        <v>56.731525850767802</v>
      </c>
      <c r="BH13" s="60">
        <f>VLOOKUP($A13,'RevPAR Raw Data'!$B$6:$BE$43,'RevPAR Raw Data'!AW$1,FALSE)</f>
        <v>48.392732758030299</v>
      </c>
      <c r="BI13" s="60">
        <f>VLOOKUP($A13,'RevPAR Raw Data'!$B$6:$BE$43,'RevPAR Raw Data'!AX$1,FALSE)</f>
        <v>48.725919040409003</v>
      </c>
      <c r="BJ13" s="61">
        <f>VLOOKUP($A13,'RevPAR Raw Data'!$B$6:$BE$43,'RevPAR Raw Data'!AY$1,FALSE)</f>
        <v>48.331841670259301</v>
      </c>
      <c r="BK13" s="60">
        <f>VLOOKUP($A13,'RevPAR Raw Data'!$B$6:$BE$43,'RevPAR Raw Data'!BA$1,FALSE)</f>
        <v>38.742112945957103</v>
      </c>
      <c r="BL13" s="60">
        <f>VLOOKUP($A13,'RevPAR Raw Data'!$B$6:$BE$43,'RevPAR Raw Data'!BB$1,FALSE)</f>
        <v>26.036331877309301</v>
      </c>
      <c r="BM13" s="61">
        <f>VLOOKUP($A13,'RevPAR Raw Data'!$B$6:$BE$43,'RevPAR Raw Data'!BC$1,FALSE)</f>
        <v>32.176581295404802</v>
      </c>
      <c r="BN13" s="62">
        <f>VLOOKUP($A13,'RevPAR Raw Data'!$B$6:$BE$43,'RevPAR Raw Data'!BE$1,FALSE)</f>
        <v>43.792653982103197</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Data'!$B$8:$BE$45,'Occupancy Raw Data'!AG$3,FALSE)</f>
        <v>67.742928234677805</v>
      </c>
      <c r="C15" s="60">
        <f>VLOOKUP($A15,'Occupancy Raw Data'!$B$8:$BE$45,'Occupancy Raw Data'!AH$3,FALSE)</f>
        <v>76.102671555788305</v>
      </c>
      <c r="D15" s="60">
        <f>VLOOKUP($A15,'Occupancy Raw Data'!$B$8:$BE$45,'Occupancy Raw Data'!AI$3,FALSE)</f>
        <v>79.108171817705596</v>
      </c>
      <c r="E15" s="60">
        <f>VLOOKUP($A15,'Occupancy Raw Data'!$B$8:$BE$45,'Occupancy Raw Data'!AJ$3,FALSE)</f>
        <v>80.307097957045499</v>
      </c>
      <c r="F15" s="60">
        <f>VLOOKUP($A15,'Occupancy Raw Data'!$B$8:$BE$45,'Occupancy Raw Data'!AK$3,FALSE)</f>
        <v>80.713069669984193</v>
      </c>
      <c r="G15" s="61">
        <f>VLOOKUP($A15,'Occupancy Raw Data'!$B$8:$BE$45,'Occupancy Raw Data'!AL$3,FALSE)</f>
        <v>76.794787847040297</v>
      </c>
      <c r="H15" s="60">
        <f>VLOOKUP($A15,'Occupancy Raw Data'!$B$8:$BE$45,'Occupancy Raw Data'!AN$3,FALSE)</f>
        <v>87.777632268203206</v>
      </c>
      <c r="I15" s="60">
        <f>VLOOKUP($A15,'Occupancy Raw Data'!$B$8:$BE$45,'Occupancy Raw Data'!AO$3,FALSE)</f>
        <v>90.6318753273965</v>
      </c>
      <c r="J15" s="61">
        <f>VLOOKUP($A15,'Occupancy Raw Data'!$B$8:$BE$45,'Occupancy Raw Data'!AP$3,FALSE)</f>
        <v>89.204753797799796</v>
      </c>
      <c r="K15" s="62">
        <f>VLOOKUP($A15,'Occupancy Raw Data'!$B$8:$BE$45,'Occupancy Raw Data'!AR$3,FALSE)</f>
        <v>80.340492404400194</v>
      </c>
      <c r="M15" s="59">
        <f>VLOOKUP($A15,'Occupancy Raw Data'!$B$8:$BE$45,'Occupancy Raw Data'!AT$3,FALSE)</f>
        <v>-4.5987535168388396</v>
      </c>
      <c r="N15" s="60">
        <f>VLOOKUP($A15,'Occupancy Raw Data'!$B$8:$BE$45,'Occupancy Raw Data'!AU$3,FALSE)</f>
        <v>-1.0954263151397701</v>
      </c>
      <c r="O15" s="60">
        <f>VLOOKUP($A15,'Occupancy Raw Data'!$B$8:$BE$45,'Occupancy Raw Data'!AV$3,FALSE)</f>
        <v>-0.790865083298669</v>
      </c>
      <c r="P15" s="60">
        <f>VLOOKUP($A15,'Occupancy Raw Data'!$B$8:$BE$45,'Occupancy Raw Data'!AW$3,FALSE)</f>
        <v>0.901311672657927</v>
      </c>
      <c r="Q15" s="60">
        <f>VLOOKUP($A15,'Occupancy Raw Data'!$B$8:$BE$45,'Occupancy Raw Data'!AX$3,FALSE)</f>
        <v>-0.69253790224651202</v>
      </c>
      <c r="R15" s="61">
        <f>VLOOKUP($A15,'Occupancy Raw Data'!$B$8:$BE$45,'Occupancy Raw Data'!AY$3,FALSE)</f>
        <v>-1.1798805767816301</v>
      </c>
      <c r="S15" s="60">
        <f>VLOOKUP($A15,'Occupancy Raw Data'!$B$8:$BE$45,'Occupancy Raw Data'!BA$3,FALSE)</f>
        <v>-2.29651023272026</v>
      </c>
      <c r="T15" s="60">
        <f>VLOOKUP($A15,'Occupancy Raw Data'!$B$8:$BE$45,'Occupancy Raw Data'!BB$3,FALSE)</f>
        <v>-0.60294035356974396</v>
      </c>
      <c r="U15" s="61">
        <f>VLOOKUP($A15,'Occupancy Raw Data'!$B$8:$BE$45,'Occupancy Raw Data'!BC$3,FALSE)</f>
        <v>-1.4434532671498199</v>
      </c>
      <c r="V15" s="62">
        <f>VLOOKUP($A15,'Occupancy Raw Data'!$B$8:$BE$45,'Occupancy Raw Data'!BE$3,FALSE)</f>
        <v>-1.2636484467170499</v>
      </c>
      <c r="X15" s="64">
        <f>VLOOKUP($A15,'ADR Raw Data'!$B$6:$BE$43,'ADR Raw Data'!AG$1,FALSE)</f>
        <v>147.13601212581</v>
      </c>
      <c r="Y15" s="65">
        <f>VLOOKUP($A15,'ADR Raw Data'!$B$6:$BE$43,'ADR Raw Data'!AH$1,FALSE)</f>
        <v>149.624454581669</v>
      </c>
      <c r="Z15" s="65">
        <f>VLOOKUP($A15,'ADR Raw Data'!$B$6:$BE$43,'ADR Raw Data'!AI$1,FALSE)</f>
        <v>150.819878930421</v>
      </c>
      <c r="AA15" s="65">
        <f>VLOOKUP($A15,'ADR Raw Data'!$B$6:$BE$43,'ADR Raw Data'!AJ$1,FALSE)</f>
        <v>151.985668633861</v>
      </c>
      <c r="AB15" s="65">
        <f>VLOOKUP($A15,'ADR Raw Data'!$B$6:$BE$43,'ADR Raw Data'!AK$1,FALSE)</f>
        <v>154.391539071918</v>
      </c>
      <c r="AC15" s="66">
        <f>VLOOKUP($A15,'ADR Raw Data'!$B$6:$BE$43,'ADR Raw Data'!AL$1,FALSE)</f>
        <v>150.92762043672801</v>
      </c>
      <c r="AD15" s="65">
        <f>VLOOKUP($A15,'ADR Raw Data'!$B$6:$BE$43,'ADR Raw Data'!AN$1,FALSE)</f>
        <v>193.73967165395999</v>
      </c>
      <c r="AE15" s="65">
        <f>VLOOKUP($A15,'ADR Raw Data'!$B$6:$BE$43,'ADR Raw Data'!AO$1,FALSE)</f>
        <v>201.95926296373801</v>
      </c>
      <c r="AF15" s="66">
        <f>VLOOKUP($A15,'ADR Raw Data'!$B$6:$BE$43,'ADR Raw Data'!AP$1,FALSE)</f>
        <v>197.91521691984701</v>
      </c>
      <c r="AG15" s="67">
        <f>VLOOKUP($A15,'ADR Raw Data'!$B$6:$BE$43,'ADR Raw Data'!AR$1,FALSE)</f>
        <v>165.83388056741799</v>
      </c>
      <c r="AI15" s="59">
        <f>VLOOKUP($A15,'ADR Raw Data'!$B$6:$BE$43,'ADR Raw Data'!AT$1,FALSE)</f>
        <v>-0.463635391674177</v>
      </c>
      <c r="AJ15" s="60">
        <f>VLOOKUP($A15,'ADR Raw Data'!$B$6:$BE$43,'ADR Raw Data'!AU$1,FALSE)</f>
        <v>0.71154535220898396</v>
      </c>
      <c r="AK15" s="60">
        <f>VLOOKUP($A15,'ADR Raw Data'!$B$6:$BE$43,'ADR Raw Data'!AV$1,FALSE)</f>
        <v>0.90031886480674805</v>
      </c>
      <c r="AL15" s="60">
        <f>VLOOKUP($A15,'ADR Raw Data'!$B$6:$BE$43,'ADR Raw Data'!AW$1,FALSE)</f>
        <v>1.91525193710394</v>
      </c>
      <c r="AM15" s="60">
        <f>VLOOKUP($A15,'ADR Raw Data'!$B$6:$BE$43,'ADR Raw Data'!AX$1,FALSE)</f>
        <v>1.17203522905757</v>
      </c>
      <c r="AN15" s="61">
        <f>VLOOKUP($A15,'ADR Raw Data'!$B$6:$BE$43,'ADR Raw Data'!AY$1,FALSE)</f>
        <v>0.90337126563423098</v>
      </c>
      <c r="AO15" s="60">
        <f>VLOOKUP($A15,'ADR Raw Data'!$B$6:$BE$43,'ADR Raw Data'!BA$1,FALSE)</f>
        <v>0.47334054604595199</v>
      </c>
      <c r="AP15" s="60">
        <f>VLOOKUP($A15,'ADR Raw Data'!$B$6:$BE$43,'ADR Raw Data'!BB$1,FALSE)</f>
        <v>0.10520497210745</v>
      </c>
      <c r="AQ15" s="61">
        <f>VLOOKUP($A15,'ADR Raw Data'!$B$6:$BE$43,'ADR Raw Data'!BC$1,FALSE)</f>
        <v>0.30164335196123299</v>
      </c>
      <c r="AR15" s="62">
        <f>VLOOKUP($A15,'ADR Raw Data'!$B$6:$BE$43,'ADR Raw Data'!BE$1,FALSE)</f>
        <v>0.65781867448381803</v>
      </c>
      <c r="AT15" s="64">
        <f>VLOOKUP($A15,'RevPAR Raw Data'!$B$6:$BE$43,'RevPAR Raw Data'!AG$1,FALSE)</f>
        <v>99.674243101754797</v>
      </c>
      <c r="AU15" s="65">
        <f>VLOOKUP($A15,'RevPAR Raw Data'!$B$6:$BE$43,'RevPAR Raw Data'!AH$1,FALSE)</f>
        <v>113.868207237427</v>
      </c>
      <c r="AV15" s="65">
        <f>VLOOKUP($A15,'RevPAR Raw Data'!$B$6:$BE$43,'RevPAR Raw Data'!AI$1,FALSE)</f>
        <v>119.310848959533</v>
      </c>
      <c r="AW15" s="65">
        <f>VLOOKUP($A15,'RevPAR Raw Data'!$B$6:$BE$43,'RevPAR Raw Data'!AJ$1,FALSE)</f>
        <v>122.055279790466</v>
      </c>
      <c r="AX15" s="65">
        <f>VLOOKUP($A15,'RevPAR Raw Data'!$B$6:$BE$43,'RevPAR Raw Data'!AK$1,FALSE)</f>
        <v>124.614150495678</v>
      </c>
      <c r="AY15" s="66">
        <f>VLOOKUP($A15,'RevPAR Raw Data'!$B$6:$BE$43,'RevPAR Raw Data'!AL$1,FALSE)</f>
        <v>115.904545916972</v>
      </c>
      <c r="AZ15" s="65">
        <f>VLOOKUP($A15,'RevPAR Raw Data'!$B$6:$BE$43,'RevPAR Raw Data'!AN$1,FALSE)</f>
        <v>170.060096542037</v>
      </c>
      <c r="BA15" s="65">
        <f>VLOOKUP($A15,'RevPAR Raw Data'!$B$6:$BE$43,'RevPAR Raw Data'!AO$1,FALSE)</f>
        <v>183.03946742142401</v>
      </c>
      <c r="BB15" s="66">
        <f>VLOOKUP($A15,'RevPAR Raw Data'!$B$6:$BE$43,'RevPAR Raw Data'!AP$1,FALSE)</f>
        <v>176.549781981731</v>
      </c>
      <c r="BC15" s="67">
        <f>VLOOKUP($A15,'RevPAR Raw Data'!$B$6:$BE$43,'RevPAR Raw Data'!AR$1,FALSE)</f>
        <v>133.23175622118899</v>
      </c>
      <c r="BE15" s="59">
        <f>VLOOKUP($A15,'RevPAR Raw Data'!$B$6:$BE$43,'RevPAR Raw Data'!AT$1,FALSE)</f>
        <v>-5.0410674596330898</v>
      </c>
      <c r="BF15" s="60">
        <f>VLOOKUP($A15,'RevPAR Raw Data'!$B$6:$BE$43,'RevPAR Raw Data'!AU$1,FALSE)</f>
        <v>-0.39167541796303901</v>
      </c>
      <c r="BG15" s="60">
        <f>VLOOKUP($A15,'RevPAR Raw Data'!$B$6:$BE$43,'RevPAR Raw Data'!AV$1,FALSE)</f>
        <v>0.102333473967971</v>
      </c>
      <c r="BH15" s="60">
        <f>VLOOKUP($A15,'RevPAR Raw Data'!$B$6:$BE$43,'RevPAR Raw Data'!AW$1,FALSE)</f>
        <v>2.8338259990317902</v>
      </c>
      <c r="BI15" s="60">
        <f>VLOOKUP($A15,'RevPAR Raw Data'!$B$6:$BE$43,'RevPAR Raw Data'!AX$1,FALSE)</f>
        <v>0.47138053862216001</v>
      </c>
      <c r="BJ15" s="61">
        <f>VLOOKUP($A15,'RevPAR Raw Data'!$B$6:$BE$43,'RevPAR Raw Data'!AY$1,FALSE)</f>
        <v>-0.28716801324685098</v>
      </c>
      <c r="BK15" s="60">
        <f>VLOOKUP($A15,'RevPAR Raw Data'!$B$6:$BE$43,'RevPAR Raw Data'!BA$1,FALSE)</f>
        <v>-1.8340400007498701</v>
      </c>
      <c r="BL15" s="60">
        <f>VLOOKUP($A15,'RevPAR Raw Data'!$B$6:$BE$43,'RevPAR Raw Data'!BB$1,FALSE)</f>
        <v>-0.498369704693091</v>
      </c>
      <c r="BM15" s="61">
        <f>VLOOKUP($A15,'RevPAR Raw Data'!$B$6:$BE$43,'RevPAR Raw Data'!BC$1,FALSE)</f>
        <v>-1.14616399600761</v>
      </c>
      <c r="BN15" s="62">
        <f>VLOOKUP($A15,'RevPAR Raw Data'!$B$6:$BE$43,'RevPAR Raw Data'!BE$1,FALSE)</f>
        <v>-0.61414228769556201</v>
      </c>
    </row>
    <row r="16" spans="1:66" x14ac:dyDescent="0.35">
      <c r="A16" s="76" t="s">
        <v>92</v>
      </c>
      <c r="B16" s="59">
        <f>VLOOKUP($A16,'Occupancy Raw Data'!$B$8:$BE$45,'Occupancy Raw Data'!AG$3,FALSE)</f>
        <v>69.545851528384205</v>
      </c>
      <c r="C16" s="60">
        <f>VLOOKUP($A16,'Occupancy Raw Data'!$B$8:$BE$45,'Occupancy Raw Data'!AH$3,FALSE)</f>
        <v>83.262008733624398</v>
      </c>
      <c r="D16" s="60">
        <f>VLOOKUP($A16,'Occupancy Raw Data'!$B$8:$BE$45,'Occupancy Raw Data'!AI$3,FALSE)</f>
        <v>87.296943231441006</v>
      </c>
      <c r="E16" s="60">
        <f>VLOOKUP($A16,'Occupancy Raw Data'!$B$8:$BE$45,'Occupancy Raw Data'!AJ$3,FALSE)</f>
        <v>87.886462882095998</v>
      </c>
      <c r="F16" s="60">
        <f>VLOOKUP($A16,'Occupancy Raw Data'!$B$8:$BE$45,'Occupancy Raw Data'!AK$3,FALSE)</f>
        <v>84.039301310043598</v>
      </c>
      <c r="G16" s="61">
        <f>VLOOKUP($A16,'Occupancy Raw Data'!$B$8:$BE$45,'Occupancy Raw Data'!AL$3,FALSE)</f>
        <v>82.406113537117903</v>
      </c>
      <c r="H16" s="60">
        <f>VLOOKUP($A16,'Occupancy Raw Data'!$B$8:$BE$45,'Occupancy Raw Data'!AN$3,FALSE)</f>
        <v>88.104803493449694</v>
      </c>
      <c r="I16" s="60">
        <f>VLOOKUP($A16,'Occupancy Raw Data'!$B$8:$BE$45,'Occupancy Raw Data'!AO$3,FALSE)</f>
        <v>89.873362445414799</v>
      </c>
      <c r="J16" s="61">
        <f>VLOOKUP($A16,'Occupancy Raw Data'!$B$8:$BE$45,'Occupancy Raw Data'!AP$3,FALSE)</f>
        <v>88.989082969432303</v>
      </c>
      <c r="K16" s="62">
        <f>VLOOKUP($A16,'Occupancy Raw Data'!$B$8:$BE$45,'Occupancy Raw Data'!AR$3,FALSE)</f>
        <v>84.286961946350502</v>
      </c>
      <c r="M16" s="59">
        <f>VLOOKUP($A16,'Occupancy Raw Data'!$B$8:$BE$45,'Occupancy Raw Data'!AT$3,FALSE)</f>
        <v>-5.9414127096621696</v>
      </c>
      <c r="N16" s="60">
        <f>VLOOKUP($A16,'Occupancy Raw Data'!$B$8:$BE$45,'Occupancy Raw Data'!AU$3,FALSE)</f>
        <v>-0.69270833333333304</v>
      </c>
      <c r="O16" s="60">
        <f>VLOOKUP($A16,'Occupancy Raw Data'!$B$8:$BE$45,'Occupancy Raw Data'!AV$3,FALSE)</f>
        <v>-0.38369543551923402</v>
      </c>
      <c r="P16" s="60">
        <f>VLOOKUP($A16,'Occupancy Raw Data'!$B$8:$BE$45,'Occupancy Raw Data'!AW$3,FALSE)</f>
        <v>-0.24781919111816</v>
      </c>
      <c r="Q16" s="60">
        <f>VLOOKUP($A16,'Occupancy Raw Data'!$B$8:$BE$45,'Occupancy Raw Data'!AX$3,FALSE)</f>
        <v>-2.4680721670383101</v>
      </c>
      <c r="R16" s="61">
        <f>VLOOKUP($A16,'Occupancy Raw Data'!$B$8:$BE$45,'Occupancy Raw Data'!AY$3,FALSE)</f>
        <v>-1.8239896782786</v>
      </c>
      <c r="S16" s="60">
        <f>VLOOKUP($A16,'Occupancy Raw Data'!$B$8:$BE$45,'Occupancy Raw Data'!BA$3,FALSE)</f>
        <v>-4.2475440178444304</v>
      </c>
      <c r="T16" s="60">
        <f>VLOOKUP($A16,'Occupancy Raw Data'!$B$8:$BE$45,'Occupancy Raw Data'!BB$3,FALSE)</f>
        <v>-3.02502002544409</v>
      </c>
      <c r="U16" s="61">
        <f>VLOOKUP($A16,'Occupancy Raw Data'!$B$8:$BE$45,'Occupancy Raw Data'!BC$3,FALSE)</f>
        <v>-3.6340852130325798</v>
      </c>
      <c r="V16" s="62">
        <f>VLOOKUP($A16,'Occupancy Raw Data'!$B$8:$BE$45,'Occupancy Raw Data'!BE$3,FALSE)</f>
        <v>-2.3771332784208301</v>
      </c>
      <c r="X16" s="64">
        <f>VLOOKUP($A16,'ADR Raw Data'!$B$6:$BE$43,'ADR Raw Data'!AG$1,FALSE)</f>
        <v>97.564369665954999</v>
      </c>
      <c r="Y16" s="65">
        <f>VLOOKUP($A16,'ADR Raw Data'!$B$6:$BE$43,'ADR Raw Data'!AH$1,FALSE)</f>
        <v>103.307103235957</v>
      </c>
      <c r="Z16" s="65">
        <f>VLOOKUP($A16,'ADR Raw Data'!$B$6:$BE$43,'ADR Raw Data'!AI$1,FALSE)</f>
        <v>105.93813250462701</v>
      </c>
      <c r="AA16" s="65">
        <f>VLOOKUP($A16,'ADR Raw Data'!$B$6:$BE$43,'ADR Raw Data'!AJ$1,FALSE)</f>
        <v>107.251679315313</v>
      </c>
      <c r="AB16" s="65">
        <f>VLOOKUP($A16,'ADR Raw Data'!$B$6:$BE$43,'ADR Raw Data'!AK$1,FALSE)</f>
        <v>105.451700857365</v>
      </c>
      <c r="AC16" s="66">
        <f>VLOOKUP($A16,'ADR Raw Data'!$B$6:$BE$43,'ADR Raw Data'!AL$1,FALSE)</f>
        <v>104.174036103015</v>
      </c>
      <c r="AD16" s="65">
        <f>VLOOKUP($A16,'ADR Raw Data'!$B$6:$BE$43,'ADR Raw Data'!AN$1,FALSE)</f>
        <v>135.233431909199</v>
      </c>
      <c r="AE16" s="65">
        <f>VLOOKUP($A16,'ADR Raw Data'!$B$6:$BE$43,'ADR Raw Data'!AO$1,FALSE)</f>
        <v>137.49573939555901</v>
      </c>
      <c r="AF16" s="66">
        <f>VLOOKUP($A16,'ADR Raw Data'!$B$6:$BE$43,'ADR Raw Data'!AP$1,FALSE)</f>
        <v>136.375825863041</v>
      </c>
      <c r="AG16" s="67">
        <f>VLOOKUP($A16,'ADR Raw Data'!$B$6:$BE$43,'ADR Raw Data'!AR$1,FALSE)</f>
        <v>113.887816857125</v>
      </c>
      <c r="AI16" s="59">
        <f>VLOOKUP($A16,'ADR Raw Data'!$B$6:$BE$43,'ADR Raw Data'!AT$1,FALSE)</f>
        <v>5.2370739588629398</v>
      </c>
      <c r="AJ16" s="60">
        <f>VLOOKUP($A16,'ADR Raw Data'!$B$6:$BE$43,'ADR Raw Data'!AU$1,FALSE)</f>
        <v>8.4630035201281295</v>
      </c>
      <c r="AK16" s="60">
        <f>VLOOKUP($A16,'ADR Raw Data'!$B$6:$BE$43,'ADR Raw Data'!AV$1,FALSE)</f>
        <v>7.65400674755361</v>
      </c>
      <c r="AL16" s="60">
        <f>VLOOKUP($A16,'ADR Raw Data'!$B$6:$BE$43,'ADR Raw Data'!AW$1,FALSE)</f>
        <v>10.313768777826599</v>
      </c>
      <c r="AM16" s="60">
        <f>VLOOKUP($A16,'ADR Raw Data'!$B$6:$BE$43,'ADR Raw Data'!AX$1,FALSE)</f>
        <v>8.0077639764325603</v>
      </c>
      <c r="AN16" s="61">
        <f>VLOOKUP($A16,'ADR Raw Data'!$B$6:$BE$43,'ADR Raw Data'!AY$1,FALSE)</f>
        <v>8.1042213622682002</v>
      </c>
      <c r="AO16" s="60">
        <f>VLOOKUP($A16,'ADR Raw Data'!$B$6:$BE$43,'ADR Raw Data'!BA$1,FALSE)</f>
        <v>4.1641550625005603</v>
      </c>
      <c r="AP16" s="60">
        <f>VLOOKUP($A16,'ADR Raw Data'!$B$6:$BE$43,'ADR Raw Data'!BB$1,FALSE)</f>
        <v>2.2690369265542398</v>
      </c>
      <c r="AQ16" s="61">
        <f>VLOOKUP($A16,'ADR Raw Data'!$B$6:$BE$43,'ADR Raw Data'!BC$1,FALSE)</f>
        <v>3.2020637819323299</v>
      </c>
      <c r="AR16" s="62">
        <f>VLOOKUP($A16,'ADR Raw Data'!$B$6:$BE$43,'ADR Raw Data'!BE$1,FALSE)</f>
        <v>6.1412095038009999</v>
      </c>
      <c r="AT16" s="64">
        <f>VLOOKUP($A16,'RevPAR Raw Data'!$B$6:$BE$43,'RevPAR Raw Data'!AG$1,FALSE)</f>
        <v>67.851971672489</v>
      </c>
      <c r="AU16" s="65">
        <f>VLOOKUP($A16,'RevPAR Raw Data'!$B$6:$BE$43,'RevPAR Raw Data'!AH$1,FALSE)</f>
        <v>86.015569318777196</v>
      </c>
      <c r="AV16" s="65">
        <f>VLOOKUP($A16,'RevPAR Raw Data'!$B$6:$BE$43,'RevPAR Raw Data'!AI$1,FALSE)</f>
        <v>92.480751393013094</v>
      </c>
      <c r="AW16" s="65">
        <f>VLOOKUP($A16,'RevPAR Raw Data'!$B$6:$BE$43,'RevPAR Raw Data'!AJ$1,FALSE)</f>
        <v>94.259707331877706</v>
      </c>
      <c r="AX16" s="65">
        <f>VLOOKUP($A16,'RevPAR Raw Data'!$B$6:$BE$43,'RevPAR Raw Data'!AK$1,FALSE)</f>
        <v>88.620872620087297</v>
      </c>
      <c r="AY16" s="66">
        <f>VLOOKUP($A16,'RevPAR Raw Data'!$B$6:$BE$43,'RevPAR Raw Data'!AL$1,FALSE)</f>
        <v>85.845774467248901</v>
      </c>
      <c r="AZ16" s="65">
        <f>VLOOKUP($A16,'RevPAR Raw Data'!$B$6:$BE$43,'RevPAR Raw Data'!AN$1,FALSE)</f>
        <v>119.147149441048</v>
      </c>
      <c r="BA16" s="65">
        <f>VLOOKUP($A16,'RevPAR Raw Data'!$B$6:$BE$43,'RevPAR Raw Data'!AO$1,FALSE)</f>
        <v>123.572044213973</v>
      </c>
      <c r="BB16" s="66">
        <f>VLOOKUP($A16,'RevPAR Raw Data'!$B$6:$BE$43,'RevPAR Raw Data'!AP$1,FALSE)</f>
        <v>121.35959682751</v>
      </c>
      <c r="BC16" s="67">
        <f>VLOOKUP($A16,'RevPAR Raw Data'!$B$6:$BE$43,'RevPAR Raw Data'!AR$1,FALSE)</f>
        <v>95.992580855895099</v>
      </c>
      <c r="BE16" s="59">
        <f>VLOOKUP($A16,'RevPAR Raw Data'!$B$6:$BE$43,'RevPAR Raw Data'!AT$1,FALSE)</f>
        <v>-1.0154949286055199</v>
      </c>
      <c r="BF16" s="60">
        <f>VLOOKUP($A16,'RevPAR Raw Data'!$B$6:$BE$43,'RevPAR Raw Data'!AU$1,FALSE)</f>
        <v>7.71167125616057</v>
      </c>
      <c r="BG16" s="60">
        <f>VLOOKUP($A16,'RevPAR Raw Data'!$B$6:$BE$43,'RevPAR Raw Data'!AV$1,FALSE)</f>
        <v>7.2409432375096703</v>
      </c>
      <c r="BH16" s="60">
        <f>VLOOKUP($A16,'RevPAR Raw Data'!$B$6:$BE$43,'RevPAR Raw Data'!AW$1,FALSE)</f>
        <v>10.040390088349399</v>
      </c>
      <c r="BI16" s="60">
        <f>VLOOKUP($A16,'RevPAR Raw Data'!$B$6:$BE$43,'RevPAR Raw Data'!AX$1,FALSE)</f>
        <v>5.3420544154897902</v>
      </c>
      <c r="BJ16" s="61">
        <f>VLOOKUP($A16,'RevPAR Raw Data'!$B$6:$BE$43,'RevPAR Raw Data'!AY$1,FALSE)</f>
        <v>6.1324115228369704</v>
      </c>
      <c r="BK16" s="60">
        <f>VLOOKUP($A16,'RevPAR Raw Data'!$B$6:$BE$43,'RevPAR Raw Data'!BA$1,FALSE)</f>
        <v>-0.26026327459487097</v>
      </c>
      <c r="BL16" s="60">
        <f>VLOOKUP($A16,'RevPAR Raw Data'!$B$6:$BE$43,'RevPAR Raw Data'!BB$1,FALSE)</f>
        <v>-0.82462192030283399</v>
      </c>
      <c r="BM16" s="61">
        <f>VLOOKUP($A16,'RevPAR Raw Data'!$B$6:$BE$43,'RevPAR Raw Data'!BC$1,FALSE)</f>
        <v>-0.54838715751131795</v>
      </c>
      <c r="BN16" s="62">
        <f>VLOOKUP($A16,'RevPAR Raw Data'!$B$6:$BE$43,'RevPAR Raw Data'!BE$1,FALSE)</f>
        <v>3.6180914905677701</v>
      </c>
    </row>
    <row r="17" spans="1:66" x14ac:dyDescent="0.35">
      <c r="A17" s="78" t="s">
        <v>32</v>
      </c>
      <c r="B17" s="59">
        <f>VLOOKUP($A17,'Occupancy Raw Data'!$B$8:$BE$45,'Occupancy Raw Data'!AG$3,FALSE)</f>
        <v>65.367137911136695</v>
      </c>
      <c r="C17" s="60">
        <f>VLOOKUP($A17,'Occupancy Raw Data'!$B$8:$BE$45,'Occupancy Raw Data'!AH$3,FALSE)</f>
        <v>73.366272360069203</v>
      </c>
      <c r="D17" s="60">
        <f>VLOOKUP($A17,'Occupancy Raw Data'!$B$8:$BE$45,'Occupancy Raw Data'!AI$3,FALSE)</f>
        <v>75.757357184073797</v>
      </c>
      <c r="E17" s="60">
        <f>VLOOKUP($A17,'Occupancy Raw Data'!$B$8:$BE$45,'Occupancy Raw Data'!AJ$3,FALSE)</f>
        <v>78.866128101557905</v>
      </c>
      <c r="F17" s="60">
        <f>VLOOKUP($A17,'Occupancy Raw Data'!$B$8:$BE$45,'Occupancy Raw Data'!AK$3,FALSE)</f>
        <v>77.675995383727596</v>
      </c>
      <c r="G17" s="61">
        <f>VLOOKUP($A17,'Occupancy Raw Data'!$B$8:$BE$45,'Occupancy Raw Data'!AL$3,FALSE)</f>
        <v>74.206578188112999</v>
      </c>
      <c r="H17" s="60">
        <f>VLOOKUP($A17,'Occupancy Raw Data'!$B$8:$BE$45,'Occupancy Raw Data'!AN$3,FALSE)</f>
        <v>87.193450663589104</v>
      </c>
      <c r="I17" s="60">
        <f>VLOOKUP($A17,'Occupancy Raw Data'!$B$8:$BE$45,'Occupancy Raw Data'!AO$3,FALSE)</f>
        <v>89.299624927870696</v>
      </c>
      <c r="J17" s="61">
        <f>VLOOKUP($A17,'Occupancy Raw Data'!$B$8:$BE$45,'Occupancy Raw Data'!AP$3,FALSE)</f>
        <v>88.246537795729907</v>
      </c>
      <c r="K17" s="62">
        <f>VLOOKUP($A17,'Occupancy Raw Data'!$B$8:$BE$45,'Occupancy Raw Data'!AR$3,FALSE)</f>
        <v>78.217995218860693</v>
      </c>
      <c r="M17" s="59">
        <f>VLOOKUP($A17,'Occupancy Raw Data'!$B$8:$BE$45,'Occupancy Raw Data'!AT$3,FALSE)</f>
        <v>-3.8991264084914699</v>
      </c>
      <c r="N17" s="60">
        <f>VLOOKUP($A17,'Occupancy Raw Data'!$B$8:$BE$45,'Occupancy Raw Data'!AU$3,FALSE)</f>
        <v>-1.5075261726156099</v>
      </c>
      <c r="O17" s="60">
        <f>VLOOKUP($A17,'Occupancy Raw Data'!$B$8:$BE$45,'Occupancy Raw Data'!AV$3,FALSE)</f>
        <v>-1.9982832224379199</v>
      </c>
      <c r="P17" s="60">
        <f>VLOOKUP($A17,'Occupancy Raw Data'!$B$8:$BE$45,'Occupancy Raw Data'!AW$3,FALSE)</f>
        <v>0.88451760239225496</v>
      </c>
      <c r="Q17" s="60">
        <f>VLOOKUP($A17,'Occupancy Raw Data'!$B$8:$BE$45,'Occupancy Raw Data'!AX$3,FALSE)</f>
        <v>-0.73697194786956</v>
      </c>
      <c r="R17" s="61">
        <f>VLOOKUP($A17,'Occupancy Raw Data'!$B$8:$BE$45,'Occupancy Raw Data'!AY$3,FALSE)</f>
        <v>-1.38344604553241</v>
      </c>
      <c r="S17" s="60">
        <f>VLOOKUP($A17,'Occupancy Raw Data'!$B$8:$BE$45,'Occupancy Raw Data'!BA$3,FALSE)</f>
        <v>-2.7781299988963202</v>
      </c>
      <c r="T17" s="60">
        <f>VLOOKUP($A17,'Occupancy Raw Data'!$B$8:$BE$45,'Occupancy Raw Data'!BB$3,FALSE)</f>
        <v>-1.7968861769959401</v>
      </c>
      <c r="U17" s="61">
        <f>VLOOKUP($A17,'Occupancy Raw Data'!$B$8:$BE$45,'Occupancy Raw Data'!BC$3,FALSE)</f>
        <v>-2.2841165146418398</v>
      </c>
      <c r="V17" s="62">
        <f>VLOOKUP($A17,'Occupancy Raw Data'!$B$8:$BE$45,'Occupancy Raw Data'!BE$3,FALSE)</f>
        <v>-1.67558205689022</v>
      </c>
      <c r="X17" s="64">
        <f>VLOOKUP($A17,'ADR Raw Data'!$B$6:$BE$43,'ADR Raw Data'!AG$1,FALSE)</f>
        <v>82.912552584827495</v>
      </c>
      <c r="Y17" s="65">
        <f>VLOOKUP($A17,'ADR Raw Data'!$B$6:$BE$43,'ADR Raw Data'!AH$1,FALSE)</f>
        <v>85.102469129430204</v>
      </c>
      <c r="Z17" s="65">
        <f>VLOOKUP($A17,'ADR Raw Data'!$B$6:$BE$43,'ADR Raw Data'!AI$1,FALSE)</f>
        <v>87.257919127868206</v>
      </c>
      <c r="AA17" s="65">
        <f>VLOOKUP($A17,'ADR Raw Data'!$B$6:$BE$43,'ADR Raw Data'!AJ$1,FALSE)</f>
        <v>88.556680007316601</v>
      </c>
      <c r="AB17" s="65">
        <f>VLOOKUP($A17,'ADR Raw Data'!$B$6:$BE$43,'ADR Raw Data'!AK$1,FALSE)</f>
        <v>90.538186196489903</v>
      </c>
      <c r="AC17" s="66">
        <f>VLOOKUP($A17,'ADR Raw Data'!$B$6:$BE$43,'ADR Raw Data'!AL$1,FALSE)</f>
        <v>87.028949523716904</v>
      </c>
      <c r="AD17" s="65">
        <f>VLOOKUP($A17,'ADR Raw Data'!$B$6:$BE$43,'ADR Raw Data'!AN$1,FALSE)</f>
        <v>113.35958928320299</v>
      </c>
      <c r="AE17" s="65">
        <f>VLOOKUP($A17,'ADR Raw Data'!$B$6:$BE$43,'ADR Raw Data'!AO$1,FALSE)</f>
        <v>115.789652877508</v>
      </c>
      <c r="AF17" s="66">
        <f>VLOOKUP($A17,'ADR Raw Data'!$B$6:$BE$43,'ADR Raw Data'!AP$1,FALSE)</f>
        <v>114.589120622011</v>
      </c>
      <c r="AG17" s="67">
        <f>VLOOKUP($A17,'ADR Raw Data'!$B$6:$BE$43,'ADR Raw Data'!AR$1,FALSE)</f>
        <v>95.9128740465557</v>
      </c>
      <c r="AI17" s="59">
        <f>VLOOKUP($A17,'ADR Raw Data'!$B$6:$BE$43,'ADR Raw Data'!AT$1,FALSE)</f>
        <v>4.0537989365604403</v>
      </c>
      <c r="AJ17" s="60">
        <f>VLOOKUP($A17,'ADR Raw Data'!$B$6:$BE$43,'ADR Raw Data'!AU$1,FALSE)</f>
        <v>5.5097929178148197</v>
      </c>
      <c r="AK17" s="60">
        <f>VLOOKUP($A17,'ADR Raw Data'!$B$6:$BE$43,'ADR Raw Data'!AV$1,FALSE)</f>
        <v>5.4572743677302098</v>
      </c>
      <c r="AL17" s="60">
        <f>VLOOKUP($A17,'ADR Raw Data'!$B$6:$BE$43,'ADR Raw Data'!AW$1,FALSE)</f>
        <v>8.4511327483706697</v>
      </c>
      <c r="AM17" s="60">
        <f>VLOOKUP($A17,'ADR Raw Data'!$B$6:$BE$43,'ADR Raw Data'!AX$1,FALSE)</f>
        <v>7.1175469062885197</v>
      </c>
      <c r="AN17" s="61">
        <f>VLOOKUP($A17,'ADR Raw Data'!$B$6:$BE$43,'ADR Raw Data'!AY$1,FALSE)</f>
        <v>6.2351977797436096</v>
      </c>
      <c r="AO17" s="60">
        <f>VLOOKUP($A17,'ADR Raw Data'!$B$6:$BE$43,'ADR Raw Data'!BA$1,FALSE)</f>
        <v>3.1389993524219602</v>
      </c>
      <c r="AP17" s="60">
        <f>VLOOKUP($A17,'ADR Raw Data'!$B$6:$BE$43,'ADR Raw Data'!BB$1,FALSE)</f>
        <v>1.474775266597</v>
      </c>
      <c r="AQ17" s="61">
        <f>VLOOKUP($A17,'ADR Raw Data'!$B$6:$BE$43,'ADR Raw Data'!BC$1,FALSE)</f>
        <v>2.2909924617667001</v>
      </c>
      <c r="AR17" s="62">
        <f>VLOOKUP($A17,'ADR Raw Data'!$B$6:$BE$43,'ADR Raw Data'!BE$1,FALSE)</f>
        <v>4.6117492518100702</v>
      </c>
      <c r="AT17" s="64">
        <f>VLOOKUP($A17,'RevPAR Raw Data'!$B$6:$BE$43,'RevPAR Raw Data'!AG$1,FALSE)</f>
        <v>54.197562593767998</v>
      </c>
      <c r="AU17" s="65">
        <f>VLOOKUP($A17,'RevPAR Raw Data'!$B$6:$BE$43,'RevPAR Raw Data'!AH$1,FALSE)</f>
        <v>62.436509286641602</v>
      </c>
      <c r="AV17" s="65">
        <f>VLOOKUP($A17,'RevPAR Raw Data'!$B$6:$BE$43,'RevPAR Raw Data'!AI$1,FALSE)</f>
        <v>66.104293465089398</v>
      </c>
      <c r="AW17" s="65">
        <f>VLOOKUP($A17,'RevPAR Raw Data'!$B$6:$BE$43,'RevPAR Raw Data'!AJ$1,FALSE)</f>
        <v>69.8412246970571</v>
      </c>
      <c r="AX17" s="65">
        <f>VLOOKUP($A17,'RevPAR Raw Data'!$B$6:$BE$43,'RevPAR Raw Data'!AK$1,FALSE)</f>
        <v>70.326437330496205</v>
      </c>
      <c r="AY17" s="66">
        <f>VLOOKUP($A17,'RevPAR Raw Data'!$B$6:$BE$43,'RevPAR Raw Data'!AL$1,FALSE)</f>
        <v>64.581205474610499</v>
      </c>
      <c r="AZ17" s="65">
        <f>VLOOKUP($A17,'RevPAR Raw Data'!$B$6:$BE$43,'RevPAR Raw Data'!AN$1,FALSE)</f>
        <v>98.842137554096894</v>
      </c>
      <c r="BA17" s="65">
        <f>VLOOKUP($A17,'RevPAR Raw Data'!$B$6:$BE$43,'RevPAR Raw Data'!AO$1,FALSE)</f>
        <v>103.399725724899</v>
      </c>
      <c r="BB17" s="66">
        <f>VLOOKUP($A17,'RevPAR Raw Data'!$B$6:$BE$43,'RevPAR Raw Data'!AP$1,FALSE)</f>
        <v>101.120931639497</v>
      </c>
      <c r="BC17" s="67">
        <f>VLOOKUP($A17,'RevPAR Raw Data'!$B$6:$BE$43,'RevPAR Raw Data'!AR$1,FALSE)</f>
        <v>75.021127236006905</v>
      </c>
      <c r="BE17" s="59">
        <f>VLOOKUP($A17,'RevPAR Raw Data'!$B$6:$BE$43,'RevPAR Raw Data'!AT$1,FALSE)</f>
        <v>-3.3902168136064801E-3</v>
      </c>
      <c r="BF17" s="60">
        <f>VLOOKUP($A17,'RevPAR Raw Data'!$B$6:$BE$43,'RevPAR Raw Data'!AU$1,FALSE)</f>
        <v>3.91920517490622</v>
      </c>
      <c r="BG17" s="60">
        <f>VLOOKUP($A17,'RevPAR Raw Data'!$B$6:$BE$43,'RevPAR Raw Data'!AV$1,FALSE)</f>
        <v>3.34993934719953</v>
      </c>
      <c r="BH17" s="60">
        <f>VLOOKUP($A17,'RevPAR Raw Data'!$B$6:$BE$43,'RevPAR Raw Data'!AW$1,FALSE)</f>
        <v>9.4104021075237991</v>
      </c>
      <c r="BI17" s="60">
        <f>VLOOKUP($A17,'RevPAR Raw Data'!$B$6:$BE$43,'RevPAR Raw Data'!AX$1,FALSE)</f>
        <v>6.3281206343431604</v>
      </c>
      <c r="BJ17" s="61">
        <f>VLOOKUP($A17,'RevPAR Raw Data'!$B$6:$BE$43,'RevPAR Raw Data'!AY$1,FALSE)</f>
        <v>4.7654911370962099</v>
      </c>
      <c r="BK17" s="60">
        <f>VLOOKUP($A17,'RevPAR Raw Data'!$B$6:$BE$43,'RevPAR Raw Data'!BA$1,FALSE)</f>
        <v>0.27366387085084898</v>
      </c>
      <c r="BL17" s="60">
        <f>VLOOKUP($A17,'RevPAR Raw Data'!$B$6:$BE$43,'RevPAR Raw Data'!BB$1,FALSE)</f>
        <v>-0.34861094330617498</v>
      </c>
      <c r="BM17" s="61">
        <f>VLOOKUP($A17,'RevPAR Raw Data'!$B$6:$BE$43,'RevPAR Raw Data'!BC$1,FALSE)</f>
        <v>-4.5452990043551203E-2</v>
      </c>
      <c r="BN17" s="62">
        <f>VLOOKUP($A17,'RevPAR Raw Data'!$B$6:$BE$43,'RevPAR Raw Data'!BE$1,FALSE)</f>
        <v>2.8588935519477401</v>
      </c>
    </row>
    <row r="18" spans="1:66" x14ac:dyDescent="0.35">
      <c r="A18" s="78" t="s">
        <v>93</v>
      </c>
      <c r="B18" s="59">
        <f>VLOOKUP($A18,'Occupancy Raw Data'!$B$8:$BE$45,'Occupancy Raw Data'!AG$3,FALSE)</f>
        <v>66.760414835647694</v>
      </c>
      <c r="C18" s="60">
        <f>VLOOKUP($A18,'Occupancy Raw Data'!$B$8:$BE$45,'Occupancy Raw Data'!AH$3,FALSE)</f>
        <v>73.896994199331999</v>
      </c>
      <c r="D18" s="60">
        <f>VLOOKUP($A18,'Occupancy Raw Data'!$B$8:$BE$45,'Occupancy Raw Data'!AI$3,FALSE)</f>
        <v>78.849534188785299</v>
      </c>
      <c r="E18" s="60">
        <f>VLOOKUP($A18,'Occupancy Raw Data'!$B$8:$BE$45,'Occupancy Raw Data'!AJ$3,FALSE)</f>
        <v>79.803128845139696</v>
      </c>
      <c r="F18" s="60">
        <f>VLOOKUP($A18,'Occupancy Raw Data'!$B$8:$BE$45,'Occupancy Raw Data'!AK$3,FALSE)</f>
        <v>81.235718052381699</v>
      </c>
      <c r="G18" s="61">
        <f>VLOOKUP($A18,'Occupancy Raw Data'!$B$8:$BE$45,'Occupancy Raw Data'!AL$3,FALSE)</f>
        <v>76.109158024257297</v>
      </c>
      <c r="H18" s="60">
        <f>VLOOKUP($A18,'Occupancy Raw Data'!$B$8:$BE$45,'Occupancy Raw Data'!AN$3,FALSE)</f>
        <v>86.245385832307903</v>
      </c>
      <c r="I18" s="60">
        <f>VLOOKUP($A18,'Occupancy Raw Data'!$B$8:$BE$45,'Occupancy Raw Data'!AO$3,FALSE)</f>
        <v>89.624714361047594</v>
      </c>
      <c r="J18" s="61">
        <f>VLOOKUP($A18,'Occupancy Raw Data'!$B$8:$BE$45,'Occupancy Raw Data'!AP$3,FALSE)</f>
        <v>87.935050096677699</v>
      </c>
      <c r="K18" s="62">
        <f>VLOOKUP($A18,'Occupancy Raw Data'!$B$8:$BE$45,'Occupancy Raw Data'!AR$3,FALSE)</f>
        <v>79.487984330663096</v>
      </c>
      <c r="M18" s="59">
        <f>VLOOKUP($A18,'Occupancy Raw Data'!$B$8:$BE$45,'Occupancy Raw Data'!AT$3,FALSE)</f>
        <v>-5.7217326548342999</v>
      </c>
      <c r="N18" s="60">
        <f>VLOOKUP($A18,'Occupancy Raw Data'!$B$8:$BE$45,'Occupancy Raw Data'!AU$3,FALSE)</f>
        <v>-2.1927528645378902</v>
      </c>
      <c r="O18" s="60">
        <f>VLOOKUP($A18,'Occupancy Raw Data'!$B$8:$BE$45,'Occupancy Raw Data'!AV$3,FALSE)</f>
        <v>-0.99321304419797996</v>
      </c>
      <c r="P18" s="60">
        <f>VLOOKUP($A18,'Occupancy Raw Data'!$B$8:$BE$45,'Occupancy Raw Data'!AW$3,FALSE)</f>
        <v>-6.6035659255998205E-2</v>
      </c>
      <c r="Q18" s="60">
        <f>VLOOKUP($A18,'Occupancy Raw Data'!$B$8:$BE$45,'Occupancy Raw Data'!AX$3,FALSE)</f>
        <v>-0.21591277124041799</v>
      </c>
      <c r="R18" s="61">
        <f>VLOOKUP($A18,'Occupancy Raw Data'!$B$8:$BE$45,'Occupancy Raw Data'!AY$3,FALSE)</f>
        <v>-1.7372458242556199</v>
      </c>
      <c r="S18" s="60">
        <f>VLOOKUP($A18,'Occupancy Raw Data'!$B$8:$BE$45,'Occupancy Raw Data'!BA$3,FALSE)</f>
        <v>-3.7091551368854798</v>
      </c>
      <c r="T18" s="60">
        <f>VLOOKUP($A18,'Occupancy Raw Data'!$B$8:$BE$45,'Occupancy Raw Data'!BB$3,FALSE)</f>
        <v>-2.2759942501197798</v>
      </c>
      <c r="U18" s="61">
        <f>VLOOKUP($A18,'Occupancy Raw Data'!$B$8:$BE$45,'Occupancy Raw Data'!BC$3,FALSE)</f>
        <v>-2.9840977407156002</v>
      </c>
      <c r="V18" s="62">
        <f>VLOOKUP($A18,'Occupancy Raw Data'!$B$8:$BE$45,'Occupancy Raw Data'!BE$3,FALSE)</f>
        <v>-2.1347967228319602</v>
      </c>
      <c r="X18" s="64">
        <f>VLOOKUP($A18,'ADR Raw Data'!$B$6:$BE$43,'ADR Raw Data'!AG$1,FALSE)</f>
        <v>111.813584728804</v>
      </c>
      <c r="Y18" s="65">
        <f>VLOOKUP($A18,'ADR Raw Data'!$B$6:$BE$43,'ADR Raw Data'!AH$1,FALSE)</f>
        <v>118.755224006898</v>
      </c>
      <c r="Z18" s="65">
        <f>VLOOKUP($A18,'ADR Raw Data'!$B$6:$BE$43,'ADR Raw Data'!AI$1,FALSE)</f>
        <v>121.69714631332501</v>
      </c>
      <c r="AA18" s="65">
        <f>VLOOKUP($A18,'ADR Raw Data'!$B$6:$BE$43,'ADR Raw Data'!AJ$1,FALSE)</f>
        <v>122.130907009911</v>
      </c>
      <c r="AB18" s="65">
        <f>VLOOKUP($A18,'ADR Raw Data'!$B$6:$BE$43,'ADR Raw Data'!AK$1,FALSE)</f>
        <v>119.96985201233301</v>
      </c>
      <c r="AC18" s="66">
        <f>VLOOKUP($A18,'ADR Raw Data'!$B$6:$BE$43,'ADR Raw Data'!AL$1,FALSE)</f>
        <v>119.11419192350699</v>
      </c>
      <c r="AD18" s="65">
        <f>VLOOKUP($A18,'ADR Raw Data'!$B$6:$BE$43,'ADR Raw Data'!AN$1,FALSE)</f>
        <v>153.622371461326</v>
      </c>
      <c r="AE18" s="65">
        <f>VLOOKUP($A18,'ADR Raw Data'!$B$6:$BE$43,'ADR Raw Data'!AO$1,FALSE)</f>
        <v>159.832182250551</v>
      </c>
      <c r="AF18" s="66">
        <f>VLOOKUP($A18,'ADR Raw Data'!$B$6:$BE$43,'ADR Raw Data'!AP$1,FALSE)</f>
        <v>156.78693734039601</v>
      </c>
      <c r="AG18" s="67">
        <f>VLOOKUP($A18,'ADR Raw Data'!$B$6:$BE$43,'ADR Raw Data'!AR$1,FALSE)</f>
        <v>131.02166909365101</v>
      </c>
      <c r="AI18" s="59">
        <f>VLOOKUP($A18,'ADR Raw Data'!$B$6:$BE$43,'ADR Raw Data'!AT$1,FALSE)</f>
        <v>2.60691580736344</v>
      </c>
      <c r="AJ18" s="60">
        <f>VLOOKUP($A18,'ADR Raw Data'!$B$6:$BE$43,'ADR Raw Data'!AU$1,FALSE)</f>
        <v>7.8092071741280096</v>
      </c>
      <c r="AK18" s="60">
        <f>VLOOKUP($A18,'ADR Raw Data'!$B$6:$BE$43,'ADR Raw Data'!AV$1,FALSE)</f>
        <v>8.1386965824051796</v>
      </c>
      <c r="AL18" s="60">
        <f>VLOOKUP($A18,'ADR Raw Data'!$B$6:$BE$43,'ADR Raw Data'!AW$1,FALSE)</f>
        <v>7.88791935515325</v>
      </c>
      <c r="AM18" s="60">
        <f>VLOOKUP($A18,'ADR Raw Data'!$B$6:$BE$43,'ADR Raw Data'!AX$1,FALSE)</f>
        <v>5.3331420029202103</v>
      </c>
      <c r="AN18" s="61">
        <f>VLOOKUP($A18,'ADR Raw Data'!$B$6:$BE$43,'ADR Raw Data'!AY$1,FALSE)</f>
        <v>6.5011683066276804</v>
      </c>
      <c r="AO18" s="60">
        <f>VLOOKUP($A18,'ADR Raw Data'!$B$6:$BE$43,'ADR Raw Data'!BA$1,FALSE)</f>
        <v>8.0564954794267604E-2</v>
      </c>
      <c r="AP18" s="60">
        <f>VLOOKUP($A18,'ADR Raw Data'!$B$6:$BE$43,'ADR Raw Data'!BB$1,FALSE)</f>
        <v>-2.5575310192187599</v>
      </c>
      <c r="AQ18" s="61">
        <f>VLOOKUP($A18,'ADR Raw Data'!$B$6:$BE$43,'ADR Raw Data'!BC$1,FALSE)</f>
        <v>-1.2833632992580799</v>
      </c>
      <c r="AR18" s="62">
        <f>VLOOKUP($A18,'ADR Raw Data'!$B$6:$BE$43,'ADR Raw Data'!BE$1,FALSE)</f>
        <v>3.3106116391885099</v>
      </c>
      <c r="AT18" s="64">
        <f>VLOOKUP($A18,'RevPAR Raw Data'!$B$6:$BE$43,'RevPAR Raw Data'!AG$1,FALSE)</f>
        <v>74.647213007558406</v>
      </c>
      <c r="AU18" s="65">
        <f>VLOOKUP($A18,'RevPAR Raw Data'!$B$6:$BE$43,'RevPAR Raw Data'!AH$1,FALSE)</f>
        <v>87.756540995781293</v>
      </c>
      <c r="AV18" s="65">
        <f>VLOOKUP($A18,'RevPAR Raw Data'!$B$6:$BE$43,'RevPAR Raw Data'!AI$1,FALSE)</f>
        <v>95.957632989101697</v>
      </c>
      <c r="AW18" s="65">
        <f>VLOOKUP($A18,'RevPAR Raw Data'!$B$6:$BE$43,'RevPAR Raw Data'!AJ$1,FALSE)</f>
        <v>97.464285080857707</v>
      </c>
      <c r="AX18" s="65">
        <f>VLOOKUP($A18,'RevPAR Raw Data'!$B$6:$BE$43,'RevPAR Raw Data'!AK$1,FALSE)</f>
        <v>97.458370728598993</v>
      </c>
      <c r="AY18" s="66">
        <f>VLOOKUP($A18,'RevPAR Raw Data'!$B$6:$BE$43,'RevPAR Raw Data'!AL$1,FALSE)</f>
        <v>90.656808560379602</v>
      </c>
      <c r="AZ18" s="65">
        <f>VLOOKUP($A18,'RevPAR Raw Data'!$B$6:$BE$43,'RevPAR Raw Data'!AN$1,FALSE)</f>
        <v>132.492206991562</v>
      </c>
      <c r="BA18" s="65">
        <f>VLOOKUP($A18,'RevPAR Raw Data'!$B$6:$BE$43,'RevPAR Raw Data'!AO$1,FALSE)</f>
        <v>143.24913679908499</v>
      </c>
      <c r="BB18" s="66">
        <f>VLOOKUP($A18,'RevPAR Raw Data'!$B$6:$BE$43,'RevPAR Raw Data'!AP$1,FALSE)</f>
        <v>137.87067189532399</v>
      </c>
      <c r="BC18" s="67">
        <f>VLOOKUP($A18,'RevPAR Raw Data'!$B$6:$BE$43,'RevPAR Raw Data'!AR$1,FALSE)</f>
        <v>104.14648379893499</v>
      </c>
      <c r="BE18" s="59">
        <f>VLOOKUP($A18,'RevPAR Raw Data'!$B$6:$BE$43,'RevPAR Raw Data'!AT$1,FALSE)</f>
        <v>-3.2639776005047998</v>
      </c>
      <c r="BF18" s="60">
        <f>VLOOKUP($A18,'RevPAR Raw Data'!$B$6:$BE$43,'RevPAR Raw Data'!AU$1,FALSE)</f>
        <v>5.4452176955817304</v>
      </c>
      <c r="BG18" s="60">
        <f>VLOOKUP($A18,'RevPAR Raw Data'!$B$6:$BE$43,'RevPAR Raw Data'!AV$1,FALSE)</f>
        <v>7.0646489421230596</v>
      </c>
      <c r="BH18" s="60">
        <f>VLOOKUP($A18,'RevPAR Raw Data'!$B$6:$BE$43,'RevPAR Raw Data'!AW$1,FALSE)</f>
        <v>7.8166748563494997</v>
      </c>
      <c r="BI18" s="60">
        <f>VLOOKUP($A18,'RevPAR Raw Data'!$B$6:$BE$43,'RevPAR Raw Data'!AX$1,FALSE)</f>
        <v>5.1057142969870997</v>
      </c>
      <c r="BJ18" s="61">
        <f>VLOOKUP($A18,'RevPAR Raw Data'!$B$6:$BE$43,'RevPAR Raw Data'!AY$1,FALSE)</f>
        <v>4.65098120743734</v>
      </c>
      <c r="BK18" s="60">
        <f>VLOOKUP($A18,'RevPAR Raw Data'!$B$6:$BE$43,'RevPAR Raw Data'!BA$1,FALSE)</f>
        <v>-3.6315784612505002</v>
      </c>
      <c r="BL18" s="60">
        <f>VLOOKUP($A18,'RevPAR Raw Data'!$B$6:$BE$43,'RevPAR Raw Data'!BB$1,FALSE)</f>
        <v>-4.7753160103961001</v>
      </c>
      <c r="BM18" s="61">
        <f>VLOOKUP($A18,'RevPAR Raw Data'!$B$6:$BE$43,'RevPAR Raw Data'!BC$1,FALSE)</f>
        <v>-4.2291642247553503</v>
      </c>
      <c r="BN18" s="62">
        <f>VLOOKUP($A18,'RevPAR Raw Data'!$B$6:$BE$43,'RevPAR Raw Data'!BE$1,FALSE)</f>
        <v>1.10514008757745</v>
      </c>
    </row>
    <row r="19" spans="1:66" x14ac:dyDescent="0.35">
      <c r="A19" s="78" t="s">
        <v>94</v>
      </c>
      <c r="B19" s="59">
        <f>VLOOKUP($A19,'Occupancy Raw Data'!$B$8:$BE$45,'Occupancy Raw Data'!AG$3,FALSE)</f>
        <v>74.987864077669897</v>
      </c>
      <c r="C19" s="60">
        <f>VLOOKUP($A19,'Occupancy Raw Data'!$B$8:$BE$45,'Occupancy Raw Data'!AH$3,FALSE)</f>
        <v>83.116909385113203</v>
      </c>
      <c r="D19" s="60">
        <f>VLOOKUP($A19,'Occupancy Raw Data'!$B$8:$BE$45,'Occupancy Raw Data'!AI$3,FALSE)</f>
        <v>85.493527508090594</v>
      </c>
      <c r="E19" s="60">
        <f>VLOOKUP($A19,'Occupancy Raw Data'!$B$8:$BE$45,'Occupancy Raw Data'!AJ$3,FALSE)</f>
        <v>86.945792880258793</v>
      </c>
      <c r="F19" s="60">
        <f>VLOOKUP($A19,'Occupancy Raw Data'!$B$8:$BE$45,'Occupancy Raw Data'!AK$3,FALSE)</f>
        <v>87.633495145631002</v>
      </c>
      <c r="G19" s="61">
        <f>VLOOKUP($A19,'Occupancy Raw Data'!$B$8:$BE$45,'Occupancy Raw Data'!AL$3,FALSE)</f>
        <v>83.635517799352698</v>
      </c>
      <c r="H19" s="60">
        <f>VLOOKUP($A19,'Occupancy Raw Data'!$B$8:$BE$45,'Occupancy Raw Data'!AN$3,FALSE)</f>
        <v>91.739482200647203</v>
      </c>
      <c r="I19" s="60">
        <f>VLOOKUP($A19,'Occupancy Raw Data'!$B$8:$BE$45,'Occupancy Raw Data'!AO$3,FALSE)</f>
        <v>95.689724919093806</v>
      </c>
      <c r="J19" s="61">
        <f>VLOOKUP($A19,'Occupancy Raw Data'!$B$8:$BE$45,'Occupancy Raw Data'!AP$3,FALSE)</f>
        <v>93.714603559870497</v>
      </c>
      <c r="K19" s="62">
        <f>VLOOKUP($A19,'Occupancy Raw Data'!$B$8:$BE$45,'Occupancy Raw Data'!AR$3,FALSE)</f>
        <v>86.515256588072106</v>
      </c>
      <c r="M19" s="59">
        <f>VLOOKUP($A19,'Occupancy Raw Data'!$B$8:$BE$45,'Occupancy Raw Data'!AT$3,FALSE)</f>
        <v>-6.3763962916157597</v>
      </c>
      <c r="N19" s="60">
        <f>VLOOKUP($A19,'Occupancy Raw Data'!$B$8:$BE$45,'Occupancy Raw Data'!AU$3,FALSE)</f>
        <v>-3.3663604554532198</v>
      </c>
      <c r="O19" s="60">
        <f>VLOOKUP($A19,'Occupancy Raw Data'!$B$8:$BE$45,'Occupancy Raw Data'!AV$3,FALSE)</f>
        <v>-3.6176574258924399</v>
      </c>
      <c r="P19" s="60">
        <f>VLOOKUP($A19,'Occupancy Raw Data'!$B$8:$BE$45,'Occupancy Raw Data'!AW$3,FALSE)</f>
        <v>-0.82774313848818704</v>
      </c>
      <c r="Q19" s="60">
        <f>VLOOKUP($A19,'Occupancy Raw Data'!$B$8:$BE$45,'Occupancy Raw Data'!AX$3,FALSE)</f>
        <v>-1.84756519916359</v>
      </c>
      <c r="R19" s="61">
        <f>VLOOKUP($A19,'Occupancy Raw Data'!$B$8:$BE$45,'Occupancy Raw Data'!AY$3,FALSE)</f>
        <v>-3.1468254067809101</v>
      </c>
      <c r="S19" s="60">
        <f>VLOOKUP($A19,'Occupancy Raw Data'!$B$8:$BE$45,'Occupancy Raw Data'!BA$3,FALSE)</f>
        <v>-2.2501114276301699</v>
      </c>
      <c r="T19" s="60">
        <f>VLOOKUP($A19,'Occupancy Raw Data'!$B$8:$BE$45,'Occupancy Raw Data'!BB$3,FALSE)</f>
        <v>0.30499829086570901</v>
      </c>
      <c r="U19" s="61">
        <f>VLOOKUP($A19,'Occupancy Raw Data'!$B$8:$BE$45,'Occupancy Raw Data'!BC$3,FALSE)</f>
        <v>-0.96210984425833501</v>
      </c>
      <c r="V19" s="62">
        <f>VLOOKUP($A19,'Occupancy Raw Data'!$B$8:$BE$45,'Occupancy Raw Data'!BE$3,FALSE)</f>
        <v>-2.4810479652433699</v>
      </c>
      <c r="X19" s="64">
        <f>VLOOKUP($A19,'ADR Raw Data'!$B$6:$BE$43,'ADR Raw Data'!AG$1,FALSE)</f>
        <v>217.905794907482</v>
      </c>
      <c r="Y19" s="65">
        <f>VLOOKUP($A19,'ADR Raw Data'!$B$6:$BE$43,'ADR Raw Data'!AH$1,FALSE)</f>
        <v>219.77893352882401</v>
      </c>
      <c r="Z19" s="65">
        <f>VLOOKUP($A19,'ADR Raw Data'!$B$6:$BE$43,'ADR Raw Data'!AI$1,FALSE)</f>
        <v>221.05790079256101</v>
      </c>
      <c r="AA19" s="65">
        <f>VLOOKUP($A19,'ADR Raw Data'!$B$6:$BE$43,'ADR Raw Data'!AJ$1,FALSE)</f>
        <v>222.140159400735</v>
      </c>
      <c r="AB19" s="65">
        <f>VLOOKUP($A19,'ADR Raw Data'!$B$6:$BE$43,'ADR Raw Data'!AK$1,FALSE)</f>
        <v>226.401845129945</v>
      </c>
      <c r="AC19" s="66">
        <f>VLOOKUP($A19,'ADR Raw Data'!$B$6:$BE$43,'ADR Raw Data'!AL$1,FALSE)</f>
        <v>221.58335424794501</v>
      </c>
      <c r="AD19" s="65">
        <f>VLOOKUP($A19,'ADR Raw Data'!$B$6:$BE$43,'ADR Raw Data'!AN$1,FALSE)</f>
        <v>283.15982735029502</v>
      </c>
      <c r="AE19" s="65">
        <f>VLOOKUP($A19,'ADR Raw Data'!$B$6:$BE$43,'ADR Raw Data'!AO$1,FALSE)</f>
        <v>296.38112642837501</v>
      </c>
      <c r="AF19" s="66">
        <f>VLOOKUP($A19,'ADR Raw Data'!$B$6:$BE$43,'ADR Raw Data'!AP$1,FALSE)</f>
        <v>289.90980240112202</v>
      </c>
      <c r="AG19" s="67">
        <f>VLOOKUP($A19,'ADR Raw Data'!$B$6:$BE$43,'ADR Raw Data'!AR$1,FALSE)</f>
        <v>242.729702150214</v>
      </c>
      <c r="AI19" s="59">
        <f>VLOOKUP($A19,'ADR Raw Data'!$B$6:$BE$43,'ADR Raw Data'!AT$1,FALSE)</f>
        <v>-2.5886835581395999</v>
      </c>
      <c r="AJ19" s="60">
        <f>VLOOKUP($A19,'ADR Raw Data'!$B$6:$BE$43,'ADR Raw Data'!AU$1,FALSE)</f>
        <v>-1.3585567510276</v>
      </c>
      <c r="AK19" s="60">
        <f>VLOOKUP($A19,'ADR Raw Data'!$B$6:$BE$43,'ADR Raw Data'!AV$1,FALSE)</f>
        <v>-0.54140298036524304</v>
      </c>
      <c r="AL19" s="60">
        <f>VLOOKUP($A19,'ADR Raw Data'!$B$6:$BE$43,'ADR Raw Data'!AW$1,FALSE)</f>
        <v>-0.52732180969448705</v>
      </c>
      <c r="AM19" s="60">
        <f>VLOOKUP($A19,'ADR Raw Data'!$B$6:$BE$43,'ADR Raw Data'!AX$1,FALSE)</f>
        <v>-1.41704869205093</v>
      </c>
      <c r="AN19" s="61">
        <f>VLOOKUP($A19,'ADR Raw Data'!$B$6:$BE$43,'ADR Raw Data'!AY$1,FALSE)</f>
        <v>-1.2462599310931</v>
      </c>
      <c r="AO19" s="60">
        <f>VLOOKUP($A19,'ADR Raw Data'!$B$6:$BE$43,'ADR Raw Data'!BA$1,FALSE)</f>
        <v>-1.65449201698547</v>
      </c>
      <c r="AP19" s="60">
        <f>VLOOKUP($A19,'ADR Raw Data'!$B$6:$BE$43,'ADR Raw Data'!BB$1,FALSE)</f>
        <v>-0.74682263156191497</v>
      </c>
      <c r="AQ19" s="61">
        <f>VLOOKUP($A19,'ADR Raw Data'!$B$6:$BE$43,'ADR Raw Data'!BC$1,FALSE)</f>
        <v>-1.1596070318051701</v>
      </c>
      <c r="AR19" s="62">
        <f>VLOOKUP($A19,'ADR Raw Data'!$B$6:$BE$43,'ADR Raw Data'!BE$1,FALSE)</f>
        <v>-1.08252831497333</v>
      </c>
      <c r="AT19" s="64">
        <f>VLOOKUP($A19,'RevPAR Raw Data'!$B$6:$BE$43,'RevPAR Raw Data'!AG$1,FALSE)</f>
        <v>163.40290130258799</v>
      </c>
      <c r="AU19" s="65">
        <f>VLOOKUP($A19,'RevPAR Raw Data'!$B$6:$BE$43,'RevPAR Raw Data'!AH$1,FALSE)</f>
        <v>182.673457028721</v>
      </c>
      <c r="AV19" s="65">
        <f>VLOOKUP($A19,'RevPAR Raw Data'!$B$6:$BE$43,'RevPAR Raw Data'!AI$1,FALSE)</f>
        <v>188.990197222896</v>
      </c>
      <c r="AW19" s="65">
        <f>VLOOKUP($A19,'RevPAR Raw Data'!$B$6:$BE$43,'RevPAR Raw Data'!AJ$1,FALSE)</f>
        <v>193.14152289643999</v>
      </c>
      <c r="AX19" s="65">
        <f>VLOOKUP($A19,'RevPAR Raw Data'!$B$6:$BE$43,'RevPAR Raw Data'!AK$1,FALSE)</f>
        <v>198.40384996156899</v>
      </c>
      <c r="AY19" s="66">
        <f>VLOOKUP($A19,'RevPAR Raw Data'!$B$6:$BE$43,'RevPAR Raw Data'!AL$1,FALSE)</f>
        <v>185.32238568244301</v>
      </c>
      <c r="AZ19" s="65">
        <f>VLOOKUP($A19,'RevPAR Raw Data'!$B$6:$BE$43,'RevPAR Raw Data'!AN$1,FALSE)</f>
        <v>259.76935941140698</v>
      </c>
      <c r="BA19" s="65">
        <f>VLOOKUP($A19,'RevPAR Raw Data'!$B$6:$BE$43,'RevPAR Raw Data'!AO$1,FALSE)</f>
        <v>283.60628459142299</v>
      </c>
      <c r="BB19" s="66">
        <f>VLOOKUP($A19,'RevPAR Raw Data'!$B$6:$BE$43,'RevPAR Raw Data'!AP$1,FALSE)</f>
        <v>271.68782200141499</v>
      </c>
      <c r="BC19" s="67">
        <f>VLOOKUP($A19,'RevPAR Raw Data'!$B$6:$BE$43,'RevPAR Raw Data'!AR$1,FALSE)</f>
        <v>209.99822463072101</v>
      </c>
      <c r="BE19" s="59">
        <f>VLOOKUP($A19,'RevPAR Raw Data'!$B$6:$BE$43,'RevPAR Raw Data'!AT$1,FALSE)</f>
        <v>-8.8000151273524807</v>
      </c>
      <c r="BF19" s="60">
        <f>VLOOKUP($A19,'RevPAR Raw Data'!$B$6:$BE$43,'RevPAR Raw Data'!AU$1,FALSE)</f>
        <v>-4.6791832892493401</v>
      </c>
      <c r="BG19" s="60">
        <f>VLOOKUP($A19,'RevPAR Raw Data'!$B$6:$BE$43,'RevPAR Raw Data'!AV$1,FALSE)</f>
        <v>-4.1394743011344897</v>
      </c>
      <c r="BH19" s="60">
        <f>VLOOKUP($A19,'RevPAR Raw Data'!$B$6:$BE$43,'RevPAR Raw Data'!AW$1,FALSE)</f>
        <v>-1.3507000780851699</v>
      </c>
      <c r="BI19" s="60">
        <f>VLOOKUP($A19,'RevPAR Raw Data'!$B$6:$BE$43,'RevPAR Raw Data'!AX$1,FALSE)</f>
        <v>-3.23843299272498</v>
      </c>
      <c r="BJ19" s="61">
        <f>VLOOKUP($A19,'RevPAR Raw Data'!$B$6:$BE$43,'RevPAR Raw Data'!AY$1,FALSE)</f>
        <v>-4.3538677137278397</v>
      </c>
      <c r="BK19" s="60">
        <f>VLOOKUP($A19,'RevPAR Raw Data'!$B$6:$BE$43,'RevPAR Raw Data'!BA$1,FALSE)</f>
        <v>-3.8673755306722302</v>
      </c>
      <c r="BL19" s="60">
        <f>VLOOKUP($A19,'RevPAR Raw Data'!$B$6:$BE$43,'RevPAR Raw Data'!BB$1,FALSE)</f>
        <v>-0.444102136958268</v>
      </c>
      <c r="BM19" s="61">
        <f>VLOOKUP($A19,'RevPAR Raw Data'!$B$6:$BE$43,'RevPAR Raw Data'!BC$1,FALSE)</f>
        <v>-2.11056018265579</v>
      </c>
      <c r="BN19" s="62">
        <f>VLOOKUP($A19,'RevPAR Raw Data'!$B$6:$BE$43,'RevPAR Raw Data'!BE$1,FALSE)</f>
        <v>-3.5367182334848701</v>
      </c>
    </row>
    <row r="20" spans="1:66" x14ac:dyDescent="0.35">
      <c r="A20" s="78" t="s">
        <v>29</v>
      </c>
      <c r="B20" s="59">
        <f>VLOOKUP($A20,'Occupancy Raw Data'!$B$8:$BE$45,'Occupancy Raw Data'!AG$3,FALSE)</f>
        <v>57.332084559807299</v>
      </c>
      <c r="C20" s="60">
        <f>VLOOKUP($A20,'Occupancy Raw Data'!$B$8:$BE$45,'Occupancy Raw Data'!AH$3,FALSE)</f>
        <v>63.2358843992507</v>
      </c>
      <c r="D20" s="60">
        <f>VLOOKUP($A20,'Occupancy Raw Data'!$B$8:$BE$45,'Occupancy Raw Data'!AI$3,FALSE)</f>
        <v>65.580679689590497</v>
      </c>
      <c r="E20" s="60">
        <f>VLOOKUP($A20,'Occupancy Raw Data'!$B$8:$BE$45,'Occupancy Raw Data'!AJ$3,FALSE)</f>
        <v>65.242841851752701</v>
      </c>
      <c r="F20" s="60">
        <f>VLOOKUP($A20,'Occupancy Raw Data'!$B$8:$BE$45,'Occupancy Raw Data'!AK$3,FALSE)</f>
        <v>69.139684238694102</v>
      </c>
      <c r="G20" s="61">
        <f>VLOOKUP($A20,'Occupancy Raw Data'!$B$8:$BE$45,'Occupancy Raw Data'!AL$3,FALSE)</f>
        <v>64.106234947819104</v>
      </c>
      <c r="H20" s="60">
        <f>VLOOKUP($A20,'Occupancy Raw Data'!$B$8:$BE$45,'Occupancy Raw Data'!AN$3,FALSE)</f>
        <v>82.683302113995097</v>
      </c>
      <c r="I20" s="60">
        <f>VLOOKUP($A20,'Occupancy Raw Data'!$B$8:$BE$45,'Occupancy Raw Data'!AO$3,FALSE)</f>
        <v>84.850816162697299</v>
      </c>
      <c r="J20" s="61">
        <f>VLOOKUP($A20,'Occupancy Raw Data'!$B$8:$BE$45,'Occupancy Raw Data'!AP$3,FALSE)</f>
        <v>83.767059138346198</v>
      </c>
      <c r="K20" s="62">
        <f>VLOOKUP($A20,'Occupancy Raw Data'!$B$8:$BE$45,'Occupancy Raw Data'!AR$3,FALSE)</f>
        <v>69.723613287969698</v>
      </c>
      <c r="M20" s="59">
        <f>VLOOKUP($A20,'Occupancy Raw Data'!$B$8:$BE$45,'Occupancy Raw Data'!AT$3,FALSE)</f>
        <v>0.420546595924844</v>
      </c>
      <c r="N20" s="60">
        <f>VLOOKUP($A20,'Occupancy Raw Data'!$B$8:$BE$45,'Occupancy Raw Data'!AU$3,FALSE)</f>
        <v>4.6201879984960899</v>
      </c>
      <c r="O20" s="60">
        <f>VLOOKUP($A20,'Occupancy Raw Data'!$B$8:$BE$45,'Occupancy Raw Data'!AV$3,FALSE)</f>
        <v>6.3849410631548702</v>
      </c>
      <c r="P20" s="60">
        <f>VLOOKUP($A20,'Occupancy Raw Data'!$B$8:$BE$45,'Occupancy Raw Data'!AW$3,FALSE)</f>
        <v>6.5907411897274004</v>
      </c>
      <c r="Q20" s="60">
        <f>VLOOKUP($A20,'Occupancy Raw Data'!$B$8:$BE$45,'Occupancy Raw Data'!AX$3,FALSE)</f>
        <v>2.6031821416575198</v>
      </c>
      <c r="R20" s="61">
        <f>VLOOKUP($A20,'Occupancy Raw Data'!$B$8:$BE$45,'Occupancy Raw Data'!AY$3,FALSE)</f>
        <v>4.1449041799344899</v>
      </c>
      <c r="S20" s="60">
        <f>VLOOKUP($A20,'Occupancy Raw Data'!$B$8:$BE$45,'Occupancy Raw Data'!BA$3,FALSE)</f>
        <v>0.73664444395763895</v>
      </c>
      <c r="T20" s="60">
        <f>VLOOKUP($A20,'Occupancy Raw Data'!$B$8:$BE$45,'Occupancy Raw Data'!BB$3,FALSE)</f>
        <v>2.1309615468967298</v>
      </c>
      <c r="U20" s="61">
        <f>VLOOKUP($A20,'Occupancy Raw Data'!$B$8:$BE$45,'Occupancy Raw Data'!BC$3,FALSE)</f>
        <v>1.43803143405922</v>
      </c>
      <c r="V20" s="62">
        <f>VLOOKUP($A20,'Occupancy Raw Data'!$B$8:$BE$45,'Occupancy Raw Data'!BE$3,FALSE)</f>
        <v>3.1996025849423302</v>
      </c>
      <c r="X20" s="64">
        <f>VLOOKUP($A20,'ADR Raw Data'!$B$6:$BE$43,'ADR Raw Data'!AG$1,FALSE)</f>
        <v>139.342988331388</v>
      </c>
      <c r="Y20" s="65">
        <f>VLOOKUP($A20,'ADR Raw Data'!$B$6:$BE$43,'ADR Raw Data'!AH$1,FALSE)</f>
        <v>140.734883893149</v>
      </c>
      <c r="Z20" s="65">
        <f>VLOOKUP($A20,'ADR Raw Data'!$B$6:$BE$43,'ADR Raw Data'!AI$1,FALSE)</f>
        <v>139.91209578700301</v>
      </c>
      <c r="AA20" s="65">
        <f>VLOOKUP($A20,'ADR Raw Data'!$B$6:$BE$43,'ADR Raw Data'!AJ$1,FALSE)</f>
        <v>142.44364983337601</v>
      </c>
      <c r="AB20" s="65">
        <f>VLOOKUP($A20,'ADR Raw Data'!$B$6:$BE$43,'ADR Raw Data'!AK$1,FALSE)</f>
        <v>146.337426221577</v>
      </c>
      <c r="AC20" s="66">
        <f>VLOOKUP($A20,'ADR Raw Data'!$B$6:$BE$43,'ADR Raw Data'!AL$1,FALSE)</f>
        <v>141.87387911422701</v>
      </c>
      <c r="AD20" s="65">
        <f>VLOOKUP($A20,'ADR Raw Data'!$B$6:$BE$43,'ADR Raw Data'!AN$1,FALSE)</f>
        <v>187.88881589061</v>
      </c>
      <c r="AE20" s="65">
        <f>VLOOKUP($A20,'ADR Raw Data'!$B$6:$BE$43,'ADR Raw Data'!AO$1,FALSE)</f>
        <v>196.14648913943299</v>
      </c>
      <c r="AF20" s="66">
        <f>VLOOKUP($A20,'ADR Raw Data'!$B$6:$BE$43,'ADR Raw Data'!AP$1,FALSE)</f>
        <v>192.07107035898201</v>
      </c>
      <c r="AG20" s="67">
        <f>VLOOKUP($A20,'ADR Raw Data'!$B$6:$BE$43,'ADR Raw Data'!AR$1,FALSE)</f>
        <v>159.104651913482</v>
      </c>
      <c r="AI20" s="59">
        <f>VLOOKUP($A20,'ADR Raw Data'!$B$6:$BE$43,'ADR Raw Data'!AT$1,FALSE)</f>
        <v>-2.83979511082104</v>
      </c>
      <c r="AJ20" s="60">
        <f>VLOOKUP($A20,'ADR Raw Data'!$B$6:$BE$43,'ADR Raw Data'!AU$1,FALSE)</f>
        <v>-5.9604721424932201</v>
      </c>
      <c r="AK20" s="60">
        <f>VLOOKUP($A20,'ADR Raw Data'!$B$6:$BE$43,'ADR Raw Data'!AV$1,FALSE)</f>
        <v>-7.18871261518753</v>
      </c>
      <c r="AL20" s="60">
        <f>VLOOKUP($A20,'ADR Raw Data'!$B$6:$BE$43,'ADR Raw Data'!AW$1,FALSE)</f>
        <v>-5.8270879223838801</v>
      </c>
      <c r="AM20" s="60">
        <f>VLOOKUP($A20,'ADR Raw Data'!$B$6:$BE$43,'ADR Raw Data'!AX$1,FALSE)</f>
        <v>-3.2913828228284401</v>
      </c>
      <c r="AN20" s="61">
        <f>VLOOKUP($A20,'ADR Raw Data'!$B$6:$BE$43,'ADR Raw Data'!AY$1,FALSE)</f>
        <v>-5.03726396208467</v>
      </c>
      <c r="AO20" s="60">
        <f>VLOOKUP($A20,'ADR Raw Data'!$B$6:$BE$43,'ADR Raw Data'!BA$1,FALSE)</f>
        <v>-0.59341099031276101</v>
      </c>
      <c r="AP20" s="60">
        <f>VLOOKUP($A20,'ADR Raw Data'!$B$6:$BE$43,'ADR Raw Data'!BB$1,FALSE)</f>
        <v>-2.57856585942312</v>
      </c>
      <c r="AQ20" s="61">
        <f>VLOOKUP($A20,'ADR Raw Data'!$B$6:$BE$43,'ADR Raw Data'!BC$1,FALSE)</f>
        <v>-1.6088126206300399</v>
      </c>
      <c r="AR20" s="62">
        <f>VLOOKUP($A20,'ADR Raw Data'!$B$6:$BE$43,'ADR Raw Data'!BE$1,FALSE)</f>
        <v>-3.8050696819962</v>
      </c>
      <c r="AT20" s="64">
        <f>VLOOKUP($A20,'RevPAR Raw Data'!$B$6:$BE$43,'RevPAR Raw Data'!AG$1,FALSE)</f>
        <v>79.888239898314097</v>
      </c>
      <c r="AU20" s="65">
        <f>VLOOKUP($A20,'RevPAR Raw Data'!$B$6:$BE$43,'RevPAR Raw Data'!AH$1,FALSE)</f>
        <v>88.994948488092007</v>
      </c>
      <c r="AV20" s="65">
        <f>VLOOKUP($A20,'RevPAR Raw Data'!$B$6:$BE$43,'RevPAR Raw Data'!AI$1,FALSE)</f>
        <v>91.755303385068203</v>
      </c>
      <c r="AW20" s="65">
        <f>VLOOKUP($A20,'RevPAR Raw Data'!$B$6:$BE$43,'RevPAR Raw Data'!AJ$1,FALSE)</f>
        <v>92.934285188654002</v>
      </c>
      <c r="AX20" s="65">
        <f>VLOOKUP($A20,'RevPAR Raw Data'!$B$6:$BE$43,'RevPAR Raw Data'!AK$1,FALSE)</f>
        <v>101.17723441263</v>
      </c>
      <c r="AY20" s="66">
        <f>VLOOKUP($A20,'RevPAR Raw Data'!$B$6:$BE$43,'RevPAR Raw Data'!AL$1,FALSE)</f>
        <v>90.950002274551693</v>
      </c>
      <c r="AZ20" s="65">
        <f>VLOOKUP($A20,'RevPAR Raw Data'!$B$6:$BE$43,'RevPAR Raw Data'!AN$1,FALSE)</f>
        <v>155.352677281241</v>
      </c>
      <c r="BA20" s="65">
        <f>VLOOKUP($A20,'RevPAR Raw Data'!$B$6:$BE$43,'RevPAR Raw Data'!AO$1,FALSE)</f>
        <v>166.431896909285</v>
      </c>
      <c r="BB20" s="66">
        <f>VLOOKUP($A20,'RevPAR Raw Data'!$B$6:$BE$43,'RevPAR Raw Data'!AP$1,FALSE)</f>
        <v>160.89228709526299</v>
      </c>
      <c r="BC20" s="67">
        <f>VLOOKUP($A20,'RevPAR Raw Data'!$B$6:$BE$43,'RevPAR Raw Data'!AR$1,FALSE)</f>
        <v>110.93351222332601</v>
      </c>
      <c r="BE20" s="59">
        <f>VLOOKUP($A20,'RevPAR Raw Data'!$B$6:$BE$43,'RevPAR Raw Data'!AT$1,FALSE)</f>
        <v>-2.4311911765660001</v>
      </c>
      <c r="BF20" s="60">
        <f>VLOOKUP($A20,'RevPAR Raw Data'!$B$6:$BE$43,'RevPAR Raw Data'!AU$1,FALSE)</f>
        <v>-1.6156691625783</v>
      </c>
      <c r="BG20" s="60">
        <f>VLOOKUP($A20,'RevPAR Raw Data'!$B$6:$BE$43,'RevPAR Raw Data'!AV$1,FALSE)</f>
        <v>-1.2627666157119599</v>
      </c>
      <c r="BH20" s="60">
        <f>VLOOKUP($A20,'RevPAR Raw Data'!$B$6:$BE$43,'RevPAR Raw Data'!AW$1,FALSE)</f>
        <v>0.37960498348133298</v>
      </c>
      <c r="BI20" s="60">
        <f>VLOOKUP($A20,'RevPAR Raw Data'!$B$6:$BE$43,'RevPAR Raw Data'!AX$1,FALSE)</f>
        <v>-0.77388137102837695</v>
      </c>
      <c r="BJ20" s="61">
        <f>VLOOKUP($A20,'RevPAR Raw Data'!$B$6:$BE$43,'RevPAR Raw Data'!AY$1,FALSE)</f>
        <v>-1.10114954666896</v>
      </c>
      <c r="BK20" s="60">
        <f>VLOOKUP($A20,'RevPAR Raw Data'!$B$6:$BE$43,'RevPAR Raw Data'!BA$1,FALSE)</f>
        <v>0.13886212455490399</v>
      </c>
      <c r="BL20" s="60">
        <f>VLOOKUP($A20,'RevPAR Raw Data'!$B$6:$BE$43,'RevPAR Raw Data'!BB$1,FALSE)</f>
        <v>-0.50255255945210398</v>
      </c>
      <c r="BM20" s="61">
        <f>VLOOKUP($A20,'RevPAR Raw Data'!$B$6:$BE$43,'RevPAR Raw Data'!BC$1,FALSE)</f>
        <v>-0.19391641777059301</v>
      </c>
      <c r="BN20" s="62">
        <f>VLOOKUP($A20,'RevPAR Raw Data'!$B$6:$BE$43,'RevPAR Raw Data'!BE$1,FALSE)</f>
        <v>-0.72721420495788203</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Data'!$B$8:$BE$45,'Occupancy Raw Data'!AG$3,FALSE)</f>
        <v>49.717441561777498</v>
      </c>
      <c r="C22" s="60">
        <f>VLOOKUP($A22,'Occupancy Raw Data'!$B$8:$BE$45,'Occupancy Raw Data'!AH$3,FALSE)</f>
        <v>61.297650191534998</v>
      </c>
      <c r="D22" s="60">
        <f>VLOOKUP($A22,'Occupancy Raw Data'!$B$8:$BE$45,'Occupancy Raw Data'!AI$3,FALSE)</f>
        <v>63.5464355788096</v>
      </c>
      <c r="E22" s="60">
        <f>VLOOKUP($A22,'Occupancy Raw Data'!$B$8:$BE$45,'Occupancy Raw Data'!AJ$3,FALSE)</f>
        <v>64.810099971970402</v>
      </c>
      <c r="F22" s="60">
        <f>VLOOKUP($A22,'Occupancy Raw Data'!$B$8:$BE$45,'Occupancy Raw Data'!AK$3,FALSE)</f>
        <v>64.166588806876504</v>
      </c>
      <c r="G22" s="61">
        <f>VLOOKUP($A22,'Occupancy Raw Data'!$B$8:$BE$45,'Occupancy Raw Data'!AL$3,FALSE)</f>
        <v>60.7070784926496</v>
      </c>
      <c r="H22" s="60">
        <f>VLOOKUP($A22,'Occupancy Raw Data'!$B$8:$BE$45,'Occupancy Raw Data'!AN$3,FALSE)</f>
        <v>71.183897038213502</v>
      </c>
      <c r="I22" s="60">
        <f>VLOOKUP($A22,'Occupancy Raw Data'!$B$8:$BE$45,'Occupancy Raw Data'!AO$3,FALSE)</f>
        <v>71.214262356348598</v>
      </c>
      <c r="J22" s="61">
        <f>VLOOKUP($A22,'Occupancy Raw Data'!$B$8:$BE$45,'Occupancy Raw Data'!AP$3,FALSE)</f>
        <v>71.199079697281107</v>
      </c>
      <c r="K22" s="62">
        <f>VLOOKUP($A22,'Occupancy Raw Data'!$B$8:$BE$45,'Occupancy Raw Data'!AR$3,FALSE)</f>
        <v>63.7046830944793</v>
      </c>
      <c r="M22" s="59">
        <f>VLOOKUP($A22,'Occupancy Raw Data'!$B$8:$BE$45,'Occupancy Raw Data'!AT$3,FALSE)</f>
        <v>-4.0018825277741499</v>
      </c>
      <c r="N22" s="60">
        <f>VLOOKUP($A22,'Occupancy Raw Data'!$B$8:$BE$45,'Occupancy Raw Data'!AU$3,FALSE)</f>
        <v>0.30437985734989098</v>
      </c>
      <c r="O22" s="60">
        <f>VLOOKUP($A22,'Occupancy Raw Data'!$B$8:$BE$45,'Occupancy Raw Data'!AV$3,FALSE)</f>
        <v>-6.6837805567962705E-2</v>
      </c>
      <c r="P22" s="60">
        <f>VLOOKUP($A22,'Occupancy Raw Data'!$B$8:$BE$45,'Occupancy Raw Data'!AW$3,FALSE)</f>
        <v>0.72643684014818999</v>
      </c>
      <c r="Q22" s="60">
        <f>VLOOKUP($A22,'Occupancy Raw Data'!$B$8:$BE$45,'Occupancy Raw Data'!AX$3,FALSE)</f>
        <v>-0.69414395085299496</v>
      </c>
      <c r="R22" s="61">
        <f>VLOOKUP($A22,'Occupancy Raw Data'!$B$8:$BE$45,'Occupancy Raw Data'!AY$3,FALSE)</f>
        <v>-0.62629306104598204</v>
      </c>
      <c r="S22" s="60">
        <f>VLOOKUP($A22,'Occupancy Raw Data'!$B$8:$BE$45,'Occupancy Raw Data'!BA$3,FALSE)</f>
        <v>-7.3882691769600797</v>
      </c>
      <c r="T22" s="60">
        <f>VLOOKUP($A22,'Occupancy Raw Data'!$B$8:$BE$45,'Occupancy Raw Data'!BB$3,FALSE)</f>
        <v>-9.0165979343252101</v>
      </c>
      <c r="U22" s="61">
        <f>VLOOKUP($A22,'Occupancy Raw Data'!$B$8:$BE$45,'Occupancy Raw Data'!BC$3,FALSE)</f>
        <v>-8.2098280841751308</v>
      </c>
      <c r="V22" s="62">
        <f>VLOOKUP($A22,'Occupancy Raw Data'!$B$8:$BE$45,'Occupancy Raw Data'!BE$3,FALSE)</f>
        <v>-3.1807617402777302</v>
      </c>
      <c r="X22" s="64">
        <f>VLOOKUP($A22,'ADR Raw Data'!$B$6:$BE$43,'ADR Raw Data'!AG$1,FALSE)</f>
        <v>105.167902115967</v>
      </c>
      <c r="Y22" s="65">
        <f>VLOOKUP($A22,'ADR Raw Data'!$B$6:$BE$43,'ADR Raw Data'!AH$1,FALSE)</f>
        <v>107.933967476731</v>
      </c>
      <c r="Z22" s="65">
        <f>VLOOKUP($A22,'ADR Raw Data'!$B$6:$BE$43,'ADR Raw Data'!AI$1,FALSE)</f>
        <v>108.889471338516</v>
      </c>
      <c r="AA22" s="65">
        <f>VLOOKUP($A22,'ADR Raw Data'!$B$6:$BE$43,'ADR Raw Data'!AJ$1,FALSE)</f>
        <v>108.672953795974</v>
      </c>
      <c r="AB22" s="65">
        <f>VLOOKUP($A22,'ADR Raw Data'!$B$6:$BE$43,'ADR Raw Data'!AK$1,FALSE)</f>
        <v>110.273067780568</v>
      </c>
      <c r="AC22" s="66">
        <f>VLOOKUP($A22,'ADR Raw Data'!$B$6:$BE$43,'ADR Raw Data'!AL$1,FALSE)</f>
        <v>108.33306912903301</v>
      </c>
      <c r="AD22" s="65">
        <f>VLOOKUP($A22,'ADR Raw Data'!$B$6:$BE$43,'ADR Raw Data'!AN$1,FALSE)</f>
        <v>130.86803602923601</v>
      </c>
      <c r="AE22" s="65">
        <f>VLOOKUP($A22,'ADR Raw Data'!$B$6:$BE$43,'ADR Raw Data'!AO$1,FALSE)</f>
        <v>132.17161931235799</v>
      </c>
      <c r="AF22" s="66">
        <f>VLOOKUP($A22,'ADR Raw Data'!$B$6:$BE$43,'ADR Raw Data'!AP$1,FALSE)</f>
        <v>131.519966660378</v>
      </c>
      <c r="AG22" s="67">
        <f>VLOOKUP($A22,'ADR Raw Data'!$B$6:$BE$43,'ADR Raw Data'!AR$1,FALSE)</f>
        <v>115.73698845980999</v>
      </c>
      <c r="AH22" s="94"/>
      <c r="AI22" s="59">
        <f>VLOOKUP($A22,'ADR Raw Data'!$B$6:$BE$43,'ADR Raw Data'!AT$1,FALSE)</f>
        <v>5.7042008055573898</v>
      </c>
      <c r="AJ22" s="60">
        <f>VLOOKUP($A22,'ADR Raw Data'!$B$6:$BE$43,'ADR Raw Data'!AU$1,FALSE)</f>
        <v>7.5914420589194496</v>
      </c>
      <c r="AK22" s="60">
        <f>VLOOKUP($A22,'ADR Raw Data'!$B$6:$BE$43,'ADR Raw Data'!AV$1,FALSE)</f>
        <v>7.8437760878853497</v>
      </c>
      <c r="AL22" s="60">
        <f>VLOOKUP($A22,'ADR Raw Data'!$B$6:$BE$43,'ADR Raw Data'!AW$1,FALSE)</f>
        <v>8.9736567060613499</v>
      </c>
      <c r="AM22" s="60">
        <f>VLOOKUP($A22,'ADR Raw Data'!$B$6:$BE$43,'ADR Raw Data'!AX$1,FALSE)</f>
        <v>8.3432000660933205</v>
      </c>
      <c r="AN22" s="61">
        <f>VLOOKUP($A22,'ADR Raw Data'!$B$6:$BE$43,'ADR Raw Data'!AY$1,FALSE)</f>
        <v>7.7960140694956701</v>
      </c>
      <c r="AO22" s="60">
        <f>VLOOKUP($A22,'ADR Raw Data'!$B$6:$BE$43,'ADR Raw Data'!BA$1,FALSE)</f>
        <v>8.5144739673985992</v>
      </c>
      <c r="AP22" s="60">
        <f>VLOOKUP($A22,'ADR Raw Data'!$B$6:$BE$43,'ADR Raw Data'!BB$1,FALSE)</f>
        <v>7.5287783385153997</v>
      </c>
      <c r="AQ22" s="61">
        <f>VLOOKUP($A22,'ADR Raw Data'!$B$6:$BE$43,'ADR Raw Data'!BC$1,FALSE)</f>
        <v>8.0077123850603193</v>
      </c>
      <c r="AR22" s="62">
        <f>VLOOKUP($A22,'ADR Raw Data'!$B$6:$BE$43,'ADR Raw Data'!BE$1,FALSE)</f>
        <v>7.4996152755266898</v>
      </c>
      <c r="AT22" s="64">
        <f>VLOOKUP($A22,'RevPAR Raw Data'!$B$6:$BE$43,'RevPAR Raw Data'!AG$1,FALSE)</f>
        <v>52.286790276253399</v>
      </c>
      <c r="AU22" s="65">
        <f>VLOOKUP($A22,'RevPAR Raw Data'!$B$6:$BE$43,'RevPAR Raw Data'!AH$1,FALSE)</f>
        <v>66.160985821732197</v>
      </c>
      <c r="AV22" s="65">
        <f>VLOOKUP($A22,'RevPAR Raw Data'!$B$6:$BE$43,'RevPAR Raw Data'!AI$1,FALSE)</f>
        <v>69.195377756236496</v>
      </c>
      <c r="AW22" s="65">
        <f>VLOOKUP($A22,'RevPAR Raw Data'!$B$6:$BE$43,'RevPAR Raw Data'!AJ$1,FALSE)</f>
        <v>70.431049997664203</v>
      </c>
      <c r="AX22" s="65">
        <f>VLOOKUP($A22,'RevPAR Raw Data'!$B$6:$BE$43,'RevPAR Raw Data'!AK$1,FALSE)</f>
        <v>70.758465967485705</v>
      </c>
      <c r="AY22" s="66">
        <f>VLOOKUP($A22,'RevPAR Raw Data'!$B$6:$BE$43,'RevPAR Raw Data'!AL$1,FALSE)</f>
        <v>65.765841309658896</v>
      </c>
      <c r="AZ22" s="65">
        <f>VLOOKUP($A22,'RevPAR Raw Data'!$B$6:$BE$43,'RevPAR Raw Data'!AN$1,FALSE)</f>
        <v>93.156968022984202</v>
      </c>
      <c r="BA22" s="65">
        <f>VLOOKUP($A22,'RevPAR Raw Data'!$B$6:$BE$43,'RevPAR Raw Data'!AO$1,FALSE)</f>
        <v>94.125043737737002</v>
      </c>
      <c r="BB22" s="66">
        <f>VLOOKUP($A22,'RevPAR Raw Data'!$B$6:$BE$43,'RevPAR Raw Data'!AP$1,FALSE)</f>
        <v>93.641005880360595</v>
      </c>
      <c r="BC22" s="67">
        <f>VLOOKUP($A22,'RevPAR Raw Data'!$B$6:$BE$43,'RevPAR Raw Data'!AR$1,FALSE)</f>
        <v>73.729881721416703</v>
      </c>
      <c r="BE22" s="59">
        <f>VLOOKUP($A22,'RevPAR Raw Data'!$B$6:$BE$43,'RevPAR Raw Data'!AT$1,FALSE)</f>
        <v>1.4740428623964801</v>
      </c>
      <c r="BF22" s="60">
        <f>VLOOKUP($A22,'RevPAR Raw Data'!$B$6:$BE$43,'RevPAR Raw Data'!AU$1,FALSE)</f>
        <v>7.9189287367790797</v>
      </c>
      <c r="BG22" s="60">
        <f>VLOOKUP($A22,'RevPAR Raw Data'!$B$6:$BE$43,'RevPAR Raw Data'!AV$1,FALSE)</f>
        <v>7.7716956745065797</v>
      </c>
      <c r="BH22" s="60">
        <f>VLOOKUP($A22,'RevPAR Raw Data'!$B$6:$BE$43,'RevPAR Raw Data'!AW$1,FALSE)</f>
        <v>9.7652814944308002</v>
      </c>
      <c r="BI22" s="60">
        <f>VLOOKUP($A22,'RevPAR Raw Data'!$B$6:$BE$43,'RevPAR Raw Data'!AX$1,FALSE)</f>
        <v>7.5911422966739703</v>
      </c>
      <c r="BJ22" s="61">
        <f>VLOOKUP($A22,'RevPAR Raw Data'!$B$6:$BE$43,'RevPAR Raw Data'!AY$1,FALSE)</f>
        <v>7.1208951132942602</v>
      </c>
      <c r="BK22" s="60">
        <f>VLOOKUP($A22,'RevPAR Raw Data'!$B$6:$BE$43,'RevPAR Raw Data'!BA$1,FALSE)</f>
        <v>0.49713253472491897</v>
      </c>
      <c r="BL22" s="60">
        <f>VLOOKUP($A22,'RevPAR Raw Data'!$B$6:$BE$43,'RevPAR Raw Data'!BB$1,FALSE)</f>
        <v>-2.1666592679603101</v>
      </c>
      <c r="BM22" s="61">
        <f>VLOOKUP($A22,'RevPAR Raw Data'!$B$6:$BE$43,'RevPAR Raw Data'!BC$1,FALSE)</f>
        <v>-0.85953511940347105</v>
      </c>
      <c r="BN22" s="62">
        <f>VLOOKUP($A22,'RevPAR Raw Data'!$B$6:$BE$43,'RevPAR Raw Data'!BE$1,FALSE)</f>
        <v>4.0803086418969698</v>
      </c>
    </row>
    <row r="23" spans="1:66" x14ac:dyDescent="0.35">
      <c r="A23" s="78" t="s">
        <v>71</v>
      </c>
      <c r="B23" s="59">
        <f>VLOOKUP($A23,'Occupancy Raw Data'!$B$8:$BE$45,'Occupancy Raw Data'!AG$3,FALSE)</f>
        <v>47.146553036067502</v>
      </c>
      <c r="C23" s="60">
        <f>VLOOKUP($A23,'Occupancy Raw Data'!$B$8:$BE$45,'Occupancy Raw Data'!AH$3,FALSE)</f>
        <v>57.728910770480098</v>
      </c>
      <c r="D23" s="60">
        <f>VLOOKUP($A23,'Occupancy Raw Data'!$B$8:$BE$45,'Occupancy Raw Data'!AI$3,FALSE)</f>
        <v>59.883514364023902</v>
      </c>
      <c r="E23" s="60">
        <f>VLOOKUP($A23,'Occupancy Raw Data'!$B$8:$BE$45,'Occupancy Raw Data'!AJ$3,FALSE)</f>
        <v>61.062328697594097</v>
      </c>
      <c r="F23" s="60">
        <f>VLOOKUP($A23,'Occupancy Raw Data'!$B$8:$BE$45,'Occupancy Raw Data'!AK$3,FALSE)</f>
        <v>61.272967211450599</v>
      </c>
      <c r="G23" s="61">
        <f>VLOOKUP($A23,'Occupancy Raw Data'!$B$8:$BE$45,'Occupancy Raw Data'!AL$3,FALSE)</f>
        <v>57.417707899838597</v>
      </c>
      <c r="H23" s="60">
        <f>VLOOKUP($A23,'Occupancy Raw Data'!$B$8:$BE$45,'Occupancy Raw Data'!AN$3,FALSE)</f>
        <v>68.631357222616899</v>
      </c>
      <c r="I23" s="60">
        <f>VLOOKUP($A23,'Occupancy Raw Data'!$B$8:$BE$45,'Occupancy Raw Data'!AO$3,FALSE)</f>
        <v>69.682011978479295</v>
      </c>
      <c r="J23" s="61">
        <f>VLOOKUP($A23,'Occupancy Raw Data'!$B$8:$BE$45,'Occupancy Raw Data'!AP$3,FALSE)</f>
        <v>69.156684600548104</v>
      </c>
      <c r="K23" s="62">
        <f>VLOOKUP($A23,'Occupancy Raw Data'!$B$8:$BE$45,'Occupancy Raw Data'!AR$3,FALSE)</f>
        <v>60.7714337502265</v>
      </c>
      <c r="M23" s="59">
        <f>VLOOKUP($A23,'Occupancy Raw Data'!$B$8:$BE$45,'Occupancy Raw Data'!AT$3,FALSE)</f>
        <v>-7.22836301592403</v>
      </c>
      <c r="N23" s="60">
        <f>VLOOKUP($A23,'Occupancy Raw Data'!$B$8:$BE$45,'Occupancy Raw Data'!AU$3,FALSE)</f>
        <v>-2.1919252042040398</v>
      </c>
      <c r="O23" s="60">
        <f>VLOOKUP($A23,'Occupancy Raw Data'!$B$8:$BE$45,'Occupancy Raw Data'!AV$3,FALSE)</f>
        <v>-2.55840304255302</v>
      </c>
      <c r="P23" s="60">
        <f>VLOOKUP($A23,'Occupancy Raw Data'!$B$8:$BE$45,'Occupancy Raw Data'!AW$3,FALSE)</f>
        <v>-1.94251542193732</v>
      </c>
      <c r="Q23" s="60">
        <f>VLOOKUP($A23,'Occupancy Raw Data'!$B$8:$BE$45,'Occupancy Raw Data'!AX$3,FALSE)</f>
        <v>-1.79591481108206</v>
      </c>
      <c r="R23" s="61">
        <f>VLOOKUP($A23,'Occupancy Raw Data'!$B$8:$BE$45,'Occupancy Raw Data'!AY$3,FALSE)</f>
        <v>-2.9988064547905902</v>
      </c>
      <c r="S23" s="60">
        <f>VLOOKUP($A23,'Occupancy Raw Data'!$B$8:$BE$45,'Occupancy Raw Data'!BA$3,FALSE)</f>
        <v>-10.733557502629401</v>
      </c>
      <c r="T23" s="60">
        <f>VLOOKUP($A23,'Occupancy Raw Data'!$B$8:$BE$45,'Occupancy Raw Data'!BB$3,FALSE)</f>
        <v>-11.1731046548101</v>
      </c>
      <c r="U23" s="61">
        <f>VLOOKUP($A23,'Occupancy Raw Data'!$B$8:$BE$45,'Occupancy Raw Data'!BC$3,FALSE)</f>
        <v>-10.955542896264999</v>
      </c>
      <c r="V23" s="62">
        <f>VLOOKUP($A23,'Occupancy Raw Data'!$B$8:$BE$45,'Occupancy Raw Data'!BE$3,FALSE)</f>
        <v>-5.7378433577402204</v>
      </c>
      <c r="X23" s="64">
        <f>VLOOKUP($A23,'ADR Raw Data'!$B$6:$BE$43,'ADR Raw Data'!AG$1,FALSE)</f>
        <v>109.358431783946</v>
      </c>
      <c r="Y23" s="65">
        <f>VLOOKUP($A23,'ADR Raw Data'!$B$6:$BE$43,'ADR Raw Data'!AH$1,FALSE)</f>
        <v>111.605427409605</v>
      </c>
      <c r="Z23" s="65">
        <f>VLOOKUP($A23,'ADR Raw Data'!$B$6:$BE$43,'ADR Raw Data'!AI$1,FALSE)</f>
        <v>112.736582120229</v>
      </c>
      <c r="AA23" s="65">
        <f>VLOOKUP($A23,'ADR Raw Data'!$B$6:$BE$43,'ADR Raw Data'!AJ$1,FALSE)</f>
        <v>111.728880761398</v>
      </c>
      <c r="AB23" s="65">
        <f>VLOOKUP($A23,'ADR Raw Data'!$B$6:$BE$43,'ADR Raw Data'!AK$1,FALSE)</f>
        <v>114.381621727965</v>
      </c>
      <c r="AC23" s="66">
        <f>VLOOKUP($A23,'ADR Raw Data'!$B$6:$BE$43,'ADR Raw Data'!AL$1,FALSE)</f>
        <v>112.090882956062</v>
      </c>
      <c r="AD23" s="65">
        <f>VLOOKUP($A23,'ADR Raw Data'!$B$6:$BE$43,'ADR Raw Data'!AN$1,FALSE)</f>
        <v>134.946994471869</v>
      </c>
      <c r="AE23" s="65">
        <f>VLOOKUP($A23,'ADR Raw Data'!$B$6:$BE$43,'ADR Raw Data'!AO$1,FALSE)</f>
        <v>136.33259674041699</v>
      </c>
      <c r="AF23" s="66">
        <f>VLOOKUP($A23,'ADR Raw Data'!$B$6:$BE$43,'ADR Raw Data'!AP$1,FALSE)</f>
        <v>135.64505825581099</v>
      </c>
      <c r="AG23" s="67">
        <f>VLOOKUP($A23,'ADR Raw Data'!$B$6:$BE$43,'ADR Raw Data'!AR$1,FALSE)</f>
        <v>119.74861036877</v>
      </c>
      <c r="AH23" s="94"/>
      <c r="AI23" s="59">
        <f>VLOOKUP($A23,'ADR Raw Data'!$B$6:$BE$43,'ADR Raw Data'!AT$1,FALSE)</f>
        <v>1.56206579572604</v>
      </c>
      <c r="AJ23" s="60">
        <f>VLOOKUP($A23,'ADR Raw Data'!$B$6:$BE$43,'ADR Raw Data'!AU$1,FALSE)</f>
        <v>2.9066038074296499</v>
      </c>
      <c r="AK23" s="60">
        <f>VLOOKUP($A23,'ADR Raw Data'!$B$6:$BE$43,'ADR Raw Data'!AV$1,FALSE)</f>
        <v>4.7456824874614503</v>
      </c>
      <c r="AL23" s="60">
        <f>VLOOKUP($A23,'ADR Raw Data'!$B$6:$BE$43,'ADR Raw Data'!AW$1,FALSE)</f>
        <v>5.8761911630344104</v>
      </c>
      <c r="AM23" s="60">
        <f>VLOOKUP($A23,'ADR Raw Data'!$B$6:$BE$43,'ADR Raw Data'!AX$1,FALSE)</f>
        <v>6.4120004133854103</v>
      </c>
      <c r="AN23" s="61">
        <f>VLOOKUP($A23,'ADR Raw Data'!$B$6:$BE$43,'ADR Raw Data'!AY$1,FALSE)</f>
        <v>4.4357887537401703</v>
      </c>
      <c r="AO23" s="60">
        <f>VLOOKUP($A23,'ADR Raw Data'!$B$6:$BE$43,'ADR Raw Data'!BA$1,FALSE)</f>
        <v>7.9520566490754199</v>
      </c>
      <c r="AP23" s="60">
        <f>VLOOKUP($A23,'ADR Raw Data'!$B$6:$BE$43,'ADR Raw Data'!BB$1,FALSE)</f>
        <v>6.91713989089265</v>
      </c>
      <c r="AQ23" s="61">
        <f>VLOOKUP($A23,'ADR Raw Data'!$B$6:$BE$43,'ADR Raw Data'!BC$1,FALSE)</f>
        <v>7.4229023317613301</v>
      </c>
      <c r="AR23" s="62">
        <f>VLOOKUP($A23,'ADR Raw Data'!$B$6:$BE$43,'ADR Raw Data'!BE$1,FALSE)</f>
        <v>5.1814038030172798</v>
      </c>
      <c r="AT23" s="64">
        <f>VLOOKUP($A23,'RevPAR Raw Data'!$B$6:$BE$43,'RevPAR Raw Data'!AG$1,FALSE)</f>
        <v>51.558731040430096</v>
      </c>
      <c r="AU23" s="65">
        <f>VLOOKUP($A23,'RevPAR Raw Data'!$B$6:$BE$43,'RevPAR Raw Data'!AH$1,FALSE)</f>
        <v>64.428597604304102</v>
      </c>
      <c r="AV23" s="65">
        <f>VLOOKUP($A23,'RevPAR Raw Data'!$B$6:$BE$43,'RevPAR Raw Data'!AI$1,FALSE)</f>
        <v>67.510627347477396</v>
      </c>
      <c r="AW23" s="65">
        <f>VLOOKUP($A23,'RevPAR Raw Data'!$B$6:$BE$43,'RevPAR Raw Data'!AJ$1,FALSE)</f>
        <v>68.224256420667899</v>
      </c>
      <c r="AX23" s="65">
        <f>VLOOKUP($A23,'RevPAR Raw Data'!$B$6:$BE$43,'RevPAR Raw Data'!AK$1,FALSE)</f>
        <v>70.085013577301694</v>
      </c>
      <c r="AY23" s="66">
        <f>VLOOKUP($A23,'RevPAR Raw Data'!$B$6:$BE$43,'RevPAR Raw Data'!AL$1,FALSE)</f>
        <v>64.360015758061706</v>
      </c>
      <c r="AZ23" s="65">
        <f>VLOOKUP($A23,'RevPAR Raw Data'!$B$6:$BE$43,'RevPAR Raw Data'!AN$1,FALSE)</f>
        <v>92.615953837173805</v>
      </c>
      <c r="BA23" s="65">
        <f>VLOOKUP($A23,'RevPAR Raw Data'!$B$6:$BE$43,'RevPAR Raw Data'!AO$1,FALSE)</f>
        <v>94.999296391229294</v>
      </c>
      <c r="BB23" s="66">
        <f>VLOOKUP($A23,'RevPAR Raw Data'!$B$6:$BE$43,'RevPAR Raw Data'!AP$1,FALSE)</f>
        <v>93.807625114201599</v>
      </c>
      <c r="BC23" s="67">
        <f>VLOOKUP($A23,'RevPAR Raw Data'!$B$6:$BE$43,'RevPAR Raw Data'!AR$1,FALSE)</f>
        <v>72.772947417074406</v>
      </c>
      <c r="BE23" s="59">
        <f>VLOOKUP($A23,'RevPAR Raw Data'!$B$6:$BE$43,'RevPAR Raw Data'!AT$1,FALSE)</f>
        <v>-5.7792090064606398</v>
      </c>
      <c r="BF23" s="60">
        <f>VLOOKUP($A23,'RevPAR Raw Data'!$B$6:$BE$43,'RevPAR Raw Data'!AU$1,FALSE)</f>
        <v>0.65096802178420599</v>
      </c>
      <c r="BG23" s="60">
        <f>VLOOKUP($A23,'RevPAR Raw Data'!$B$6:$BE$43,'RevPAR Raw Data'!AV$1,FALSE)</f>
        <v>2.0658657597593102</v>
      </c>
      <c r="BH23" s="60">
        <f>VLOOKUP($A23,'RevPAR Raw Data'!$B$6:$BE$43,'RevPAR Raw Data'!AW$1,FALSE)</f>
        <v>3.8195298215326199</v>
      </c>
      <c r="BI23" s="60">
        <f>VLOOKUP($A23,'RevPAR Raw Data'!$B$6:$BE$43,'RevPAR Raw Data'!AX$1,FALSE)</f>
        <v>4.5009315371927103</v>
      </c>
      <c r="BJ23" s="61">
        <f>VLOOKUP($A23,'RevPAR Raw Data'!$B$6:$BE$43,'RevPAR Raw Data'!AY$1,FALSE)</f>
        <v>1.30396157948154</v>
      </c>
      <c r="BK23" s="60">
        <f>VLOOKUP($A23,'RevPAR Raw Data'!$B$6:$BE$43,'RevPAR Raw Data'!BA$1,FALSE)</f>
        <v>-3.6350394266241999</v>
      </c>
      <c r="BL23" s="60">
        <f>VLOOKUP($A23,'RevPAR Raw Data'!$B$6:$BE$43,'RevPAR Raw Data'!BB$1,FALSE)</f>
        <v>-5.0288240430465798</v>
      </c>
      <c r="BM23" s="61">
        <f>VLOOKUP($A23,'RevPAR Raw Data'!$B$6:$BE$43,'RevPAR Raw Data'!BC$1,FALSE)</f>
        <v>-4.3458598136077198</v>
      </c>
      <c r="BN23" s="62">
        <f>VLOOKUP($A23,'RevPAR Raw Data'!$B$6:$BE$43,'RevPAR Raw Data'!BE$1,FALSE)</f>
        <v>-0.85374038867206004</v>
      </c>
    </row>
    <row r="24" spans="1:66" x14ac:dyDescent="0.35">
      <c r="A24" s="78" t="s">
        <v>53</v>
      </c>
      <c r="B24" s="59">
        <f>VLOOKUP($A24,'Occupancy Raw Data'!$B$8:$BE$45,'Occupancy Raw Data'!AG$3,FALSE)</f>
        <v>42.360885128538797</v>
      </c>
      <c r="C24" s="60">
        <f>VLOOKUP($A24,'Occupancy Raw Data'!$B$8:$BE$45,'Occupancy Raw Data'!AH$3,FALSE)</f>
        <v>58.395704523267099</v>
      </c>
      <c r="D24" s="60">
        <f>VLOOKUP($A24,'Occupancy Raw Data'!$B$8:$BE$45,'Occupancy Raw Data'!AI$3,FALSE)</f>
        <v>62.821347217702503</v>
      </c>
      <c r="E24" s="60">
        <f>VLOOKUP($A24,'Occupancy Raw Data'!$B$8:$BE$45,'Occupancy Raw Data'!AJ$3,FALSE)</f>
        <v>65.221282134721704</v>
      </c>
      <c r="F24" s="60">
        <f>VLOOKUP($A24,'Occupancy Raw Data'!$B$8:$BE$45,'Occupancy Raw Data'!AK$3,FALSE)</f>
        <v>60.258704848682001</v>
      </c>
      <c r="G24" s="61">
        <f>VLOOKUP($A24,'Occupancy Raw Data'!$B$8:$BE$45,'Occupancy Raw Data'!AL$3,FALSE)</f>
        <v>57.8115847705824</v>
      </c>
      <c r="H24" s="60">
        <f>VLOOKUP($A24,'Occupancy Raw Data'!$B$8:$BE$45,'Occupancy Raw Data'!AN$3,FALSE)</f>
        <v>67.2958021477383</v>
      </c>
      <c r="I24" s="60">
        <f>VLOOKUP($A24,'Occupancy Raw Data'!$B$8:$BE$45,'Occupancy Raw Data'!AO$3,FALSE)</f>
        <v>70.013016596160099</v>
      </c>
      <c r="J24" s="61">
        <f>VLOOKUP($A24,'Occupancy Raw Data'!$B$8:$BE$45,'Occupancy Raw Data'!AP$3,FALSE)</f>
        <v>68.6544093719492</v>
      </c>
      <c r="K24" s="62">
        <f>VLOOKUP($A24,'Occupancy Raw Data'!$B$8:$BE$45,'Occupancy Raw Data'!AR$3,FALSE)</f>
        <v>60.9095346566872</v>
      </c>
      <c r="M24" s="59">
        <f>VLOOKUP($A24,'Occupancy Raw Data'!$B$8:$BE$45,'Occupancy Raw Data'!AT$3,FALSE)</f>
        <v>-0.78811744895376501</v>
      </c>
      <c r="N24" s="60">
        <f>VLOOKUP($A24,'Occupancy Raw Data'!$B$8:$BE$45,'Occupancy Raw Data'!AU$3,FALSE)</f>
        <v>3.4678619322494102</v>
      </c>
      <c r="O24" s="60">
        <f>VLOOKUP($A24,'Occupancy Raw Data'!$B$8:$BE$45,'Occupancy Raw Data'!AV$3,FALSE)</f>
        <v>2.23951227874826</v>
      </c>
      <c r="P24" s="60">
        <f>VLOOKUP($A24,'Occupancy Raw Data'!$B$8:$BE$45,'Occupancy Raw Data'!AW$3,FALSE)</f>
        <v>8.1736706924625206</v>
      </c>
      <c r="Q24" s="60">
        <f>VLOOKUP($A24,'Occupancy Raw Data'!$B$8:$BE$45,'Occupancy Raw Data'!AX$3,FALSE)</f>
        <v>0.80693764651972</v>
      </c>
      <c r="R24" s="61">
        <f>VLOOKUP($A24,'Occupancy Raw Data'!$B$8:$BE$45,'Occupancy Raw Data'!AY$3,FALSE)</f>
        <v>2.99564516903461</v>
      </c>
      <c r="S24" s="60">
        <f>VLOOKUP($A24,'Occupancy Raw Data'!$B$8:$BE$45,'Occupancy Raw Data'!BA$3,FALSE)</f>
        <v>-6.6337977724607802</v>
      </c>
      <c r="T24" s="60">
        <f>VLOOKUP($A24,'Occupancy Raw Data'!$B$8:$BE$45,'Occupancy Raw Data'!BB$3,FALSE)</f>
        <v>-4.9420694845785702</v>
      </c>
      <c r="U24" s="61">
        <f>VLOOKUP($A24,'Occupancy Raw Data'!$B$8:$BE$45,'Occupancy Raw Data'!BC$3,FALSE)</f>
        <v>-5.7787875565063596</v>
      </c>
      <c r="V24" s="62">
        <f>VLOOKUP($A24,'Occupancy Raw Data'!$B$8:$BE$45,'Occupancy Raw Data'!BE$3,FALSE)</f>
        <v>-3.31751216458843E-3</v>
      </c>
      <c r="X24" s="64">
        <f>VLOOKUP($A24,'ADR Raw Data'!$B$6:$BE$43,'ADR Raw Data'!AG$1,FALSE)</f>
        <v>99.200877664682096</v>
      </c>
      <c r="Y24" s="65">
        <f>VLOOKUP($A24,'ADR Raw Data'!$B$6:$BE$43,'ADR Raw Data'!AH$1,FALSE)</f>
        <v>102.316035107272</v>
      </c>
      <c r="Z24" s="65">
        <f>VLOOKUP($A24,'ADR Raw Data'!$B$6:$BE$43,'ADR Raw Data'!AI$1,FALSE)</f>
        <v>102.924173789173</v>
      </c>
      <c r="AA24" s="65">
        <f>VLOOKUP($A24,'ADR Raw Data'!$B$6:$BE$43,'ADR Raw Data'!AJ$1,FALSE)</f>
        <v>105.485948609205</v>
      </c>
      <c r="AB24" s="65">
        <f>VLOOKUP($A24,'ADR Raw Data'!$B$6:$BE$43,'ADR Raw Data'!AK$1,FALSE)</f>
        <v>105.205394896719</v>
      </c>
      <c r="AC24" s="66">
        <f>VLOOKUP($A24,'ADR Raw Data'!$B$6:$BE$43,'ADR Raw Data'!AL$1,FALSE)</f>
        <v>103.30925529819</v>
      </c>
      <c r="AD24" s="65">
        <f>VLOOKUP($A24,'ADR Raw Data'!$B$6:$BE$43,'ADR Raw Data'!AN$1,FALSE)</f>
        <v>118.178992988394</v>
      </c>
      <c r="AE24" s="65">
        <f>VLOOKUP($A24,'ADR Raw Data'!$B$6:$BE$43,'ADR Raw Data'!AO$1,FALSE)</f>
        <v>122.10200441552399</v>
      </c>
      <c r="AF24" s="66">
        <f>VLOOKUP($A24,'ADR Raw Data'!$B$6:$BE$43,'ADR Raw Data'!AP$1,FALSE)</f>
        <v>120.179315084725</v>
      </c>
      <c r="AG24" s="67">
        <f>VLOOKUP($A24,'ADR Raw Data'!$B$6:$BE$43,'ADR Raw Data'!AR$1,FALSE)</f>
        <v>108.742155545803</v>
      </c>
      <c r="AH24" s="94"/>
      <c r="AI24" s="59">
        <f>VLOOKUP($A24,'ADR Raw Data'!$B$6:$BE$43,'ADR Raw Data'!AT$1,FALSE)</f>
        <v>5.4379664276694903</v>
      </c>
      <c r="AJ24" s="60">
        <f>VLOOKUP($A24,'ADR Raw Data'!$B$6:$BE$43,'ADR Raw Data'!AU$1,FALSE)</f>
        <v>7.4553340473036096</v>
      </c>
      <c r="AK24" s="60">
        <f>VLOOKUP($A24,'ADR Raw Data'!$B$6:$BE$43,'ADR Raw Data'!AV$1,FALSE)</f>
        <v>7.1451028969327801</v>
      </c>
      <c r="AL24" s="60">
        <f>VLOOKUP($A24,'ADR Raw Data'!$B$6:$BE$43,'ADR Raw Data'!AW$1,FALSE)</f>
        <v>9.2550943150993206</v>
      </c>
      <c r="AM24" s="60">
        <f>VLOOKUP($A24,'ADR Raw Data'!$B$6:$BE$43,'ADR Raw Data'!AX$1,FALSE)</f>
        <v>6.8240994461427604</v>
      </c>
      <c r="AN24" s="61">
        <f>VLOOKUP($A24,'ADR Raw Data'!$B$6:$BE$43,'ADR Raw Data'!AY$1,FALSE)</f>
        <v>7.3768453264132701</v>
      </c>
      <c r="AO24" s="60">
        <f>VLOOKUP($A24,'ADR Raw Data'!$B$6:$BE$43,'ADR Raw Data'!BA$1,FALSE)</f>
        <v>2.6310656787541702</v>
      </c>
      <c r="AP24" s="60">
        <f>VLOOKUP($A24,'ADR Raw Data'!$B$6:$BE$43,'ADR Raw Data'!BB$1,FALSE)</f>
        <v>3.99766524207178</v>
      </c>
      <c r="AQ24" s="61">
        <f>VLOOKUP($A24,'ADR Raw Data'!$B$6:$BE$43,'ADR Raw Data'!BC$1,FALSE)</f>
        <v>3.3435305313266501</v>
      </c>
      <c r="AR24" s="62">
        <f>VLOOKUP($A24,'ADR Raw Data'!$B$6:$BE$43,'ADR Raw Data'!BE$1,FALSE)</f>
        <v>5.49847812450039</v>
      </c>
      <c r="AT24" s="64">
        <f>VLOOKUP($A24,'RevPAR Raw Data'!$B$6:$BE$43,'RevPAR Raw Data'!AG$1,FALSE)</f>
        <v>42.022369834038301</v>
      </c>
      <c r="AU24" s="65">
        <f>VLOOKUP($A24,'RevPAR Raw Data'!$B$6:$BE$43,'RevPAR Raw Data'!AH$1,FALSE)</f>
        <v>59.748169541164899</v>
      </c>
      <c r="AV24" s="65">
        <f>VLOOKUP($A24,'RevPAR Raw Data'!$B$6:$BE$43,'RevPAR Raw Data'!AI$1,FALSE)</f>
        <v>64.658352587048398</v>
      </c>
      <c r="AW24" s="65">
        <f>VLOOKUP($A24,'RevPAR Raw Data'!$B$6:$BE$43,'RevPAR Raw Data'!AJ$1,FALSE)</f>
        <v>68.799288154897397</v>
      </c>
      <c r="AX24" s="65">
        <f>VLOOKUP($A24,'RevPAR Raw Data'!$B$6:$BE$43,'RevPAR Raw Data'!AK$1,FALSE)</f>
        <v>63.3954083957045</v>
      </c>
      <c r="AY24" s="66">
        <f>VLOOKUP($A24,'RevPAR Raw Data'!$B$6:$BE$43,'RevPAR Raw Data'!AL$1,FALSE)</f>
        <v>59.7247177025707</v>
      </c>
      <c r="AZ24" s="65">
        <f>VLOOKUP($A24,'RevPAR Raw Data'!$B$6:$BE$43,'RevPAR Raw Data'!AN$1,FALSE)</f>
        <v>79.529501301659593</v>
      </c>
      <c r="BA24" s="65">
        <f>VLOOKUP($A24,'RevPAR Raw Data'!$B$6:$BE$43,'RevPAR Raw Data'!AO$1,FALSE)</f>
        <v>85.487296615684897</v>
      </c>
      <c r="BB24" s="66">
        <f>VLOOKUP($A24,'RevPAR Raw Data'!$B$6:$BE$43,'RevPAR Raw Data'!AP$1,FALSE)</f>
        <v>82.508398958672302</v>
      </c>
      <c r="BC24" s="67">
        <f>VLOOKUP($A24,'RevPAR Raw Data'!$B$6:$BE$43,'RevPAR Raw Data'!AR$1,FALSE)</f>
        <v>66.234340918599699</v>
      </c>
      <c r="BE24" s="59">
        <f>VLOOKUP($A24,'RevPAR Raw Data'!$B$6:$BE$43,'RevPAR Raw Data'!AT$1,FALSE)</f>
        <v>4.6069914164310104</v>
      </c>
      <c r="BF24" s="60">
        <f>VLOOKUP($A24,'RevPAR Raw Data'!$B$6:$BE$43,'RevPAR Raw Data'!AU$1,FALSE)</f>
        <v>11.1817366709015</v>
      </c>
      <c r="BG24" s="60">
        <f>VLOOKUP($A24,'RevPAR Raw Data'!$B$6:$BE$43,'RevPAR Raw Data'!AV$1,FALSE)</f>
        <v>9.5446306323870491</v>
      </c>
      <c r="BH24" s="60">
        <f>VLOOKUP($A24,'RevPAR Raw Data'!$B$6:$BE$43,'RevPAR Raw Data'!AW$1,FALSE)</f>
        <v>18.1852459391548</v>
      </c>
      <c r="BI24" s="60">
        <f>VLOOKUP($A24,'RevPAR Raw Data'!$B$6:$BE$43,'RevPAR Raw Data'!AX$1,FALSE)</f>
        <v>7.6861033201293498</v>
      </c>
      <c r="BJ24" s="61">
        <f>VLOOKUP($A24,'RevPAR Raw Data'!$B$6:$BE$43,'RevPAR Raw Data'!AY$1,FALSE)</f>
        <v>10.5934746060957</v>
      </c>
      <c r="BK24" s="60">
        <f>VLOOKUP($A24,'RevPAR Raw Data'!$B$6:$BE$43,'RevPAR Raw Data'!BA$1,FALSE)</f>
        <v>-4.1772716700957799</v>
      </c>
      <c r="BL24" s="60">
        <f>VLOOKUP($A24,'RevPAR Raw Data'!$B$6:$BE$43,'RevPAR Raw Data'!BB$1,FALSE)</f>
        <v>-1.1419716365308199</v>
      </c>
      <c r="BM24" s="61">
        <f>VLOOKUP($A24,'RevPAR Raw Data'!$B$6:$BE$43,'RevPAR Raw Data'!BC$1,FALSE)</f>
        <v>-2.628472551472</v>
      </c>
      <c r="BN24" s="62">
        <f>VLOOKUP($A24,'RevPAR Raw Data'!$B$6:$BE$43,'RevPAR Raw Data'!BE$1,FALSE)</f>
        <v>5.4949781996551499</v>
      </c>
    </row>
    <row r="25" spans="1:66" x14ac:dyDescent="0.35">
      <c r="A25" s="78" t="s">
        <v>52</v>
      </c>
      <c r="B25" s="59">
        <f>VLOOKUP($A25,'Occupancy Raw Data'!$B$8:$BE$45,'Occupancy Raw Data'!AG$3,FALSE)</f>
        <v>49.045392557958301</v>
      </c>
      <c r="C25" s="60">
        <f>VLOOKUP($A25,'Occupancy Raw Data'!$B$8:$BE$45,'Occupancy Raw Data'!AH$3,FALSE)</f>
        <v>59.925969218780402</v>
      </c>
      <c r="D25" s="60">
        <f>VLOOKUP($A25,'Occupancy Raw Data'!$B$8:$BE$45,'Occupancy Raw Data'!AI$3,FALSE)</f>
        <v>60.968244691213698</v>
      </c>
      <c r="E25" s="60">
        <f>VLOOKUP($A25,'Occupancy Raw Data'!$B$8:$BE$45,'Occupancy Raw Data'!AJ$3,FALSE)</f>
        <v>63.890512370933102</v>
      </c>
      <c r="F25" s="60">
        <f>VLOOKUP($A25,'Occupancy Raw Data'!$B$8:$BE$45,'Occupancy Raw Data'!AK$3,FALSE)</f>
        <v>66.330605883498905</v>
      </c>
      <c r="G25" s="61">
        <f>VLOOKUP($A25,'Occupancy Raw Data'!$B$8:$BE$45,'Occupancy Raw Data'!AL$3,FALSE)</f>
        <v>60.032144944476897</v>
      </c>
      <c r="H25" s="60">
        <f>VLOOKUP($A25,'Occupancy Raw Data'!$B$8:$BE$45,'Occupancy Raw Data'!AN$3,FALSE)</f>
        <v>78.686927722579298</v>
      </c>
      <c r="I25" s="60">
        <f>VLOOKUP($A25,'Occupancy Raw Data'!$B$8:$BE$45,'Occupancy Raw Data'!AO$3,FALSE)</f>
        <v>71.800116890707102</v>
      </c>
      <c r="J25" s="61">
        <f>VLOOKUP($A25,'Occupancy Raw Data'!$B$8:$BE$45,'Occupancy Raw Data'!AP$3,FALSE)</f>
        <v>75.2435223066432</v>
      </c>
      <c r="K25" s="62">
        <f>VLOOKUP($A25,'Occupancy Raw Data'!$B$8:$BE$45,'Occupancy Raw Data'!AR$3,FALSE)</f>
        <v>64.378252762238702</v>
      </c>
      <c r="M25" s="59">
        <f>VLOOKUP($A25,'Occupancy Raw Data'!$B$8:$BE$45,'Occupancy Raw Data'!AT$3,FALSE)</f>
        <v>-2.2045255899776599</v>
      </c>
      <c r="N25" s="60">
        <f>VLOOKUP($A25,'Occupancy Raw Data'!$B$8:$BE$45,'Occupancy Raw Data'!AU$3,FALSE)</f>
        <v>-1.9210840972498999</v>
      </c>
      <c r="O25" s="60">
        <f>VLOOKUP($A25,'Occupancy Raw Data'!$B$8:$BE$45,'Occupancy Raw Data'!AV$3,FALSE)</f>
        <v>-1.0669406464869899</v>
      </c>
      <c r="P25" s="60">
        <f>VLOOKUP($A25,'Occupancy Raw Data'!$B$8:$BE$45,'Occupancy Raw Data'!AW$3,FALSE)</f>
        <v>-0.57601940275882901</v>
      </c>
      <c r="Q25" s="60">
        <f>VLOOKUP($A25,'Occupancy Raw Data'!$B$8:$BE$45,'Occupancy Raw Data'!AX$3,FALSE)</f>
        <v>-1.46832097496512E-2</v>
      </c>
      <c r="R25" s="61">
        <f>VLOOKUP($A25,'Occupancy Raw Data'!$B$8:$BE$45,'Occupancy Raw Data'!AY$3,FALSE)</f>
        <v>-1.0929224843524299</v>
      </c>
      <c r="S25" s="60">
        <f>VLOOKUP($A25,'Occupancy Raw Data'!$B$8:$BE$45,'Occupancy Raw Data'!BA$3,FALSE)</f>
        <v>-2.02546998180715</v>
      </c>
      <c r="T25" s="60">
        <f>VLOOKUP($A25,'Occupancy Raw Data'!$B$8:$BE$45,'Occupancy Raw Data'!BB$3,FALSE)</f>
        <v>-5.2327076369246504</v>
      </c>
      <c r="U25" s="61">
        <f>VLOOKUP($A25,'Occupancy Raw Data'!$B$8:$BE$45,'Occupancy Raw Data'!BC$3,FALSE)</f>
        <v>-3.5823503713411902</v>
      </c>
      <c r="V25" s="62">
        <f>VLOOKUP($A25,'Occupancy Raw Data'!$B$8:$BE$45,'Occupancy Raw Data'!BE$3,FALSE)</f>
        <v>-1.9384034931535801</v>
      </c>
      <c r="X25" s="64">
        <f>VLOOKUP($A25,'ADR Raw Data'!$B$6:$BE$43,'ADR Raw Data'!AG$1,FALSE)</f>
        <v>94.340271102284007</v>
      </c>
      <c r="Y25" s="65">
        <f>VLOOKUP($A25,'ADR Raw Data'!$B$6:$BE$43,'ADR Raw Data'!AH$1,FALSE)</f>
        <v>94.428764629388795</v>
      </c>
      <c r="Z25" s="65">
        <f>VLOOKUP($A25,'ADR Raw Data'!$B$6:$BE$43,'ADR Raw Data'!AI$1,FALSE)</f>
        <v>94.827350215689407</v>
      </c>
      <c r="AA25" s="65">
        <f>VLOOKUP($A25,'ADR Raw Data'!$B$6:$BE$43,'ADR Raw Data'!AJ$1,FALSE)</f>
        <v>94.840040402500307</v>
      </c>
      <c r="AB25" s="65">
        <f>VLOOKUP($A25,'ADR Raw Data'!$B$6:$BE$43,'ADR Raw Data'!AK$1,FALSE)</f>
        <v>98.1889690873045</v>
      </c>
      <c r="AC25" s="66">
        <f>VLOOKUP($A25,'ADR Raw Data'!$B$6:$BE$43,'ADR Raw Data'!AL$1,FALSE)</f>
        <v>95.413750669327698</v>
      </c>
      <c r="AD25" s="65">
        <f>VLOOKUP($A25,'ADR Raw Data'!$B$6:$BE$43,'ADR Raw Data'!AN$1,FALSE)</f>
        <v>123.50092102005399</v>
      </c>
      <c r="AE25" s="65">
        <f>VLOOKUP($A25,'ADR Raw Data'!$B$6:$BE$43,'ADR Raw Data'!AO$1,FALSE)</f>
        <v>120.10979039479</v>
      </c>
      <c r="AF25" s="66">
        <f>VLOOKUP($A25,'ADR Raw Data'!$B$6:$BE$43,'ADR Raw Data'!AP$1,FALSE)</f>
        <v>121.882950676419</v>
      </c>
      <c r="AG25" s="67">
        <f>VLOOKUP($A25,'ADR Raw Data'!$B$6:$BE$43,'ADR Raw Data'!AR$1,FALSE)</f>
        <v>104.252741902363</v>
      </c>
      <c r="AI25" s="59">
        <f>VLOOKUP($A25,'ADR Raw Data'!$B$6:$BE$43,'ADR Raw Data'!AT$1,FALSE)</f>
        <v>10.325731857882699</v>
      </c>
      <c r="AJ25" s="60">
        <f>VLOOKUP($A25,'ADR Raw Data'!$B$6:$BE$43,'ADR Raw Data'!AU$1,FALSE)</f>
        <v>10.3229383895977</v>
      </c>
      <c r="AK25" s="60">
        <f>VLOOKUP($A25,'ADR Raw Data'!$B$6:$BE$43,'ADR Raw Data'!AV$1,FALSE)</f>
        <v>9.3716930393301698</v>
      </c>
      <c r="AL25" s="60">
        <f>VLOOKUP($A25,'ADR Raw Data'!$B$6:$BE$43,'ADR Raw Data'!AW$1,FALSE)</f>
        <v>9.2974086448059197</v>
      </c>
      <c r="AM25" s="60">
        <f>VLOOKUP($A25,'ADR Raw Data'!$B$6:$BE$43,'ADR Raw Data'!AX$1,FALSE)</f>
        <v>10.0684818260747</v>
      </c>
      <c r="AN25" s="61">
        <f>VLOOKUP($A25,'ADR Raw Data'!$B$6:$BE$43,'ADR Raw Data'!AY$1,FALSE)</f>
        <v>9.8674896113286401</v>
      </c>
      <c r="AO25" s="60">
        <f>VLOOKUP($A25,'ADR Raw Data'!$B$6:$BE$43,'ADR Raw Data'!BA$1,FALSE)</f>
        <v>7.5112746809759896</v>
      </c>
      <c r="AP25" s="60">
        <f>VLOOKUP($A25,'ADR Raw Data'!$B$6:$BE$43,'ADR Raw Data'!BB$1,FALSE)</f>
        <v>7.5538425962413704</v>
      </c>
      <c r="AQ25" s="61">
        <f>VLOOKUP($A25,'ADR Raw Data'!$B$6:$BE$43,'ADR Raw Data'!BC$1,FALSE)</f>
        <v>7.5565029240419896</v>
      </c>
      <c r="AR25" s="62">
        <f>VLOOKUP($A25,'ADR Raw Data'!$B$6:$BE$43,'ADR Raw Data'!BE$1,FALSE)</f>
        <v>8.7821699848872896</v>
      </c>
      <c r="AT25" s="64">
        <f>VLOOKUP($A25,'RevPAR Raw Data'!$B$6:$BE$43,'RevPAR Raw Data'!AG$1,FALSE)</f>
        <v>46.269556302357202</v>
      </c>
      <c r="AU25" s="65">
        <f>VLOOKUP($A25,'RevPAR Raw Data'!$B$6:$BE$43,'RevPAR Raw Data'!AH$1,FALSE)</f>
        <v>56.587352425482102</v>
      </c>
      <c r="AV25" s="65">
        <f>VLOOKUP($A25,'RevPAR Raw Data'!$B$6:$BE$43,'RevPAR Raw Data'!AI$1,FALSE)</f>
        <v>57.814570913695597</v>
      </c>
      <c r="AW25" s="65">
        <f>VLOOKUP($A25,'RevPAR Raw Data'!$B$6:$BE$43,'RevPAR Raw Data'!AJ$1,FALSE)</f>
        <v>60.593787745957499</v>
      </c>
      <c r="AX25" s="65">
        <f>VLOOKUP($A25,'RevPAR Raw Data'!$B$6:$BE$43,'RevPAR Raw Data'!AK$1,FALSE)</f>
        <v>65.129338106370497</v>
      </c>
      <c r="AY25" s="66">
        <f>VLOOKUP($A25,'RevPAR Raw Data'!$B$6:$BE$43,'RevPAR Raw Data'!AL$1,FALSE)</f>
        <v>57.278921098772599</v>
      </c>
      <c r="AZ25" s="65">
        <f>VLOOKUP($A25,'RevPAR Raw Data'!$B$6:$BE$43,'RevPAR Raw Data'!AN$1,FALSE)</f>
        <v>97.179080459770105</v>
      </c>
      <c r="BA25" s="65">
        <f>VLOOKUP($A25,'RevPAR Raw Data'!$B$6:$BE$43,'RevPAR Raw Data'!AO$1,FALSE)</f>
        <v>86.2389699006428</v>
      </c>
      <c r="BB25" s="66">
        <f>VLOOKUP($A25,'RevPAR Raw Data'!$B$6:$BE$43,'RevPAR Raw Data'!AP$1,FALSE)</f>
        <v>91.709025180206496</v>
      </c>
      <c r="BC25" s="67">
        <f>VLOOKUP($A25,'RevPAR Raw Data'!$B$6:$BE$43,'RevPAR Raw Data'!AR$1,FALSE)</f>
        <v>67.116093693468002</v>
      </c>
      <c r="BE25" s="59">
        <f>VLOOKUP($A25,'RevPAR Raw Data'!$B$6:$BE$43,'RevPAR Raw Data'!AT$1,FALSE)</f>
        <v>7.8935728667455498</v>
      </c>
      <c r="BF25" s="60">
        <f>VLOOKUP($A25,'RevPAR Raw Data'!$B$6:$BE$43,'RevPAR Raw Data'!AU$1,FALSE)</f>
        <v>8.20354196457642</v>
      </c>
      <c r="BG25" s="60">
        <f>VLOOKUP($A25,'RevPAR Raw Data'!$B$6:$BE$43,'RevPAR Raw Data'!AV$1,FALSE)</f>
        <v>8.2047619905425702</v>
      </c>
      <c r="BH25" s="60">
        <f>VLOOKUP($A25,'RevPAR Raw Data'!$B$6:$BE$43,'RevPAR Raw Data'!AW$1,FALSE)</f>
        <v>8.6678343642992299</v>
      </c>
      <c r="BI25" s="60">
        <f>VLOOKUP($A25,'RevPAR Raw Data'!$B$6:$BE$43,'RevPAR Raw Data'!AX$1,FALSE)</f>
        <v>10.052320240019901</v>
      </c>
      <c r="BJ25" s="61">
        <f>VLOOKUP($A25,'RevPAR Raw Data'!$B$6:$BE$43,'RevPAR Raw Data'!AY$1,FALSE)</f>
        <v>8.6667231143728607</v>
      </c>
      <c r="BK25" s="60">
        <f>VLOOKUP($A25,'RevPAR Raw Data'!$B$6:$BE$43,'RevPAR Raw Data'!BA$1,FALSE)</f>
        <v>5.3336660852545901</v>
      </c>
      <c r="BL25" s="60">
        <f>VLOOKUP($A25,'RevPAR Raw Data'!$B$6:$BE$43,'RevPAR Raw Data'!BB$1,FALSE)</f>
        <v>1.92586446090192</v>
      </c>
      <c r="BM25" s="61">
        <f>VLOOKUP($A25,'RevPAR Raw Data'!$B$6:$BE$43,'RevPAR Raw Data'!BC$1,FALSE)</f>
        <v>3.7034521421409701</v>
      </c>
      <c r="BN25" s="62">
        <f>VLOOKUP($A25,'RevPAR Raw Data'!$B$6:$BE$43,'RevPAR Raw Data'!BE$1,FALSE)</f>
        <v>6.6735326019719601</v>
      </c>
    </row>
    <row r="26" spans="1:66" x14ac:dyDescent="0.35">
      <c r="A26" s="78" t="s">
        <v>51</v>
      </c>
      <c r="B26" s="59">
        <f>VLOOKUP($A26,'Occupancy Raw Data'!$B$8:$BE$45,'Occupancy Raw Data'!AG$3,FALSE)</f>
        <v>56.276971361318097</v>
      </c>
      <c r="C26" s="60">
        <f>VLOOKUP($A26,'Occupancy Raw Data'!$B$8:$BE$45,'Occupancy Raw Data'!AH$3,FALSE)</f>
        <v>66.692820714005407</v>
      </c>
      <c r="D26" s="60">
        <f>VLOOKUP($A26,'Occupancy Raw Data'!$B$8:$BE$45,'Occupancy Raw Data'!AI$3,FALSE)</f>
        <v>67.977638289525302</v>
      </c>
      <c r="E26" s="60">
        <f>VLOOKUP($A26,'Occupancy Raw Data'!$B$8:$BE$45,'Occupancy Raw Data'!AJ$3,FALSE)</f>
        <v>71.287759905845405</v>
      </c>
      <c r="F26" s="60">
        <f>VLOOKUP($A26,'Occupancy Raw Data'!$B$8:$BE$45,'Occupancy Raw Data'!AK$3,FALSE)</f>
        <v>69.360533542565705</v>
      </c>
      <c r="G26" s="61">
        <f>VLOOKUP($A26,'Occupancy Raw Data'!$B$8:$BE$45,'Occupancy Raw Data'!AL$3,FALSE)</f>
        <v>66.319144762652002</v>
      </c>
      <c r="H26" s="60">
        <f>VLOOKUP($A26,'Occupancy Raw Data'!$B$8:$BE$45,'Occupancy Raw Data'!AN$3,FALSE)</f>
        <v>75.255001961553504</v>
      </c>
      <c r="I26" s="60">
        <f>VLOOKUP($A26,'Occupancy Raw Data'!$B$8:$BE$45,'Occupancy Raw Data'!AO$3,FALSE)</f>
        <v>76.024911730090196</v>
      </c>
      <c r="J26" s="61">
        <f>VLOOKUP($A26,'Occupancy Raw Data'!$B$8:$BE$45,'Occupancy Raw Data'!AP$3,FALSE)</f>
        <v>75.6399568458218</v>
      </c>
      <c r="K26" s="62">
        <f>VLOOKUP($A26,'Occupancy Raw Data'!$B$8:$BE$45,'Occupancy Raw Data'!AR$3,FALSE)</f>
        <v>68.982233929271899</v>
      </c>
      <c r="M26" s="59">
        <f>VLOOKUP($A26,'Occupancy Raw Data'!$B$8:$BE$45,'Occupancy Raw Data'!AT$3,FALSE)</f>
        <v>0.74437968323827197</v>
      </c>
      <c r="N26" s="60">
        <f>VLOOKUP($A26,'Occupancy Raw Data'!$B$8:$BE$45,'Occupancy Raw Data'!AU$3,FALSE)</f>
        <v>2.8198507240433002</v>
      </c>
      <c r="O26" s="60">
        <f>VLOOKUP($A26,'Occupancy Raw Data'!$B$8:$BE$45,'Occupancy Raw Data'!AV$3,FALSE)</f>
        <v>1.8779177583055799</v>
      </c>
      <c r="P26" s="60">
        <f>VLOOKUP($A26,'Occupancy Raw Data'!$B$8:$BE$45,'Occupancy Raw Data'!AW$3,FALSE)</f>
        <v>6.8387888077108796</v>
      </c>
      <c r="Q26" s="60">
        <f>VLOOKUP($A26,'Occupancy Raw Data'!$B$8:$BE$45,'Occupancy Raw Data'!AX$3,FALSE)</f>
        <v>2.1273162684326601</v>
      </c>
      <c r="R26" s="61">
        <f>VLOOKUP($A26,'Occupancy Raw Data'!$B$8:$BE$45,'Occupancy Raw Data'!AY$3,FALSE)</f>
        <v>2.9513039411970801</v>
      </c>
      <c r="S26" s="60">
        <f>VLOOKUP($A26,'Occupancy Raw Data'!$B$8:$BE$45,'Occupancy Raw Data'!BA$3,FALSE)</f>
        <v>-6.7074533639679901</v>
      </c>
      <c r="T26" s="60">
        <f>VLOOKUP($A26,'Occupancy Raw Data'!$B$8:$BE$45,'Occupancy Raw Data'!BB$3,FALSE)</f>
        <v>-9.5368758225990007</v>
      </c>
      <c r="U26" s="61">
        <f>VLOOKUP($A26,'Occupancy Raw Data'!$B$8:$BE$45,'Occupancy Raw Data'!BC$3,FALSE)</f>
        <v>-8.1511455794200707</v>
      </c>
      <c r="V26" s="62">
        <f>VLOOKUP($A26,'Occupancy Raw Data'!$B$8:$BE$45,'Occupancy Raw Data'!BE$3,FALSE)</f>
        <v>-0.80516744834780896</v>
      </c>
      <c r="X26" s="64">
        <f>VLOOKUP($A26,'ADR Raw Data'!$B$6:$BE$43,'ADR Raw Data'!AG$1,FALSE)</f>
        <v>91.990118508191003</v>
      </c>
      <c r="Y26" s="65">
        <f>VLOOKUP($A26,'ADR Raw Data'!$B$6:$BE$43,'ADR Raw Data'!AH$1,FALSE)</f>
        <v>93.032182352941106</v>
      </c>
      <c r="Z26" s="65">
        <f>VLOOKUP($A26,'ADR Raw Data'!$B$6:$BE$43,'ADR Raw Data'!AI$1,FALSE)</f>
        <v>93.496850382340199</v>
      </c>
      <c r="AA26" s="65">
        <f>VLOOKUP($A26,'ADR Raw Data'!$B$6:$BE$43,'ADR Raw Data'!AJ$1,FALSE)</f>
        <v>95.447087432069793</v>
      </c>
      <c r="AB26" s="65">
        <f>VLOOKUP($A26,'ADR Raw Data'!$B$6:$BE$43,'ADR Raw Data'!AK$1,FALSE)</f>
        <v>96.360978506787305</v>
      </c>
      <c r="AC26" s="66">
        <f>VLOOKUP($A26,'ADR Raw Data'!$B$6:$BE$43,'ADR Raw Data'!AL$1,FALSE)</f>
        <v>94.166042236649403</v>
      </c>
      <c r="AD26" s="65">
        <f>VLOOKUP($A26,'ADR Raw Data'!$B$6:$BE$43,'ADR Raw Data'!AN$1,FALSE)</f>
        <v>112.385913593118</v>
      </c>
      <c r="AE26" s="65">
        <f>VLOOKUP($A26,'ADR Raw Data'!$B$6:$BE$43,'ADR Raw Data'!AO$1,FALSE)</f>
        <v>114.03227246339399</v>
      </c>
      <c r="AF26" s="66">
        <f>VLOOKUP($A26,'ADR Raw Data'!$B$6:$BE$43,'ADR Raw Data'!AP$1,FALSE)</f>
        <v>113.21328244027301</v>
      </c>
      <c r="AG26" s="67">
        <f>VLOOKUP($A26,'ADR Raw Data'!$B$6:$BE$43,'ADR Raw Data'!AR$1,FALSE)</f>
        <v>100.133344436771</v>
      </c>
      <c r="AI26" s="59">
        <f>VLOOKUP($A26,'ADR Raw Data'!$B$6:$BE$43,'ADR Raw Data'!AT$1,FALSE)</f>
        <v>4.8670220057931202</v>
      </c>
      <c r="AJ26" s="60">
        <f>VLOOKUP($A26,'ADR Raw Data'!$B$6:$BE$43,'ADR Raw Data'!AU$1,FALSE)</f>
        <v>3.0895106775425298</v>
      </c>
      <c r="AK26" s="60">
        <f>VLOOKUP($A26,'ADR Raw Data'!$B$6:$BE$43,'ADR Raw Data'!AV$1,FALSE)</f>
        <v>2.3782455439571799</v>
      </c>
      <c r="AL26" s="60">
        <f>VLOOKUP($A26,'ADR Raw Data'!$B$6:$BE$43,'ADR Raw Data'!AW$1,FALSE)</f>
        <v>6.1274970782948799</v>
      </c>
      <c r="AM26" s="60">
        <f>VLOOKUP($A26,'ADR Raw Data'!$B$6:$BE$43,'ADR Raw Data'!AX$1,FALSE)</f>
        <v>4.51240313164943</v>
      </c>
      <c r="AN26" s="61">
        <f>VLOOKUP($A26,'ADR Raw Data'!$B$6:$BE$43,'ADR Raw Data'!AY$1,FALSE)</f>
        <v>4.19004282421011</v>
      </c>
      <c r="AO26" s="60">
        <f>VLOOKUP($A26,'ADR Raw Data'!$B$6:$BE$43,'ADR Raw Data'!BA$1,FALSE)</f>
        <v>4.6462358129128498</v>
      </c>
      <c r="AP26" s="60">
        <f>VLOOKUP($A26,'ADR Raw Data'!$B$6:$BE$43,'ADR Raw Data'!BB$1,FALSE)</f>
        <v>3.9457353119588499</v>
      </c>
      <c r="AQ26" s="61">
        <f>VLOOKUP($A26,'ADR Raw Data'!$B$6:$BE$43,'ADR Raw Data'!BC$1,FALSE)</f>
        <v>4.2734169905153303</v>
      </c>
      <c r="AR26" s="62">
        <f>VLOOKUP($A26,'ADR Raw Data'!$B$6:$BE$43,'ADR Raw Data'!BE$1,FALSE)</f>
        <v>3.7273812022911001</v>
      </c>
      <c r="AT26" s="64">
        <f>VLOOKUP($A26,'RevPAR Raw Data'!$B$6:$BE$43,'RevPAR Raw Data'!AG$1,FALSE)</f>
        <v>51.769252648097201</v>
      </c>
      <c r="AU26" s="65">
        <f>VLOOKUP($A26,'RevPAR Raw Data'!$B$6:$BE$43,'RevPAR Raw Data'!AH$1,FALSE)</f>
        <v>62.045786582973697</v>
      </c>
      <c r="AV26" s="65">
        <f>VLOOKUP($A26,'RevPAR Raw Data'!$B$6:$BE$43,'RevPAR Raw Data'!AI$1,FALSE)</f>
        <v>63.556950765005801</v>
      </c>
      <c r="AW26" s="65">
        <f>VLOOKUP($A26,'RevPAR Raw Data'!$B$6:$BE$43,'RevPAR Raw Data'!AJ$1,FALSE)</f>
        <v>68.042090525696295</v>
      </c>
      <c r="AX26" s="65">
        <f>VLOOKUP($A26,'RevPAR Raw Data'!$B$6:$BE$43,'RevPAR Raw Data'!AK$1,FALSE)</f>
        <v>66.836488819144705</v>
      </c>
      <c r="AY26" s="66">
        <f>VLOOKUP($A26,'RevPAR Raw Data'!$B$6:$BE$43,'RevPAR Raw Data'!AL$1,FALSE)</f>
        <v>62.4501138681836</v>
      </c>
      <c r="AZ26" s="65">
        <f>VLOOKUP($A26,'RevPAR Raw Data'!$B$6:$BE$43,'RevPAR Raw Data'!AN$1,FALSE)</f>
        <v>84.576021479011303</v>
      </c>
      <c r="BA26" s="65">
        <f>VLOOKUP($A26,'RevPAR Raw Data'!$B$6:$BE$43,'RevPAR Raw Data'!AO$1,FALSE)</f>
        <v>86.692934484111404</v>
      </c>
      <c r="BB26" s="66">
        <f>VLOOKUP($A26,'RevPAR Raw Data'!$B$6:$BE$43,'RevPAR Raw Data'!AP$1,FALSE)</f>
        <v>85.634477981561304</v>
      </c>
      <c r="BC26" s="67">
        <f>VLOOKUP($A26,'RevPAR Raw Data'!$B$6:$BE$43,'RevPAR Raw Data'!AR$1,FALSE)</f>
        <v>69.074217900577196</v>
      </c>
      <c r="BE26" s="59">
        <f>VLOOKUP($A26,'RevPAR Raw Data'!$B$6:$BE$43,'RevPAR Raw Data'!AT$1,FALSE)</f>
        <v>5.6476308120212497</v>
      </c>
      <c r="BF26" s="60">
        <f>VLOOKUP($A26,'RevPAR Raw Data'!$B$6:$BE$43,'RevPAR Raw Data'!AU$1,FALSE)</f>
        <v>5.99648099079592</v>
      </c>
      <c r="BG26" s="60">
        <f>VLOOKUP($A26,'RevPAR Raw Data'!$B$6:$BE$43,'RevPAR Raw Data'!AV$1,FALSE)</f>
        <v>4.3008247976688398</v>
      </c>
      <c r="BH26" s="60">
        <f>VLOOKUP($A26,'RevPAR Raw Data'!$B$6:$BE$43,'RevPAR Raw Data'!AW$1,FALSE)</f>
        <v>13.385332470389001</v>
      </c>
      <c r="BI26" s="60">
        <f>VLOOKUP($A26,'RevPAR Raw Data'!$B$6:$BE$43,'RevPAR Raw Data'!AX$1,FALSE)</f>
        <v>6.7357124859989304</v>
      </c>
      <c r="BJ26" s="61">
        <f>VLOOKUP($A26,'RevPAR Raw Data'!$B$6:$BE$43,'RevPAR Raw Data'!AY$1,FALSE)</f>
        <v>7.2650076644159496</v>
      </c>
      <c r="BK26" s="60">
        <f>VLOOKUP($A26,'RevPAR Raw Data'!$B$6:$BE$43,'RevPAR Raw Data'!BA$1,FALSE)</f>
        <v>-2.3728616513862502</v>
      </c>
      <c r="BL26" s="60">
        <f>VLOOKUP($A26,'RevPAR Raw Data'!$B$6:$BE$43,'RevPAR Raw Data'!BB$1,FALSE)</f>
        <v>-5.9674403876301003</v>
      </c>
      <c r="BM26" s="61">
        <f>VLOOKUP($A26,'RevPAR Raw Data'!$B$6:$BE$43,'RevPAR Raw Data'!BC$1,FALSE)</f>
        <v>-4.22606102901731</v>
      </c>
      <c r="BN26" s="62">
        <f>VLOOKUP($A26,'RevPAR Raw Data'!$B$6:$BE$43,'RevPAR Raw Data'!BE$1,FALSE)</f>
        <v>2.8922020938266</v>
      </c>
    </row>
    <row r="27" spans="1:66" x14ac:dyDescent="0.35">
      <c r="A27" s="78" t="s">
        <v>48</v>
      </c>
      <c r="B27" s="59">
        <f>VLOOKUP($A27,'Occupancy Raw Data'!$B$8:$BE$45,'Occupancy Raw Data'!AG$3,FALSE)</f>
        <v>50.122914837576801</v>
      </c>
      <c r="C27" s="60">
        <f>VLOOKUP($A27,'Occupancy Raw Data'!$B$8:$BE$45,'Occupancy Raw Data'!AH$3,FALSE)</f>
        <v>61.791044776119399</v>
      </c>
      <c r="D27" s="60">
        <f>VLOOKUP($A27,'Occupancy Raw Data'!$B$8:$BE$45,'Occupancy Raw Data'!AI$3,FALSE)</f>
        <v>67.589991220368702</v>
      </c>
      <c r="E27" s="60">
        <f>VLOOKUP($A27,'Occupancy Raw Data'!$B$8:$BE$45,'Occupancy Raw Data'!AJ$3,FALSE)</f>
        <v>64.640035118525006</v>
      </c>
      <c r="F27" s="60">
        <f>VLOOKUP($A27,'Occupancy Raw Data'!$B$8:$BE$45,'Occupancy Raw Data'!AK$3,FALSE)</f>
        <v>62.278314310798898</v>
      </c>
      <c r="G27" s="61">
        <f>VLOOKUP($A27,'Occupancy Raw Data'!$B$8:$BE$45,'Occupancy Raw Data'!AL$3,FALSE)</f>
        <v>61.284460052677701</v>
      </c>
      <c r="H27" s="60">
        <f>VLOOKUP($A27,'Occupancy Raw Data'!$B$8:$BE$45,'Occupancy Raw Data'!AN$3,FALSE)</f>
        <v>68.546971027216799</v>
      </c>
      <c r="I27" s="60">
        <f>VLOOKUP($A27,'Occupancy Raw Data'!$B$8:$BE$45,'Occupancy Raw Data'!AO$3,FALSE)</f>
        <v>67.822651448639107</v>
      </c>
      <c r="J27" s="61">
        <f>VLOOKUP($A27,'Occupancy Raw Data'!$B$8:$BE$45,'Occupancy Raw Data'!AP$3,FALSE)</f>
        <v>68.184811237928002</v>
      </c>
      <c r="K27" s="62">
        <f>VLOOKUP($A27,'Occupancy Raw Data'!$B$8:$BE$45,'Occupancy Raw Data'!AR$3,FALSE)</f>
        <v>63.2559889627492</v>
      </c>
      <c r="M27" s="59">
        <f>VLOOKUP($A27,'Occupancy Raw Data'!$B$8:$BE$45,'Occupancy Raw Data'!AT$3,FALSE)</f>
        <v>-9.6638470053822907</v>
      </c>
      <c r="N27" s="60">
        <f>VLOOKUP($A27,'Occupancy Raw Data'!$B$8:$BE$45,'Occupancy Raw Data'!AU$3,FALSE)</f>
        <v>-4.0344666314205497</v>
      </c>
      <c r="O27" s="60">
        <f>VLOOKUP($A27,'Occupancy Raw Data'!$B$8:$BE$45,'Occupancy Raw Data'!AV$3,FALSE)</f>
        <v>1.36720233082403</v>
      </c>
      <c r="P27" s="60">
        <f>VLOOKUP($A27,'Occupancy Raw Data'!$B$8:$BE$45,'Occupancy Raw Data'!AW$3,FALSE)</f>
        <v>-4.4522717409717298</v>
      </c>
      <c r="Q27" s="60">
        <f>VLOOKUP($A27,'Occupancy Raw Data'!$B$8:$BE$45,'Occupancy Raw Data'!AX$3,FALSE)</f>
        <v>-5.9306156107125201</v>
      </c>
      <c r="R27" s="61">
        <f>VLOOKUP($A27,'Occupancy Raw Data'!$B$8:$BE$45,'Occupancy Raw Data'!AY$3,FALSE)</f>
        <v>-4.3652015919917204</v>
      </c>
      <c r="S27" s="60">
        <f>VLOOKUP($A27,'Occupancy Raw Data'!$B$8:$BE$45,'Occupancy Raw Data'!BA$3,FALSE)</f>
        <v>-6.4078097706601298</v>
      </c>
      <c r="T27" s="60">
        <f>VLOOKUP($A27,'Occupancy Raw Data'!$B$8:$BE$45,'Occupancy Raw Data'!BB$3,FALSE)</f>
        <v>-11.483849654958799</v>
      </c>
      <c r="U27" s="61">
        <f>VLOOKUP($A27,'Occupancy Raw Data'!$B$8:$BE$45,'Occupancy Raw Data'!BC$3,FALSE)</f>
        <v>-9.00310174065498</v>
      </c>
      <c r="V27" s="62">
        <f>VLOOKUP($A27,'Occupancy Raw Data'!$B$8:$BE$45,'Occupancy Raw Data'!BE$3,FALSE)</f>
        <v>-5.8431680933802799</v>
      </c>
      <c r="X27" s="64">
        <f>VLOOKUP($A27,'ADR Raw Data'!$B$6:$BE$43,'ADR Raw Data'!AG$1,FALSE)</f>
        <v>91.181274303730902</v>
      </c>
      <c r="Y27" s="65">
        <f>VLOOKUP($A27,'ADR Raw Data'!$B$6:$BE$43,'ADR Raw Data'!AH$1,FALSE)</f>
        <v>100.84596476271599</v>
      </c>
      <c r="Z27" s="65">
        <f>VLOOKUP($A27,'ADR Raw Data'!$B$6:$BE$43,'ADR Raw Data'!AI$1,FALSE)</f>
        <v>105.31805156848699</v>
      </c>
      <c r="AA27" s="65">
        <f>VLOOKUP($A27,'ADR Raw Data'!$B$6:$BE$43,'ADR Raw Data'!AJ$1,FALSE)</f>
        <v>101.69876740237601</v>
      </c>
      <c r="AB27" s="65">
        <f>VLOOKUP($A27,'ADR Raw Data'!$B$6:$BE$43,'ADR Raw Data'!AK$1,FALSE)</f>
        <v>99.264713470078206</v>
      </c>
      <c r="AC27" s="66">
        <f>VLOOKUP($A27,'ADR Raw Data'!$B$6:$BE$43,'ADR Raw Data'!AL$1,FALSE)</f>
        <v>100.11003065770799</v>
      </c>
      <c r="AD27" s="65">
        <f>VLOOKUP($A27,'ADR Raw Data'!$B$6:$BE$43,'ADR Raw Data'!AN$1,FALSE)</f>
        <v>109.468308037143</v>
      </c>
      <c r="AE27" s="65">
        <f>VLOOKUP($A27,'ADR Raw Data'!$B$6:$BE$43,'ADR Raw Data'!AO$1,FALSE)</f>
        <v>109.358538511326</v>
      </c>
      <c r="AF27" s="66">
        <f>VLOOKUP($A27,'ADR Raw Data'!$B$6:$BE$43,'ADR Raw Data'!AP$1,FALSE)</f>
        <v>109.41371479156599</v>
      </c>
      <c r="AG27" s="67">
        <f>VLOOKUP($A27,'ADR Raw Data'!$B$6:$BE$43,'ADR Raw Data'!AR$1,FALSE)</f>
        <v>102.975349169211</v>
      </c>
      <c r="AI27" s="59">
        <f>VLOOKUP($A27,'ADR Raw Data'!$B$6:$BE$43,'ADR Raw Data'!AT$1,FALSE)</f>
        <v>7.8329571887748601</v>
      </c>
      <c r="AJ27" s="60">
        <f>VLOOKUP($A27,'ADR Raw Data'!$B$6:$BE$43,'ADR Raw Data'!AU$1,FALSE)</f>
        <v>15.1350817215933</v>
      </c>
      <c r="AK27" s="60">
        <f>VLOOKUP($A27,'ADR Raw Data'!$B$6:$BE$43,'ADR Raw Data'!AV$1,FALSE)</f>
        <v>16.540845274435</v>
      </c>
      <c r="AL27" s="60">
        <f>VLOOKUP($A27,'ADR Raw Data'!$B$6:$BE$43,'ADR Raw Data'!AW$1,FALSE)</f>
        <v>14.0723772929222</v>
      </c>
      <c r="AM27" s="60">
        <f>VLOOKUP($A27,'ADR Raw Data'!$B$6:$BE$43,'ADR Raw Data'!AX$1,FALSE)</f>
        <v>13.121313712625501</v>
      </c>
      <c r="AN27" s="61">
        <f>VLOOKUP($A27,'ADR Raw Data'!$B$6:$BE$43,'ADR Raw Data'!AY$1,FALSE)</f>
        <v>13.7529816671065</v>
      </c>
      <c r="AO27" s="60">
        <f>VLOOKUP($A27,'ADR Raw Data'!$B$6:$BE$43,'ADR Raw Data'!BA$1,FALSE)</f>
        <v>14.5796752358142</v>
      </c>
      <c r="AP27" s="60">
        <f>VLOOKUP($A27,'ADR Raw Data'!$B$6:$BE$43,'ADR Raw Data'!BB$1,FALSE)</f>
        <v>10.847858072354301</v>
      </c>
      <c r="AQ27" s="61">
        <f>VLOOKUP($A27,'ADR Raw Data'!$B$6:$BE$43,'ADR Raw Data'!BC$1,FALSE)</f>
        <v>12.64330927546</v>
      </c>
      <c r="AR27" s="62">
        <f>VLOOKUP($A27,'ADR Raw Data'!$B$6:$BE$43,'ADR Raw Data'!BE$1,FALSE)</f>
        <v>13.265731623034499</v>
      </c>
      <c r="AT27" s="64">
        <f>VLOOKUP($A27,'RevPAR Raw Data'!$B$6:$BE$43,'RevPAR Raw Data'!AG$1,FALSE)</f>
        <v>45.702712467076303</v>
      </c>
      <c r="AU27" s="65">
        <f>VLOOKUP($A27,'RevPAR Raw Data'!$B$6:$BE$43,'RevPAR Raw Data'!AH$1,FALSE)</f>
        <v>62.313775241439799</v>
      </c>
      <c r="AV27" s="65">
        <f>VLOOKUP($A27,'RevPAR Raw Data'!$B$6:$BE$43,'RevPAR Raw Data'!AI$1,FALSE)</f>
        <v>71.184461808603999</v>
      </c>
      <c r="AW27" s="65">
        <f>VLOOKUP($A27,'RevPAR Raw Data'!$B$6:$BE$43,'RevPAR Raw Data'!AJ$1,FALSE)</f>
        <v>65.738118964003505</v>
      </c>
      <c r="AX27" s="65">
        <f>VLOOKUP($A27,'RevPAR Raw Data'!$B$6:$BE$43,'RevPAR Raw Data'!AK$1,FALSE)</f>
        <v>61.8203902546093</v>
      </c>
      <c r="AY27" s="66">
        <f>VLOOKUP($A27,'RevPAR Raw Data'!$B$6:$BE$43,'RevPAR Raw Data'!AL$1,FALSE)</f>
        <v>61.351891747146603</v>
      </c>
      <c r="AZ27" s="65">
        <f>VLOOKUP($A27,'RevPAR Raw Data'!$B$6:$BE$43,'RevPAR Raw Data'!AN$1,FALSE)</f>
        <v>75.037209394205405</v>
      </c>
      <c r="BA27" s="65">
        <f>VLOOKUP($A27,'RevPAR Raw Data'!$B$6:$BE$43,'RevPAR Raw Data'!AO$1,FALSE)</f>
        <v>74.169860403862998</v>
      </c>
      <c r="BB27" s="66">
        <f>VLOOKUP($A27,'RevPAR Raw Data'!$B$6:$BE$43,'RevPAR Raw Data'!AP$1,FALSE)</f>
        <v>74.603534899034202</v>
      </c>
      <c r="BC27" s="67">
        <f>VLOOKUP($A27,'RevPAR Raw Data'!$B$6:$BE$43,'RevPAR Raw Data'!AR$1,FALSE)</f>
        <v>65.138075504828706</v>
      </c>
      <c r="BE27" s="59">
        <f>VLOOKUP($A27,'RevPAR Raw Data'!$B$6:$BE$43,'RevPAR Raw Data'!AT$1,FALSE)</f>
        <v>-2.5878548153277299</v>
      </c>
      <c r="BF27" s="60">
        <f>VLOOKUP($A27,'RevPAR Raw Data'!$B$6:$BE$43,'RevPAR Raw Data'!AU$1,FALSE)</f>
        <v>10.4899952684768</v>
      </c>
      <c r="BG27" s="60">
        <f>VLOOKUP($A27,'RevPAR Raw Data'!$B$6:$BE$43,'RevPAR Raw Data'!AV$1,FALSE)</f>
        <v>18.134194427389101</v>
      </c>
      <c r="BH27" s="60">
        <f>VLOOKUP($A27,'RevPAR Raw Data'!$B$6:$BE$43,'RevPAR Raw Data'!AW$1,FALSE)</f>
        <v>8.9935650744548301</v>
      </c>
      <c r="BI27" s="60">
        <f>VLOOKUP($A27,'RevPAR Raw Data'!$B$6:$BE$43,'RevPAR Raw Data'!AX$1,FALSE)</f>
        <v>6.41252342254145</v>
      </c>
      <c r="BJ27" s="61">
        <f>VLOOKUP($A27,'RevPAR Raw Data'!$B$6:$BE$43,'RevPAR Raw Data'!AY$1,FALSE)</f>
        <v>8.7874347004359699</v>
      </c>
      <c r="BK27" s="60">
        <f>VLOOKUP($A27,'RevPAR Raw Data'!$B$6:$BE$43,'RevPAR Raw Data'!BA$1,FALSE)</f>
        <v>7.2376276108630497</v>
      </c>
      <c r="BL27" s="60">
        <f>VLOOKUP($A27,'RevPAR Raw Data'!$B$6:$BE$43,'RevPAR Raw Data'!BB$1,FALSE)</f>
        <v>-1.8817432944169601</v>
      </c>
      <c r="BM27" s="61">
        <f>VLOOKUP($A27,'RevPAR Raw Data'!$B$6:$BE$43,'RevPAR Raw Data'!BC$1,FALSE)</f>
        <v>2.5019175373497</v>
      </c>
      <c r="BN27" s="62">
        <f>VLOOKUP($A27,'RevPAR Raw Data'!$B$6:$BE$43,'RevPAR Raw Data'!BE$1,FALSE)</f>
        <v>6.64742453210369</v>
      </c>
    </row>
    <row r="28" spans="1:66" x14ac:dyDescent="0.35">
      <c r="A28" s="78" t="s">
        <v>49</v>
      </c>
      <c r="B28" s="59">
        <f>VLOOKUP($A28,'Occupancy Raw Data'!$B$8:$BE$45,'Occupancy Raw Data'!AG$3,FALSE)</f>
        <v>59.687423984432002</v>
      </c>
      <c r="C28" s="60">
        <f>VLOOKUP($A28,'Occupancy Raw Data'!$B$8:$BE$45,'Occupancy Raw Data'!AH$3,FALSE)</f>
        <v>74.908781318414</v>
      </c>
      <c r="D28" s="60">
        <f>VLOOKUP($A28,'Occupancy Raw Data'!$B$8:$BE$45,'Occupancy Raw Data'!AI$3,FALSE)</f>
        <v>73.765507175869601</v>
      </c>
      <c r="E28" s="60">
        <f>VLOOKUP($A28,'Occupancy Raw Data'!$B$8:$BE$45,'Occupancy Raw Data'!AJ$3,FALSE)</f>
        <v>75.814886888834806</v>
      </c>
      <c r="F28" s="60">
        <f>VLOOKUP($A28,'Occupancy Raw Data'!$B$8:$BE$45,'Occupancy Raw Data'!AK$3,FALSE)</f>
        <v>74.428362928727793</v>
      </c>
      <c r="G28" s="61">
        <f>VLOOKUP($A28,'Occupancy Raw Data'!$B$8:$BE$45,'Occupancy Raw Data'!AL$3,FALSE)</f>
        <v>71.720992459255598</v>
      </c>
      <c r="H28" s="60">
        <f>VLOOKUP($A28,'Occupancy Raw Data'!$B$8:$BE$45,'Occupancy Raw Data'!AN$3,FALSE)</f>
        <v>75.559474580393996</v>
      </c>
      <c r="I28" s="60">
        <f>VLOOKUP($A28,'Occupancy Raw Data'!$B$8:$BE$45,'Occupancy Raw Data'!AO$3,FALSE)</f>
        <v>77.456823157382601</v>
      </c>
      <c r="J28" s="61">
        <f>VLOOKUP($A28,'Occupancy Raw Data'!$B$8:$BE$45,'Occupancy Raw Data'!AP$3,FALSE)</f>
        <v>76.508148868888298</v>
      </c>
      <c r="K28" s="62">
        <f>VLOOKUP($A28,'Occupancy Raw Data'!$B$8:$BE$45,'Occupancy Raw Data'!AR$3,FALSE)</f>
        <v>73.0887514334364</v>
      </c>
      <c r="M28" s="59">
        <f>VLOOKUP($A28,'Occupancy Raw Data'!$B$8:$BE$45,'Occupancy Raw Data'!AT$3,FALSE)</f>
        <v>8.1726380156322609</v>
      </c>
      <c r="N28" s="60">
        <f>VLOOKUP($A28,'Occupancy Raw Data'!$B$8:$BE$45,'Occupancy Raw Data'!AU$3,FALSE)</f>
        <v>14.138365449473399</v>
      </c>
      <c r="O28" s="60">
        <f>VLOOKUP($A28,'Occupancy Raw Data'!$B$8:$BE$45,'Occupancy Raw Data'!AV$3,FALSE)</f>
        <v>5.3388432607427898</v>
      </c>
      <c r="P28" s="60">
        <f>VLOOKUP($A28,'Occupancy Raw Data'!$B$8:$BE$45,'Occupancy Raw Data'!AW$3,FALSE)</f>
        <v>8.2159503701037302</v>
      </c>
      <c r="Q28" s="60">
        <f>VLOOKUP($A28,'Occupancy Raw Data'!$B$8:$BE$45,'Occupancy Raw Data'!AX$3,FALSE)</f>
        <v>5.3227735167505799</v>
      </c>
      <c r="R28" s="61">
        <f>VLOOKUP($A28,'Occupancy Raw Data'!$B$8:$BE$45,'Occupancy Raw Data'!AY$3,FALSE)</f>
        <v>8.1567463451354492</v>
      </c>
      <c r="S28" s="60">
        <f>VLOOKUP($A28,'Occupancy Raw Data'!$B$8:$BE$45,'Occupancy Raw Data'!BA$3,FALSE)</f>
        <v>-1.0526166420185299</v>
      </c>
      <c r="T28" s="60">
        <f>VLOOKUP($A28,'Occupancy Raw Data'!$B$8:$BE$45,'Occupancy Raw Data'!BB$3,FALSE)</f>
        <v>-2.4044028216978801</v>
      </c>
      <c r="U28" s="61">
        <f>VLOOKUP($A28,'Occupancy Raw Data'!$B$8:$BE$45,'Occupancy Raw Data'!BC$3,FALSE)</f>
        <v>-1.74153812605223</v>
      </c>
      <c r="V28" s="62">
        <f>VLOOKUP($A28,'Occupancy Raw Data'!$B$8:$BE$45,'Occupancy Raw Data'!BE$3,FALSE)</f>
        <v>4.9934400763400699</v>
      </c>
      <c r="X28" s="64">
        <f>VLOOKUP($A28,'ADR Raw Data'!$B$6:$BE$43,'ADR Raw Data'!AG$1,FALSE)</f>
        <v>135.248897605705</v>
      </c>
      <c r="Y28" s="65">
        <f>VLOOKUP($A28,'ADR Raw Data'!$B$6:$BE$43,'ADR Raw Data'!AH$1,FALSE)</f>
        <v>135.68972885208601</v>
      </c>
      <c r="Z28" s="65">
        <f>VLOOKUP($A28,'ADR Raw Data'!$B$6:$BE$43,'ADR Raw Data'!AI$1,FALSE)</f>
        <v>134.35514509480601</v>
      </c>
      <c r="AA28" s="65">
        <f>VLOOKUP($A28,'ADR Raw Data'!$B$6:$BE$43,'ADR Raw Data'!AJ$1,FALSE)</f>
        <v>137.14109970321601</v>
      </c>
      <c r="AB28" s="65">
        <f>VLOOKUP($A28,'ADR Raw Data'!$B$6:$BE$43,'ADR Raw Data'!AK$1,FALSE)</f>
        <v>139.41465234087701</v>
      </c>
      <c r="AC28" s="66">
        <f>VLOOKUP($A28,'ADR Raw Data'!$B$6:$BE$43,'ADR Raw Data'!AL$1,FALSE)</f>
        <v>136.42177991826199</v>
      </c>
      <c r="AD28" s="65">
        <f>VLOOKUP($A28,'ADR Raw Data'!$B$6:$BE$43,'ADR Raw Data'!AN$1,FALSE)</f>
        <v>180.86012072434599</v>
      </c>
      <c r="AE28" s="65">
        <f>VLOOKUP($A28,'ADR Raw Data'!$B$6:$BE$43,'ADR Raw Data'!AO$1,FALSE)</f>
        <v>184.74686503886301</v>
      </c>
      <c r="AF28" s="66">
        <f>VLOOKUP($A28,'ADR Raw Data'!$B$6:$BE$43,'ADR Raw Data'!AP$1,FALSE)</f>
        <v>182.827590016691</v>
      </c>
      <c r="AG28" s="67">
        <f>VLOOKUP($A28,'ADR Raw Data'!$B$6:$BE$43,'ADR Raw Data'!AR$1,FALSE)</f>
        <v>150.30088504831701</v>
      </c>
      <c r="AI28" s="59">
        <f>VLOOKUP($A28,'ADR Raw Data'!$B$6:$BE$43,'ADR Raw Data'!AT$1,FALSE)</f>
        <v>14.1550246779421</v>
      </c>
      <c r="AJ28" s="60">
        <f>VLOOKUP($A28,'ADR Raw Data'!$B$6:$BE$43,'ADR Raw Data'!AU$1,FALSE)</f>
        <v>17.242343556252099</v>
      </c>
      <c r="AK28" s="60">
        <f>VLOOKUP($A28,'ADR Raw Data'!$B$6:$BE$43,'ADR Raw Data'!AV$1,FALSE)</f>
        <v>14.1330624436047</v>
      </c>
      <c r="AL28" s="60">
        <f>VLOOKUP($A28,'ADR Raw Data'!$B$6:$BE$43,'ADR Raw Data'!AW$1,FALSE)</f>
        <v>16.067851001839401</v>
      </c>
      <c r="AM28" s="60">
        <f>VLOOKUP($A28,'ADR Raw Data'!$B$6:$BE$43,'ADR Raw Data'!AX$1,FALSE)</f>
        <v>11.626496316748</v>
      </c>
      <c r="AN28" s="61">
        <f>VLOOKUP($A28,'ADR Raw Data'!$B$6:$BE$43,'ADR Raw Data'!AY$1,FALSE)</f>
        <v>14.569048600867299</v>
      </c>
      <c r="AO28" s="60">
        <f>VLOOKUP($A28,'ADR Raw Data'!$B$6:$BE$43,'ADR Raw Data'!BA$1,FALSE)</f>
        <v>11.135215650937001</v>
      </c>
      <c r="AP28" s="60">
        <f>VLOOKUP($A28,'ADR Raw Data'!$B$6:$BE$43,'ADR Raw Data'!BB$1,FALSE)</f>
        <v>8.7655143213104498</v>
      </c>
      <c r="AQ28" s="61">
        <f>VLOOKUP($A28,'ADR Raw Data'!$B$6:$BE$43,'ADR Raw Data'!BC$1,FALSE)</f>
        <v>9.8941522864585796</v>
      </c>
      <c r="AR28" s="62">
        <f>VLOOKUP($A28,'ADR Raw Data'!$B$6:$BE$43,'ADR Raw Data'!BE$1,FALSE)</f>
        <v>12.0078178279492</v>
      </c>
      <c r="AT28" s="64">
        <f>VLOOKUP($A28,'RevPAR Raw Data'!$B$6:$BE$43,'RevPAR Raw Data'!AG$1,FALSE)</f>
        <v>80.726582948187698</v>
      </c>
      <c r="AU28" s="65">
        <f>VLOOKUP($A28,'RevPAR Raw Data'!$B$6:$BE$43,'RevPAR Raw Data'!AH$1,FALSE)</f>
        <v>101.643522257358</v>
      </c>
      <c r="AV28" s="65">
        <f>VLOOKUP($A28,'RevPAR Raw Data'!$B$6:$BE$43,'RevPAR Raw Data'!AI$1,FALSE)</f>
        <v>99.107754196059304</v>
      </c>
      <c r="AW28" s="65">
        <f>VLOOKUP($A28,'RevPAR Raw Data'!$B$6:$BE$43,'RevPAR Raw Data'!AJ$1,FALSE)</f>
        <v>103.973369618097</v>
      </c>
      <c r="AX28" s="65">
        <f>VLOOKUP($A28,'RevPAR Raw Data'!$B$6:$BE$43,'RevPAR Raw Data'!AK$1,FALSE)</f>
        <v>103.76404342009199</v>
      </c>
      <c r="AY28" s="66">
        <f>VLOOKUP($A28,'RevPAR Raw Data'!$B$6:$BE$43,'RevPAR Raw Data'!AL$1,FALSE)</f>
        <v>97.843054487959094</v>
      </c>
      <c r="AZ28" s="65">
        <f>VLOOKUP($A28,'RevPAR Raw Data'!$B$6:$BE$43,'RevPAR Raw Data'!AN$1,FALSE)</f>
        <v>136.656956944782</v>
      </c>
      <c r="BA28" s="65">
        <f>VLOOKUP($A28,'RevPAR Raw Data'!$B$6:$BE$43,'RevPAR Raw Data'!AO$1,FALSE)</f>
        <v>143.09905254195999</v>
      </c>
      <c r="BB28" s="66">
        <f>VLOOKUP($A28,'RevPAR Raw Data'!$B$6:$BE$43,'RevPAR Raw Data'!AP$1,FALSE)</f>
        <v>139.87800474337101</v>
      </c>
      <c r="BC28" s="67">
        <f>VLOOKUP($A28,'RevPAR Raw Data'!$B$6:$BE$43,'RevPAR Raw Data'!AR$1,FALSE)</f>
        <v>109.853040275219</v>
      </c>
      <c r="BE28" s="59">
        <f>VLOOKUP($A28,'RevPAR Raw Data'!$B$6:$BE$43,'RevPAR Raw Data'!AT$1,FALSE)</f>
        <v>23.484501621526</v>
      </c>
      <c r="BF28" s="60">
        <f>VLOOKUP($A28,'RevPAR Raw Data'!$B$6:$BE$43,'RevPAR Raw Data'!AU$1,FALSE)</f>
        <v>33.8184945497622</v>
      </c>
      <c r="BG28" s="60">
        <f>VLOOKUP($A28,'RevPAR Raw Data'!$B$6:$BE$43,'RevPAR Raw Data'!AV$1,FALSE)</f>
        <v>20.226447756154499</v>
      </c>
      <c r="BH28" s="60">
        <f>VLOOKUP($A28,'RevPAR Raw Data'!$B$6:$BE$43,'RevPAR Raw Data'!AW$1,FALSE)</f>
        <v>25.6039280357964</v>
      </c>
      <c r="BI28" s="60">
        <f>VLOOKUP($A28,'RevPAR Raw Data'!$B$6:$BE$43,'RevPAR Raw Data'!AX$1,FALSE)</f>
        <v>17.5681219003725</v>
      </c>
      <c r="BJ28" s="61">
        <f>VLOOKUP($A28,'RevPAR Raw Data'!$B$6:$BE$43,'RevPAR Raw Data'!AY$1,FALSE)</f>
        <v>23.914155285275001</v>
      </c>
      <c r="BK28" s="60">
        <f>VLOOKUP($A28,'RevPAR Raw Data'!$B$6:$BE$43,'RevPAR Raw Data'!BA$1,FALSE)</f>
        <v>9.9653878758521</v>
      </c>
      <c r="BL28" s="60">
        <f>VLOOKUP($A28,'RevPAR Raw Data'!$B$6:$BE$43,'RevPAR Raw Data'!BB$1,FALSE)</f>
        <v>6.1503532259346496</v>
      </c>
      <c r="BM28" s="61">
        <f>VLOOKUP($A28,'RevPAR Raw Data'!$B$6:$BE$43,'RevPAR Raw Data'!BC$1,FALSE)</f>
        <v>7.9803037260879996</v>
      </c>
      <c r="BN28" s="62">
        <f>VLOOKUP($A28,'RevPAR Raw Data'!$B$6:$BE$43,'RevPAR Raw Data'!BE$1,FALSE)</f>
        <v>17.600861092003999</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Data'!$B$8:$BE$45,'Occupancy Raw Data'!AG$3,FALSE)</f>
        <v>55.957336108220602</v>
      </c>
      <c r="C30" s="60">
        <f>VLOOKUP($A30,'Occupancy Raw Data'!$B$8:$BE$45,'Occupancy Raw Data'!AH$3,FALSE)</f>
        <v>68.087557603686605</v>
      </c>
      <c r="D30" s="60">
        <f>VLOOKUP($A30,'Occupancy Raw Data'!$B$8:$BE$45,'Occupancy Raw Data'!AI$3,FALSE)</f>
        <v>71.911699122937407</v>
      </c>
      <c r="E30" s="60">
        <f>VLOOKUP($A30,'Occupancy Raw Data'!$B$8:$BE$45,'Occupancy Raw Data'!AJ$3,FALSE)</f>
        <v>76.954808978742307</v>
      </c>
      <c r="F30" s="60">
        <f>VLOOKUP($A30,'Occupancy Raw Data'!$B$8:$BE$45,'Occupancy Raw Data'!AK$3,FALSE)</f>
        <v>72.104950200683803</v>
      </c>
      <c r="G30" s="61">
        <f>VLOOKUP($A30,'Occupancy Raw Data'!$B$8:$BE$45,'Occupancy Raw Data'!AL$3,FALSE)</f>
        <v>69.003270402854099</v>
      </c>
      <c r="H30" s="60">
        <f>VLOOKUP($A30,'Occupancy Raw Data'!$B$8:$BE$45,'Occupancy Raw Data'!AN$3,FALSE)</f>
        <v>75.085476438233897</v>
      </c>
      <c r="I30" s="60">
        <f>VLOOKUP($A30,'Occupancy Raw Data'!$B$8:$BE$45,'Occupancy Raw Data'!AO$3,FALSE)</f>
        <v>75.995986323769799</v>
      </c>
      <c r="J30" s="61">
        <f>VLOOKUP($A30,'Occupancy Raw Data'!$B$8:$BE$45,'Occupancy Raw Data'!AP$3,FALSE)</f>
        <v>75.540731381001905</v>
      </c>
      <c r="K30" s="62">
        <f>VLOOKUP($A30,'Occupancy Raw Data'!$B$8:$BE$45,'Occupancy Raw Data'!AR$3,FALSE)</f>
        <v>70.871116396610603</v>
      </c>
      <c r="M30" s="59">
        <f>VLOOKUP($A30,'Occupancy Raw Data'!$B$8:$BE$45,'Occupancy Raw Data'!AT$3,FALSE)</f>
        <v>5.7293783133357996</v>
      </c>
      <c r="N30" s="60">
        <f>VLOOKUP($A30,'Occupancy Raw Data'!$B$8:$BE$45,'Occupancy Raw Data'!AU$3,FALSE)</f>
        <v>9.2507578279686697</v>
      </c>
      <c r="O30" s="60">
        <f>VLOOKUP($A30,'Occupancy Raw Data'!$B$8:$BE$45,'Occupancy Raw Data'!AV$3,FALSE)</f>
        <v>9.56118744921835</v>
      </c>
      <c r="P30" s="60">
        <f>VLOOKUP($A30,'Occupancy Raw Data'!$B$8:$BE$45,'Occupancy Raw Data'!AW$3,FALSE)</f>
        <v>12.558650468338699</v>
      </c>
      <c r="Q30" s="60">
        <f>VLOOKUP($A30,'Occupancy Raw Data'!$B$8:$BE$45,'Occupancy Raw Data'!AX$3,FALSE)</f>
        <v>5.2369897335892102</v>
      </c>
      <c r="R30" s="61">
        <f>VLOOKUP($A30,'Occupancy Raw Data'!$B$8:$BE$45,'Occupancy Raw Data'!AY$3,FALSE)</f>
        <v>8.5746435710873197</v>
      </c>
      <c r="S30" s="60">
        <f>VLOOKUP($A30,'Occupancy Raw Data'!$B$8:$BE$45,'Occupancy Raw Data'!BA$3,FALSE)</f>
        <v>-1.3183188494489799</v>
      </c>
      <c r="T30" s="60">
        <f>VLOOKUP($A30,'Occupancy Raw Data'!$B$8:$BE$45,'Occupancy Raw Data'!BB$3,FALSE)</f>
        <v>0.10239946509837</v>
      </c>
      <c r="U30" s="61">
        <f>VLOOKUP($A30,'Occupancy Raw Data'!$B$8:$BE$45,'Occupancy Raw Data'!BC$3,FALSE)</f>
        <v>-0.60875563218686601</v>
      </c>
      <c r="V30" s="62">
        <f>VLOOKUP($A30,'Occupancy Raw Data'!$B$8:$BE$45,'Occupancy Raw Data'!BE$3,FALSE)</f>
        <v>5.6031414793668404</v>
      </c>
      <c r="X30" s="64">
        <f>VLOOKUP($A30,'ADR Raw Data'!$B$6:$BE$43,'ADR Raw Data'!AG$1,FALSE)</f>
        <v>90.221662349737599</v>
      </c>
      <c r="Y30" s="65">
        <f>VLOOKUP($A30,'ADR Raw Data'!$B$6:$BE$43,'ADR Raw Data'!AH$1,FALSE)</f>
        <v>96.292674526499596</v>
      </c>
      <c r="Z30" s="65">
        <f>VLOOKUP($A30,'ADR Raw Data'!$B$6:$BE$43,'ADR Raw Data'!AI$1,FALSE)</f>
        <v>99.155136950904307</v>
      </c>
      <c r="AA30" s="65">
        <f>VLOOKUP($A30,'ADR Raw Data'!$B$6:$BE$43,'ADR Raw Data'!AJ$1,FALSE)</f>
        <v>100.719918385087</v>
      </c>
      <c r="AB30" s="65">
        <f>VLOOKUP($A30,'ADR Raw Data'!$B$6:$BE$43,'ADR Raw Data'!AK$1,FALSE)</f>
        <v>97.460884960313294</v>
      </c>
      <c r="AC30" s="66">
        <f>VLOOKUP($A30,'ADR Raw Data'!$B$6:$BE$43,'ADR Raw Data'!AL$1,FALSE)</f>
        <v>97.136281870374901</v>
      </c>
      <c r="AD30" s="65">
        <f>VLOOKUP($A30,'ADR Raw Data'!$B$6:$BE$43,'ADR Raw Data'!AN$1,FALSE)</f>
        <v>105.522843496337</v>
      </c>
      <c r="AE30" s="65">
        <f>VLOOKUP($A30,'ADR Raw Data'!$B$6:$BE$43,'ADR Raw Data'!AO$1,FALSE)</f>
        <v>105.625380703212</v>
      </c>
      <c r="AF30" s="66">
        <f>VLOOKUP($A30,'ADR Raw Data'!$B$6:$BE$43,'ADR Raw Data'!AP$1,FALSE)</f>
        <v>105.57442107593501</v>
      </c>
      <c r="AG30" s="67">
        <f>VLOOKUP($A30,'ADR Raw Data'!$B$6:$BE$43,'ADR Raw Data'!AR$1,FALSE)</f>
        <v>99.706029964791298</v>
      </c>
      <c r="AI30" s="59">
        <f>VLOOKUP($A30,'ADR Raw Data'!$B$6:$BE$43,'ADR Raw Data'!AT$1,FALSE)</f>
        <v>4.3122845524557398</v>
      </c>
      <c r="AJ30" s="60">
        <f>VLOOKUP($A30,'ADR Raw Data'!$B$6:$BE$43,'ADR Raw Data'!AU$1,FALSE)</f>
        <v>4.5864090767239096</v>
      </c>
      <c r="AK30" s="60">
        <f>VLOOKUP($A30,'ADR Raw Data'!$B$6:$BE$43,'ADR Raw Data'!AV$1,FALSE)</f>
        <v>5.3150282196875098</v>
      </c>
      <c r="AL30" s="60">
        <f>VLOOKUP($A30,'ADR Raw Data'!$B$6:$BE$43,'ADR Raw Data'!AW$1,FALSE)</f>
        <v>5.1368224879912301</v>
      </c>
      <c r="AM30" s="60">
        <f>VLOOKUP($A30,'ADR Raw Data'!$B$6:$BE$43,'ADR Raw Data'!AX$1,FALSE)</f>
        <v>2.8068143038051301</v>
      </c>
      <c r="AN30" s="61">
        <f>VLOOKUP($A30,'ADR Raw Data'!$B$6:$BE$43,'ADR Raw Data'!AY$1,FALSE)</f>
        <v>4.49064183353385</v>
      </c>
      <c r="AO30" s="60">
        <f>VLOOKUP($A30,'ADR Raw Data'!$B$6:$BE$43,'ADR Raw Data'!BA$1,FALSE)</f>
        <v>3.6601279966964002</v>
      </c>
      <c r="AP30" s="60">
        <f>VLOOKUP($A30,'ADR Raw Data'!$B$6:$BE$43,'ADR Raw Data'!BB$1,FALSE)</f>
        <v>2.3755186933769101</v>
      </c>
      <c r="AQ30" s="61">
        <f>VLOOKUP($A30,'ADR Raw Data'!$B$6:$BE$43,'ADR Raw Data'!BC$1,FALSE)</f>
        <v>3.0145839423470502</v>
      </c>
      <c r="AR30" s="62">
        <f>VLOOKUP($A30,'ADR Raw Data'!$B$6:$BE$43,'ADR Raw Data'!BE$1,FALSE)</f>
        <v>3.8137701774276498</v>
      </c>
      <c r="AT30" s="64">
        <f>VLOOKUP($A30,'RevPAR Raw Data'!$B$6:$BE$43,'RevPAR Raw Data'!AG$1,FALSE)</f>
        <v>50.485638843466603</v>
      </c>
      <c r="AU30" s="65">
        <f>VLOOKUP($A30,'RevPAR Raw Data'!$B$6:$BE$43,'RevPAR Raw Data'!AH$1,FALSE)</f>
        <v>65.563330236360898</v>
      </c>
      <c r="AV30" s="65">
        <f>VLOOKUP($A30,'RevPAR Raw Data'!$B$6:$BE$43,'RevPAR Raw Data'!AI$1,FALSE)</f>
        <v>71.304143749070903</v>
      </c>
      <c r="AW30" s="65">
        <f>VLOOKUP($A30,'RevPAR Raw Data'!$B$6:$BE$43,'RevPAR Raw Data'!AJ$1,FALSE)</f>
        <v>77.508820796788996</v>
      </c>
      <c r="AX30" s="65">
        <f>VLOOKUP($A30,'RevPAR Raw Data'!$B$6:$BE$43,'RevPAR Raw Data'!AK$1,FALSE)</f>
        <v>70.274122565779606</v>
      </c>
      <c r="AY30" s="66">
        <f>VLOOKUP($A30,'RevPAR Raw Data'!$B$6:$BE$43,'RevPAR Raw Data'!AL$1,FALSE)</f>
        <v>67.027211238293404</v>
      </c>
      <c r="AZ30" s="65">
        <f>VLOOKUP($A30,'RevPAR Raw Data'!$B$6:$BE$43,'RevPAR Raw Data'!AN$1,FALSE)</f>
        <v>79.232329790396903</v>
      </c>
      <c r="BA30" s="65">
        <f>VLOOKUP($A30,'RevPAR Raw Data'!$B$6:$BE$43,'RevPAR Raw Data'!AO$1,FALSE)</f>
        <v>80.271049873643506</v>
      </c>
      <c r="BB30" s="66">
        <f>VLOOKUP($A30,'RevPAR Raw Data'!$B$6:$BE$43,'RevPAR Raw Data'!AP$1,FALSE)</f>
        <v>79.751689832020205</v>
      </c>
      <c r="BC30" s="67">
        <f>VLOOKUP($A30,'RevPAR Raw Data'!$B$6:$BE$43,'RevPAR Raw Data'!AR$1,FALSE)</f>
        <v>70.662776550786802</v>
      </c>
      <c r="BE30" s="59">
        <f>VLOOKUP($A30,'RevPAR Raw Data'!$B$6:$BE$43,'RevPAR Raw Data'!AT$1,FALSE)</f>
        <v>10.288729961749199</v>
      </c>
      <c r="BF30" s="60">
        <f>VLOOKUP($A30,'RevPAR Raw Data'!$B$6:$BE$43,'RevPAR Raw Data'!AU$1,FALSE)</f>
        <v>14.2614445013802</v>
      </c>
      <c r="BG30" s="60">
        <f>VLOOKUP($A30,'RevPAR Raw Data'!$B$6:$BE$43,'RevPAR Raw Data'!AV$1,FALSE)</f>
        <v>15.384395479968999</v>
      </c>
      <c r="BH30" s="60">
        <f>VLOOKUP($A30,'RevPAR Raw Data'!$B$6:$BE$43,'RevPAR Raw Data'!AW$1,FALSE)</f>
        <v>18.340588537775702</v>
      </c>
      <c r="BI30" s="60">
        <f>VLOOKUP($A30,'RevPAR Raw Data'!$B$6:$BE$43,'RevPAR Raw Data'!AX$1,FALSE)</f>
        <v>8.1907966143255297</v>
      </c>
      <c r="BJ30" s="61">
        <f>VLOOKUP($A30,'RevPAR Raw Data'!$B$6:$BE$43,'RevPAR Raw Data'!AY$1,FALSE)</f>
        <v>13.4503419359008</v>
      </c>
      <c r="BK30" s="60">
        <f>VLOOKUP($A30,'RevPAR Raw Data'!$B$6:$BE$43,'RevPAR Raw Data'!BA$1,FALSE)</f>
        <v>2.2935569899530099</v>
      </c>
      <c r="BL30" s="60">
        <f>VLOOKUP($A30,'RevPAR Raw Data'!$B$6:$BE$43,'RevPAR Raw Data'!BB$1,FALSE)</f>
        <v>2.4803506769106098</v>
      </c>
      <c r="BM30" s="61">
        <f>VLOOKUP($A30,'RevPAR Raw Data'!$B$6:$BE$43,'RevPAR Raw Data'!BC$1,FALSE)</f>
        <v>2.3874768606241399</v>
      </c>
      <c r="BN30" s="62">
        <f>VLOOKUP($A30,'RevPAR Raw Data'!$B$6:$BE$43,'RevPAR Raw Data'!BE$1,FALSE)</f>
        <v>9.63060259553367</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Data'!$B$8:$BE$45,'Occupancy Raw Data'!AG$3,FALSE)</f>
        <v>56.843689188577599</v>
      </c>
      <c r="C32" s="60">
        <f>VLOOKUP($A32,'Occupancy Raw Data'!$B$8:$BE$45,'Occupancy Raw Data'!AH$3,FALSE)</f>
        <v>68.512694030863898</v>
      </c>
      <c r="D32" s="60">
        <f>VLOOKUP($A32,'Occupancy Raw Data'!$B$8:$BE$45,'Occupancy Raw Data'!AI$3,FALSE)</f>
        <v>73.457935466352794</v>
      </c>
      <c r="E32" s="60">
        <f>VLOOKUP($A32,'Occupancy Raw Data'!$B$8:$BE$45,'Occupancy Raw Data'!AJ$3,FALSE)</f>
        <v>74.835950581526902</v>
      </c>
      <c r="F32" s="60">
        <f>VLOOKUP($A32,'Occupancy Raw Data'!$B$8:$BE$45,'Occupancy Raw Data'!AK$3,FALSE)</f>
        <v>72.258677648549494</v>
      </c>
      <c r="G32" s="61">
        <f>VLOOKUP($A32,'Occupancy Raw Data'!$B$8:$BE$45,'Occupancy Raw Data'!AL$3,FALSE)</f>
        <v>69.181789383174106</v>
      </c>
      <c r="H32" s="60">
        <f>VLOOKUP($A32,'Occupancy Raw Data'!$B$8:$BE$45,'Occupancy Raw Data'!AN$3,FALSE)</f>
        <v>78.139566456985094</v>
      </c>
      <c r="I32" s="60">
        <f>VLOOKUP($A32,'Occupancy Raw Data'!$B$8:$BE$45,'Occupancy Raw Data'!AO$3,FALSE)</f>
        <v>77.294429108023706</v>
      </c>
      <c r="J32" s="61">
        <f>VLOOKUP($A32,'Occupancy Raw Data'!$B$8:$BE$45,'Occupancy Raw Data'!AP$3,FALSE)</f>
        <v>77.716997782504393</v>
      </c>
      <c r="K32" s="62">
        <f>VLOOKUP($A32,'Occupancy Raw Data'!$B$8:$BE$45,'Occupancy Raw Data'!AR$3,FALSE)</f>
        <v>71.620420354411294</v>
      </c>
      <c r="M32" s="59">
        <f>VLOOKUP($A32,'Occupancy Raw Data'!$B$8:$BE$45,'Occupancy Raw Data'!AT$3,FALSE)</f>
        <v>-5.4844564424642099</v>
      </c>
      <c r="N32" s="60">
        <f>VLOOKUP($A32,'Occupancy Raw Data'!$B$8:$BE$45,'Occupancy Raw Data'!AU$3,FALSE)</f>
        <v>2.81900281822083</v>
      </c>
      <c r="O32" s="60">
        <f>VLOOKUP($A32,'Occupancy Raw Data'!$B$8:$BE$45,'Occupancy Raw Data'!AV$3,FALSE)</f>
        <v>4.1853994084031898</v>
      </c>
      <c r="P32" s="60">
        <f>VLOOKUP($A32,'Occupancy Raw Data'!$B$8:$BE$45,'Occupancy Raw Data'!AW$3,FALSE)</f>
        <v>4.0437225272659596</v>
      </c>
      <c r="Q32" s="60">
        <f>VLOOKUP($A32,'Occupancy Raw Data'!$B$8:$BE$45,'Occupancy Raw Data'!AX$3,FALSE)</f>
        <v>0.19767307262091799</v>
      </c>
      <c r="R32" s="61">
        <f>VLOOKUP($A32,'Occupancy Raw Data'!$B$8:$BE$45,'Occupancy Raw Data'!AY$3,FALSE)</f>
        <v>1.34242197565031</v>
      </c>
      <c r="S32" s="60">
        <f>VLOOKUP($A32,'Occupancy Raw Data'!$B$8:$BE$45,'Occupancy Raw Data'!BA$3,FALSE)</f>
        <v>-4.72958783533306</v>
      </c>
      <c r="T32" s="60">
        <f>VLOOKUP($A32,'Occupancy Raw Data'!$B$8:$BE$45,'Occupancy Raw Data'!BB$3,FALSE)</f>
        <v>-7.4821303563155501</v>
      </c>
      <c r="U32" s="61">
        <f>VLOOKUP($A32,'Occupancy Raw Data'!$B$8:$BE$45,'Occupancy Raw Data'!BC$3,FALSE)</f>
        <v>-6.1185499004254904</v>
      </c>
      <c r="V32" s="62">
        <f>VLOOKUP($A32,'Occupancy Raw Data'!$B$8:$BE$45,'Occupancy Raw Data'!BE$3,FALSE)</f>
        <v>-1.0945303260269299</v>
      </c>
      <c r="X32" s="64">
        <f>VLOOKUP($A32,'ADR Raw Data'!$B$6:$BE$43,'ADR Raw Data'!AG$1,FALSE)</f>
        <v>95.871843385148097</v>
      </c>
      <c r="Y32" s="65">
        <f>VLOOKUP($A32,'ADR Raw Data'!$B$6:$BE$43,'ADR Raw Data'!AH$1,FALSE)</f>
        <v>102.00693114090799</v>
      </c>
      <c r="Z32" s="65">
        <f>VLOOKUP($A32,'ADR Raw Data'!$B$6:$BE$43,'ADR Raw Data'!AI$1,FALSE)</f>
        <v>105.258587812654</v>
      </c>
      <c r="AA32" s="65">
        <f>VLOOKUP($A32,'ADR Raw Data'!$B$6:$BE$43,'ADR Raw Data'!AJ$1,FALSE)</f>
        <v>106.53906679617801</v>
      </c>
      <c r="AB32" s="65">
        <f>VLOOKUP($A32,'ADR Raw Data'!$B$6:$BE$43,'ADR Raw Data'!AK$1,FALSE)</f>
        <v>104.902340605624</v>
      </c>
      <c r="AC32" s="66">
        <f>VLOOKUP($A32,'ADR Raw Data'!$B$6:$BE$43,'ADR Raw Data'!AL$1,FALSE)</f>
        <v>103.27461764461501</v>
      </c>
      <c r="AD32" s="65">
        <f>VLOOKUP($A32,'ADR Raw Data'!$B$6:$BE$43,'ADR Raw Data'!AN$1,FALSE)</f>
        <v>116.405292880722</v>
      </c>
      <c r="AE32" s="65">
        <f>VLOOKUP($A32,'ADR Raw Data'!$B$6:$BE$43,'ADR Raw Data'!AO$1,FALSE)</f>
        <v>117.264727962938</v>
      </c>
      <c r="AF32" s="66">
        <f>VLOOKUP($A32,'ADR Raw Data'!$B$6:$BE$43,'ADR Raw Data'!AP$1,FALSE)</f>
        <v>116.832673929468</v>
      </c>
      <c r="AG32" s="67">
        <f>VLOOKUP($A32,'ADR Raw Data'!$B$6:$BE$43,'ADR Raw Data'!AR$1,FALSE)</f>
        <v>107.478093313429</v>
      </c>
      <c r="AI32" s="59">
        <f>VLOOKUP($A32,'ADR Raw Data'!$B$6:$BE$43,'ADR Raw Data'!AT$1,FALSE)</f>
        <v>7.7358936539500398</v>
      </c>
      <c r="AJ32" s="60">
        <f>VLOOKUP($A32,'ADR Raw Data'!$B$6:$BE$43,'ADR Raw Data'!AU$1,FALSE)</f>
        <v>12.8700069895583</v>
      </c>
      <c r="AK32" s="60">
        <f>VLOOKUP($A32,'ADR Raw Data'!$B$6:$BE$43,'ADR Raw Data'!AV$1,FALSE)</f>
        <v>13.283045850512901</v>
      </c>
      <c r="AL32" s="60">
        <f>VLOOKUP($A32,'ADR Raw Data'!$B$6:$BE$43,'ADR Raw Data'!AW$1,FALSE)</f>
        <v>14.309836575784299</v>
      </c>
      <c r="AM32" s="60">
        <f>VLOOKUP($A32,'ADR Raw Data'!$B$6:$BE$43,'ADR Raw Data'!AX$1,FALSE)</f>
        <v>12.928924562640301</v>
      </c>
      <c r="AN32" s="61">
        <f>VLOOKUP($A32,'ADR Raw Data'!$B$6:$BE$43,'ADR Raw Data'!AY$1,FALSE)</f>
        <v>12.520076943784501</v>
      </c>
      <c r="AO32" s="60">
        <f>VLOOKUP($A32,'ADR Raw Data'!$B$6:$BE$43,'ADR Raw Data'!BA$1,FALSE)</f>
        <v>9.9195191255147996</v>
      </c>
      <c r="AP32" s="60">
        <f>VLOOKUP($A32,'ADR Raw Data'!$B$6:$BE$43,'ADR Raw Data'!BB$1,FALSE)</f>
        <v>7.1499743187345999</v>
      </c>
      <c r="AQ32" s="61">
        <f>VLOOKUP($A32,'ADR Raw Data'!$B$6:$BE$43,'ADR Raw Data'!BC$1,FALSE)</f>
        <v>8.4933734079075496</v>
      </c>
      <c r="AR32" s="62">
        <f>VLOOKUP($A32,'ADR Raw Data'!$B$6:$BE$43,'ADR Raw Data'!BE$1,FALSE)</f>
        <v>10.827656447340299</v>
      </c>
      <c r="AT32" s="64">
        <f>VLOOKUP($A32,'RevPAR Raw Data'!$B$6:$BE$43,'RevPAR Raw Data'!AG$1,FALSE)</f>
        <v>54.497092673213501</v>
      </c>
      <c r="AU32" s="65">
        <f>VLOOKUP($A32,'RevPAR Raw Data'!$B$6:$BE$43,'RevPAR Raw Data'!AH$1,FALSE)</f>
        <v>69.8876966228447</v>
      </c>
      <c r="AV32" s="65">
        <f>VLOOKUP($A32,'RevPAR Raw Data'!$B$6:$BE$43,'RevPAR Raw Data'!AI$1,FALSE)</f>
        <v>77.320785508213703</v>
      </c>
      <c r="AW32" s="65">
        <f>VLOOKUP($A32,'RevPAR Raw Data'!$B$6:$BE$43,'RevPAR Raw Data'!AJ$1,FALSE)</f>
        <v>79.729523377607805</v>
      </c>
      <c r="AX32" s="65">
        <f>VLOOKUP($A32,'RevPAR Raw Data'!$B$6:$BE$43,'RevPAR Raw Data'!AK$1,FALSE)</f>
        <v>75.801044144001395</v>
      </c>
      <c r="AY32" s="66">
        <f>VLOOKUP($A32,'RevPAR Raw Data'!$B$6:$BE$43,'RevPAR Raw Data'!AL$1,FALSE)</f>
        <v>71.447228465176195</v>
      </c>
      <c r="AZ32" s="65">
        <f>VLOOKUP($A32,'RevPAR Raw Data'!$B$6:$BE$43,'RevPAR Raw Data'!AN$1,FALSE)</f>
        <v>90.958591189980496</v>
      </c>
      <c r="BA32" s="65">
        <f>VLOOKUP($A32,'RevPAR Raw Data'!$B$6:$BE$43,'RevPAR Raw Data'!AO$1,FALSE)</f>
        <v>90.639102024030393</v>
      </c>
      <c r="BB32" s="66">
        <f>VLOOKUP($A32,'RevPAR Raw Data'!$B$6:$BE$43,'RevPAR Raw Data'!AP$1,FALSE)</f>
        <v>90.798846607005402</v>
      </c>
      <c r="BC32" s="67">
        <f>VLOOKUP($A32,'RevPAR Raw Data'!$B$6:$BE$43,'RevPAR Raw Data'!AR$1,FALSE)</f>
        <v>76.976262219984605</v>
      </c>
      <c r="BE32" s="59">
        <f>VLOOKUP($A32,'RevPAR Raw Data'!$B$6:$BE$43,'RevPAR Raw Data'!AT$1,FALSE)</f>
        <v>1.82716549359958</v>
      </c>
      <c r="BF32" s="60">
        <f>VLOOKUP($A32,'RevPAR Raw Data'!$B$6:$BE$43,'RevPAR Raw Data'!AU$1,FALSE)</f>
        <v>16.05181566752</v>
      </c>
      <c r="BG32" s="60">
        <f>VLOOKUP($A32,'RevPAR Raw Data'!$B$6:$BE$43,'RevPAR Raw Data'!AV$1,FALSE)</f>
        <v>18.0243937813614</v>
      </c>
      <c r="BH32" s="60">
        <f>VLOOKUP($A32,'RevPAR Raw Data'!$B$6:$BE$43,'RevPAR Raw Data'!AW$1,FALSE)</f>
        <v>18.932209188280201</v>
      </c>
      <c r="BI32" s="60">
        <f>VLOOKUP($A32,'RevPAR Raw Data'!$B$6:$BE$43,'RevPAR Raw Data'!AX$1,FALSE)</f>
        <v>13.152154637701001</v>
      </c>
      <c r="BJ32" s="61">
        <f>VLOOKUP($A32,'RevPAR Raw Data'!$B$6:$BE$43,'RevPAR Raw Data'!AY$1,FALSE)</f>
        <v>14.0305711836965</v>
      </c>
      <c r="BK32" s="60">
        <f>VLOOKUP($A32,'RevPAR Raw Data'!$B$6:$BE$43,'RevPAR Raw Data'!BA$1,FALSE)</f>
        <v>4.7207789202978603</v>
      </c>
      <c r="BL32" s="60">
        <f>VLOOKUP($A32,'RevPAR Raw Data'!$B$6:$BE$43,'RevPAR Raw Data'!BB$1,FALSE)</f>
        <v>-0.86712643655176502</v>
      </c>
      <c r="BM32" s="61">
        <f>VLOOKUP($A32,'RevPAR Raw Data'!$B$6:$BE$43,'RevPAR Raw Data'!BC$1,FALSE)</f>
        <v>1.8551522172897701</v>
      </c>
      <c r="BN32" s="62">
        <f>VLOOKUP($A32,'RevPAR Raw Data'!$B$6:$BE$43,'RevPAR Raw Data'!BE$1,FALSE)</f>
        <v>9.6146141378992809</v>
      </c>
    </row>
    <row r="33" spans="1:66" x14ac:dyDescent="0.35">
      <c r="A33" s="78" t="s">
        <v>46</v>
      </c>
      <c r="B33" s="59">
        <f>VLOOKUP($A33,'Occupancy Raw Data'!$B$8:$BE$45,'Occupancy Raw Data'!AG$3,FALSE)</f>
        <v>68.127064309306306</v>
      </c>
      <c r="C33" s="60">
        <f>VLOOKUP($A33,'Occupancy Raw Data'!$B$8:$BE$45,'Occupancy Raw Data'!AH$3,FALSE)</f>
        <v>75.7091509617252</v>
      </c>
      <c r="D33" s="60">
        <f>VLOOKUP($A33,'Occupancy Raw Data'!$B$8:$BE$45,'Occupancy Raw Data'!AI$3,FALSE)</f>
        <v>77.044880512920102</v>
      </c>
      <c r="E33" s="60">
        <f>VLOOKUP($A33,'Occupancy Raw Data'!$B$8:$BE$45,'Occupancy Raw Data'!AJ$3,FALSE)</f>
        <v>77.885175830580906</v>
      </c>
      <c r="F33" s="60">
        <f>VLOOKUP($A33,'Occupancy Raw Data'!$B$8:$BE$45,'Occupancy Raw Data'!AK$3,FALSE)</f>
        <v>75.845152516028705</v>
      </c>
      <c r="G33" s="61">
        <f>VLOOKUP($A33,'Occupancy Raw Data'!$B$8:$BE$45,'Occupancy Raw Data'!AL$3,FALSE)</f>
        <v>74.922284826112204</v>
      </c>
      <c r="H33" s="60">
        <f>VLOOKUP($A33,'Occupancy Raw Data'!$B$8:$BE$45,'Occupancy Raw Data'!AN$3,FALSE)</f>
        <v>83.0240917039051</v>
      </c>
      <c r="I33" s="60">
        <f>VLOOKUP($A33,'Occupancy Raw Data'!$B$8:$BE$45,'Occupancy Raw Data'!AO$3,FALSE)</f>
        <v>82.7229454050903</v>
      </c>
      <c r="J33" s="61">
        <f>VLOOKUP($A33,'Occupancy Raw Data'!$B$8:$BE$45,'Occupancy Raw Data'!AP$3,FALSE)</f>
        <v>82.873518554497707</v>
      </c>
      <c r="K33" s="62">
        <f>VLOOKUP($A33,'Occupancy Raw Data'!$B$8:$BE$45,'Occupancy Raw Data'!AR$3,FALSE)</f>
        <v>77.194065891365199</v>
      </c>
      <c r="M33" s="59">
        <f>VLOOKUP($A33,'Occupancy Raw Data'!$B$8:$BE$45,'Occupancy Raw Data'!AT$3,FALSE)</f>
        <v>-5.2873252751704998</v>
      </c>
      <c r="N33" s="60">
        <f>VLOOKUP($A33,'Occupancy Raw Data'!$B$8:$BE$45,'Occupancy Raw Data'!AU$3,FALSE)</f>
        <v>-4.8354600402954997</v>
      </c>
      <c r="O33" s="60">
        <f>VLOOKUP($A33,'Occupancy Raw Data'!$B$8:$BE$45,'Occupancy Raw Data'!AV$3,FALSE)</f>
        <v>-4.4112329757743698</v>
      </c>
      <c r="P33" s="60">
        <f>VLOOKUP($A33,'Occupancy Raw Data'!$B$8:$BE$45,'Occupancy Raw Data'!AW$3,FALSE)</f>
        <v>-5.4038109846026696</v>
      </c>
      <c r="Q33" s="60">
        <f>VLOOKUP($A33,'Occupancy Raw Data'!$B$8:$BE$45,'Occupancy Raw Data'!AX$3,FALSE)</f>
        <v>-7.7345781139210503</v>
      </c>
      <c r="R33" s="61">
        <f>VLOOKUP($A33,'Occupancy Raw Data'!$B$8:$BE$45,'Occupancy Raw Data'!AY$3,FALSE)</f>
        <v>-5.5500446991684704</v>
      </c>
      <c r="S33" s="60">
        <f>VLOOKUP($A33,'Occupancy Raw Data'!$B$8:$BE$45,'Occupancy Raw Data'!BA$3,FALSE)</f>
        <v>-5.7093998234774901</v>
      </c>
      <c r="T33" s="60">
        <f>VLOOKUP($A33,'Occupancy Raw Data'!$B$8:$BE$45,'Occupancy Raw Data'!BB$3,FALSE)</f>
        <v>-5.4621149042464596</v>
      </c>
      <c r="U33" s="61">
        <f>VLOOKUP($A33,'Occupancy Raw Data'!$B$8:$BE$45,'Occupancy Raw Data'!BC$3,FALSE)</f>
        <v>-5.5861439282848604</v>
      </c>
      <c r="V33" s="62">
        <f>VLOOKUP($A33,'Occupancy Raw Data'!$B$8:$BE$45,'Occupancy Raw Data'!BE$3,FALSE)</f>
        <v>-5.5611205432937103</v>
      </c>
      <c r="X33" s="64">
        <f>VLOOKUP($A33,'ADR Raw Data'!$B$6:$BE$43,'ADR Raw Data'!AG$1,FALSE)</f>
        <v>84.175259525167505</v>
      </c>
      <c r="Y33" s="65">
        <f>VLOOKUP($A33,'ADR Raw Data'!$B$6:$BE$43,'ADR Raw Data'!AH$1,FALSE)</f>
        <v>88.355768775261396</v>
      </c>
      <c r="Z33" s="65">
        <f>VLOOKUP($A33,'ADR Raw Data'!$B$6:$BE$43,'ADR Raw Data'!AI$1,FALSE)</f>
        <v>88.125393456058504</v>
      </c>
      <c r="AA33" s="65">
        <f>VLOOKUP($A33,'ADR Raw Data'!$B$6:$BE$43,'ADR Raw Data'!AJ$1,FALSE)</f>
        <v>88.9798991768007</v>
      </c>
      <c r="AB33" s="65">
        <f>VLOOKUP($A33,'ADR Raw Data'!$B$6:$BE$43,'ADR Raw Data'!AK$1,FALSE)</f>
        <v>87.775668901697003</v>
      </c>
      <c r="AC33" s="66">
        <f>VLOOKUP($A33,'ADR Raw Data'!$B$6:$BE$43,'ADR Raw Data'!AL$1,FALSE)</f>
        <v>87.560431795137703</v>
      </c>
      <c r="AD33" s="65">
        <f>VLOOKUP($A33,'ADR Raw Data'!$B$6:$BE$43,'ADR Raw Data'!AN$1,FALSE)</f>
        <v>94.250776259287406</v>
      </c>
      <c r="AE33" s="65">
        <f>VLOOKUP($A33,'ADR Raw Data'!$B$6:$BE$43,'ADR Raw Data'!AO$1,FALSE)</f>
        <v>95.382680018789202</v>
      </c>
      <c r="AF33" s="66">
        <f>VLOOKUP($A33,'ADR Raw Data'!$B$6:$BE$43,'ADR Raw Data'!AP$1,FALSE)</f>
        <v>94.815699859336505</v>
      </c>
      <c r="AG33" s="67">
        <f>VLOOKUP($A33,'ADR Raw Data'!$B$6:$BE$43,'ADR Raw Data'!AR$1,FALSE)</f>
        <v>89.785878922057705</v>
      </c>
      <c r="AI33" s="59">
        <f>VLOOKUP($A33,'ADR Raw Data'!$B$6:$BE$43,'ADR Raw Data'!AT$1,FALSE)</f>
        <v>8.5738306960925303</v>
      </c>
      <c r="AJ33" s="60">
        <f>VLOOKUP($A33,'ADR Raw Data'!$B$6:$BE$43,'ADR Raw Data'!AU$1,FALSE)</f>
        <v>11.160075718321499</v>
      </c>
      <c r="AK33" s="60">
        <f>VLOOKUP($A33,'ADR Raw Data'!$B$6:$BE$43,'ADR Raw Data'!AV$1,FALSE)</f>
        <v>9.9089874795121702</v>
      </c>
      <c r="AL33" s="60">
        <f>VLOOKUP($A33,'ADR Raw Data'!$B$6:$BE$43,'ADR Raw Data'!AW$1,FALSE)</f>
        <v>10.175653570609599</v>
      </c>
      <c r="AM33" s="60">
        <f>VLOOKUP($A33,'ADR Raw Data'!$B$6:$BE$43,'ADR Raw Data'!AX$1,FALSE)</f>
        <v>8.0924026314078503</v>
      </c>
      <c r="AN33" s="61">
        <f>VLOOKUP($A33,'ADR Raw Data'!$B$6:$BE$43,'ADR Raw Data'!AY$1,FALSE)</f>
        <v>9.5973457086057508</v>
      </c>
      <c r="AO33" s="60">
        <f>VLOOKUP($A33,'ADR Raw Data'!$B$6:$BE$43,'ADR Raw Data'!BA$1,FALSE)</f>
        <v>8.6892082903243999</v>
      </c>
      <c r="AP33" s="60">
        <f>VLOOKUP($A33,'ADR Raw Data'!$B$6:$BE$43,'ADR Raw Data'!BB$1,FALSE)</f>
        <v>8.0794173788092802</v>
      </c>
      <c r="AQ33" s="61">
        <f>VLOOKUP($A33,'ADR Raw Data'!$B$6:$BE$43,'ADR Raw Data'!BC$1,FALSE)</f>
        <v>8.3834356945757307</v>
      </c>
      <c r="AR33" s="62">
        <f>VLOOKUP($A33,'ADR Raw Data'!$B$6:$BE$43,'ADR Raw Data'!BE$1,FALSE)</f>
        <v>9.2003514530458705</v>
      </c>
      <c r="AT33" s="64">
        <f>VLOOKUP($A33,'RevPAR Raw Data'!$B$6:$BE$43,'RevPAR Raw Data'!AG$1,FALSE)</f>
        <v>57.346133189236397</v>
      </c>
      <c r="AU33" s="65">
        <f>VLOOKUP($A33,'RevPAR Raw Data'!$B$6:$BE$43,'RevPAR Raw Data'!AH$1,FALSE)</f>
        <v>66.8934023654556</v>
      </c>
      <c r="AV33" s="65">
        <f>VLOOKUP($A33,'RevPAR Raw Data'!$B$6:$BE$43,'RevPAR Raw Data'!AI$1,FALSE)</f>
        <v>67.896104089760996</v>
      </c>
      <c r="AW33" s="65">
        <f>VLOOKUP($A33,'RevPAR Raw Data'!$B$6:$BE$43,'RevPAR Raw Data'!AJ$1,FALSE)</f>
        <v>69.302150927724796</v>
      </c>
      <c r="AX33" s="65">
        <f>VLOOKUP($A33,'RevPAR Raw Data'!$B$6:$BE$43,'RevPAR Raw Data'!AK$1,FALSE)</f>
        <v>66.573589950456494</v>
      </c>
      <c r="AY33" s="66">
        <f>VLOOKUP($A33,'RevPAR Raw Data'!$B$6:$BE$43,'RevPAR Raw Data'!AL$1,FALSE)</f>
        <v>65.602276104526894</v>
      </c>
      <c r="AZ33" s="65">
        <f>VLOOKUP($A33,'RevPAR Raw Data'!$B$6:$BE$43,'RevPAR Raw Data'!AN$1,FALSE)</f>
        <v>78.250850913153201</v>
      </c>
      <c r="BA33" s="65">
        <f>VLOOKUP($A33,'RevPAR Raw Data'!$B$6:$BE$43,'RevPAR Raw Data'!AO$1,FALSE)</f>
        <v>78.903362317854999</v>
      </c>
      <c r="BB33" s="66">
        <f>VLOOKUP($A33,'RevPAR Raw Data'!$B$6:$BE$43,'RevPAR Raw Data'!AP$1,FALSE)</f>
        <v>78.577106615504107</v>
      </c>
      <c r="BC33" s="67">
        <f>VLOOKUP($A33,'RevPAR Raw Data'!$B$6:$BE$43,'RevPAR Raw Data'!AR$1,FALSE)</f>
        <v>69.309370536234596</v>
      </c>
      <c r="BE33" s="59">
        <f>VLOOKUP($A33,'RevPAR Raw Data'!$B$6:$BE$43,'RevPAR Raw Data'!AT$1,FALSE)</f>
        <v>2.8331791034772</v>
      </c>
      <c r="BF33" s="60">
        <f>VLOOKUP($A33,'RevPAR Raw Data'!$B$6:$BE$43,'RevPAR Raw Data'!AU$1,FALSE)</f>
        <v>5.78497467619985</v>
      </c>
      <c r="BG33" s="60">
        <f>VLOOKUP($A33,'RevPAR Raw Data'!$B$6:$BE$43,'RevPAR Raw Data'!AV$1,FALSE)</f>
        <v>5.0606459804761998</v>
      </c>
      <c r="BH33" s="60">
        <f>VLOOKUP($A33,'RevPAR Raw Data'!$B$6:$BE$43,'RevPAR Raw Data'!AW$1,FALSE)</f>
        <v>4.2219695006032802</v>
      </c>
      <c r="BI33" s="60">
        <f>VLOOKUP($A33,'RevPAR Raw Data'!$B$6:$BE$43,'RevPAR Raw Data'!AX$1,FALSE)</f>
        <v>-0.26808868533244301</v>
      </c>
      <c r="BJ33" s="61">
        <f>VLOOKUP($A33,'RevPAR Raw Data'!$B$6:$BE$43,'RevPAR Raw Data'!AY$1,FALSE)</f>
        <v>3.5146440326759301</v>
      </c>
      <c r="BK33" s="60">
        <f>VLOOKUP($A33,'RevPAR Raw Data'!$B$6:$BE$43,'RevPAR Raw Data'!BA$1,FALSE)</f>
        <v>2.48370682405753</v>
      </c>
      <c r="BL33" s="60">
        <f>VLOOKUP($A33,'RevPAR Raw Data'!$B$6:$BE$43,'RevPAR Raw Data'!BB$1,FALSE)</f>
        <v>2.1759954137386002</v>
      </c>
      <c r="BM33" s="61">
        <f>VLOOKUP($A33,'RevPAR Raw Data'!$B$6:$BE$43,'RevPAR Raw Data'!BC$1,FALSE)</f>
        <v>2.3289809822566601</v>
      </c>
      <c r="BN33" s="62">
        <f>VLOOKUP($A33,'RevPAR Raw Data'!$B$6:$BE$43,'RevPAR Raw Data'!BE$1,FALSE)</f>
        <v>3.1275882750415902</v>
      </c>
    </row>
    <row r="34" spans="1:66" x14ac:dyDescent="0.35">
      <c r="A34" s="78" t="s">
        <v>95</v>
      </c>
      <c r="B34" s="59">
        <f>VLOOKUP($A34,'Occupancy Raw Data'!$B$8:$BE$45,'Occupancy Raw Data'!AG$3,FALSE)</f>
        <v>49.7072374736033</v>
      </c>
      <c r="C34" s="60">
        <f>VLOOKUP($A34,'Occupancy Raw Data'!$B$8:$BE$45,'Occupancy Raw Data'!AH$3,FALSE)</f>
        <v>64.326166250719893</v>
      </c>
      <c r="D34" s="60">
        <f>VLOOKUP($A34,'Occupancy Raw Data'!$B$8:$BE$45,'Occupancy Raw Data'!AI$3,FALSE)</f>
        <v>71.913995008638807</v>
      </c>
      <c r="E34" s="60">
        <f>VLOOKUP($A34,'Occupancy Raw Data'!$B$8:$BE$45,'Occupancy Raw Data'!AJ$3,FALSE)</f>
        <v>74.491265118064803</v>
      </c>
      <c r="F34" s="60">
        <f>VLOOKUP($A34,'Occupancy Raw Data'!$B$8:$BE$45,'Occupancy Raw Data'!AK$3,FALSE)</f>
        <v>71.554041082741406</v>
      </c>
      <c r="G34" s="61">
        <f>VLOOKUP($A34,'Occupancy Raw Data'!$B$8:$BE$45,'Occupancy Raw Data'!AL$3,FALSE)</f>
        <v>66.398540986753602</v>
      </c>
      <c r="H34" s="60">
        <f>VLOOKUP($A34,'Occupancy Raw Data'!$B$8:$BE$45,'Occupancy Raw Data'!AN$3,FALSE)</f>
        <v>75.460741025148707</v>
      </c>
      <c r="I34" s="60">
        <f>VLOOKUP($A34,'Occupancy Raw Data'!$B$8:$BE$45,'Occupancy Raw Data'!AO$3,FALSE)</f>
        <v>72.264350163179103</v>
      </c>
      <c r="J34" s="61">
        <f>VLOOKUP($A34,'Occupancy Raw Data'!$B$8:$BE$45,'Occupancy Raw Data'!AP$3,FALSE)</f>
        <v>73.862545594163905</v>
      </c>
      <c r="K34" s="62">
        <f>VLOOKUP($A34,'Occupancy Raw Data'!$B$8:$BE$45,'Occupancy Raw Data'!AR$3,FALSE)</f>
        <v>68.531113731727999</v>
      </c>
      <c r="M34" s="59">
        <f>VLOOKUP($A34,'Occupancy Raw Data'!$B$8:$BE$45,'Occupancy Raw Data'!AT$3,FALSE)</f>
        <v>1.4244996414087701</v>
      </c>
      <c r="N34" s="60">
        <f>VLOOKUP($A34,'Occupancy Raw Data'!$B$8:$BE$45,'Occupancy Raw Data'!AU$3,FALSE)</f>
        <v>9.9309267995611901</v>
      </c>
      <c r="O34" s="60">
        <f>VLOOKUP($A34,'Occupancy Raw Data'!$B$8:$BE$45,'Occupancy Raw Data'!AV$3,FALSE)</f>
        <v>14.857639158125901</v>
      </c>
      <c r="P34" s="60">
        <f>VLOOKUP($A34,'Occupancy Raw Data'!$B$8:$BE$45,'Occupancy Raw Data'!AW$3,FALSE)</f>
        <v>19.7629212493501</v>
      </c>
      <c r="Q34" s="60">
        <f>VLOOKUP($A34,'Occupancy Raw Data'!$B$8:$BE$45,'Occupancy Raw Data'!AX$3,FALSE)</f>
        <v>17.586118778120898</v>
      </c>
      <c r="R34" s="61">
        <f>VLOOKUP($A34,'Occupancy Raw Data'!$B$8:$BE$45,'Occupancy Raw Data'!AY$3,FALSE)</f>
        <v>13.2358241961067</v>
      </c>
      <c r="S34" s="60">
        <f>VLOOKUP($A34,'Occupancy Raw Data'!$B$8:$BE$45,'Occupancy Raw Data'!BA$3,FALSE)</f>
        <v>3.1174570587909298</v>
      </c>
      <c r="T34" s="60">
        <f>VLOOKUP($A34,'Occupancy Raw Data'!$B$8:$BE$45,'Occupancy Raw Data'!BB$3,FALSE)</f>
        <v>-7.48970176973938</v>
      </c>
      <c r="U34" s="61">
        <f>VLOOKUP($A34,'Occupancy Raw Data'!$B$8:$BE$45,'Occupancy Raw Data'!BC$3,FALSE)</f>
        <v>-2.3591356164265602</v>
      </c>
      <c r="V34" s="62">
        <f>VLOOKUP($A34,'Occupancy Raw Data'!$B$8:$BE$45,'Occupancy Raw Data'!BE$3,FALSE)</f>
        <v>7.9275493952774001</v>
      </c>
      <c r="X34" s="64">
        <f>VLOOKUP($A34,'ADR Raw Data'!$B$6:$BE$43,'ADR Raw Data'!AG$1,FALSE)</f>
        <v>120.936208361494</v>
      </c>
      <c r="Y34" s="65">
        <f>VLOOKUP($A34,'ADR Raw Data'!$B$6:$BE$43,'ADR Raw Data'!AH$1,FALSE)</f>
        <v>129.51394314705601</v>
      </c>
      <c r="Z34" s="65">
        <f>VLOOKUP($A34,'ADR Raw Data'!$B$6:$BE$43,'ADR Raw Data'!AI$1,FALSE)</f>
        <v>135.248903497063</v>
      </c>
      <c r="AA34" s="65">
        <f>VLOOKUP($A34,'ADR Raw Data'!$B$6:$BE$43,'ADR Raw Data'!AJ$1,FALSE)</f>
        <v>137.327360994781</v>
      </c>
      <c r="AB34" s="65">
        <f>VLOOKUP($A34,'ADR Raw Data'!$B$6:$BE$43,'ADR Raw Data'!AK$1,FALSE)</f>
        <v>136.478525722717</v>
      </c>
      <c r="AC34" s="66">
        <f>VLOOKUP($A34,'ADR Raw Data'!$B$6:$BE$43,'ADR Raw Data'!AL$1,FALSE)</f>
        <v>132.72613366293601</v>
      </c>
      <c r="AD34" s="65">
        <f>VLOOKUP($A34,'ADR Raw Data'!$B$6:$BE$43,'ADR Raw Data'!AN$1,FALSE)</f>
        <v>146.841360427399</v>
      </c>
      <c r="AE34" s="65">
        <f>VLOOKUP($A34,'ADR Raw Data'!$B$6:$BE$43,'ADR Raw Data'!AO$1,FALSE)</f>
        <v>146.71482367005299</v>
      </c>
      <c r="AF34" s="66">
        <f>VLOOKUP($A34,'ADR Raw Data'!$B$6:$BE$43,'ADR Raw Data'!AP$1,FALSE)</f>
        <v>146.779461013645</v>
      </c>
      <c r="AG34" s="67">
        <f>VLOOKUP($A34,'ADR Raw Data'!$B$6:$BE$43,'ADR Raw Data'!AR$1,FALSE)</f>
        <v>137.05373851971899</v>
      </c>
      <c r="AI34" s="59">
        <f>VLOOKUP($A34,'ADR Raw Data'!$B$6:$BE$43,'ADR Raw Data'!AT$1,FALSE)</f>
        <v>8.5846163389076207</v>
      </c>
      <c r="AJ34" s="60">
        <f>VLOOKUP($A34,'ADR Raw Data'!$B$6:$BE$43,'ADR Raw Data'!AU$1,FALSE)</f>
        <v>12.898024139080199</v>
      </c>
      <c r="AK34" s="60">
        <f>VLOOKUP($A34,'ADR Raw Data'!$B$6:$BE$43,'ADR Raw Data'!AV$1,FALSE)</f>
        <v>15.1561726611131</v>
      </c>
      <c r="AL34" s="60">
        <f>VLOOKUP($A34,'ADR Raw Data'!$B$6:$BE$43,'ADR Raw Data'!AW$1,FALSE)</f>
        <v>17.350839185670299</v>
      </c>
      <c r="AM34" s="60">
        <f>VLOOKUP($A34,'ADR Raw Data'!$B$6:$BE$43,'ADR Raw Data'!AX$1,FALSE)</f>
        <v>17.665583796800998</v>
      </c>
      <c r="AN34" s="61">
        <f>VLOOKUP($A34,'ADR Raw Data'!$B$6:$BE$43,'ADR Raw Data'!AY$1,FALSE)</f>
        <v>14.919518141852601</v>
      </c>
      <c r="AO34" s="60">
        <f>VLOOKUP($A34,'ADR Raw Data'!$B$6:$BE$43,'ADR Raw Data'!BA$1,FALSE)</f>
        <v>12.0412628777786</v>
      </c>
      <c r="AP34" s="60">
        <f>VLOOKUP($A34,'ADR Raw Data'!$B$6:$BE$43,'ADR Raw Data'!BB$1,FALSE)</f>
        <v>6.8496409317897697</v>
      </c>
      <c r="AQ34" s="61">
        <f>VLOOKUP($A34,'ADR Raw Data'!$B$6:$BE$43,'ADR Raw Data'!BC$1,FALSE)</f>
        <v>9.3029892177556199</v>
      </c>
      <c r="AR34" s="62">
        <f>VLOOKUP($A34,'ADR Raw Data'!$B$6:$BE$43,'ADR Raw Data'!BE$1,FALSE)</f>
        <v>12.439287459853899</v>
      </c>
      <c r="AT34" s="64">
        <f>VLOOKUP($A34,'RevPAR Raw Data'!$B$6:$BE$43,'RevPAR Raw Data'!AG$1,FALSE)</f>
        <v>60.114048281819898</v>
      </c>
      <c r="AU34" s="65">
        <f>VLOOKUP($A34,'RevPAR Raw Data'!$B$6:$BE$43,'RevPAR Raw Data'!AH$1,FALSE)</f>
        <v>83.311354386638499</v>
      </c>
      <c r="AV34" s="65">
        <f>VLOOKUP($A34,'RevPAR Raw Data'!$B$6:$BE$43,'RevPAR Raw Data'!AI$1,FALSE)</f>
        <v>97.262889710117094</v>
      </c>
      <c r="AW34" s="65">
        <f>VLOOKUP($A34,'RevPAR Raw Data'!$B$6:$BE$43,'RevPAR Raw Data'!AJ$1,FALSE)</f>
        <v>102.296888558264</v>
      </c>
      <c r="AX34" s="65">
        <f>VLOOKUP($A34,'RevPAR Raw Data'!$B$6:$BE$43,'RevPAR Raw Data'!AK$1,FALSE)</f>
        <v>97.655900364753293</v>
      </c>
      <c r="AY34" s="66">
        <f>VLOOKUP($A34,'RevPAR Raw Data'!$B$6:$BE$43,'RevPAR Raw Data'!AL$1,FALSE)</f>
        <v>88.128216260318595</v>
      </c>
      <c r="AZ34" s="65">
        <f>VLOOKUP($A34,'RevPAR Raw Data'!$B$6:$BE$43,'RevPAR Raw Data'!AN$1,FALSE)</f>
        <v>110.807578709925</v>
      </c>
      <c r="BA34" s="65">
        <f>VLOOKUP($A34,'RevPAR Raw Data'!$B$6:$BE$43,'RevPAR Raw Data'!AO$1,FALSE)</f>
        <v>106.022513918218</v>
      </c>
      <c r="BB34" s="66">
        <f>VLOOKUP($A34,'RevPAR Raw Data'!$B$6:$BE$43,'RevPAR Raw Data'!AP$1,FALSE)</f>
        <v>108.41504631407101</v>
      </c>
      <c r="BC34" s="67">
        <f>VLOOKUP($A34,'RevPAR Raw Data'!$B$6:$BE$43,'RevPAR Raw Data'!AR$1,FALSE)</f>
        <v>93.924453418533801</v>
      </c>
      <c r="BE34" s="59">
        <f>VLOOKUP($A34,'RevPAR Raw Data'!$B$6:$BE$43,'RevPAR Raw Data'!AT$1,FALSE)</f>
        <v>10.1314038092804</v>
      </c>
      <c r="BF34" s="60">
        <f>VLOOKUP($A34,'RevPAR Raw Data'!$B$6:$BE$43,'RevPAR Raw Data'!AU$1,FALSE)</f>
        <v>24.109844274483201</v>
      </c>
      <c r="BG34" s="60">
        <f>VLOOKUP($A34,'RevPAR Raw Data'!$B$6:$BE$43,'RevPAR Raw Data'!AV$1,FALSE)</f>
        <v>32.265661263409797</v>
      </c>
      <c r="BH34" s="60">
        <f>VLOOKUP($A34,'RevPAR Raw Data'!$B$6:$BE$43,'RevPAR Raw Data'!AW$1,FALSE)</f>
        <v>40.542793119385799</v>
      </c>
      <c r="BI34" s="60">
        <f>VLOOKUP($A34,'RevPAR Raw Data'!$B$6:$BE$43,'RevPAR Raw Data'!AX$1,FALSE)</f>
        <v>38.3583931242758</v>
      </c>
      <c r="BJ34" s="61">
        <f>VLOOKUP($A34,'RevPAR Raw Data'!$B$6:$BE$43,'RevPAR Raw Data'!AY$1,FALSE)</f>
        <v>30.130063530121198</v>
      </c>
      <c r="BK34" s="60">
        <f>VLOOKUP($A34,'RevPAR Raw Data'!$B$6:$BE$43,'RevPAR Raw Data'!BA$1,FALSE)</f>
        <v>15.534101136120499</v>
      </c>
      <c r="BL34" s="60">
        <f>VLOOKUP($A34,'RevPAR Raw Data'!$B$6:$BE$43,'RevPAR Raw Data'!BB$1,FALSE)</f>
        <v>-1.1530785160386601</v>
      </c>
      <c r="BM34" s="61">
        <f>VLOOKUP($A34,'RevPAR Raw Data'!$B$6:$BE$43,'RevPAR Raw Data'!BC$1,FALSE)</f>
        <v>6.7243834693006601</v>
      </c>
      <c r="BN34" s="62">
        <f>VLOOKUP($A34,'RevPAR Raw Data'!$B$6:$BE$43,'RevPAR Raw Data'!BE$1,FALSE)</f>
        <v>21.352967512931698</v>
      </c>
    </row>
    <row r="35" spans="1:66" x14ac:dyDescent="0.35">
      <c r="A35" s="78" t="s">
        <v>96</v>
      </c>
      <c r="B35" s="59">
        <f>VLOOKUP($A35,'Occupancy Raw Data'!$B$8:$BE$45,'Occupancy Raw Data'!AG$3,FALSE)</f>
        <v>55.3184281842818</v>
      </c>
      <c r="C35" s="60">
        <f>VLOOKUP($A35,'Occupancy Raw Data'!$B$8:$BE$45,'Occupancy Raw Data'!AH$3,FALSE)</f>
        <v>67.883355916892498</v>
      </c>
      <c r="D35" s="60">
        <f>VLOOKUP($A35,'Occupancy Raw Data'!$B$8:$BE$45,'Occupancy Raw Data'!AI$3,FALSE)</f>
        <v>73.032407407407405</v>
      </c>
      <c r="E35" s="60">
        <f>VLOOKUP($A35,'Occupancy Raw Data'!$B$8:$BE$45,'Occupancy Raw Data'!AJ$3,FALSE)</f>
        <v>73.625225835591607</v>
      </c>
      <c r="F35" s="60">
        <f>VLOOKUP($A35,'Occupancy Raw Data'!$B$8:$BE$45,'Occupancy Raw Data'!AK$3,FALSE)</f>
        <v>70.742999096657599</v>
      </c>
      <c r="G35" s="61">
        <f>VLOOKUP($A35,'Occupancy Raw Data'!$B$8:$BE$45,'Occupancy Raw Data'!AL$3,FALSE)</f>
        <v>68.120483288166199</v>
      </c>
      <c r="H35" s="60">
        <f>VLOOKUP($A35,'Occupancy Raw Data'!$B$8:$BE$45,'Occupancy Raw Data'!AN$3,FALSE)</f>
        <v>77.0466350496838</v>
      </c>
      <c r="I35" s="60">
        <f>VLOOKUP($A35,'Occupancy Raw Data'!$B$8:$BE$45,'Occupancy Raw Data'!AO$3,FALSE)</f>
        <v>77.080510388437204</v>
      </c>
      <c r="J35" s="61">
        <f>VLOOKUP($A35,'Occupancy Raw Data'!$B$8:$BE$45,'Occupancy Raw Data'!AP$3,FALSE)</f>
        <v>77.063572719060502</v>
      </c>
      <c r="K35" s="62">
        <f>VLOOKUP($A35,'Occupancy Raw Data'!$B$8:$BE$45,'Occupancy Raw Data'!AR$3,FALSE)</f>
        <v>70.6756516969931</v>
      </c>
      <c r="M35" s="59">
        <f>VLOOKUP($A35,'Occupancy Raw Data'!$B$8:$BE$45,'Occupancy Raw Data'!AT$3,FALSE)</f>
        <v>-6.1250132828487196</v>
      </c>
      <c r="N35" s="60">
        <f>VLOOKUP($A35,'Occupancy Raw Data'!$B$8:$BE$45,'Occupancy Raw Data'!AU$3,FALSE)</f>
        <v>6.1621765496422896</v>
      </c>
      <c r="O35" s="60">
        <f>VLOOKUP($A35,'Occupancy Raw Data'!$B$8:$BE$45,'Occupancy Raw Data'!AV$3,FALSE)</f>
        <v>5.8731278646201899</v>
      </c>
      <c r="P35" s="60">
        <f>VLOOKUP($A35,'Occupancy Raw Data'!$B$8:$BE$45,'Occupancy Raw Data'!AW$3,FALSE)</f>
        <v>4.5707081288954603</v>
      </c>
      <c r="Q35" s="60">
        <f>VLOOKUP($A35,'Occupancy Raw Data'!$B$8:$BE$45,'Occupancy Raw Data'!AX$3,FALSE)</f>
        <v>-0.28982760690077702</v>
      </c>
      <c r="R35" s="61">
        <f>VLOOKUP($A35,'Occupancy Raw Data'!$B$8:$BE$45,'Occupancy Raw Data'!AY$3,FALSE)</f>
        <v>2.21926871411305</v>
      </c>
      <c r="S35" s="60">
        <f>VLOOKUP($A35,'Occupancy Raw Data'!$B$8:$BE$45,'Occupancy Raw Data'!BA$3,FALSE)</f>
        <v>-6.6473528400794102</v>
      </c>
      <c r="T35" s="60">
        <f>VLOOKUP($A35,'Occupancy Raw Data'!$B$8:$BE$45,'Occupancy Raw Data'!BB$3,FALSE)</f>
        <v>-7.3352500879019198</v>
      </c>
      <c r="U35" s="61">
        <f>VLOOKUP($A35,'Occupancy Raw Data'!$B$8:$BE$45,'Occupancy Raw Data'!BC$3,FALSE)</f>
        <v>-6.99264898986491</v>
      </c>
      <c r="V35" s="62">
        <f>VLOOKUP($A35,'Occupancy Raw Data'!$B$8:$BE$45,'Occupancy Raw Data'!BE$3,FALSE)</f>
        <v>-0.84043012504603198</v>
      </c>
      <c r="X35" s="64">
        <f>VLOOKUP($A35,'ADR Raw Data'!$B$6:$BE$43,'ADR Raw Data'!AG$1,FALSE)</f>
        <v>93.953470095937902</v>
      </c>
      <c r="Y35" s="65">
        <f>VLOOKUP($A35,'ADR Raw Data'!$B$6:$BE$43,'ADR Raw Data'!AH$1,FALSE)</f>
        <v>99.2611348608974</v>
      </c>
      <c r="Z35" s="65">
        <f>VLOOKUP($A35,'ADR Raw Data'!$B$6:$BE$43,'ADR Raw Data'!AI$1,FALSE)</f>
        <v>102.579034053573</v>
      </c>
      <c r="AA35" s="65">
        <f>VLOOKUP($A35,'ADR Raw Data'!$B$6:$BE$43,'ADR Raw Data'!AJ$1,FALSE)</f>
        <v>102.957482458494</v>
      </c>
      <c r="AB35" s="65">
        <f>VLOOKUP($A35,'ADR Raw Data'!$B$6:$BE$43,'ADR Raw Data'!AK$1,FALSE)</f>
        <v>100.42317358339901</v>
      </c>
      <c r="AC35" s="66">
        <f>VLOOKUP($A35,'ADR Raw Data'!$B$6:$BE$43,'ADR Raw Data'!AL$1,FALSE)</f>
        <v>100.15089080435899</v>
      </c>
      <c r="AD35" s="65">
        <f>VLOOKUP($A35,'ADR Raw Data'!$B$6:$BE$43,'ADR Raw Data'!AN$1,FALSE)</f>
        <v>115.87885318579799</v>
      </c>
      <c r="AE35" s="65">
        <f>VLOOKUP($A35,'ADR Raw Data'!$B$6:$BE$43,'ADR Raw Data'!AO$1,FALSE)</f>
        <v>118.211778795092</v>
      </c>
      <c r="AF35" s="66">
        <f>VLOOKUP($A35,'ADR Raw Data'!$B$6:$BE$43,'ADR Raw Data'!AP$1,FALSE)</f>
        <v>117.045572365288</v>
      </c>
      <c r="AG35" s="67">
        <f>VLOOKUP($A35,'ADR Raw Data'!$B$6:$BE$43,'ADR Raw Data'!AR$1,FALSE)</f>
        <v>105.41422908595</v>
      </c>
      <c r="AI35" s="59">
        <f>VLOOKUP($A35,'ADR Raw Data'!$B$6:$BE$43,'ADR Raw Data'!AT$1,FALSE)</f>
        <v>7.4572127506824497</v>
      </c>
      <c r="AJ35" s="60">
        <f>VLOOKUP($A35,'ADR Raw Data'!$B$6:$BE$43,'ADR Raw Data'!AU$1,FALSE)</f>
        <v>12.7239273309899</v>
      </c>
      <c r="AK35" s="60">
        <f>VLOOKUP($A35,'ADR Raw Data'!$B$6:$BE$43,'ADR Raw Data'!AV$1,FALSE)</f>
        <v>12.297990647693</v>
      </c>
      <c r="AL35" s="60">
        <f>VLOOKUP($A35,'ADR Raw Data'!$B$6:$BE$43,'ADR Raw Data'!AW$1,FALSE)</f>
        <v>12.218067598030601</v>
      </c>
      <c r="AM35" s="60">
        <f>VLOOKUP($A35,'ADR Raw Data'!$B$6:$BE$43,'ADR Raw Data'!AX$1,FALSE)</f>
        <v>10.517120070973199</v>
      </c>
      <c r="AN35" s="61">
        <f>VLOOKUP($A35,'ADR Raw Data'!$B$6:$BE$43,'ADR Raw Data'!AY$1,FALSE)</f>
        <v>11.271921980971401</v>
      </c>
      <c r="AO35" s="60">
        <f>VLOOKUP($A35,'ADR Raw Data'!$B$6:$BE$43,'ADR Raw Data'!BA$1,FALSE)</f>
        <v>8.7954152589986094</v>
      </c>
      <c r="AP35" s="60">
        <f>VLOOKUP($A35,'ADR Raw Data'!$B$6:$BE$43,'ADR Raw Data'!BB$1,FALSE)</f>
        <v>8.0227172439028394</v>
      </c>
      <c r="AQ35" s="61">
        <f>VLOOKUP($A35,'ADR Raw Data'!$B$6:$BE$43,'ADR Raw Data'!BC$1,FALSE)</f>
        <v>8.3983310394555808</v>
      </c>
      <c r="AR35" s="62">
        <f>VLOOKUP($A35,'ADR Raw Data'!$B$6:$BE$43,'ADR Raw Data'!BE$1,FALSE)</f>
        <v>9.8353490490365498</v>
      </c>
      <c r="AT35" s="64">
        <f>VLOOKUP($A35,'RevPAR Raw Data'!$B$6:$BE$43,'RevPAR Raw Data'!AG$1,FALSE)</f>
        <v>51.973582881662097</v>
      </c>
      <c r="AU35" s="65">
        <f>VLOOKUP($A35,'RevPAR Raw Data'!$B$6:$BE$43,'RevPAR Raw Data'!AH$1,FALSE)</f>
        <v>67.381789464769597</v>
      </c>
      <c r="AV35" s="65">
        <f>VLOOKUP($A35,'RevPAR Raw Data'!$B$6:$BE$43,'RevPAR Raw Data'!AI$1,FALSE)</f>
        <v>74.9159380645889</v>
      </c>
      <c r="AW35" s="65">
        <f>VLOOKUP($A35,'RevPAR Raw Data'!$B$6:$BE$43,'RevPAR Raw Data'!AJ$1,FALSE)</f>
        <v>75.802678974706396</v>
      </c>
      <c r="AX35" s="65">
        <f>VLOOKUP($A35,'RevPAR Raw Data'!$B$6:$BE$43,'RevPAR Raw Data'!AK$1,FALSE)</f>
        <v>71.042364780939394</v>
      </c>
      <c r="AY35" s="66">
        <f>VLOOKUP($A35,'RevPAR Raw Data'!$B$6:$BE$43,'RevPAR Raw Data'!AL$1,FALSE)</f>
        <v>68.223270833333302</v>
      </c>
      <c r="AZ35" s="65">
        <f>VLOOKUP($A35,'RevPAR Raw Data'!$B$6:$BE$43,'RevPAR Raw Data'!AN$1,FALSE)</f>
        <v>89.280757113821096</v>
      </c>
      <c r="BA35" s="65">
        <f>VLOOKUP($A35,'RevPAR Raw Data'!$B$6:$BE$43,'RevPAR Raw Data'!AO$1,FALSE)</f>
        <v>91.118242434507593</v>
      </c>
      <c r="BB35" s="66">
        <f>VLOOKUP($A35,'RevPAR Raw Data'!$B$6:$BE$43,'RevPAR Raw Data'!AP$1,FALSE)</f>
        <v>90.199499774164394</v>
      </c>
      <c r="BC35" s="67">
        <f>VLOOKUP($A35,'RevPAR Raw Data'!$B$6:$BE$43,'RevPAR Raw Data'!AR$1,FALSE)</f>
        <v>74.502193387856394</v>
      </c>
      <c r="BE35" s="59">
        <f>VLOOKUP($A35,'RevPAR Raw Data'!$B$6:$BE$43,'RevPAR Raw Data'!AT$1,FALSE)</f>
        <v>0.87544419632413994</v>
      </c>
      <c r="BF35" s="60">
        <f>VLOOKUP($A35,'RevPAR Raw Data'!$B$6:$BE$43,'RevPAR Raw Data'!AU$1,FALSE)</f>
        <v>19.670174746815999</v>
      </c>
      <c r="BG35" s="60">
        <f>VLOOKUP($A35,'RevPAR Raw Data'!$B$6:$BE$43,'RevPAR Raw Data'!AV$1,FALSE)</f>
        <v>18.893395227831299</v>
      </c>
      <c r="BH35" s="60">
        <f>VLOOKUP($A35,'RevPAR Raw Data'!$B$6:$BE$43,'RevPAR Raw Data'!AW$1,FALSE)</f>
        <v>17.347227935823199</v>
      </c>
      <c r="BI35" s="60">
        <f>VLOOKUP($A35,'RevPAR Raw Data'!$B$6:$BE$43,'RevPAR Raw Data'!AX$1,FALSE)</f>
        <v>10.1968109466558</v>
      </c>
      <c r="BJ35" s="61">
        <f>VLOOKUP($A35,'RevPAR Raw Data'!$B$6:$BE$43,'RevPAR Raw Data'!AY$1,FALSE)</f>
        <v>13.741344933087399</v>
      </c>
      <c r="BK35" s="60">
        <f>VLOOKUP($A35,'RevPAR Raw Data'!$B$6:$BE$43,'RevPAR Raw Data'!BA$1,FALSE)</f>
        <v>1.56340013290337</v>
      </c>
      <c r="BL35" s="60">
        <f>VLOOKUP($A35,'RevPAR Raw Data'!$B$6:$BE$43,'RevPAR Raw Data'!BB$1,FALSE)</f>
        <v>9.8980782315417404E-2</v>
      </c>
      <c r="BM35" s="61">
        <f>VLOOKUP($A35,'RevPAR Raw Data'!$B$6:$BE$43,'RevPAR Raw Data'!BC$1,FALSE)</f>
        <v>0.81841623899466198</v>
      </c>
      <c r="BN35" s="62">
        <f>VLOOKUP($A35,'RevPAR Raw Data'!$B$6:$BE$43,'RevPAR Raw Data'!BE$1,FALSE)</f>
        <v>8.9122596876789899</v>
      </c>
    </row>
    <row r="36" spans="1:66" x14ac:dyDescent="0.35">
      <c r="A36" s="78" t="s">
        <v>45</v>
      </c>
      <c r="B36" s="59">
        <f>VLOOKUP($A36,'Occupancy Raw Data'!$B$8:$BE$45,'Occupancy Raw Data'!AG$3,FALSE)</f>
        <v>54.280762564991299</v>
      </c>
      <c r="C36" s="60">
        <f>VLOOKUP($A36,'Occupancy Raw Data'!$B$8:$BE$45,'Occupancy Raw Data'!AH$3,FALSE)</f>
        <v>65.164644714038104</v>
      </c>
      <c r="D36" s="60">
        <f>VLOOKUP($A36,'Occupancy Raw Data'!$B$8:$BE$45,'Occupancy Raw Data'!AI$3,FALSE)</f>
        <v>71.152512998266801</v>
      </c>
      <c r="E36" s="60">
        <f>VLOOKUP($A36,'Occupancy Raw Data'!$B$8:$BE$45,'Occupancy Raw Data'!AJ$3,FALSE)</f>
        <v>73.734835355285895</v>
      </c>
      <c r="F36" s="60">
        <f>VLOOKUP($A36,'Occupancy Raw Data'!$B$8:$BE$45,'Occupancy Raw Data'!AK$3,FALSE)</f>
        <v>71.785095320623896</v>
      </c>
      <c r="G36" s="61">
        <f>VLOOKUP($A36,'Occupancy Raw Data'!$B$8:$BE$45,'Occupancy Raw Data'!AL$3,FALSE)</f>
        <v>67.223570190641198</v>
      </c>
      <c r="H36" s="60">
        <f>VLOOKUP($A36,'Occupancy Raw Data'!$B$8:$BE$45,'Occupancy Raw Data'!AN$3,FALSE)</f>
        <v>77.616984402079694</v>
      </c>
      <c r="I36" s="60">
        <f>VLOOKUP($A36,'Occupancy Raw Data'!$B$8:$BE$45,'Occupancy Raw Data'!AO$3,FALSE)</f>
        <v>77.348353552859606</v>
      </c>
      <c r="J36" s="61">
        <f>VLOOKUP($A36,'Occupancy Raw Data'!$B$8:$BE$45,'Occupancy Raw Data'!AP$3,FALSE)</f>
        <v>77.482668977469601</v>
      </c>
      <c r="K36" s="62">
        <f>VLOOKUP($A36,'Occupancy Raw Data'!$B$8:$BE$45,'Occupancy Raw Data'!AR$3,FALSE)</f>
        <v>70.154741272592204</v>
      </c>
      <c r="M36" s="59">
        <f>VLOOKUP($A36,'Occupancy Raw Data'!$B$8:$BE$45,'Occupancy Raw Data'!AT$3,FALSE)</f>
        <v>-14.074074074074</v>
      </c>
      <c r="N36" s="60">
        <f>VLOOKUP($A36,'Occupancy Raw Data'!$B$8:$BE$45,'Occupancy Raw Data'!AU$3,FALSE)</f>
        <v>-2.2233779742556199</v>
      </c>
      <c r="O36" s="60">
        <f>VLOOKUP($A36,'Occupancy Raw Data'!$B$8:$BE$45,'Occupancy Raw Data'!AV$3,FALSE)</f>
        <v>-0.61728395061728303</v>
      </c>
      <c r="P36" s="60">
        <f>VLOOKUP($A36,'Occupancy Raw Data'!$B$8:$BE$45,'Occupancy Raw Data'!AW$3,FALSE)</f>
        <v>-2.7098101989480901</v>
      </c>
      <c r="Q36" s="60">
        <f>VLOOKUP($A36,'Occupancy Raw Data'!$B$8:$BE$45,'Occupancy Raw Data'!AX$3,FALSE)</f>
        <v>-8.2918188863057605</v>
      </c>
      <c r="R36" s="61">
        <f>VLOOKUP($A36,'Occupancy Raw Data'!$B$8:$BE$45,'Occupancy Raw Data'!AY$3,FALSE)</f>
        <v>-5.4458583199258896</v>
      </c>
      <c r="S36" s="60">
        <f>VLOOKUP($A36,'Occupancy Raw Data'!$B$8:$BE$45,'Occupancy Raw Data'!BA$3,FALSE)</f>
        <v>-9.5800524934383198</v>
      </c>
      <c r="T36" s="60">
        <f>VLOOKUP($A36,'Occupancy Raw Data'!$B$8:$BE$45,'Occupancy Raw Data'!BB$3,FALSE)</f>
        <v>-11.6237623762376</v>
      </c>
      <c r="U36" s="61">
        <f>VLOOKUP($A36,'Occupancy Raw Data'!$B$8:$BE$45,'Occupancy Raw Data'!BC$3,FALSE)</f>
        <v>-10.6118164550634</v>
      </c>
      <c r="V36" s="62">
        <f>VLOOKUP($A36,'Occupancy Raw Data'!$B$8:$BE$45,'Occupancy Raw Data'!BE$3,FALSE)</f>
        <v>-7.1393458740250297</v>
      </c>
      <c r="X36" s="64">
        <f>VLOOKUP($A36,'ADR Raw Data'!$B$6:$BE$43,'ADR Raw Data'!AG$1,FALSE)</f>
        <v>86.621699728607894</v>
      </c>
      <c r="Y36" s="65">
        <f>VLOOKUP($A36,'ADR Raw Data'!$B$6:$BE$43,'ADR Raw Data'!AH$1,FALSE)</f>
        <v>90.056445638297802</v>
      </c>
      <c r="Z36" s="65">
        <f>VLOOKUP($A36,'ADR Raw Data'!$B$6:$BE$43,'ADR Raw Data'!AI$1,FALSE)</f>
        <v>92.070739069540807</v>
      </c>
      <c r="AA36" s="65">
        <f>VLOOKUP($A36,'ADR Raw Data'!$B$6:$BE$43,'ADR Raw Data'!AJ$1,FALSE)</f>
        <v>94.446863203666695</v>
      </c>
      <c r="AB36" s="65">
        <f>VLOOKUP($A36,'ADR Raw Data'!$B$6:$BE$43,'ADR Raw Data'!AK$1,FALSE)</f>
        <v>93.906633256880696</v>
      </c>
      <c r="AC36" s="66">
        <f>VLOOKUP($A36,'ADR Raw Data'!$B$6:$BE$43,'ADR Raw Data'!AL$1,FALSE)</f>
        <v>91.713585276374104</v>
      </c>
      <c r="AD36" s="65">
        <f>VLOOKUP($A36,'ADR Raw Data'!$B$6:$BE$43,'ADR Raw Data'!AN$1,FALSE)</f>
        <v>106.860688790889</v>
      </c>
      <c r="AE36" s="65">
        <f>VLOOKUP($A36,'ADR Raw Data'!$B$6:$BE$43,'ADR Raw Data'!AO$1,FALSE)</f>
        <v>106.440601198745</v>
      </c>
      <c r="AF36" s="66">
        <f>VLOOKUP($A36,'ADR Raw Data'!$B$6:$BE$43,'ADR Raw Data'!AP$1,FALSE)</f>
        <v>106.651009103617</v>
      </c>
      <c r="AG36" s="67">
        <f>VLOOKUP($A36,'ADR Raw Data'!$B$6:$BE$43,'ADR Raw Data'!AR$1,FALSE)</f>
        <v>96.427212180833195</v>
      </c>
      <c r="AI36" s="59">
        <f>VLOOKUP($A36,'ADR Raw Data'!$B$6:$BE$43,'ADR Raw Data'!AT$1,FALSE)</f>
        <v>1.9620655128183599</v>
      </c>
      <c r="AJ36" s="60">
        <f>VLOOKUP($A36,'ADR Raw Data'!$B$6:$BE$43,'ADR Raw Data'!AU$1,FALSE)</f>
        <v>10.763114294832199</v>
      </c>
      <c r="AK36" s="60">
        <f>VLOOKUP($A36,'ADR Raw Data'!$B$6:$BE$43,'ADR Raw Data'!AV$1,FALSE)</f>
        <v>9.7234928093795698</v>
      </c>
      <c r="AL36" s="60">
        <f>VLOOKUP($A36,'ADR Raw Data'!$B$6:$BE$43,'ADR Raw Data'!AW$1,FALSE)</f>
        <v>10.192249657343901</v>
      </c>
      <c r="AM36" s="60">
        <f>VLOOKUP($A36,'ADR Raw Data'!$B$6:$BE$43,'ADR Raw Data'!AX$1,FALSE)</f>
        <v>7.2169694614541502</v>
      </c>
      <c r="AN36" s="61">
        <f>VLOOKUP($A36,'ADR Raw Data'!$B$6:$BE$43,'ADR Raw Data'!AY$1,FALSE)</f>
        <v>8.1515064608127705</v>
      </c>
      <c r="AO36" s="60">
        <f>VLOOKUP($A36,'ADR Raw Data'!$B$6:$BE$43,'ADR Raw Data'!BA$1,FALSE)</f>
        <v>6.8473450934317004</v>
      </c>
      <c r="AP36" s="60">
        <f>VLOOKUP($A36,'ADR Raw Data'!$B$6:$BE$43,'ADR Raw Data'!BB$1,FALSE)</f>
        <v>4.5697508677242</v>
      </c>
      <c r="AQ36" s="61">
        <f>VLOOKUP($A36,'ADR Raw Data'!$B$6:$BE$43,'ADR Raw Data'!BC$1,FALSE)</f>
        <v>5.6898603940564101</v>
      </c>
      <c r="AR36" s="62">
        <f>VLOOKUP($A36,'ADR Raw Data'!$B$6:$BE$43,'ADR Raw Data'!BE$1,FALSE)</f>
        <v>7.0442683073938497</v>
      </c>
      <c r="AT36" s="64">
        <f>VLOOKUP($A36,'RevPAR Raw Data'!$B$6:$BE$43,'RevPAR Raw Data'!AG$1,FALSE)</f>
        <v>47.018919159445403</v>
      </c>
      <c r="AU36" s="65">
        <f>VLOOKUP($A36,'RevPAR Raw Data'!$B$6:$BE$43,'RevPAR Raw Data'!AH$1,FALSE)</f>
        <v>58.684962842287597</v>
      </c>
      <c r="AV36" s="65">
        <f>VLOOKUP($A36,'RevPAR Raw Data'!$B$6:$BE$43,'RevPAR Raw Data'!AI$1,FALSE)</f>
        <v>65.510644584055399</v>
      </c>
      <c r="AW36" s="65">
        <f>VLOOKUP($A36,'RevPAR Raw Data'!$B$6:$BE$43,'RevPAR Raw Data'!AJ$1,FALSE)</f>
        <v>69.640239081455803</v>
      </c>
      <c r="AX36" s="65">
        <f>VLOOKUP($A36,'RevPAR Raw Data'!$B$6:$BE$43,'RevPAR Raw Data'!AK$1,FALSE)</f>
        <v>67.410966195840501</v>
      </c>
      <c r="AY36" s="66">
        <f>VLOOKUP($A36,'RevPAR Raw Data'!$B$6:$BE$43,'RevPAR Raw Data'!AL$1,FALSE)</f>
        <v>61.653146372616902</v>
      </c>
      <c r="AZ36" s="65">
        <f>VLOOKUP($A36,'RevPAR Raw Data'!$B$6:$BE$43,'RevPAR Raw Data'!AN$1,FALSE)</f>
        <v>82.942044150779793</v>
      </c>
      <c r="BA36" s="65">
        <f>VLOOKUP($A36,'RevPAR Raw Data'!$B$6:$BE$43,'RevPAR Raw Data'!AO$1,FALSE)</f>
        <v>82.330052538994806</v>
      </c>
      <c r="BB36" s="66">
        <f>VLOOKUP($A36,'RevPAR Raw Data'!$B$6:$BE$43,'RevPAR Raw Data'!AP$1,FALSE)</f>
        <v>82.6360483448873</v>
      </c>
      <c r="BC36" s="67">
        <f>VLOOKUP($A36,'RevPAR Raw Data'!$B$6:$BE$43,'RevPAR Raw Data'!AR$1,FALSE)</f>
        <v>67.648261221837004</v>
      </c>
      <c r="BE36" s="59">
        <f>VLOOKUP($A36,'RevPAR Raw Data'!$B$6:$BE$43,'RevPAR Raw Data'!AT$1,FALSE)</f>
        <v>-12.388151114911601</v>
      </c>
      <c r="BF36" s="60">
        <f>VLOOKUP($A36,'RevPAR Raw Data'!$B$6:$BE$43,'RevPAR Raw Data'!AU$1,FALSE)</f>
        <v>8.3004316080013503</v>
      </c>
      <c r="BG36" s="60">
        <f>VLOOKUP($A36,'RevPAR Raw Data'!$B$6:$BE$43,'RevPAR Raw Data'!AV$1,FALSE)</f>
        <v>9.04618729821056</v>
      </c>
      <c r="BH36" s="60">
        <f>VLOOKUP($A36,'RevPAR Raw Data'!$B$6:$BE$43,'RevPAR Raw Data'!AW$1,FALSE)</f>
        <v>7.2062488376789204</v>
      </c>
      <c r="BI36" s="60">
        <f>VLOOKUP($A36,'RevPAR Raw Data'!$B$6:$BE$43,'RevPAR Raw Data'!AX$1,FALSE)</f>
        <v>-1.67326746167539</v>
      </c>
      <c r="BJ36" s="61">
        <f>VLOOKUP($A36,'RevPAR Raw Data'!$B$6:$BE$43,'RevPAR Raw Data'!AY$1,FALSE)</f>
        <v>2.2617286480914101</v>
      </c>
      <c r="BK36" s="60">
        <f>VLOOKUP($A36,'RevPAR Raw Data'!$B$6:$BE$43,'RevPAR Raw Data'!BA$1,FALSE)</f>
        <v>-3.38868665436424</v>
      </c>
      <c r="BL36" s="60">
        <f>VLOOKUP($A36,'RevPAR Raw Data'!$B$6:$BE$43,'RevPAR Raw Data'!BB$1,FALSE)</f>
        <v>-7.5851884905637297</v>
      </c>
      <c r="BM36" s="61">
        <f>VLOOKUP($A36,'RevPAR Raw Data'!$B$6:$BE$43,'RevPAR Raw Data'!BC$1,FALSE)</f>
        <v>-5.5257536025736798</v>
      </c>
      <c r="BN36" s="62">
        <f>VLOOKUP($A36,'RevPAR Raw Data'!$B$6:$BE$43,'RevPAR Raw Data'!BE$1,FALSE)</f>
        <v>-0.597992245390357</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Data'!$B$8:$BE$45,'Occupancy Raw Data'!AG$3,FALSE)</f>
        <v>55.3213562753036</v>
      </c>
      <c r="C39" s="60">
        <f>VLOOKUP($A39,'Occupancy Raw Data'!$B$8:$BE$45,'Occupancy Raw Data'!AH$3,FALSE)</f>
        <v>68.102226720647707</v>
      </c>
      <c r="D39" s="60">
        <f>VLOOKUP($A39,'Occupancy Raw Data'!$B$8:$BE$45,'Occupancy Raw Data'!AI$3,FALSE)</f>
        <v>71.810897435897402</v>
      </c>
      <c r="E39" s="60">
        <f>VLOOKUP($A39,'Occupancy Raw Data'!$B$8:$BE$45,'Occupancy Raw Data'!AJ$3,FALSE)</f>
        <v>73.430330634277993</v>
      </c>
      <c r="F39" s="60">
        <f>VLOOKUP($A39,'Occupancy Raw Data'!$B$8:$BE$45,'Occupancy Raw Data'!AK$3,FALSE)</f>
        <v>70.936234817813698</v>
      </c>
      <c r="G39" s="61">
        <f>VLOOKUP($A39,'Occupancy Raw Data'!$B$8:$BE$45,'Occupancy Raw Data'!AL$3,FALSE)</f>
        <v>67.920209176788106</v>
      </c>
      <c r="H39" s="60">
        <f>VLOOKUP($A39,'Occupancy Raw Data'!$B$8:$BE$45,'Occupancy Raw Data'!AN$3,FALSE)</f>
        <v>76.461707152496601</v>
      </c>
      <c r="I39" s="60">
        <f>VLOOKUP($A39,'Occupancy Raw Data'!$B$8:$BE$45,'Occupancy Raw Data'!AO$3,FALSE)</f>
        <v>76.545209176788106</v>
      </c>
      <c r="J39" s="61">
        <f>VLOOKUP($A39,'Occupancy Raw Data'!$B$8:$BE$45,'Occupancy Raw Data'!AP$3,FALSE)</f>
        <v>76.503458164642296</v>
      </c>
      <c r="K39" s="62">
        <f>VLOOKUP($A39,'Occupancy Raw Data'!$B$8:$BE$45,'Occupancy Raw Data'!AR$3,FALSE)</f>
        <v>70.372566030460703</v>
      </c>
      <c r="M39" s="59">
        <f>VLOOKUP($A39,'Occupancy Raw Data'!$B$8:$BE$45,'Occupancy Raw Data'!AT$3,FALSE)</f>
        <v>-3.2951366566417599</v>
      </c>
      <c r="N39" s="60">
        <f>VLOOKUP($A39,'Occupancy Raw Data'!$B$8:$BE$45,'Occupancy Raw Data'!AU$3,FALSE)</f>
        <v>3.9851500359207299</v>
      </c>
      <c r="O39" s="60">
        <f>VLOOKUP($A39,'Occupancy Raw Data'!$B$8:$BE$45,'Occupancy Raw Data'!AV$3,FALSE)</f>
        <v>3.3805415825815102</v>
      </c>
      <c r="P39" s="60">
        <f>VLOOKUP($A39,'Occupancy Raw Data'!$B$8:$BE$45,'Occupancy Raw Data'!AW$3,FALSE)</f>
        <v>4.3370053711801599</v>
      </c>
      <c r="Q39" s="60">
        <f>VLOOKUP($A39,'Occupancy Raw Data'!$B$8:$BE$45,'Occupancy Raw Data'!AX$3,FALSE)</f>
        <v>0.72842429184462099</v>
      </c>
      <c r="R39" s="61">
        <f>VLOOKUP($A39,'Occupancy Raw Data'!$B$8:$BE$45,'Occupancy Raw Data'!AY$3,FALSE)</f>
        <v>1.9937464458066201</v>
      </c>
      <c r="S39" s="60">
        <f>VLOOKUP($A39,'Occupancy Raw Data'!$B$8:$BE$45,'Occupancy Raw Data'!BA$3,FALSE)</f>
        <v>-4.57630092323038</v>
      </c>
      <c r="T39" s="60">
        <f>VLOOKUP($A39,'Occupancy Raw Data'!$B$8:$BE$45,'Occupancy Raw Data'!BB$3,FALSE)</f>
        <v>-6.6297173654174903</v>
      </c>
      <c r="U39" s="61">
        <f>VLOOKUP($A39,'Occupancy Raw Data'!$B$8:$BE$45,'Occupancy Raw Data'!BC$3,FALSE)</f>
        <v>-5.6147363755560802</v>
      </c>
      <c r="V39" s="62">
        <f>VLOOKUP($A39,'Occupancy Raw Data'!$B$8:$BE$45,'Occupancy Raw Data'!BE$3,FALSE)</f>
        <v>-0.49761644246125702</v>
      </c>
      <c r="X39" s="64">
        <f>VLOOKUP($A39,'ADR Raw Data'!$B$6:$BE$43,'ADR Raw Data'!AG$1,FALSE)</f>
        <v>102.311896811965</v>
      </c>
      <c r="Y39" s="65">
        <f>VLOOKUP($A39,'ADR Raw Data'!$B$6:$BE$43,'ADR Raw Data'!AH$1,FALSE)</f>
        <v>107.48897153897499</v>
      </c>
      <c r="Z39" s="65">
        <f>VLOOKUP($A39,'ADR Raw Data'!$B$6:$BE$43,'ADR Raw Data'!AI$1,FALSE)</f>
        <v>109.310322413934</v>
      </c>
      <c r="AA39" s="65">
        <f>VLOOKUP($A39,'ADR Raw Data'!$B$6:$BE$43,'ADR Raw Data'!AJ$1,FALSE)</f>
        <v>110.908821948333</v>
      </c>
      <c r="AB39" s="65">
        <f>VLOOKUP($A39,'ADR Raw Data'!$B$6:$BE$43,'ADR Raw Data'!AK$1,FALSE)</f>
        <v>110.203606691874</v>
      </c>
      <c r="AC39" s="66">
        <f>VLOOKUP($A39,'ADR Raw Data'!$B$6:$BE$43,'ADR Raw Data'!AL$1,FALSE)</f>
        <v>108.337251577747</v>
      </c>
      <c r="AD39" s="65">
        <f>VLOOKUP($A39,'ADR Raw Data'!$B$6:$BE$43,'ADR Raw Data'!AN$1,FALSE)</f>
        <v>126.249395497115</v>
      </c>
      <c r="AE39" s="65">
        <f>VLOOKUP($A39,'ADR Raw Data'!$B$6:$BE$43,'ADR Raw Data'!AO$1,FALSE)</f>
        <v>128.06317039844799</v>
      </c>
      <c r="AF39" s="66">
        <f>VLOOKUP($A39,'ADR Raw Data'!$B$6:$BE$43,'ADR Raw Data'!AP$1,FALSE)</f>
        <v>127.156777872715</v>
      </c>
      <c r="AG39" s="67">
        <f>VLOOKUP($A39,'ADR Raw Data'!$B$6:$BE$43,'ADR Raw Data'!AR$1,FALSE)</f>
        <v>114.182706596853</v>
      </c>
      <c r="AI39" s="59">
        <f>VLOOKUP($A39,'ADR Raw Data'!$B$6:$BE$43,'ADR Raw Data'!AT$1,FALSE)</f>
        <v>8.6885348849326505</v>
      </c>
      <c r="AJ39" s="60">
        <f>VLOOKUP($A39,'ADR Raw Data'!$B$6:$BE$43,'ADR Raw Data'!AU$1,FALSE)</f>
        <v>12.870426444847199</v>
      </c>
      <c r="AK39" s="60">
        <f>VLOOKUP($A39,'ADR Raw Data'!$B$6:$BE$43,'ADR Raw Data'!AV$1,FALSE)</f>
        <v>12.2378774336883</v>
      </c>
      <c r="AL39" s="60">
        <f>VLOOKUP($A39,'ADR Raw Data'!$B$6:$BE$43,'ADR Raw Data'!AW$1,FALSE)</f>
        <v>13.743022304638499</v>
      </c>
      <c r="AM39" s="60">
        <f>VLOOKUP($A39,'ADR Raw Data'!$B$6:$BE$43,'ADR Raw Data'!AX$1,FALSE)</f>
        <v>11.967492485300699</v>
      </c>
      <c r="AN39" s="61">
        <f>VLOOKUP($A39,'ADR Raw Data'!$B$6:$BE$43,'ADR Raw Data'!AY$1,FALSE)</f>
        <v>12.0921482971463</v>
      </c>
      <c r="AO39" s="60">
        <f>VLOOKUP($A39,'ADR Raw Data'!$B$6:$BE$43,'ADR Raw Data'!BA$1,FALSE)</f>
        <v>9.4343075705947506</v>
      </c>
      <c r="AP39" s="60">
        <f>VLOOKUP($A39,'ADR Raw Data'!$B$6:$BE$43,'ADR Raw Data'!BB$1,FALSE)</f>
        <v>7.2627232005385904</v>
      </c>
      <c r="AQ39" s="61">
        <f>VLOOKUP($A39,'ADR Raw Data'!$B$6:$BE$43,'ADR Raw Data'!BC$1,FALSE)</f>
        <v>8.3090940514752294</v>
      </c>
      <c r="AR39" s="62">
        <f>VLOOKUP($A39,'ADR Raw Data'!$B$6:$BE$43,'ADR Raw Data'!BE$1,FALSE)</f>
        <v>10.3799180066012</v>
      </c>
      <c r="AT39" s="64">
        <f>VLOOKUP($A39,'RevPAR Raw Data'!$B$6:$BE$43,'RevPAR Raw Data'!AG$1,FALSE)</f>
        <v>56.600328947368403</v>
      </c>
      <c r="AU39" s="65">
        <f>VLOOKUP($A39,'RevPAR Raw Data'!$B$6:$BE$43,'RevPAR Raw Data'!AH$1,FALSE)</f>
        <v>73.202383097165907</v>
      </c>
      <c r="AV39" s="65">
        <f>VLOOKUP($A39,'RevPAR Raw Data'!$B$6:$BE$43,'RevPAR Raw Data'!AI$1,FALSE)</f>
        <v>78.496723515519506</v>
      </c>
      <c r="AW39" s="65">
        <f>VLOOKUP($A39,'RevPAR Raw Data'!$B$6:$BE$43,'RevPAR Raw Data'!AJ$1,FALSE)</f>
        <v>81.440714659244193</v>
      </c>
      <c r="AX39" s="65">
        <f>VLOOKUP($A39,'RevPAR Raw Data'!$B$6:$BE$43,'RevPAR Raw Data'!AK$1,FALSE)</f>
        <v>78.174289220647694</v>
      </c>
      <c r="AY39" s="66">
        <f>VLOOKUP($A39,'RevPAR Raw Data'!$B$6:$BE$43,'RevPAR Raw Data'!AL$1,FALSE)</f>
        <v>73.582887887989202</v>
      </c>
      <c r="AZ39" s="65">
        <f>VLOOKUP($A39,'RevPAR Raw Data'!$B$6:$BE$43,'RevPAR Raw Data'!AN$1,FALSE)</f>
        <v>96.532443066801605</v>
      </c>
      <c r="BA39" s="65">
        <f>VLOOKUP($A39,'RevPAR Raw Data'!$B$6:$BE$43,'RevPAR Raw Data'!AO$1,FALSE)</f>
        <v>98.026221659919003</v>
      </c>
      <c r="BB39" s="66">
        <f>VLOOKUP($A39,'RevPAR Raw Data'!$B$6:$BE$43,'RevPAR Raw Data'!AP$1,FALSE)</f>
        <v>97.279332363360297</v>
      </c>
      <c r="BC39" s="67">
        <f>VLOOKUP($A39,'RevPAR Raw Data'!$B$6:$BE$43,'RevPAR Raw Data'!AR$1,FALSE)</f>
        <v>80.353300595237997</v>
      </c>
      <c r="BE39" s="59">
        <f>VLOOKUP($A39,'RevPAR Raw Data'!$B$6:$BE$43,'RevPAR Raw Data'!AT$1,FALSE)</f>
        <v>5.1070991303723599</v>
      </c>
      <c r="BF39" s="60">
        <f>VLOOKUP($A39,'RevPAR Raw Data'!$B$6:$BE$43,'RevPAR Raw Data'!AU$1,FALSE)</f>
        <v>17.368482284858</v>
      </c>
      <c r="BG39" s="60">
        <f>VLOOKUP($A39,'RevPAR Raw Data'!$B$6:$BE$43,'RevPAR Raw Data'!AV$1,FALSE)</f>
        <v>16.032125551741</v>
      </c>
      <c r="BH39" s="60">
        <f>VLOOKUP($A39,'RevPAR Raw Data'!$B$6:$BE$43,'RevPAR Raw Data'!AW$1,FALSE)</f>
        <v>18.6760632913333</v>
      </c>
      <c r="BI39" s="60">
        <f>VLOOKUP($A39,'RevPAR Raw Data'!$B$6:$BE$43,'RevPAR Raw Data'!AX$1,FALSE)</f>
        <v>12.783090899532899</v>
      </c>
      <c r="BJ39" s="61">
        <f>VLOOKUP($A39,'RevPAR Raw Data'!$B$6:$BE$43,'RevPAR Raw Data'!AY$1,FALSE)</f>
        <v>14.3269815198489</v>
      </c>
      <c r="BK39" s="60">
        <f>VLOOKUP($A39,'RevPAR Raw Data'!$B$6:$BE$43,'RevPAR Raw Data'!BA$1,FALSE)</f>
        <v>4.4262643429108497</v>
      </c>
      <c r="BL39" s="60">
        <f>VLOOKUP($A39,'RevPAR Raw Data'!$B$6:$BE$43,'RevPAR Raw Data'!BB$1,FALSE)</f>
        <v>0.151507813892795</v>
      </c>
      <c r="BM39" s="61">
        <f>VLOOKUP($A39,'RevPAR Raw Data'!$B$6:$BE$43,'RevPAR Raw Data'!BC$1,FALSE)</f>
        <v>2.2278239497318002</v>
      </c>
      <c r="BN39" s="62">
        <f>VLOOKUP($A39,'RevPAR Raw Data'!$B$6:$BE$43,'RevPAR Raw Data'!BE$1,FALSE)</f>
        <v>9.8306493854250903</v>
      </c>
    </row>
    <row r="40" spans="1:66" x14ac:dyDescent="0.35">
      <c r="A40" s="81" t="s">
        <v>79</v>
      </c>
      <c r="B40" s="59">
        <f>VLOOKUP($A40,'Occupancy Raw Data'!$B$8:$BE$45,'Occupancy Raw Data'!AG$3,FALSE)</f>
        <v>51.769087523277399</v>
      </c>
      <c r="C40" s="60">
        <f>VLOOKUP($A40,'Occupancy Raw Data'!$B$8:$BE$45,'Occupancy Raw Data'!AH$3,FALSE)</f>
        <v>66.6666666666666</v>
      </c>
      <c r="D40" s="60">
        <f>VLOOKUP($A40,'Occupancy Raw Data'!$B$8:$BE$45,'Occupancy Raw Data'!AI$3,FALSE)</f>
        <v>67.621042830540006</v>
      </c>
      <c r="E40" s="60">
        <f>VLOOKUP($A40,'Occupancy Raw Data'!$B$8:$BE$45,'Occupancy Raw Data'!AJ$3,FALSE)</f>
        <v>68.575418994413397</v>
      </c>
      <c r="F40" s="60">
        <f>VLOOKUP($A40,'Occupancy Raw Data'!$B$8:$BE$45,'Occupancy Raw Data'!AK$3,FALSE)</f>
        <v>64.618249534450598</v>
      </c>
      <c r="G40" s="61">
        <f>VLOOKUP($A40,'Occupancy Raw Data'!$B$8:$BE$45,'Occupancy Raw Data'!AL$3,FALSE)</f>
        <v>63.850093109869597</v>
      </c>
      <c r="H40" s="60">
        <f>VLOOKUP($A40,'Occupancy Raw Data'!$B$8:$BE$45,'Occupancy Raw Data'!AN$3,FALSE)</f>
        <v>75.418994413407802</v>
      </c>
      <c r="I40" s="60">
        <f>VLOOKUP($A40,'Occupancy Raw Data'!$B$8:$BE$45,'Occupancy Raw Data'!AO$3,FALSE)</f>
        <v>78.6545623836126</v>
      </c>
      <c r="J40" s="61">
        <f>VLOOKUP($A40,'Occupancy Raw Data'!$B$8:$BE$45,'Occupancy Raw Data'!AP$3,FALSE)</f>
        <v>77.036778398510194</v>
      </c>
      <c r="K40" s="62">
        <f>VLOOKUP($A40,'Occupancy Raw Data'!$B$8:$BE$45,'Occupancy Raw Data'!AR$3,FALSE)</f>
        <v>67.617717478052597</v>
      </c>
      <c r="M40" s="59">
        <f>VLOOKUP($A40,'Occupancy Raw Data'!$B$8:$BE$45,'Occupancy Raw Data'!AT$3,FALSE)</f>
        <v>-5.6827820186598803</v>
      </c>
      <c r="N40" s="60">
        <f>VLOOKUP($A40,'Occupancy Raw Data'!$B$8:$BE$45,'Occupancy Raw Data'!AU$3,FALSE)</f>
        <v>-3.4904013961605501E-2</v>
      </c>
      <c r="O40" s="60">
        <f>VLOOKUP($A40,'Occupancy Raw Data'!$B$8:$BE$45,'Occupancy Raw Data'!AV$3,FALSE)</f>
        <v>-4.1886543535619998</v>
      </c>
      <c r="P40" s="60">
        <f>VLOOKUP($A40,'Occupancy Raw Data'!$B$8:$BE$45,'Occupancy Raw Data'!AW$3,FALSE)</f>
        <v>-3.1876437725928302</v>
      </c>
      <c r="Q40" s="60">
        <f>VLOOKUP($A40,'Occupancy Raw Data'!$B$8:$BE$45,'Occupancy Raw Data'!AX$3,FALSE)</f>
        <v>-4.7684391080617399</v>
      </c>
      <c r="R40" s="61">
        <f>VLOOKUP($A40,'Occupancy Raw Data'!$B$8:$BE$45,'Occupancy Raw Data'!AY$3,FALSE)</f>
        <v>-3.50383451769506</v>
      </c>
      <c r="S40" s="60">
        <f>VLOOKUP($A40,'Occupancy Raw Data'!$B$8:$BE$45,'Occupancy Raw Data'!BA$3,FALSE)</f>
        <v>-6.27711888921029</v>
      </c>
      <c r="T40" s="60">
        <f>VLOOKUP($A40,'Occupancy Raw Data'!$B$8:$BE$45,'Occupancy Raw Data'!BB$3,FALSE)</f>
        <v>-7.2976680384087702</v>
      </c>
      <c r="U40" s="61">
        <f>VLOOKUP($A40,'Occupancy Raw Data'!$B$8:$BE$45,'Occupancy Raw Data'!BC$3,FALSE)</f>
        <v>-6.8009011546043299</v>
      </c>
      <c r="V40" s="62">
        <f>VLOOKUP($A40,'Occupancy Raw Data'!$B$8:$BE$45,'Occupancy Raw Data'!BE$3,FALSE)</f>
        <v>-4.6023926812104099</v>
      </c>
      <c r="X40" s="64">
        <f>VLOOKUP($A40,'ADR Raw Data'!$B$6:$BE$43,'ADR Raw Data'!AG$1,FALSE)</f>
        <v>114.33736061150999</v>
      </c>
      <c r="Y40" s="65">
        <f>VLOOKUP($A40,'ADR Raw Data'!$B$6:$BE$43,'ADR Raw Data'!AH$1,FALSE)</f>
        <v>114.27164455307199</v>
      </c>
      <c r="Z40" s="65">
        <f>VLOOKUP($A40,'ADR Raw Data'!$B$6:$BE$43,'ADR Raw Data'!AI$1,FALSE)</f>
        <v>112.24661962134201</v>
      </c>
      <c r="AA40" s="65">
        <f>VLOOKUP($A40,'ADR Raw Data'!$B$6:$BE$43,'ADR Raw Data'!AJ$1,FALSE)</f>
        <v>110.337569585879</v>
      </c>
      <c r="AB40" s="65">
        <f>VLOOKUP($A40,'ADR Raw Data'!$B$6:$BE$43,'ADR Raw Data'!AK$1,FALSE)</f>
        <v>114.625425072046</v>
      </c>
      <c r="AC40" s="66">
        <f>VLOOKUP($A40,'ADR Raw Data'!$B$6:$BE$43,'ADR Raw Data'!AL$1,FALSE)</f>
        <v>113.079939482318</v>
      </c>
      <c r="AD40" s="65">
        <f>VLOOKUP($A40,'ADR Raw Data'!$B$6:$BE$43,'ADR Raw Data'!AN$1,FALSE)</f>
        <v>142.66776851851799</v>
      </c>
      <c r="AE40" s="65">
        <f>VLOOKUP($A40,'ADR Raw Data'!$B$6:$BE$43,'ADR Raw Data'!AO$1,FALSE)</f>
        <v>148.95366380585901</v>
      </c>
      <c r="AF40" s="66">
        <f>VLOOKUP($A40,'ADR Raw Data'!$B$6:$BE$43,'ADR Raw Data'!AP$1,FALSE)</f>
        <v>145.87671853754301</v>
      </c>
      <c r="AG40" s="67">
        <f>VLOOKUP($A40,'ADR Raw Data'!$B$6:$BE$43,'ADR Raw Data'!AR$1,FALSE)</f>
        <v>123.755747516474</v>
      </c>
      <c r="AI40" s="59">
        <f>VLOOKUP($A40,'ADR Raw Data'!$B$6:$BE$43,'ADR Raw Data'!AT$1,FALSE)</f>
        <v>-3.19539096415052</v>
      </c>
      <c r="AJ40" s="60">
        <f>VLOOKUP($A40,'ADR Raw Data'!$B$6:$BE$43,'ADR Raw Data'!AU$1,FALSE)</f>
        <v>-1.8358165121035801</v>
      </c>
      <c r="AK40" s="60">
        <f>VLOOKUP($A40,'ADR Raw Data'!$B$6:$BE$43,'ADR Raw Data'!AV$1,FALSE)</f>
        <v>-5.1061245084136004</v>
      </c>
      <c r="AL40" s="60">
        <f>VLOOKUP($A40,'ADR Raw Data'!$B$6:$BE$43,'ADR Raw Data'!AW$1,FALSE)</f>
        <v>1.5558426397206699</v>
      </c>
      <c r="AM40" s="60">
        <f>VLOOKUP($A40,'ADR Raw Data'!$B$6:$BE$43,'ADR Raw Data'!AX$1,FALSE)</f>
        <v>0.496191474067877</v>
      </c>
      <c r="AN40" s="61">
        <f>VLOOKUP($A40,'ADR Raw Data'!$B$6:$BE$43,'ADR Raw Data'!AY$1,FALSE)</f>
        <v>-1.6253289415602099</v>
      </c>
      <c r="AO40" s="60">
        <f>VLOOKUP($A40,'ADR Raw Data'!$B$6:$BE$43,'ADR Raw Data'!BA$1,FALSE)</f>
        <v>0.69254477294772299</v>
      </c>
      <c r="AP40" s="60">
        <f>VLOOKUP($A40,'ADR Raw Data'!$B$6:$BE$43,'ADR Raw Data'!BB$1,FALSE)</f>
        <v>-0.12202099844834501</v>
      </c>
      <c r="AQ40" s="61">
        <f>VLOOKUP($A40,'ADR Raw Data'!$B$6:$BE$43,'ADR Raw Data'!BC$1,FALSE)</f>
        <v>0.25224506582045397</v>
      </c>
      <c r="AR40" s="62">
        <f>VLOOKUP($A40,'ADR Raw Data'!$B$6:$BE$43,'ADR Raw Data'!BE$1,FALSE)</f>
        <v>-1.0991096970301</v>
      </c>
      <c r="AT40" s="64">
        <f>VLOOKUP($A40,'RevPAR Raw Data'!$B$6:$BE$43,'RevPAR Raw Data'!AG$1,FALSE)</f>
        <v>59.191408286778298</v>
      </c>
      <c r="AU40" s="65">
        <f>VLOOKUP($A40,'RevPAR Raw Data'!$B$6:$BE$43,'RevPAR Raw Data'!AH$1,FALSE)</f>
        <v>76.181096368715004</v>
      </c>
      <c r="AV40" s="65">
        <f>VLOOKUP($A40,'RevPAR Raw Data'!$B$6:$BE$43,'RevPAR Raw Data'!AI$1,FALSE)</f>
        <v>75.902334729981305</v>
      </c>
      <c r="AW40" s="65">
        <f>VLOOKUP($A40,'RevPAR Raw Data'!$B$6:$BE$43,'RevPAR Raw Data'!AJ$1,FALSE)</f>
        <v>75.664450651769002</v>
      </c>
      <c r="AX40" s="65">
        <f>VLOOKUP($A40,'RevPAR Raw Data'!$B$6:$BE$43,'RevPAR Raw Data'!AK$1,FALSE)</f>
        <v>74.068943202979497</v>
      </c>
      <c r="AY40" s="66">
        <f>VLOOKUP($A40,'RevPAR Raw Data'!$B$6:$BE$43,'RevPAR Raw Data'!AL$1,FALSE)</f>
        <v>72.201646648044601</v>
      </c>
      <c r="AZ40" s="65">
        <f>VLOOKUP($A40,'RevPAR Raw Data'!$B$6:$BE$43,'RevPAR Raw Data'!AN$1,FALSE)</f>
        <v>107.59859636871499</v>
      </c>
      <c r="BA40" s="65">
        <f>VLOOKUP($A40,'RevPAR Raw Data'!$B$6:$BE$43,'RevPAR Raw Data'!AO$1,FALSE)</f>
        <v>117.15885242085599</v>
      </c>
      <c r="BB40" s="66">
        <f>VLOOKUP($A40,'RevPAR Raw Data'!$B$6:$BE$43,'RevPAR Raw Data'!AP$1,FALSE)</f>
        <v>112.378724394785</v>
      </c>
      <c r="BC40" s="67">
        <f>VLOOKUP($A40,'RevPAR Raw Data'!$B$6:$BE$43,'RevPAR Raw Data'!AR$1,FALSE)</f>
        <v>83.680811718542103</v>
      </c>
      <c r="BE40" s="59">
        <f>VLOOKUP($A40,'RevPAR Raw Data'!$B$6:$BE$43,'RevPAR Raw Data'!AT$1,FALSE)</f>
        <v>-8.6965858796737798</v>
      </c>
      <c r="BF40" s="60">
        <f>VLOOKUP($A40,'RevPAR Raw Data'!$B$6:$BE$43,'RevPAR Raw Data'!AU$1,FALSE)</f>
        <v>-1.87007975241349</v>
      </c>
      <c r="BG40" s="60">
        <f>VLOOKUP($A40,'RevPAR Raw Data'!$B$6:$BE$43,'RevPAR Raw Data'!AV$1,FALSE)</f>
        <v>-9.0809009554556503</v>
      </c>
      <c r="BH40" s="60">
        <f>VLOOKUP($A40,'RevPAR Raw Data'!$B$6:$BE$43,'RevPAR Raw Data'!AW$1,FALSE)</f>
        <v>-1.6813958538885501</v>
      </c>
      <c r="BI40" s="60">
        <f>VLOOKUP($A40,'RevPAR Raw Data'!$B$6:$BE$43,'RevPAR Raw Data'!AX$1,FALSE)</f>
        <v>-4.29590822229419</v>
      </c>
      <c r="BJ40" s="61">
        <f>VLOOKUP($A40,'RevPAR Raw Data'!$B$6:$BE$43,'RevPAR Raw Data'!AY$1,FALSE)</f>
        <v>-5.0722146227748102</v>
      </c>
      <c r="BK40" s="60">
        <f>VLOOKUP($A40,'RevPAR Raw Data'!$B$6:$BE$43,'RevPAR Raw Data'!BA$1,FALSE)</f>
        <v>-5.6280459750215099</v>
      </c>
      <c r="BL40" s="60">
        <f>VLOOKUP($A40,'RevPAR Raw Data'!$B$6:$BE$43,'RevPAR Raw Data'!BB$1,FALSE)</f>
        <v>-7.41078434945321</v>
      </c>
      <c r="BM40" s="61">
        <f>VLOOKUP($A40,'RevPAR Raw Data'!$B$6:$BE$43,'RevPAR Raw Data'!BC$1,FALSE)</f>
        <v>-6.5658110263776903</v>
      </c>
      <c r="BN40" s="62">
        <f>VLOOKUP($A40,'RevPAR Raw Data'!$B$6:$BE$43,'RevPAR Raw Data'!BE$1,FALSE)</f>
        <v>-5.6509170339859196</v>
      </c>
    </row>
    <row r="41" spans="1:66" x14ac:dyDescent="0.35">
      <c r="A41" s="81" t="s">
        <v>80</v>
      </c>
      <c r="B41" s="59">
        <f>VLOOKUP($A41,'Occupancy Raw Data'!$B$8:$BE$45,'Occupancy Raw Data'!AG$3,FALSE)</f>
        <v>52.8460997891777</v>
      </c>
      <c r="C41" s="60">
        <f>VLOOKUP($A41,'Occupancy Raw Data'!$B$8:$BE$45,'Occupancy Raw Data'!AH$3,FALSE)</f>
        <v>67.480674631061106</v>
      </c>
      <c r="D41" s="60">
        <f>VLOOKUP($A41,'Occupancy Raw Data'!$B$8:$BE$45,'Occupancy Raw Data'!AI$3,FALSE)</f>
        <v>72.2241742796907</v>
      </c>
      <c r="E41" s="60">
        <f>VLOOKUP($A41,'Occupancy Raw Data'!$B$8:$BE$45,'Occupancy Raw Data'!AJ$3,FALSE)</f>
        <v>72.118763176387901</v>
      </c>
      <c r="F41" s="60">
        <f>VLOOKUP($A41,'Occupancy Raw Data'!$B$8:$BE$45,'Occupancy Raw Data'!AK$3,FALSE)</f>
        <v>71.117357695010497</v>
      </c>
      <c r="G41" s="61">
        <f>VLOOKUP($A41,'Occupancy Raw Data'!$B$8:$BE$45,'Occupancy Raw Data'!AL$3,FALSE)</f>
        <v>67.157413914265604</v>
      </c>
      <c r="H41" s="60">
        <f>VLOOKUP($A41,'Occupancy Raw Data'!$B$8:$BE$45,'Occupancy Raw Data'!AN$3,FALSE)</f>
        <v>80.217849613492604</v>
      </c>
      <c r="I41" s="60">
        <f>VLOOKUP($A41,'Occupancy Raw Data'!$B$8:$BE$45,'Occupancy Raw Data'!AO$3,FALSE)</f>
        <v>81.517919887561405</v>
      </c>
      <c r="J41" s="61">
        <f>VLOOKUP($A41,'Occupancy Raw Data'!$B$8:$BE$45,'Occupancy Raw Data'!AP$3,FALSE)</f>
        <v>80.867884750526997</v>
      </c>
      <c r="K41" s="62">
        <f>VLOOKUP($A41,'Occupancy Raw Data'!$B$8:$BE$45,'Occupancy Raw Data'!AR$3,FALSE)</f>
        <v>71.074691296054596</v>
      </c>
      <c r="M41" s="59">
        <f>VLOOKUP($A41,'Occupancy Raw Data'!$B$8:$BE$45,'Occupancy Raw Data'!AT$3,FALSE)</f>
        <v>-9.8038028220524502</v>
      </c>
      <c r="N41" s="60">
        <f>VLOOKUP($A41,'Occupancy Raw Data'!$B$8:$BE$45,'Occupancy Raw Data'!AU$3,FALSE)</f>
        <v>-0.54793059930588395</v>
      </c>
      <c r="O41" s="60">
        <f>VLOOKUP($A41,'Occupancy Raw Data'!$B$8:$BE$45,'Occupancy Raw Data'!AV$3,FALSE)</f>
        <v>1.7241891263250599</v>
      </c>
      <c r="P41" s="60">
        <f>VLOOKUP($A41,'Occupancy Raw Data'!$B$8:$BE$45,'Occupancy Raw Data'!AW$3,FALSE)</f>
        <v>1.4351983804395301</v>
      </c>
      <c r="Q41" s="60">
        <f>VLOOKUP($A41,'Occupancy Raw Data'!$B$8:$BE$45,'Occupancy Raw Data'!AX$3,FALSE)</f>
        <v>1.62002387902654</v>
      </c>
      <c r="R41" s="61">
        <f>VLOOKUP($A41,'Occupancy Raw Data'!$B$8:$BE$45,'Occupancy Raw Data'!AY$3,FALSE)</f>
        <v>-0.80866225738005304</v>
      </c>
      <c r="S41" s="60">
        <f>VLOOKUP($A41,'Occupancy Raw Data'!$B$8:$BE$45,'Occupancy Raw Data'!BA$3,FALSE)</f>
        <v>-5.40713654701237</v>
      </c>
      <c r="T41" s="60">
        <f>VLOOKUP($A41,'Occupancy Raw Data'!$B$8:$BE$45,'Occupancy Raw Data'!BB$3,FALSE)</f>
        <v>-4.7578411579917397</v>
      </c>
      <c r="U41" s="61">
        <f>VLOOKUP($A41,'Occupancy Raw Data'!$B$8:$BE$45,'Occupancy Raw Data'!BC$3,FALSE)</f>
        <v>-5.0809896135818597</v>
      </c>
      <c r="V41" s="62">
        <f>VLOOKUP($A41,'Occupancy Raw Data'!$B$8:$BE$45,'Occupancy Raw Data'!BE$3,FALSE)</f>
        <v>-2.2391019732788302</v>
      </c>
      <c r="X41" s="64">
        <f>VLOOKUP($A41,'ADR Raw Data'!$B$6:$BE$43,'ADR Raw Data'!AG$1,FALSE)</f>
        <v>165.291934840425</v>
      </c>
      <c r="Y41" s="65">
        <f>VLOOKUP($A41,'ADR Raw Data'!$B$6:$BE$43,'ADR Raw Data'!AH$1,FALSE)</f>
        <v>169.16031241863999</v>
      </c>
      <c r="Z41" s="65">
        <f>VLOOKUP($A41,'ADR Raw Data'!$B$6:$BE$43,'ADR Raw Data'!AI$1,FALSE)</f>
        <v>173.969014838238</v>
      </c>
      <c r="AA41" s="65">
        <f>VLOOKUP($A41,'ADR Raw Data'!$B$6:$BE$43,'ADR Raw Data'!AJ$1,FALSE)</f>
        <v>169.67033617539499</v>
      </c>
      <c r="AB41" s="65">
        <f>VLOOKUP($A41,'ADR Raw Data'!$B$6:$BE$43,'ADR Raw Data'!AK$1,FALSE)</f>
        <v>170.339229249011</v>
      </c>
      <c r="AC41" s="66">
        <f>VLOOKUP($A41,'ADR Raw Data'!$B$6:$BE$43,'ADR Raw Data'!AL$1,FALSE)</f>
        <v>169.94503479307201</v>
      </c>
      <c r="AD41" s="65">
        <f>VLOOKUP($A41,'ADR Raw Data'!$B$6:$BE$43,'ADR Raw Data'!AN$1,FALSE)</f>
        <v>204.337792378449</v>
      </c>
      <c r="AE41" s="65">
        <f>VLOOKUP($A41,'ADR Raw Data'!$B$6:$BE$43,'ADR Raw Data'!AO$1,FALSE)</f>
        <v>208.334907327586</v>
      </c>
      <c r="AF41" s="66">
        <f>VLOOKUP($A41,'ADR Raw Data'!$B$6:$BE$43,'ADR Raw Data'!AP$1,FALSE)</f>
        <v>206.35241472952401</v>
      </c>
      <c r="AG41" s="67">
        <f>VLOOKUP($A41,'ADR Raw Data'!$B$6:$BE$43,'ADR Raw Data'!AR$1,FALSE)</f>
        <v>181.78042233129699</v>
      </c>
      <c r="AI41" s="59">
        <f>VLOOKUP($A41,'ADR Raw Data'!$B$6:$BE$43,'ADR Raw Data'!AT$1,FALSE)</f>
        <v>3.3209363119186999</v>
      </c>
      <c r="AJ41" s="60">
        <f>VLOOKUP($A41,'ADR Raw Data'!$B$6:$BE$43,'ADR Raw Data'!AU$1,FALSE)</f>
        <v>5.8235531280153001</v>
      </c>
      <c r="AK41" s="60">
        <f>VLOOKUP($A41,'ADR Raw Data'!$B$6:$BE$43,'ADR Raw Data'!AV$1,FALSE)</f>
        <v>6.9458534226844399</v>
      </c>
      <c r="AL41" s="60">
        <f>VLOOKUP($A41,'ADR Raw Data'!$B$6:$BE$43,'ADR Raw Data'!AW$1,FALSE)</f>
        <v>6.0202739165954204</v>
      </c>
      <c r="AM41" s="60">
        <f>VLOOKUP($A41,'ADR Raw Data'!$B$6:$BE$43,'ADR Raw Data'!AX$1,FALSE)</f>
        <v>3.34681036814961</v>
      </c>
      <c r="AN41" s="61">
        <f>VLOOKUP($A41,'ADR Raw Data'!$B$6:$BE$43,'ADR Raw Data'!AY$1,FALSE)</f>
        <v>5.20882251478064</v>
      </c>
      <c r="AO41" s="60">
        <f>VLOOKUP($A41,'ADR Raw Data'!$B$6:$BE$43,'ADR Raw Data'!BA$1,FALSE)</f>
        <v>5.5773538059321002</v>
      </c>
      <c r="AP41" s="60">
        <f>VLOOKUP($A41,'ADR Raw Data'!$B$6:$BE$43,'ADR Raw Data'!BB$1,FALSE)</f>
        <v>4.65519679301865</v>
      </c>
      <c r="AQ41" s="61">
        <f>VLOOKUP($A41,'ADR Raw Data'!$B$6:$BE$43,'ADR Raw Data'!BC$1,FALSE)</f>
        <v>5.1111402379744799</v>
      </c>
      <c r="AR41" s="62">
        <f>VLOOKUP($A41,'ADR Raw Data'!$B$6:$BE$43,'ADR Raw Data'!BE$1,FALSE)</f>
        <v>4.9671296223996002</v>
      </c>
      <c r="AT41" s="64">
        <f>VLOOKUP($A41,'RevPAR Raw Data'!$B$6:$BE$43,'RevPAR Raw Data'!AG$1,FALSE)</f>
        <v>87.350340829234</v>
      </c>
      <c r="AU41" s="65">
        <f>VLOOKUP($A41,'RevPAR Raw Data'!$B$6:$BE$43,'RevPAR Raw Data'!AH$1,FALSE)</f>
        <v>114.150520028109</v>
      </c>
      <c r="AV41" s="65">
        <f>VLOOKUP($A41,'RevPAR Raw Data'!$B$6:$BE$43,'RevPAR Raw Data'!AI$1,FALSE)</f>
        <v>125.64768446943</v>
      </c>
      <c r="AW41" s="65">
        <f>VLOOKUP($A41,'RevPAR Raw Data'!$B$6:$BE$43,'RevPAR Raw Data'!AJ$1,FALSE)</f>
        <v>122.364147926914</v>
      </c>
      <c r="AX41" s="65">
        <f>VLOOKUP($A41,'RevPAR Raw Data'!$B$6:$BE$43,'RevPAR Raw Data'!AK$1,FALSE)</f>
        <v>121.140758959943</v>
      </c>
      <c r="AY41" s="66">
        <f>VLOOKUP($A41,'RevPAR Raw Data'!$B$6:$BE$43,'RevPAR Raw Data'!AL$1,FALSE)</f>
        <v>114.13069044272601</v>
      </c>
      <c r="AZ41" s="65">
        <f>VLOOKUP($A41,'RevPAR Raw Data'!$B$6:$BE$43,'RevPAR Raw Data'!AN$1,FALSE)</f>
        <v>163.915382993675</v>
      </c>
      <c r="BA41" s="65">
        <f>VLOOKUP($A41,'RevPAR Raw Data'!$B$6:$BE$43,'RevPAR Raw Data'!AO$1,FALSE)</f>
        <v>169.83028285312699</v>
      </c>
      <c r="BB41" s="66">
        <f>VLOOKUP($A41,'RevPAR Raw Data'!$B$6:$BE$43,'RevPAR Raw Data'!AP$1,FALSE)</f>
        <v>166.87283292340101</v>
      </c>
      <c r="BC41" s="67">
        <f>VLOOKUP($A41,'RevPAR Raw Data'!$B$6:$BE$43,'RevPAR Raw Data'!AR$1,FALSE)</f>
        <v>129.199874008633</v>
      </c>
      <c r="BE41" s="59">
        <f>VLOOKUP($A41,'RevPAR Raw Data'!$B$6:$BE$43,'RevPAR Raw Data'!AT$1,FALSE)</f>
        <v>-6.8084445580001898</v>
      </c>
      <c r="BF41" s="60">
        <f>VLOOKUP($A41,'RevPAR Raw Data'!$B$6:$BE$43,'RevPAR Raw Data'!AU$1,FALSE)</f>
        <v>5.2437134991541896</v>
      </c>
      <c r="BG41" s="60">
        <f>VLOOKUP($A41,'RevPAR Raw Data'!$B$6:$BE$43,'RevPAR Raw Data'!AV$1,FALSE)</f>
        <v>8.7898021984539092</v>
      </c>
      <c r="BH41" s="60">
        <f>VLOOKUP($A41,'RevPAR Raw Data'!$B$6:$BE$43,'RevPAR Raw Data'!AW$1,FALSE)</f>
        <v>7.5418751707839498</v>
      </c>
      <c r="BI41" s="60">
        <f>VLOOKUP($A41,'RevPAR Raw Data'!$B$6:$BE$43,'RevPAR Raw Data'!AX$1,FALSE)</f>
        <v>5.02105337432591</v>
      </c>
      <c r="BJ41" s="61">
        <f>VLOOKUP($A41,'RevPAR Raw Data'!$B$6:$BE$43,'RevPAR Raw Data'!AY$1,FALSE)</f>
        <v>4.3580384756696402</v>
      </c>
      <c r="BK41" s="60">
        <f>VLOOKUP($A41,'RevPAR Raw Data'!$B$6:$BE$43,'RevPAR Raw Data'!BA$1,FALSE)</f>
        <v>-0.13135787707700899</v>
      </c>
      <c r="BL41" s="60">
        <f>VLOOKUP($A41,'RevPAR Raw Data'!$B$6:$BE$43,'RevPAR Raw Data'!BB$1,FALSE)</f>
        <v>-0.32413123397684501</v>
      </c>
      <c r="BM41" s="61">
        <f>VLOOKUP($A41,'RevPAR Raw Data'!$B$6:$BE$43,'RevPAR Raw Data'!BC$1,FALSE)</f>
        <v>-0.22954588023446701</v>
      </c>
      <c r="BN41" s="62">
        <f>VLOOKUP($A41,'RevPAR Raw Data'!$B$6:$BE$43,'RevPAR Raw Data'!BE$1,FALSE)</f>
        <v>2.6168085517302999</v>
      </c>
    </row>
    <row r="42" spans="1:66" x14ac:dyDescent="0.35">
      <c r="A42" s="81" t="s">
        <v>81</v>
      </c>
      <c r="B42" s="59">
        <f>VLOOKUP($A42,'Occupancy Raw Data'!$B$8:$BE$45,'Occupancy Raw Data'!AG$3,FALSE)</f>
        <v>67.670132452110295</v>
      </c>
      <c r="C42" s="60">
        <f>VLOOKUP($A42,'Occupancy Raw Data'!$B$8:$BE$45,'Occupancy Raw Data'!AH$3,FALSE)</f>
        <v>75.992719163912795</v>
      </c>
      <c r="D42" s="60">
        <f>VLOOKUP($A42,'Occupancy Raw Data'!$B$8:$BE$45,'Occupancy Raw Data'!AI$3,FALSE)</f>
        <v>78.984981596410606</v>
      </c>
      <c r="E42" s="60">
        <f>VLOOKUP($A42,'Occupancy Raw Data'!$B$8:$BE$45,'Occupancy Raw Data'!AJ$3,FALSE)</f>
        <v>80.208081459391195</v>
      </c>
      <c r="F42" s="60">
        <f>VLOOKUP($A42,'Occupancy Raw Data'!$B$8:$BE$45,'Occupancy Raw Data'!AK$3,FALSE)</f>
        <v>80.658767899841394</v>
      </c>
      <c r="G42" s="61">
        <f>VLOOKUP($A42,'Occupancy Raw Data'!$B$8:$BE$45,'Occupancy Raw Data'!AL$3,FALSE)</f>
        <v>76.702936514333302</v>
      </c>
      <c r="H42" s="60">
        <f>VLOOKUP($A42,'Occupancy Raw Data'!$B$8:$BE$45,'Occupancy Raw Data'!AN$3,FALSE)</f>
        <v>87.739448160984296</v>
      </c>
      <c r="I42" s="60">
        <f>VLOOKUP($A42,'Occupancy Raw Data'!$B$8:$BE$45,'Occupancy Raw Data'!AO$3,FALSE)</f>
        <v>90.629617688939007</v>
      </c>
      <c r="J42" s="61">
        <f>VLOOKUP($A42,'Occupancy Raw Data'!$B$8:$BE$45,'Occupancy Raw Data'!AP$3,FALSE)</f>
        <v>89.184532924961701</v>
      </c>
      <c r="K42" s="62">
        <f>VLOOKUP($A42,'Occupancy Raw Data'!$B$8:$BE$45,'Occupancy Raw Data'!AR$3,FALSE)</f>
        <v>80.269106917369896</v>
      </c>
      <c r="M42" s="59">
        <f>VLOOKUP($A42,'Occupancy Raw Data'!$B$8:$BE$45,'Occupancy Raw Data'!AT$3,FALSE)</f>
        <v>-4.7286821792403702</v>
      </c>
      <c r="N42" s="60">
        <f>VLOOKUP($A42,'Occupancy Raw Data'!$B$8:$BE$45,'Occupancy Raw Data'!AU$3,FALSE)</f>
        <v>-1.1807462364408601</v>
      </c>
      <c r="O42" s="60">
        <f>VLOOKUP($A42,'Occupancy Raw Data'!$B$8:$BE$45,'Occupancy Raw Data'!AV$3,FALSE)</f>
        <v>-0.88055296289463103</v>
      </c>
      <c r="P42" s="60">
        <f>VLOOKUP($A42,'Occupancy Raw Data'!$B$8:$BE$45,'Occupancy Raw Data'!AW$3,FALSE)</f>
        <v>0.87507043576113197</v>
      </c>
      <c r="Q42" s="60">
        <f>VLOOKUP($A42,'Occupancy Raw Data'!$B$8:$BE$45,'Occupancy Raw Data'!AX$3,FALSE)</f>
        <v>-0.72603768307439298</v>
      </c>
      <c r="R42" s="61">
        <f>VLOOKUP($A42,'Occupancy Raw Data'!$B$8:$BE$45,'Occupancy Raw Data'!AY$3,FALSE)</f>
        <v>-1.25201017794402</v>
      </c>
      <c r="S42" s="60">
        <f>VLOOKUP($A42,'Occupancy Raw Data'!$B$8:$BE$45,'Occupancy Raw Data'!BA$3,FALSE)</f>
        <v>-2.3486240251017301</v>
      </c>
      <c r="T42" s="60">
        <f>VLOOKUP($A42,'Occupancy Raw Data'!$B$8:$BE$45,'Occupancy Raw Data'!BB$3,FALSE)</f>
        <v>-0.62311874524452904</v>
      </c>
      <c r="U42" s="61">
        <f>VLOOKUP($A42,'Occupancy Raw Data'!$B$8:$BE$45,'Occupancy Raw Data'!BC$3,FALSE)</f>
        <v>-1.4794467127570501</v>
      </c>
      <c r="V42" s="62">
        <f>VLOOKUP($A42,'Occupancy Raw Data'!$B$8:$BE$45,'Occupancy Raw Data'!BE$3,FALSE)</f>
        <v>-1.324323209443</v>
      </c>
      <c r="X42" s="64">
        <f>VLOOKUP($A42,'ADR Raw Data'!$B$6:$BE$43,'ADR Raw Data'!AG$1,FALSE)</f>
        <v>146.99554024813801</v>
      </c>
      <c r="Y42" s="65">
        <f>VLOOKUP($A42,'ADR Raw Data'!$B$6:$BE$43,'ADR Raw Data'!AH$1,FALSE)</f>
        <v>149.39227008776601</v>
      </c>
      <c r="Z42" s="65">
        <f>VLOOKUP($A42,'ADR Raw Data'!$B$6:$BE$43,'ADR Raw Data'!AI$1,FALSE)</f>
        <v>150.52229216980101</v>
      </c>
      <c r="AA42" s="65">
        <f>VLOOKUP($A42,'ADR Raw Data'!$B$6:$BE$43,'ADR Raw Data'!AJ$1,FALSE)</f>
        <v>151.63892100789599</v>
      </c>
      <c r="AB42" s="65">
        <f>VLOOKUP($A42,'ADR Raw Data'!$B$6:$BE$43,'ADR Raw Data'!AK$1,FALSE)</f>
        <v>154.03469239224501</v>
      </c>
      <c r="AC42" s="66">
        <f>VLOOKUP($A42,'ADR Raw Data'!$B$6:$BE$43,'ADR Raw Data'!AL$1,FALSE)</f>
        <v>150.64833509050899</v>
      </c>
      <c r="AD42" s="65">
        <f>VLOOKUP($A42,'ADR Raw Data'!$B$6:$BE$43,'ADR Raw Data'!AN$1,FALSE)</f>
        <v>193.62963867411699</v>
      </c>
      <c r="AE42" s="65">
        <f>VLOOKUP($A42,'ADR Raw Data'!$B$6:$BE$43,'ADR Raw Data'!AO$1,FALSE)</f>
        <v>201.961710330312</v>
      </c>
      <c r="AF42" s="66">
        <f>VLOOKUP($A42,'ADR Raw Data'!$B$6:$BE$43,'ADR Raw Data'!AP$1,FALSE)</f>
        <v>197.86317807827101</v>
      </c>
      <c r="AG42" s="67">
        <f>VLOOKUP($A42,'ADR Raw Data'!$B$6:$BE$43,'ADR Raw Data'!AR$1,FALSE)</f>
        <v>165.636608842215</v>
      </c>
      <c r="AI42" s="59">
        <f>VLOOKUP($A42,'ADR Raw Data'!$B$6:$BE$43,'ADR Raw Data'!AT$1,FALSE)</f>
        <v>-1.01074194957734</v>
      </c>
      <c r="AJ42" s="60">
        <f>VLOOKUP($A42,'ADR Raw Data'!$B$6:$BE$43,'ADR Raw Data'!AU$1,FALSE)</f>
        <v>7.3074448987268295E-2</v>
      </c>
      <c r="AK42" s="60">
        <f>VLOOKUP($A42,'ADR Raw Data'!$B$6:$BE$43,'ADR Raw Data'!AV$1,FALSE)</f>
        <v>0.247014451913625</v>
      </c>
      <c r="AL42" s="60">
        <f>VLOOKUP($A42,'ADR Raw Data'!$B$6:$BE$43,'ADR Raw Data'!AW$1,FALSE)</f>
        <v>1.2354985594989401</v>
      </c>
      <c r="AM42" s="60">
        <f>VLOOKUP($A42,'ADR Raw Data'!$B$6:$BE$43,'ADR Raw Data'!AX$1,FALSE)</f>
        <v>0.46926368195066998</v>
      </c>
      <c r="AN42" s="61">
        <f>VLOOKUP($A42,'ADR Raw Data'!$B$6:$BE$43,'ADR Raw Data'!AY$1,FALSE)</f>
        <v>0.25553436013975001</v>
      </c>
      <c r="AO42" s="60">
        <f>VLOOKUP($A42,'ADR Raw Data'!$B$6:$BE$43,'ADR Raw Data'!BA$1,FALSE)</f>
        <v>1.42075916187362E-2</v>
      </c>
      <c r="AP42" s="60">
        <f>VLOOKUP($A42,'ADR Raw Data'!$B$6:$BE$43,'ADR Raw Data'!BB$1,FALSE)</f>
        <v>-0.31335690324190102</v>
      </c>
      <c r="AQ42" s="61">
        <f>VLOOKUP($A42,'ADR Raw Data'!$B$6:$BE$43,'ADR Raw Data'!BC$1,FALSE)</f>
        <v>-0.136099574315213</v>
      </c>
      <c r="AR42" s="62">
        <f>VLOOKUP($A42,'ADR Raw Data'!$B$6:$BE$43,'ADR Raw Data'!BE$1,FALSE)</f>
        <v>9.2187449810986602E-2</v>
      </c>
      <c r="AT42" s="64">
        <f>VLOOKUP($A42,'RevPAR Raw Data'!$B$6:$BE$43,'RevPAR Raw Data'!AG$1,FALSE)</f>
        <v>99.472076784610806</v>
      </c>
      <c r="AU42" s="65">
        <f>VLOOKUP($A42,'RevPAR Raw Data'!$B$6:$BE$43,'RevPAR Raw Data'!AH$1,FALSE)</f>
        <v>113.52724826039</v>
      </c>
      <c r="AV42" s="65">
        <f>VLOOKUP($A42,'RevPAR Raw Data'!$B$6:$BE$43,'RevPAR Raw Data'!AI$1,FALSE)</f>
        <v>118.890004768813</v>
      </c>
      <c r="AW42" s="65">
        <f>VLOOKUP($A42,'RevPAR Raw Data'!$B$6:$BE$43,'RevPAR Raw Data'!AJ$1,FALSE)</f>
        <v>121.62666928615501</v>
      </c>
      <c r="AX42" s="65">
        <f>VLOOKUP($A42,'RevPAR Raw Data'!$B$6:$BE$43,'RevPAR Raw Data'!AK$1,FALSE)</f>
        <v>124.242485021896</v>
      </c>
      <c r="AY42" s="66">
        <f>VLOOKUP($A42,'RevPAR Raw Data'!$B$6:$BE$43,'RevPAR Raw Data'!AL$1,FALSE)</f>
        <v>115.551696824373</v>
      </c>
      <c r="AZ42" s="65">
        <f>VLOOKUP($A42,'RevPAR Raw Data'!$B$6:$BE$43,'RevPAR Raw Data'!AN$1,FALSE)</f>
        <v>169.889576448778</v>
      </c>
      <c r="BA42" s="65">
        <f>VLOOKUP($A42,'RevPAR Raw Data'!$B$6:$BE$43,'RevPAR Raw Data'!AO$1,FALSE)</f>
        <v>183.037125950404</v>
      </c>
      <c r="BB42" s="66">
        <f>VLOOKUP($A42,'RevPAR Raw Data'!$B$6:$BE$43,'RevPAR Raw Data'!AP$1,FALSE)</f>
        <v>176.46335119959099</v>
      </c>
      <c r="BC42" s="67">
        <f>VLOOKUP($A42,'RevPAR Raw Data'!$B$6:$BE$43,'RevPAR Raw Data'!AR$1,FALSE)</f>
        <v>132.955026645864</v>
      </c>
      <c r="BE42" s="59">
        <f>VLOOKUP($A42,'RevPAR Raw Data'!$B$6:$BE$43,'RevPAR Raw Data'!AT$1,FALSE)</f>
        <v>-5.6916293543699403</v>
      </c>
      <c r="BF42" s="60">
        <f>VLOOKUP($A42,'RevPAR Raw Data'!$B$6:$BE$43,'RevPAR Raw Data'!AU$1,FALSE)</f>
        <v>-1.10853461125981</v>
      </c>
      <c r="BG42" s="60">
        <f>VLOOKUP($A42,'RevPAR Raw Data'!$B$6:$BE$43,'RevPAR Raw Data'!AV$1,FALSE)</f>
        <v>-0.63571360405610899</v>
      </c>
      <c r="BH42" s="60">
        <f>VLOOKUP($A42,'RevPAR Raw Data'!$B$6:$BE$43,'RevPAR Raw Data'!AW$1,FALSE)</f>
        <v>2.1213804778885001</v>
      </c>
      <c r="BI42" s="60">
        <f>VLOOKUP($A42,'RevPAR Raw Data'!$B$6:$BE$43,'RevPAR Raw Data'!AX$1,FALSE)</f>
        <v>-0.26018103228766598</v>
      </c>
      <c r="BJ42" s="61">
        <f>VLOOKUP($A42,'RevPAR Raw Data'!$B$6:$BE$43,'RevPAR Raw Data'!AY$1,FALSE)</f>
        <v>-0.99967513400136598</v>
      </c>
      <c r="BK42" s="60">
        <f>VLOOKUP($A42,'RevPAR Raw Data'!$B$6:$BE$43,'RevPAR Raw Data'!BA$1,FALSE)</f>
        <v>-2.3347501163931401</v>
      </c>
      <c r="BL42" s="60">
        <f>VLOOKUP($A42,'RevPAR Raw Data'!$B$6:$BE$43,'RevPAR Raw Data'!BB$1,FALSE)</f>
        <v>-0.93452306288281295</v>
      </c>
      <c r="BM42" s="61">
        <f>VLOOKUP($A42,'RevPAR Raw Data'!$B$6:$BE$43,'RevPAR Raw Data'!BC$1,FALSE)</f>
        <v>-1.61353276639398</v>
      </c>
      <c r="BN42" s="62">
        <f>VLOOKUP($A42,'RevPAR Raw Data'!$B$6:$BE$43,'RevPAR Raw Data'!BE$1,FALSE)</f>
        <v>-1.2333566194260499</v>
      </c>
    </row>
    <row r="43" spans="1:66" x14ac:dyDescent="0.35">
      <c r="A43" s="82" t="s">
        <v>82</v>
      </c>
      <c r="B43" s="59">
        <f>VLOOKUP($A43,'Occupancy Raw Data'!$B$8:$BE$45,'Occupancy Raw Data'!AG$3,FALSE)</f>
        <v>59.324275398756903</v>
      </c>
      <c r="C43" s="60">
        <f>VLOOKUP($A43,'Occupancy Raw Data'!$B$8:$BE$45,'Occupancy Raw Data'!AH$3,FALSE)</f>
        <v>70.3833698734839</v>
      </c>
      <c r="D43" s="60">
        <f>VLOOKUP($A43,'Occupancy Raw Data'!$B$8:$BE$45,'Occupancy Raw Data'!AI$3,FALSE)</f>
        <v>75.468149727457401</v>
      </c>
      <c r="E43" s="60">
        <f>VLOOKUP($A43,'Occupancy Raw Data'!$B$8:$BE$45,'Occupancy Raw Data'!AJ$3,FALSE)</f>
        <v>75.100569221795297</v>
      </c>
      <c r="F43" s="60">
        <f>VLOOKUP($A43,'Occupancy Raw Data'!$B$8:$BE$45,'Occupancy Raw Data'!AK$3,FALSE)</f>
        <v>72.372126234487098</v>
      </c>
      <c r="G43" s="61">
        <f>VLOOKUP($A43,'Occupancy Raw Data'!$B$8:$BE$45,'Occupancy Raw Data'!AL$3,FALSE)</f>
        <v>70.529698091196096</v>
      </c>
      <c r="H43" s="60">
        <f>VLOOKUP($A43,'Occupancy Raw Data'!$B$8:$BE$45,'Occupancy Raw Data'!AN$3,FALSE)</f>
        <v>75.270531206629499</v>
      </c>
      <c r="I43" s="60">
        <f>VLOOKUP($A43,'Occupancy Raw Data'!$B$8:$BE$45,'Occupancy Raw Data'!AO$3,FALSE)</f>
        <v>77.741014140032505</v>
      </c>
      <c r="J43" s="61">
        <f>VLOOKUP($A43,'Occupancy Raw Data'!$B$8:$BE$45,'Occupancy Raw Data'!AP$3,FALSE)</f>
        <v>76.505772673330995</v>
      </c>
      <c r="K43" s="62">
        <f>VLOOKUP($A43,'Occupancy Raw Data'!$B$8:$BE$45,'Occupancy Raw Data'!AR$3,FALSE)</f>
        <v>72.237147971806095</v>
      </c>
      <c r="M43" s="59">
        <f>VLOOKUP($A43,'Occupancy Raw Data'!$B$8:$BE$45,'Occupancy Raw Data'!AT$3,FALSE)</f>
        <v>12.198080920336601</v>
      </c>
      <c r="N43" s="60">
        <f>VLOOKUP($A43,'Occupancy Raw Data'!$B$8:$BE$45,'Occupancy Raw Data'!AU$3,FALSE)</f>
        <v>21.725866244983699</v>
      </c>
      <c r="O43" s="60">
        <f>VLOOKUP($A43,'Occupancy Raw Data'!$B$8:$BE$45,'Occupancy Raw Data'!AV$3,FALSE)</f>
        <v>25.631225271636598</v>
      </c>
      <c r="P43" s="60">
        <f>VLOOKUP($A43,'Occupancy Raw Data'!$B$8:$BE$45,'Occupancy Raw Data'!AW$3,FALSE)</f>
        <v>22.791165059405699</v>
      </c>
      <c r="Q43" s="60">
        <f>VLOOKUP($A43,'Occupancy Raw Data'!$B$8:$BE$45,'Occupancy Raw Data'!AX$3,FALSE)</f>
        <v>19.514100951269398</v>
      </c>
      <c r="R43" s="61">
        <f>VLOOKUP($A43,'Occupancy Raw Data'!$B$8:$BE$45,'Occupancy Raw Data'!AY$3,FALSE)</f>
        <v>20.570391130751901</v>
      </c>
      <c r="S43" s="60">
        <f>VLOOKUP($A43,'Occupancy Raw Data'!$B$8:$BE$45,'Occupancy Raw Data'!BA$3,FALSE)</f>
        <v>9.8191059444179505</v>
      </c>
      <c r="T43" s="60">
        <f>VLOOKUP($A43,'Occupancy Raw Data'!$B$8:$BE$45,'Occupancy Raw Data'!BB$3,FALSE)</f>
        <v>5.9267974108971897</v>
      </c>
      <c r="U43" s="61">
        <f>VLOOKUP($A43,'Occupancy Raw Data'!$B$8:$BE$45,'Occupancy Raw Data'!BC$3,FALSE)</f>
        <v>7.8064380729248999</v>
      </c>
      <c r="V43" s="62">
        <f>VLOOKUP($A43,'Occupancy Raw Data'!$B$8:$BE$45,'Occupancy Raw Data'!BE$3,FALSE)</f>
        <v>16.400164424432401</v>
      </c>
      <c r="X43" s="64">
        <f>VLOOKUP($A43,'ADR Raw Data'!$B$6:$BE$43,'ADR Raw Data'!AG$1,FALSE)</f>
        <v>119.57492985920901</v>
      </c>
      <c r="Y43" s="65">
        <f>VLOOKUP($A43,'ADR Raw Data'!$B$6:$BE$43,'ADR Raw Data'!AH$1,FALSE)</f>
        <v>131.32255640494299</v>
      </c>
      <c r="Z43" s="65">
        <f>VLOOKUP($A43,'ADR Raw Data'!$B$6:$BE$43,'ADR Raw Data'!AI$1,FALSE)</f>
        <v>136.53159332897999</v>
      </c>
      <c r="AA43" s="65">
        <f>VLOOKUP($A43,'ADR Raw Data'!$B$6:$BE$43,'ADR Raw Data'!AJ$1,FALSE)</f>
        <v>134.87677765800001</v>
      </c>
      <c r="AB43" s="65">
        <f>VLOOKUP($A43,'ADR Raw Data'!$B$6:$BE$43,'ADR Raw Data'!AK$1,FALSE)</f>
        <v>128.65223088414101</v>
      </c>
      <c r="AC43" s="66">
        <f>VLOOKUP($A43,'ADR Raw Data'!$B$6:$BE$43,'ADR Raw Data'!AL$1,FALSE)</f>
        <v>130.66996279792599</v>
      </c>
      <c r="AD43" s="65">
        <f>VLOOKUP($A43,'ADR Raw Data'!$B$6:$BE$43,'ADR Raw Data'!AN$1,FALSE)</f>
        <v>123.297228520465</v>
      </c>
      <c r="AE43" s="65">
        <f>VLOOKUP($A43,'ADR Raw Data'!$B$6:$BE$43,'ADR Raw Data'!AO$1,FALSE)</f>
        <v>124.800023673691</v>
      </c>
      <c r="AF43" s="66">
        <f>VLOOKUP($A43,'ADR Raw Data'!$B$6:$BE$43,'ADR Raw Data'!AP$1,FALSE)</f>
        <v>124.060757958664</v>
      </c>
      <c r="AG43" s="67">
        <f>VLOOKUP($A43,'ADR Raw Data'!$B$6:$BE$43,'ADR Raw Data'!AR$1,FALSE)</f>
        <v>128.670032856137</v>
      </c>
      <c r="AI43" s="59">
        <f>VLOOKUP($A43,'ADR Raw Data'!$B$6:$BE$43,'ADR Raw Data'!AT$1,FALSE)</f>
        <v>18.399206150314701</v>
      </c>
      <c r="AJ43" s="60">
        <f>VLOOKUP($A43,'ADR Raw Data'!$B$6:$BE$43,'ADR Raw Data'!AU$1,FALSE)</f>
        <v>21.989967454421802</v>
      </c>
      <c r="AK43" s="60">
        <f>VLOOKUP($A43,'ADR Raw Data'!$B$6:$BE$43,'ADR Raw Data'!AV$1,FALSE)</f>
        <v>24.8291572875527</v>
      </c>
      <c r="AL43" s="60">
        <f>VLOOKUP($A43,'ADR Raw Data'!$B$6:$BE$43,'ADR Raw Data'!AW$1,FALSE)</f>
        <v>24.191188778517901</v>
      </c>
      <c r="AM43" s="60">
        <f>VLOOKUP($A43,'ADR Raw Data'!$B$6:$BE$43,'ADR Raw Data'!AX$1,FALSE)</f>
        <v>21.4088189196687</v>
      </c>
      <c r="AN43" s="61">
        <f>VLOOKUP($A43,'ADR Raw Data'!$B$6:$BE$43,'ADR Raw Data'!AY$1,FALSE)</f>
        <v>22.520218772062201</v>
      </c>
      <c r="AO43" s="60">
        <f>VLOOKUP($A43,'ADR Raw Data'!$B$6:$BE$43,'ADR Raw Data'!BA$1,FALSE)</f>
        <v>15.981808722303001</v>
      </c>
      <c r="AP43" s="60">
        <f>VLOOKUP($A43,'ADR Raw Data'!$B$6:$BE$43,'ADR Raw Data'!BB$1,FALSE)</f>
        <v>15.5278996092654</v>
      </c>
      <c r="AQ43" s="61">
        <f>VLOOKUP($A43,'ADR Raw Data'!$B$6:$BE$43,'ADR Raw Data'!BC$1,FALSE)</f>
        <v>15.7326413900311</v>
      </c>
      <c r="AR43" s="62">
        <f>VLOOKUP($A43,'ADR Raw Data'!$B$6:$BE$43,'ADR Raw Data'!BE$1,FALSE)</f>
        <v>20.444212741274502</v>
      </c>
      <c r="AT43" s="64">
        <f>VLOOKUP($A43,'RevPAR Raw Data'!$B$6:$BE$43,'RevPAR Raw Data'!AG$1,FALSE)</f>
        <v>70.936960697548102</v>
      </c>
      <c r="AU43" s="65">
        <f>VLOOKUP($A43,'RevPAR Raw Data'!$B$6:$BE$43,'RevPAR Raw Data'!AH$1,FALSE)</f>
        <v>92.4292406018062</v>
      </c>
      <c r="AV43" s="65">
        <f>VLOOKUP($A43,'RevPAR Raw Data'!$B$6:$BE$43,'RevPAR Raw Data'!AI$1,FALSE)</f>
        <v>103.03786727879699</v>
      </c>
      <c r="AW43" s="65">
        <f>VLOOKUP($A43,'RevPAR Raw Data'!$B$6:$BE$43,'RevPAR Raw Data'!AJ$1,FALSE)</f>
        <v>101.293227769173</v>
      </c>
      <c r="AX43" s="65">
        <f>VLOOKUP($A43,'RevPAR Raw Data'!$B$6:$BE$43,'RevPAR Raw Data'!AK$1,FALSE)</f>
        <v>93.108354938954406</v>
      </c>
      <c r="AY43" s="66">
        <f>VLOOKUP($A43,'RevPAR Raw Data'!$B$6:$BE$43,'RevPAR Raw Data'!AL$1,FALSE)</f>
        <v>92.161130257256005</v>
      </c>
      <c r="AZ43" s="65">
        <f>VLOOKUP($A43,'RevPAR Raw Data'!$B$6:$BE$43,'RevPAR Raw Data'!AN$1,FALSE)</f>
        <v>92.806478870406494</v>
      </c>
      <c r="BA43" s="65">
        <f>VLOOKUP($A43,'RevPAR Raw Data'!$B$6:$BE$43,'RevPAR Raw Data'!AO$1,FALSE)</f>
        <v>97.020804050928206</v>
      </c>
      <c r="BB43" s="66">
        <f>VLOOKUP($A43,'RevPAR Raw Data'!$B$6:$BE$43,'RevPAR Raw Data'!AP$1,FALSE)</f>
        <v>94.913641460667307</v>
      </c>
      <c r="BC43" s="67">
        <f>VLOOKUP($A43,'RevPAR Raw Data'!$B$6:$BE$43,'RevPAR Raw Data'!AR$1,FALSE)</f>
        <v>92.947562029659295</v>
      </c>
      <c r="BE43" s="59">
        <f>VLOOKUP($A43,'RevPAR Raw Data'!$B$6:$BE$43,'RevPAR Raw Data'!AT$1,FALSE)</f>
        <v>32.841637125566301</v>
      </c>
      <c r="BF43" s="60">
        <f>VLOOKUP($A43,'RevPAR Raw Data'!$B$6:$BE$43,'RevPAR Raw Data'!AU$1,FALSE)</f>
        <v>48.493344615868601</v>
      </c>
      <c r="BG43" s="60">
        <f>VLOOKUP($A43,'RevPAR Raw Data'!$B$6:$BE$43,'RevPAR Raw Data'!AV$1,FALSE)</f>
        <v>56.824399796610898</v>
      </c>
      <c r="BH43" s="60">
        <f>VLOOKUP($A43,'RevPAR Raw Data'!$B$6:$BE$43,'RevPAR Raw Data'!AW$1,FALSE)</f>
        <v>52.495807602268002</v>
      </c>
      <c r="BI43" s="60">
        <f>VLOOKUP($A43,'RevPAR Raw Data'!$B$6:$BE$43,'RevPAR Raw Data'!AX$1,FALSE)</f>
        <v>45.1006584073968</v>
      </c>
      <c r="BJ43" s="61">
        <f>VLOOKUP($A43,'RevPAR Raw Data'!$B$6:$BE$43,'RevPAR Raw Data'!AY$1,FALSE)</f>
        <v>47.7231069877284</v>
      </c>
      <c r="BK43" s="60">
        <f>VLOOKUP($A43,'RevPAR Raw Data'!$B$6:$BE$43,'RevPAR Raw Data'!BA$1,FALSE)</f>
        <v>27.370185396998099</v>
      </c>
      <c r="BL43" s="60">
        <f>VLOOKUP($A43,'RevPAR Raw Data'!$B$6:$BE$43,'RevPAR Raw Data'!BB$1,FALSE)</f>
        <v>22.375004172171302</v>
      </c>
      <c r="BM43" s="61">
        <f>VLOOKUP($A43,'RevPAR Raw Data'!$B$6:$BE$43,'RevPAR Raw Data'!BC$1,FALSE)</f>
        <v>24.767238370304199</v>
      </c>
      <c r="BN43" s="62">
        <f>VLOOKUP($A43,'RevPAR Raw Data'!$B$6:$BE$43,'RevPAR Raw Data'!BE$1,FALSE)</f>
        <v>40.197261670556699</v>
      </c>
    </row>
    <row r="44" spans="1:66" x14ac:dyDescent="0.35">
      <c r="A44" s="81" t="s">
        <v>83</v>
      </c>
      <c r="B44" s="59">
        <f>VLOOKUP($A44,'Occupancy Raw Data'!$B$8:$BE$45,'Occupancy Raw Data'!AG$3,FALSE)</f>
        <v>52.356433806475501</v>
      </c>
      <c r="C44" s="60">
        <f>VLOOKUP($A44,'Occupancy Raw Data'!$B$8:$BE$45,'Occupancy Raw Data'!AH$3,FALSE)</f>
        <v>60.468517830609201</v>
      </c>
      <c r="D44" s="60">
        <f>VLOOKUP($A44,'Occupancy Raw Data'!$B$8:$BE$45,'Occupancy Raw Data'!AI$3,FALSE)</f>
        <v>62.627693164933099</v>
      </c>
      <c r="E44" s="60">
        <f>VLOOKUP($A44,'Occupancy Raw Data'!$B$8:$BE$45,'Occupancy Raw Data'!AJ$3,FALSE)</f>
        <v>64.522195393759205</v>
      </c>
      <c r="F44" s="60">
        <f>VLOOKUP($A44,'Occupancy Raw Data'!$B$8:$BE$45,'Occupancy Raw Data'!AK$3,FALSE)</f>
        <v>65.262815750371402</v>
      </c>
      <c r="G44" s="61">
        <f>VLOOKUP($A44,'Occupancy Raw Data'!$B$8:$BE$45,'Occupancy Raw Data'!AL$3,FALSE)</f>
        <v>61.045755881970599</v>
      </c>
      <c r="H44" s="60">
        <f>VLOOKUP($A44,'Occupancy Raw Data'!$B$8:$BE$45,'Occupancy Raw Data'!AN$3,FALSE)</f>
        <v>72.2395059435364</v>
      </c>
      <c r="I44" s="60">
        <f>VLOOKUP($A44,'Occupancy Raw Data'!$B$8:$BE$45,'Occupancy Raw Data'!AO$3,FALSE)</f>
        <v>73.978454680534895</v>
      </c>
      <c r="J44" s="61">
        <f>VLOOKUP($A44,'Occupancy Raw Data'!$B$8:$BE$45,'Occupancy Raw Data'!AP$3,FALSE)</f>
        <v>73.108980312035598</v>
      </c>
      <c r="K44" s="62">
        <f>VLOOKUP($A44,'Occupancy Raw Data'!$B$8:$BE$45,'Occupancy Raw Data'!AR$3,FALSE)</f>
        <v>64.4918885218936</v>
      </c>
      <c r="M44" s="59">
        <f>VLOOKUP($A44,'Occupancy Raw Data'!$B$8:$BE$45,'Occupancy Raw Data'!AT$3,FALSE)</f>
        <v>-2.9788617957391601</v>
      </c>
      <c r="N44" s="60">
        <f>VLOOKUP($A44,'Occupancy Raw Data'!$B$8:$BE$45,'Occupancy Raw Data'!AU$3,FALSE)</f>
        <v>-1.01581515316795</v>
      </c>
      <c r="O44" s="60">
        <f>VLOOKUP($A44,'Occupancy Raw Data'!$B$8:$BE$45,'Occupancy Raw Data'!AV$3,FALSE)</f>
        <v>-0.372178227586068</v>
      </c>
      <c r="P44" s="60">
        <f>VLOOKUP($A44,'Occupancy Raw Data'!$B$8:$BE$45,'Occupancy Raw Data'!AW$3,FALSE)</f>
        <v>0.51945144460417103</v>
      </c>
      <c r="Q44" s="60">
        <f>VLOOKUP($A44,'Occupancy Raw Data'!$B$8:$BE$45,'Occupancy Raw Data'!AX$3,FALSE)</f>
        <v>-1.51970655544722</v>
      </c>
      <c r="R44" s="61">
        <f>VLOOKUP($A44,'Occupancy Raw Data'!$B$8:$BE$45,'Occupancy Raw Data'!AY$3,FALSE)</f>
        <v>-1.01973018731131</v>
      </c>
      <c r="S44" s="60">
        <f>VLOOKUP($A44,'Occupancy Raw Data'!$B$8:$BE$45,'Occupancy Raw Data'!BA$3,FALSE)</f>
        <v>-9.4121513580529292</v>
      </c>
      <c r="T44" s="60">
        <f>VLOOKUP($A44,'Occupancy Raw Data'!$B$8:$BE$45,'Occupancy Raw Data'!BB$3,FALSE)</f>
        <v>-11.446513867144199</v>
      </c>
      <c r="U44" s="61">
        <f>VLOOKUP($A44,'Occupancy Raw Data'!$B$8:$BE$45,'Occupancy Raw Data'!BC$3,FALSE)</f>
        <v>-10.452977907043399</v>
      </c>
      <c r="V44" s="62">
        <f>VLOOKUP($A44,'Occupancy Raw Data'!$B$8:$BE$45,'Occupancy Raw Data'!BE$3,FALSE)</f>
        <v>-4.2862206194353796</v>
      </c>
      <c r="X44" s="64">
        <f>VLOOKUP($A44,'ADR Raw Data'!$B$6:$BE$43,'ADR Raw Data'!AG$1,FALSE)</f>
        <v>94.449421901302301</v>
      </c>
      <c r="Y44" s="65">
        <f>VLOOKUP($A44,'ADR Raw Data'!$B$6:$BE$43,'ADR Raw Data'!AH$1,FALSE)</f>
        <v>95.681984641965798</v>
      </c>
      <c r="Z44" s="65">
        <f>VLOOKUP($A44,'ADR Raw Data'!$B$6:$BE$43,'ADR Raw Data'!AI$1,FALSE)</f>
        <v>96.722776274327998</v>
      </c>
      <c r="AA44" s="65">
        <f>VLOOKUP($A44,'ADR Raw Data'!$B$6:$BE$43,'ADR Raw Data'!AJ$1,FALSE)</f>
        <v>97.684874599690502</v>
      </c>
      <c r="AB44" s="65">
        <f>VLOOKUP($A44,'ADR Raw Data'!$B$6:$BE$43,'ADR Raw Data'!AK$1,FALSE)</f>
        <v>98.699140875133395</v>
      </c>
      <c r="AC44" s="66">
        <f>VLOOKUP($A44,'ADR Raw Data'!$B$6:$BE$43,'ADR Raw Data'!AL$1,FALSE)</f>
        <v>96.752185482337694</v>
      </c>
      <c r="AD44" s="65">
        <f>VLOOKUP($A44,'ADR Raw Data'!$B$6:$BE$43,'ADR Raw Data'!AN$1,FALSE)</f>
        <v>116.329980716696</v>
      </c>
      <c r="AE44" s="65">
        <f>VLOOKUP($A44,'ADR Raw Data'!$B$6:$BE$43,'ADR Raw Data'!AO$1,FALSE)</f>
        <v>118.38947024855599</v>
      </c>
      <c r="AF44" s="66">
        <f>VLOOKUP($A44,'ADR Raw Data'!$B$6:$BE$43,'ADR Raw Data'!AP$1,FALSE)</f>
        <v>117.371972085933</v>
      </c>
      <c r="AG44" s="67">
        <f>VLOOKUP($A44,'ADR Raw Data'!$B$6:$BE$43,'ADR Raw Data'!AR$1,FALSE)</f>
        <v>103.42975441447101</v>
      </c>
      <c r="AI44" s="59">
        <f>VLOOKUP($A44,'ADR Raw Data'!$B$6:$BE$43,'ADR Raw Data'!AT$1,FALSE)</f>
        <v>4.21266907418486</v>
      </c>
      <c r="AJ44" s="60">
        <f>VLOOKUP($A44,'ADR Raw Data'!$B$6:$BE$43,'ADR Raw Data'!AU$1,FALSE)</f>
        <v>3.45636505865507</v>
      </c>
      <c r="AK44" s="60">
        <f>VLOOKUP($A44,'ADR Raw Data'!$B$6:$BE$43,'ADR Raw Data'!AV$1,FALSE)</f>
        <v>4.6342614518803202</v>
      </c>
      <c r="AL44" s="60">
        <f>VLOOKUP($A44,'ADR Raw Data'!$B$6:$BE$43,'ADR Raw Data'!AW$1,FALSE)</f>
        <v>5.9026163748325198</v>
      </c>
      <c r="AM44" s="60">
        <f>VLOOKUP($A44,'ADR Raw Data'!$B$6:$BE$43,'ADR Raw Data'!AX$1,FALSE)</f>
        <v>3.56810395537804</v>
      </c>
      <c r="AN44" s="61">
        <f>VLOOKUP($A44,'ADR Raw Data'!$B$6:$BE$43,'ADR Raw Data'!AY$1,FALSE)</f>
        <v>4.3655980690399696</v>
      </c>
      <c r="AO44" s="60">
        <f>VLOOKUP($A44,'ADR Raw Data'!$B$6:$BE$43,'ADR Raw Data'!BA$1,FALSE)</f>
        <v>3.9100229836860501</v>
      </c>
      <c r="AP44" s="60">
        <f>VLOOKUP($A44,'ADR Raw Data'!$B$6:$BE$43,'ADR Raw Data'!BB$1,FALSE)</f>
        <v>3.3430692315314299</v>
      </c>
      <c r="AQ44" s="61">
        <f>VLOOKUP($A44,'ADR Raw Data'!$B$6:$BE$43,'ADR Raw Data'!BC$1,FALSE)</f>
        <v>3.6063767471938801</v>
      </c>
      <c r="AR44" s="62">
        <f>VLOOKUP($A44,'ADR Raw Data'!$B$6:$BE$43,'ADR Raw Data'!BE$1,FALSE)</f>
        <v>3.6056473359985701</v>
      </c>
      <c r="AT44" s="64">
        <f>VLOOKUP($A44,'RevPAR Raw Data'!$B$6:$BE$43,'RevPAR Raw Data'!AG$1,FALSE)</f>
        <v>49.450349058354199</v>
      </c>
      <c r="AU44" s="65">
        <f>VLOOKUP($A44,'RevPAR Raw Data'!$B$6:$BE$43,'RevPAR Raw Data'!AH$1,FALSE)</f>
        <v>57.857477943907803</v>
      </c>
      <c r="AV44" s="65">
        <f>VLOOKUP($A44,'RevPAR Raw Data'!$B$6:$BE$43,'RevPAR Raw Data'!AI$1,FALSE)</f>
        <v>60.575243545690903</v>
      </c>
      <c r="AW44" s="65">
        <f>VLOOKUP($A44,'RevPAR Raw Data'!$B$6:$BE$43,'RevPAR Raw Data'!AJ$1,FALSE)</f>
        <v>63.028425659360998</v>
      </c>
      <c r="AX44" s="65">
        <f>VLOOKUP($A44,'RevPAR Raw Data'!$B$6:$BE$43,'RevPAR Raw Data'!AK$1,FALSE)</f>
        <v>64.413838456537803</v>
      </c>
      <c r="AY44" s="66">
        <f>VLOOKUP($A44,'RevPAR Raw Data'!$B$6:$BE$43,'RevPAR Raw Data'!AL$1,FALSE)</f>
        <v>59.0631029600193</v>
      </c>
      <c r="AZ44" s="65">
        <f>VLOOKUP($A44,'RevPAR Raw Data'!$B$6:$BE$43,'RevPAR Raw Data'!AN$1,FALSE)</f>
        <v>84.0362033339524</v>
      </c>
      <c r="BA44" s="65">
        <f>VLOOKUP($A44,'RevPAR Raw Data'!$B$6:$BE$43,'RevPAR Raw Data'!AO$1,FALSE)</f>
        <v>87.582700594353597</v>
      </c>
      <c r="BB44" s="66">
        <f>VLOOKUP($A44,'RevPAR Raw Data'!$B$6:$BE$43,'RevPAR Raw Data'!AP$1,FALSE)</f>
        <v>85.809451964152998</v>
      </c>
      <c r="BC44" s="67">
        <f>VLOOKUP($A44,'RevPAR Raw Data'!$B$6:$BE$43,'RevPAR Raw Data'!AR$1,FALSE)</f>
        <v>66.703801915449603</v>
      </c>
      <c r="BE44" s="59">
        <f>VLOOKUP($A44,'RevPAR Raw Data'!$B$6:$BE$43,'RevPAR Raw Data'!AT$1,FALSE)</f>
        <v>1.1083176888138899</v>
      </c>
      <c r="BF44" s="60">
        <f>VLOOKUP($A44,'RevPAR Raw Data'!$B$6:$BE$43,'RevPAR Raw Data'!AU$1,FALSE)</f>
        <v>2.4054396254724901</v>
      </c>
      <c r="BG44" s="60">
        <f>VLOOKUP($A44,'RevPAR Raw Data'!$B$6:$BE$43,'RevPAR Raw Data'!AV$1,FALSE)</f>
        <v>4.2448355121609396</v>
      </c>
      <c r="BH44" s="60">
        <f>VLOOKUP($A44,'RevPAR Raw Data'!$B$6:$BE$43,'RevPAR Raw Data'!AW$1,FALSE)</f>
        <v>6.4527290454652002</v>
      </c>
      <c r="BI44" s="60">
        <f>VLOOKUP($A44,'RevPAR Raw Data'!$B$6:$BE$43,'RevPAR Raw Data'!AX$1,FALSE)</f>
        <v>1.9941726902157599</v>
      </c>
      <c r="BJ44" s="61">
        <f>VLOOKUP($A44,'RevPAR Raw Data'!$B$6:$BE$43,'RevPAR Raw Data'!AY$1,FALSE)</f>
        <v>3.3013505603619699</v>
      </c>
      <c r="BK44" s="60">
        <f>VLOOKUP($A44,'RevPAR Raw Data'!$B$6:$BE$43,'RevPAR Raw Data'!BA$1,FALSE)</f>
        <v>-5.8701456557260698</v>
      </c>
      <c r="BL44" s="60">
        <f>VLOOKUP($A44,'RevPAR Raw Data'!$B$6:$BE$43,'RevPAR Raw Data'!BB$1,FALSE)</f>
        <v>-8.4861095187883304</v>
      </c>
      <c r="BM44" s="61">
        <f>VLOOKUP($A44,'RevPAR Raw Data'!$B$6:$BE$43,'RevPAR Raw Data'!BC$1,FALSE)</f>
        <v>-7.2235749244784602</v>
      </c>
      <c r="BN44" s="62">
        <f>VLOOKUP($A44,'RevPAR Raw Data'!$B$6:$BE$43,'RevPAR Raw Data'!BE$1,FALSE)</f>
        <v>-0.83511928301649796</v>
      </c>
    </row>
    <row r="45" spans="1:66" x14ac:dyDescent="0.35">
      <c r="A45" s="83" t="s">
        <v>84</v>
      </c>
      <c r="B45" s="59">
        <f>VLOOKUP($A45,'Occupancy Raw Data'!$B$8:$BE$45,'Occupancy Raw Data'!AG$3,FALSE)</f>
        <v>46.570237493683599</v>
      </c>
      <c r="C45" s="60">
        <f>VLOOKUP($A45,'Occupancy Raw Data'!$B$8:$BE$45,'Occupancy Raw Data'!AH$3,FALSE)</f>
        <v>59.960838807478503</v>
      </c>
      <c r="D45" s="60">
        <f>VLOOKUP($A45,'Occupancy Raw Data'!$B$8:$BE$45,'Occupancy Raw Data'!AI$3,FALSE)</f>
        <v>62.121020717534101</v>
      </c>
      <c r="E45" s="60">
        <f>VLOOKUP($A45,'Occupancy Raw Data'!$B$8:$BE$45,'Occupancy Raw Data'!AJ$3,FALSE)</f>
        <v>62.847397675593697</v>
      </c>
      <c r="F45" s="60">
        <f>VLOOKUP($A45,'Occupancy Raw Data'!$B$8:$BE$45,'Occupancy Raw Data'!AK$3,FALSE)</f>
        <v>60.3903486609398</v>
      </c>
      <c r="G45" s="61">
        <f>VLOOKUP($A45,'Occupancy Raw Data'!$B$8:$BE$45,'Occupancy Raw Data'!AL$3,FALSE)</f>
        <v>58.377968671045899</v>
      </c>
      <c r="H45" s="60">
        <f>VLOOKUP($A45,'Occupancy Raw Data'!$B$8:$BE$45,'Occupancy Raw Data'!AN$3,FALSE)</f>
        <v>65.418140474987297</v>
      </c>
      <c r="I45" s="60">
        <f>VLOOKUP($A45,'Occupancy Raw Data'!$B$8:$BE$45,'Occupancy Raw Data'!AO$3,FALSE)</f>
        <v>65.1528549772612</v>
      </c>
      <c r="J45" s="61">
        <f>VLOOKUP($A45,'Occupancy Raw Data'!$B$8:$BE$45,'Occupancy Raw Data'!AP$3,FALSE)</f>
        <v>65.285497726124305</v>
      </c>
      <c r="K45" s="62">
        <f>VLOOKUP($A45,'Occupancy Raw Data'!$B$8:$BE$45,'Occupancy Raw Data'!AR$3,FALSE)</f>
        <v>60.3515484010683</v>
      </c>
      <c r="M45" s="59">
        <f>VLOOKUP($A45,'Occupancy Raw Data'!$B$8:$BE$45,'Occupancy Raw Data'!AT$3,FALSE)</f>
        <v>-7.26803586784039</v>
      </c>
      <c r="N45" s="60">
        <f>VLOOKUP($A45,'Occupancy Raw Data'!$B$8:$BE$45,'Occupancy Raw Data'!AU$3,FALSE)</f>
        <v>5.1514985819262504</v>
      </c>
      <c r="O45" s="60">
        <f>VLOOKUP($A45,'Occupancy Raw Data'!$B$8:$BE$45,'Occupancy Raw Data'!AV$3,FALSE)</f>
        <v>4.0808750739790103</v>
      </c>
      <c r="P45" s="60">
        <f>VLOOKUP($A45,'Occupancy Raw Data'!$B$8:$BE$45,'Occupancy Raw Data'!AW$3,FALSE)</f>
        <v>4.2862519909340397</v>
      </c>
      <c r="Q45" s="60">
        <f>VLOOKUP($A45,'Occupancy Raw Data'!$B$8:$BE$45,'Occupancy Raw Data'!AX$3,FALSE)</f>
        <v>2.9174860813314498</v>
      </c>
      <c r="R45" s="61">
        <f>VLOOKUP($A45,'Occupancy Raw Data'!$B$8:$BE$45,'Occupancy Raw Data'!AY$3,FALSE)</f>
        <v>2.1052198330127299</v>
      </c>
      <c r="S45" s="60">
        <f>VLOOKUP($A45,'Occupancy Raw Data'!$B$8:$BE$45,'Occupancy Raw Data'!BA$3,FALSE)</f>
        <v>-11.914731620409301</v>
      </c>
      <c r="T45" s="60">
        <f>VLOOKUP($A45,'Occupancy Raw Data'!$B$8:$BE$45,'Occupancy Raw Data'!BB$3,FALSE)</f>
        <v>-13.647604838712001</v>
      </c>
      <c r="U45" s="61">
        <f>VLOOKUP($A45,'Occupancy Raw Data'!$B$8:$BE$45,'Occupancy Raw Data'!BC$3,FALSE)</f>
        <v>-12.7880152275649</v>
      </c>
      <c r="V45" s="62">
        <f>VLOOKUP($A45,'Occupancy Raw Data'!$B$8:$BE$45,'Occupancy Raw Data'!BE$3,FALSE)</f>
        <v>-3.0137581644031801</v>
      </c>
      <c r="X45" s="64">
        <f>VLOOKUP($A45,'ADR Raw Data'!$B$6:$BE$43,'ADR Raw Data'!AG$1,FALSE)</f>
        <v>87.805936525159296</v>
      </c>
      <c r="Y45" s="65">
        <f>VLOOKUP($A45,'ADR Raw Data'!$B$6:$BE$43,'ADR Raw Data'!AH$1,FALSE)</f>
        <v>92.067126303592104</v>
      </c>
      <c r="Z45" s="65">
        <f>VLOOKUP($A45,'ADR Raw Data'!$B$6:$BE$43,'ADR Raw Data'!AI$1,FALSE)</f>
        <v>95.095312658871293</v>
      </c>
      <c r="AA45" s="65">
        <f>VLOOKUP($A45,'ADR Raw Data'!$B$6:$BE$43,'ADR Raw Data'!AJ$1,FALSE)</f>
        <v>94.055837185929605</v>
      </c>
      <c r="AB45" s="65">
        <f>VLOOKUP($A45,'ADR Raw Data'!$B$6:$BE$43,'ADR Raw Data'!AK$1,FALSE)</f>
        <v>93.981205940801104</v>
      </c>
      <c r="AC45" s="66">
        <f>VLOOKUP($A45,'ADR Raw Data'!$B$6:$BE$43,'ADR Raw Data'!AL$1,FALSE)</f>
        <v>92.855939799186302</v>
      </c>
      <c r="AD45" s="65">
        <f>VLOOKUP($A45,'ADR Raw Data'!$B$6:$BE$43,'ADR Raw Data'!AN$1,FALSE)</f>
        <v>107.957374722409</v>
      </c>
      <c r="AE45" s="65">
        <f>VLOOKUP($A45,'ADR Raw Data'!$B$6:$BE$43,'ADR Raw Data'!AO$1,FALSE)</f>
        <v>109.085943771206</v>
      </c>
      <c r="AF45" s="66">
        <f>VLOOKUP($A45,'ADR Raw Data'!$B$6:$BE$43,'ADR Raw Data'!AP$1,FALSE)</f>
        <v>108.520512770897</v>
      </c>
      <c r="AG45" s="67">
        <f>VLOOKUP($A45,'ADR Raw Data'!$B$6:$BE$43,'ADR Raw Data'!AR$1,FALSE)</f>
        <v>97.697427336881702</v>
      </c>
      <c r="AI45" s="59">
        <f>VLOOKUP($A45,'ADR Raw Data'!$B$6:$BE$43,'ADR Raw Data'!AT$1,FALSE)</f>
        <v>6.3576429548899602</v>
      </c>
      <c r="AJ45" s="60">
        <f>VLOOKUP($A45,'ADR Raw Data'!$B$6:$BE$43,'ADR Raw Data'!AU$1,FALSE)</f>
        <v>9.3444481462847193</v>
      </c>
      <c r="AK45" s="60">
        <f>VLOOKUP($A45,'ADR Raw Data'!$B$6:$BE$43,'ADR Raw Data'!AV$1,FALSE)</f>
        <v>11.798398976867899</v>
      </c>
      <c r="AL45" s="60">
        <f>VLOOKUP($A45,'ADR Raw Data'!$B$6:$BE$43,'ADR Raw Data'!AW$1,FALSE)</f>
        <v>10.7720143268931</v>
      </c>
      <c r="AM45" s="60">
        <f>VLOOKUP($A45,'ADR Raw Data'!$B$6:$BE$43,'ADR Raw Data'!AX$1,FALSE)</f>
        <v>10.201313431806399</v>
      </c>
      <c r="AN45" s="61">
        <f>VLOOKUP($A45,'ADR Raw Data'!$B$6:$BE$43,'ADR Raw Data'!AY$1,FALSE)</f>
        <v>9.9378191816849402</v>
      </c>
      <c r="AO45" s="60">
        <f>VLOOKUP($A45,'ADR Raw Data'!$B$6:$BE$43,'ADR Raw Data'!BA$1,FALSE)</f>
        <v>10.6464404518435</v>
      </c>
      <c r="AP45" s="60">
        <f>VLOOKUP($A45,'ADR Raw Data'!$B$6:$BE$43,'ADR Raw Data'!BB$1,FALSE)</f>
        <v>10.3307905561505</v>
      </c>
      <c r="AQ45" s="61">
        <f>VLOOKUP($A45,'ADR Raw Data'!$B$6:$BE$43,'ADR Raw Data'!BC$1,FALSE)</f>
        <v>10.4806153591379</v>
      </c>
      <c r="AR45" s="62">
        <f>VLOOKUP($A45,'ADR Raw Data'!$B$6:$BE$43,'ADR Raw Data'!BE$1,FALSE)</f>
        <v>9.5349253525253008</v>
      </c>
      <c r="AT45" s="64">
        <f>VLOOKUP($A45,'RevPAR Raw Data'!$B$6:$BE$43,'RevPAR Raw Data'!AG$1,FALSE)</f>
        <v>40.891433173319797</v>
      </c>
      <c r="AU45" s="65">
        <f>VLOOKUP($A45,'RevPAR Raw Data'!$B$6:$BE$43,'RevPAR Raw Data'!AH$1,FALSE)</f>
        <v>55.204221197574498</v>
      </c>
      <c r="AV45" s="65">
        <f>VLOOKUP($A45,'RevPAR Raw Data'!$B$6:$BE$43,'RevPAR Raw Data'!AI$1,FALSE)</f>
        <v>59.074178878221304</v>
      </c>
      <c r="AW45" s="65">
        <f>VLOOKUP($A45,'RevPAR Raw Data'!$B$6:$BE$43,'RevPAR Raw Data'!AJ$1,FALSE)</f>
        <v>59.111646033350098</v>
      </c>
      <c r="AX45" s="65">
        <f>VLOOKUP($A45,'RevPAR Raw Data'!$B$6:$BE$43,'RevPAR Raw Data'!AK$1,FALSE)</f>
        <v>56.755577943405697</v>
      </c>
      <c r="AY45" s="66">
        <f>VLOOKUP($A45,'RevPAR Raw Data'!$B$6:$BE$43,'RevPAR Raw Data'!AL$1,FALSE)</f>
        <v>54.207411445174301</v>
      </c>
      <c r="AZ45" s="65">
        <f>VLOOKUP($A45,'RevPAR Raw Data'!$B$6:$BE$43,'RevPAR Raw Data'!AN$1,FALSE)</f>
        <v>70.623707049014598</v>
      </c>
      <c r="BA45" s="65">
        <f>VLOOKUP($A45,'RevPAR Raw Data'!$B$6:$BE$43,'RevPAR Raw Data'!AO$1,FALSE)</f>
        <v>71.072606745831195</v>
      </c>
      <c r="BB45" s="66">
        <f>VLOOKUP($A45,'RevPAR Raw Data'!$B$6:$BE$43,'RevPAR Raw Data'!AP$1,FALSE)</f>
        <v>70.848156897422896</v>
      </c>
      <c r="BC45" s="67">
        <f>VLOOKUP($A45,'RevPAR Raw Data'!$B$6:$BE$43,'RevPAR Raw Data'!AR$1,FALSE)</f>
        <v>58.961910145816702</v>
      </c>
      <c r="BE45" s="59">
        <f>VLOOKUP($A45,'RevPAR Raw Data'!$B$6:$BE$43,'RevPAR Raw Data'!AT$1,FALSE)</f>
        <v>-1.37246868326105</v>
      </c>
      <c r="BF45" s="60">
        <f>VLOOKUP($A45,'RevPAR Raw Data'!$B$6:$BE$43,'RevPAR Raw Data'!AU$1,FALSE)</f>
        <v>14.977325841955601</v>
      </c>
      <c r="BG45" s="60">
        <f>VLOOKUP($A45,'RevPAR Raw Data'!$B$6:$BE$43,'RevPAR Raw Data'!AV$1,FALSE)</f>
        <v>16.360751973822499</v>
      </c>
      <c r="BH45" s="60">
        <f>VLOOKUP($A45,'RevPAR Raw Data'!$B$6:$BE$43,'RevPAR Raw Data'!AW$1,FALSE)</f>
        <v>15.5199819963773</v>
      </c>
      <c r="BI45" s="60">
        <f>VLOOKUP($A45,'RevPAR Raw Data'!$B$6:$BE$43,'RevPAR Raw Data'!AX$1,FALSE)</f>
        <v>13.416421412623899</v>
      </c>
      <c r="BJ45" s="61">
        <f>VLOOKUP($A45,'RevPAR Raw Data'!$B$6:$BE$43,'RevPAR Raw Data'!AY$1,FALSE)</f>
        <v>12.2522519550794</v>
      </c>
      <c r="BK45" s="60">
        <f>VLOOKUP($A45,'RevPAR Raw Data'!$B$6:$BE$43,'RevPAR Raw Data'!BA$1,FALSE)</f>
        <v>-2.5367859755296398</v>
      </c>
      <c r="BL45" s="60">
        <f>VLOOKUP($A45,'RevPAR Raw Data'!$B$6:$BE$43,'RevPAR Raw Data'!BB$1,FALSE)</f>
        <v>-4.7267197543799</v>
      </c>
      <c r="BM45" s="61">
        <f>VLOOKUP($A45,'RevPAR Raw Data'!$B$6:$BE$43,'RevPAR Raw Data'!BC$1,FALSE)</f>
        <v>-3.6476625564960798</v>
      </c>
      <c r="BN45" s="62">
        <f>VLOOKUP($A45,'RevPAR Raw Data'!$B$6:$BE$43,'RevPAR Raw Data'!BE$1,FALSE)</f>
        <v>6.2338075968406397</v>
      </c>
    </row>
    <row r="46" spans="1:66" x14ac:dyDescent="0.35">
      <c r="A46" s="84" t="s">
        <v>85</v>
      </c>
      <c r="B46" s="59">
        <f>VLOOKUP($A46,'Occupancy Raw Data'!$B$8:$BE$45,'Occupancy Raw Data'!AG$3,FALSE)</f>
        <v>47.998484657153597</v>
      </c>
      <c r="C46" s="60">
        <f>VLOOKUP($A46,'Occupancy Raw Data'!$B$8:$BE$45,'Occupancy Raw Data'!AH$3,FALSE)</f>
        <v>57.4346508397524</v>
      </c>
      <c r="D46" s="60">
        <f>VLOOKUP($A46,'Occupancy Raw Data'!$B$8:$BE$45,'Occupancy Raw Data'!AI$3,FALSE)</f>
        <v>58.874226543755498</v>
      </c>
      <c r="E46" s="60">
        <f>VLOOKUP($A46,'Occupancy Raw Data'!$B$8:$BE$45,'Occupancy Raw Data'!AJ$3,FALSE)</f>
        <v>63.0603611567117</v>
      </c>
      <c r="F46" s="60">
        <f>VLOOKUP($A46,'Occupancy Raw Data'!$B$8:$BE$45,'Occupancy Raw Data'!AK$3,FALSE)</f>
        <v>63.836974365450097</v>
      </c>
      <c r="G46" s="61">
        <f>VLOOKUP($A46,'Occupancy Raw Data'!$B$8:$BE$45,'Occupancy Raw Data'!AL$3,FALSE)</f>
        <v>58.240939512564701</v>
      </c>
      <c r="H46" s="60">
        <f>VLOOKUP($A46,'Occupancy Raw Data'!$B$8:$BE$45,'Occupancy Raw Data'!AN$3,FALSE)</f>
        <v>76.0039146356863</v>
      </c>
      <c r="I46" s="60">
        <f>VLOOKUP($A46,'Occupancy Raw Data'!$B$8:$BE$45,'Occupancy Raw Data'!AO$3,FALSE)</f>
        <v>71.255840383886806</v>
      </c>
      <c r="J46" s="61">
        <f>VLOOKUP($A46,'Occupancy Raw Data'!$B$8:$BE$45,'Occupancy Raw Data'!AP$3,FALSE)</f>
        <v>73.629877509786496</v>
      </c>
      <c r="K46" s="62">
        <f>VLOOKUP($A46,'Occupancy Raw Data'!$B$8:$BE$45,'Occupancy Raw Data'!AR$3,FALSE)</f>
        <v>62.637778940342301</v>
      </c>
      <c r="M46" s="59">
        <f>VLOOKUP($A46,'Occupancy Raw Data'!$B$8:$BE$45,'Occupancy Raw Data'!AT$3,FALSE)</f>
        <v>-4.9987503124218904</v>
      </c>
      <c r="N46" s="60">
        <f>VLOOKUP($A46,'Occupancy Raw Data'!$B$8:$BE$45,'Occupancy Raw Data'!AU$3,FALSE)</f>
        <v>-4.2675226268154001</v>
      </c>
      <c r="O46" s="60">
        <f>VLOOKUP($A46,'Occupancy Raw Data'!$B$8:$BE$45,'Occupancy Raw Data'!AV$3,FALSE)</f>
        <v>-3.39808339808339</v>
      </c>
      <c r="P46" s="60">
        <f>VLOOKUP($A46,'Occupancy Raw Data'!$B$8:$BE$45,'Occupancy Raw Data'!AW$3,FALSE)</f>
        <v>-0.72067594433399595</v>
      </c>
      <c r="Q46" s="60">
        <f>VLOOKUP($A46,'Occupancy Raw Data'!$B$8:$BE$45,'Occupancy Raw Data'!AX$3,FALSE)</f>
        <v>-2.11540323361409</v>
      </c>
      <c r="R46" s="61">
        <f>VLOOKUP($A46,'Occupancy Raw Data'!$B$8:$BE$45,'Occupancy Raw Data'!AY$3,FALSE)</f>
        <v>-2.99607744160856</v>
      </c>
      <c r="S46" s="60">
        <f>VLOOKUP($A46,'Occupancy Raw Data'!$B$8:$BE$45,'Occupancy Raw Data'!BA$3,FALSE)</f>
        <v>-4.3770107637923497</v>
      </c>
      <c r="T46" s="60">
        <f>VLOOKUP($A46,'Occupancy Raw Data'!$B$8:$BE$45,'Occupancy Raw Data'!BB$3,FALSE)</f>
        <v>-6.0833021262430798</v>
      </c>
      <c r="U46" s="61">
        <f>VLOOKUP($A46,'Occupancy Raw Data'!$B$8:$BE$45,'Occupancy Raw Data'!BC$3,FALSE)</f>
        <v>-5.2103231050599401</v>
      </c>
      <c r="V46" s="62">
        <f>VLOOKUP($A46,'Occupancy Raw Data'!$B$8:$BE$45,'Occupancy Raw Data'!BE$3,FALSE)</f>
        <v>-3.7511867554625402</v>
      </c>
      <c r="X46" s="64">
        <f>VLOOKUP($A46,'ADR Raw Data'!$B$6:$BE$43,'ADR Raw Data'!AG$1,FALSE)</f>
        <v>102.98302815048601</v>
      </c>
      <c r="Y46" s="65">
        <f>VLOOKUP($A46,'ADR Raw Data'!$B$6:$BE$43,'ADR Raw Data'!AH$1,FALSE)</f>
        <v>104.05692464134501</v>
      </c>
      <c r="Z46" s="65">
        <f>VLOOKUP($A46,'ADR Raw Data'!$B$6:$BE$43,'ADR Raw Data'!AI$1,FALSE)</f>
        <v>103.61706364952499</v>
      </c>
      <c r="AA46" s="65">
        <f>VLOOKUP($A46,'ADR Raw Data'!$B$6:$BE$43,'ADR Raw Data'!AJ$1,FALSE)</f>
        <v>103.406349436795</v>
      </c>
      <c r="AB46" s="65">
        <f>VLOOKUP($A46,'ADR Raw Data'!$B$6:$BE$43,'ADR Raw Data'!AK$1,FALSE)</f>
        <v>106.31620246278599</v>
      </c>
      <c r="AC46" s="66">
        <f>VLOOKUP($A46,'ADR Raw Data'!$B$6:$BE$43,'ADR Raw Data'!AL$1,FALSE)</f>
        <v>104.145378135773</v>
      </c>
      <c r="AD46" s="65">
        <f>VLOOKUP($A46,'ADR Raw Data'!$B$6:$BE$43,'ADR Raw Data'!AN$1,FALSE)</f>
        <v>128.729603738317</v>
      </c>
      <c r="AE46" s="65">
        <f>VLOOKUP($A46,'ADR Raw Data'!$B$6:$BE$43,'ADR Raw Data'!AO$1,FALSE)</f>
        <v>124.970561782818</v>
      </c>
      <c r="AF46" s="66">
        <f>VLOOKUP($A46,'ADR Raw Data'!$B$6:$BE$43,'ADR Raw Data'!AP$1,FALSE)</f>
        <v>126.910683874287</v>
      </c>
      <c r="AG46" s="67">
        <f>VLOOKUP($A46,'ADR Raw Data'!$B$6:$BE$43,'ADR Raw Data'!AR$1,FALSE)</f>
        <v>111.791182319566</v>
      </c>
      <c r="AI46" s="59">
        <f>VLOOKUP($A46,'ADR Raw Data'!$B$6:$BE$43,'ADR Raw Data'!AT$1,FALSE)</f>
        <v>8.6963003504932406</v>
      </c>
      <c r="AJ46" s="60">
        <f>VLOOKUP($A46,'ADR Raw Data'!$B$6:$BE$43,'ADR Raw Data'!AU$1,FALSE)</f>
        <v>8.5125371208842697</v>
      </c>
      <c r="AK46" s="60">
        <f>VLOOKUP($A46,'ADR Raw Data'!$B$6:$BE$43,'ADR Raw Data'!AV$1,FALSE)</f>
        <v>7.5550955566900599</v>
      </c>
      <c r="AL46" s="60">
        <f>VLOOKUP($A46,'ADR Raw Data'!$B$6:$BE$43,'ADR Raw Data'!AW$1,FALSE)</f>
        <v>7.65056276078995</v>
      </c>
      <c r="AM46" s="60">
        <f>VLOOKUP($A46,'ADR Raw Data'!$B$6:$BE$43,'ADR Raw Data'!AX$1,FALSE)</f>
        <v>9.04133589165024</v>
      </c>
      <c r="AN46" s="61">
        <f>VLOOKUP($A46,'ADR Raw Data'!$B$6:$BE$43,'ADR Raw Data'!AY$1,FALSE)</f>
        <v>8.2881397478766097</v>
      </c>
      <c r="AO46" s="60">
        <f>VLOOKUP($A46,'ADR Raw Data'!$B$6:$BE$43,'ADR Raw Data'!BA$1,FALSE)</f>
        <v>7.9329991299331297</v>
      </c>
      <c r="AP46" s="60">
        <f>VLOOKUP($A46,'ADR Raw Data'!$B$6:$BE$43,'ADR Raw Data'!BB$1,FALSE)</f>
        <v>6.1341844304773403</v>
      </c>
      <c r="AQ46" s="61">
        <f>VLOOKUP($A46,'ADR Raw Data'!$B$6:$BE$43,'ADR Raw Data'!BC$1,FALSE)</f>
        <v>7.0745306631500702</v>
      </c>
      <c r="AR46" s="62">
        <f>VLOOKUP($A46,'ADR Raw Data'!$B$6:$BE$43,'ADR Raw Data'!BE$1,FALSE)</f>
        <v>7.7021519442731199</v>
      </c>
      <c r="AT46" s="64">
        <f>VLOOKUP($A46,'RevPAR Raw Data'!$B$6:$BE$43,'RevPAR Raw Data'!AG$1,FALSE)</f>
        <v>49.430292966283602</v>
      </c>
      <c r="AU46" s="65">
        <f>VLOOKUP($A46,'RevPAR Raw Data'!$B$6:$BE$43,'RevPAR Raw Data'!AH$1,FALSE)</f>
        <v>59.7647313423412</v>
      </c>
      <c r="AV46" s="65">
        <f>VLOOKUP($A46,'RevPAR Raw Data'!$B$6:$BE$43,'RevPAR Raw Data'!AI$1,FALSE)</f>
        <v>61.003744791008899</v>
      </c>
      <c r="AW46" s="65">
        <f>VLOOKUP($A46,'RevPAR Raw Data'!$B$6:$BE$43,'RevPAR Raw Data'!AJ$1,FALSE)</f>
        <v>65.2084174138148</v>
      </c>
      <c r="AX46" s="65">
        <f>VLOOKUP($A46,'RevPAR Raw Data'!$B$6:$BE$43,'RevPAR Raw Data'!AK$1,FALSE)</f>
        <v>67.869046912488898</v>
      </c>
      <c r="AY46" s="66">
        <f>VLOOKUP($A46,'RevPAR Raw Data'!$B$6:$BE$43,'RevPAR Raw Data'!AL$1,FALSE)</f>
        <v>60.6552466851875</v>
      </c>
      <c r="AZ46" s="65">
        <f>VLOOKUP($A46,'RevPAR Raw Data'!$B$6:$BE$43,'RevPAR Raw Data'!AN$1,FALSE)</f>
        <v>97.839538136128198</v>
      </c>
      <c r="BA46" s="65">
        <f>VLOOKUP($A46,'RevPAR Raw Data'!$B$6:$BE$43,'RevPAR Raw Data'!AO$1,FALSE)</f>
        <v>89.0488240308119</v>
      </c>
      <c r="BB46" s="66">
        <f>VLOOKUP($A46,'RevPAR Raw Data'!$B$6:$BE$43,'RevPAR Raw Data'!AP$1,FALSE)</f>
        <v>93.444181083470099</v>
      </c>
      <c r="BC46" s="67">
        <f>VLOOKUP($A46,'RevPAR Raw Data'!$B$6:$BE$43,'RevPAR Raw Data'!AR$1,FALSE)</f>
        <v>70.023513656125402</v>
      </c>
      <c r="BE46" s="59">
        <f>VLOOKUP($A46,'RevPAR Raw Data'!$B$6:$BE$43,'RevPAR Raw Data'!AT$1,FALSE)</f>
        <v>3.2628436971319199</v>
      </c>
      <c r="BF46" s="60">
        <f>VLOOKUP($A46,'RevPAR Raw Data'!$B$6:$BE$43,'RevPAR Raw Data'!AU$1,FALSE)</f>
        <v>3.8817400463190701</v>
      </c>
      <c r="BG46" s="60">
        <f>VLOOKUP($A46,'RevPAR Raw Data'!$B$6:$BE$43,'RevPAR Raw Data'!AV$1,FALSE)</f>
        <v>3.9002837107854398</v>
      </c>
      <c r="BH46" s="60">
        <f>VLOOKUP($A46,'RevPAR Raw Data'!$B$6:$BE$43,'RevPAR Raw Data'!AW$1,FALSE)</f>
        <v>6.8747510510327698</v>
      </c>
      <c r="BI46" s="60">
        <f>VLOOKUP($A46,'RevPAR Raw Data'!$B$6:$BE$43,'RevPAR Raw Data'!AX$1,FALSE)</f>
        <v>6.7346719462222699</v>
      </c>
      <c r="BJ46" s="61">
        <f>VLOOKUP($A46,'RevPAR Raw Data'!$B$6:$BE$43,'RevPAR Raw Data'!AY$1,FALSE)</f>
        <v>5.04374322095292</v>
      </c>
      <c r="BK46" s="60">
        <f>VLOOKUP($A46,'RevPAR Raw Data'!$B$6:$BE$43,'RevPAR Raw Data'!BA$1,FALSE)</f>
        <v>3.2087601403320498</v>
      </c>
      <c r="BL46" s="60">
        <f>VLOOKUP($A46,'RevPAR Raw Data'!$B$6:$BE$43,'RevPAR Raw Data'!BB$1,FALSE)</f>
        <v>-0.32227866765263302</v>
      </c>
      <c r="BM46" s="61">
        <f>VLOOKUP($A46,'RevPAR Raw Data'!$B$6:$BE$43,'RevPAR Raw Data'!BC$1,FALSE)</f>
        <v>1.4956016523734701</v>
      </c>
      <c r="BN46" s="62">
        <f>VLOOKUP($A46,'RevPAR Raw Data'!$B$6:$BE$43,'RevPAR Raw Data'!BE$1,FALSE)</f>
        <v>3.6620430851913999</v>
      </c>
    </row>
    <row r="47" spans="1:66" x14ac:dyDescent="0.35">
      <c r="A47" s="81" t="s">
        <v>86</v>
      </c>
      <c r="B47" s="59">
        <f>VLOOKUP($A47,'Occupancy Raw Data'!$B$8:$BE$45,'Occupancy Raw Data'!AG$3,FALSE)</f>
        <v>49.374588545095399</v>
      </c>
      <c r="C47" s="60">
        <f>VLOOKUP($A47,'Occupancy Raw Data'!$B$8:$BE$45,'Occupancy Raw Data'!AH$3,FALSE)</f>
        <v>61.454904542462103</v>
      </c>
      <c r="D47" s="60">
        <f>VLOOKUP($A47,'Occupancy Raw Data'!$B$8:$BE$45,'Occupancy Raw Data'!AI$3,FALSE)</f>
        <v>64.499670836076305</v>
      </c>
      <c r="E47" s="60">
        <f>VLOOKUP($A47,'Occupancy Raw Data'!$B$8:$BE$45,'Occupancy Raw Data'!AJ$3,FALSE)</f>
        <v>66.194865042791307</v>
      </c>
      <c r="F47" s="60">
        <f>VLOOKUP($A47,'Occupancy Raw Data'!$B$8:$BE$45,'Occupancy Raw Data'!AK$3,FALSE)</f>
        <v>68.9433838051349</v>
      </c>
      <c r="G47" s="61">
        <f>VLOOKUP($A47,'Occupancy Raw Data'!$B$8:$BE$45,'Occupancy Raw Data'!AL$3,FALSE)</f>
        <v>62.093482554311997</v>
      </c>
      <c r="H47" s="60">
        <f>VLOOKUP($A47,'Occupancy Raw Data'!$B$8:$BE$45,'Occupancy Raw Data'!AN$3,FALSE)</f>
        <v>70.885450954575305</v>
      </c>
      <c r="I47" s="60">
        <f>VLOOKUP($A47,'Occupancy Raw Data'!$B$8:$BE$45,'Occupancy Raw Data'!AO$3,FALSE)</f>
        <v>69.865042791310003</v>
      </c>
      <c r="J47" s="61">
        <f>VLOOKUP($A47,'Occupancy Raw Data'!$B$8:$BE$45,'Occupancy Raw Data'!AP$3,FALSE)</f>
        <v>70.375246872942697</v>
      </c>
      <c r="K47" s="62">
        <f>VLOOKUP($A47,'Occupancy Raw Data'!$B$8:$BE$45,'Occupancy Raw Data'!AR$3,FALSE)</f>
        <v>64.459700931063594</v>
      </c>
      <c r="M47" s="59">
        <f>VLOOKUP($A47,'Occupancy Raw Data'!$B$8:$BE$45,'Occupancy Raw Data'!AT$3,FALSE)</f>
        <v>1.83299389002036</v>
      </c>
      <c r="N47" s="60">
        <f>VLOOKUP($A47,'Occupancy Raw Data'!$B$8:$BE$45,'Occupancy Raw Data'!AU$3,FALSE)</f>
        <v>6.5335235378031298</v>
      </c>
      <c r="O47" s="60">
        <f>VLOOKUP($A47,'Occupancy Raw Data'!$B$8:$BE$45,'Occupancy Raw Data'!AV$3,FALSE)</f>
        <v>10.270118176702301</v>
      </c>
      <c r="P47" s="60">
        <f>VLOOKUP($A47,'Occupancy Raw Data'!$B$8:$BE$45,'Occupancy Raw Data'!AW$3,FALSE)</f>
        <v>10.676940011007099</v>
      </c>
      <c r="Q47" s="60">
        <f>VLOOKUP($A47,'Occupancy Raw Data'!$B$8:$BE$45,'Occupancy Raw Data'!AX$3,FALSE)</f>
        <v>12.4563758389261</v>
      </c>
      <c r="R47" s="61">
        <f>VLOOKUP($A47,'Occupancy Raw Data'!$B$8:$BE$45,'Occupancy Raw Data'!AY$3,FALSE)</f>
        <v>8.6385625431928101</v>
      </c>
      <c r="S47" s="60">
        <f>VLOOKUP($A47,'Occupancy Raw Data'!$B$8:$BE$45,'Occupancy Raw Data'!BA$3,FALSE)</f>
        <v>-3.9901917075345499</v>
      </c>
      <c r="T47" s="60">
        <f>VLOOKUP($A47,'Occupancy Raw Data'!$B$8:$BE$45,'Occupancy Raw Data'!BB$3,FALSE)</f>
        <v>-3.6978221415607901</v>
      </c>
      <c r="U47" s="61">
        <f>VLOOKUP($A47,'Occupancy Raw Data'!$B$8:$BE$45,'Occupancy Raw Data'!BC$3,FALSE)</f>
        <v>-3.8452889588486601</v>
      </c>
      <c r="V47" s="62">
        <f>VLOOKUP($A47,'Occupancy Raw Data'!$B$8:$BE$45,'Occupancy Raw Data'!BE$3,FALSE)</f>
        <v>4.4100845456622704</v>
      </c>
      <c r="X47" s="64">
        <f>VLOOKUP($A47,'ADR Raw Data'!$B$6:$BE$43,'ADR Raw Data'!AG$1,FALSE)</f>
        <v>88.877246666666593</v>
      </c>
      <c r="Y47" s="65">
        <f>VLOOKUP($A47,'ADR Raw Data'!$B$6:$BE$43,'ADR Raw Data'!AH$1,FALSE)</f>
        <v>89.686065881092603</v>
      </c>
      <c r="Z47" s="65">
        <f>VLOOKUP($A47,'ADR Raw Data'!$B$6:$BE$43,'ADR Raw Data'!AI$1,FALSE)</f>
        <v>90.215228374585294</v>
      </c>
      <c r="AA47" s="65">
        <f>VLOOKUP($A47,'ADR Raw Data'!$B$6:$BE$43,'ADR Raw Data'!AJ$1,FALSE)</f>
        <v>90.811727996021801</v>
      </c>
      <c r="AB47" s="65">
        <f>VLOOKUP($A47,'ADR Raw Data'!$B$6:$BE$43,'ADR Raw Data'!AK$1,FALSE)</f>
        <v>91.668185724516505</v>
      </c>
      <c r="AC47" s="66">
        <f>VLOOKUP($A47,'ADR Raw Data'!$B$6:$BE$43,'ADR Raw Data'!AL$1,FALSE)</f>
        <v>90.347529156064397</v>
      </c>
      <c r="AD47" s="65">
        <f>VLOOKUP($A47,'ADR Raw Data'!$B$6:$BE$43,'ADR Raw Data'!AN$1,FALSE)</f>
        <v>100.743259809612</v>
      </c>
      <c r="AE47" s="65">
        <f>VLOOKUP($A47,'ADR Raw Data'!$B$6:$BE$43,'ADR Raw Data'!AO$1,FALSE)</f>
        <v>102.445613663133</v>
      </c>
      <c r="AF47" s="66">
        <f>VLOOKUP($A47,'ADR Raw Data'!$B$6:$BE$43,'ADR Raw Data'!AP$1,FALSE)</f>
        <v>101.588265902712</v>
      </c>
      <c r="AG47" s="67">
        <f>VLOOKUP($A47,'ADR Raw Data'!$B$6:$BE$43,'ADR Raw Data'!AR$1,FALSE)</f>
        <v>93.853904289466001</v>
      </c>
      <c r="AI47" s="59">
        <f>VLOOKUP($A47,'ADR Raw Data'!$B$6:$BE$43,'ADR Raw Data'!AT$1,FALSE)</f>
        <v>5.6712447223879696</v>
      </c>
      <c r="AJ47" s="60">
        <f>VLOOKUP($A47,'ADR Raw Data'!$B$6:$BE$43,'ADR Raw Data'!AU$1,FALSE)</f>
        <v>5.4322259432411997</v>
      </c>
      <c r="AK47" s="60">
        <f>VLOOKUP($A47,'ADR Raw Data'!$B$6:$BE$43,'ADR Raw Data'!AV$1,FALSE)</f>
        <v>6.4886295833427603</v>
      </c>
      <c r="AL47" s="60">
        <f>VLOOKUP($A47,'ADR Raw Data'!$B$6:$BE$43,'ADR Raw Data'!AW$1,FALSE)</f>
        <v>6.9549085486720399</v>
      </c>
      <c r="AM47" s="60">
        <f>VLOOKUP($A47,'ADR Raw Data'!$B$6:$BE$43,'ADR Raw Data'!AX$1,FALSE)</f>
        <v>5.4943552170310399</v>
      </c>
      <c r="AN47" s="61">
        <f>VLOOKUP($A47,'ADR Raw Data'!$B$6:$BE$43,'ADR Raw Data'!AY$1,FALSE)</f>
        <v>6.0532172466947696</v>
      </c>
      <c r="AO47" s="60">
        <f>VLOOKUP($A47,'ADR Raw Data'!$B$6:$BE$43,'ADR Raw Data'!BA$1,FALSE)</f>
        <v>6.2465317347707803</v>
      </c>
      <c r="AP47" s="60">
        <f>VLOOKUP($A47,'ADR Raw Data'!$B$6:$BE$43,'ADR Raw Data'!BB$1,FALSE)</f>
        <v>6.5536710363424202</v>
      </c>
      <c r="AQ47" s="61">
        <f>VLOOKUP($A47,'ADR Raw Data'!$B$6:$BE$43,'ADR Raw Data'!BC$1,FALSE)</f>
        <v>6.4011748210339299</v>
      </c>
      <c r="AR47" s="62">
        <f>VLOOKUP($A47,'ADR Raw Data'!$B$6:$BE$43,'ADR Raw Data'!BE$1,FALSE)</f>
        <v>5.8406283330381701</v>
      </c>
      <c r="AT47" s="64">
        <f>VLOOKUP($A47,'RevPAR Raw Data'!$B$6:$BE$43,'RevPAR Raw Data'!AG$1,FALSE)</f>
        <v>43.882774851876199</v>
      </c>
      <c r="AU47" s="65">
        <f>VLOOKUP($A47,'RevPAR Raw Data'!$B$6:$BE$43,'RevPAR Raw Data'!AH$1,FALSE)</f>
        <v>55.116486175115199</v>
      </c>
      <c r="AV47" s="65">
        <f>VLOOKUP($A47,'RevPAR Raw Data'!$B$6:$BE$43,'RevPAR Raw Data'!AI$1,FALSE)</f>
        <v>58.188525345622097</v>
      </c>
      <c r="AW47" s="65">
        <f>VLOOKUP($A47,'RevPAR Raw Data'!$B$6:$BE$43,'RevPAR Raw Data'!AJ$1,FALSE)</f>
        <v>60.112700789993397</v>
      </c>
      <c r="AX47" s="65">
        <f>VLOOKUP($A47,'RevPAR Raw Data'!$B$6:$BE$43,'RevPAR Raw Data'!AK$1,FALSE)</f>
        <v>63.199149111257398</v>
      </c>
      <c r="AY47" s="66">
        <f>VLOOKUP($A47,'RevPAR Raw Data'!$B$6:$BE$43,'RevPAR Raw Data'!AL$1,FALSE)</f>
        <v>56.099927254772801</v>
      </c>
      <c r="AZ47" s="65">
        <f>VLOOKUP($A47,'RevPAR Raw Data'!$B$6:$BE$43,'RevPAR Raw Data'!AN$1,FALSE)</f>
        <v>71.4123140223831</v>
      </c>
      <c r="BA47" s="65">
        <f>VLOOKUP($A47,'RevPAR Raw Data'!$B$6:$BE$43,'RevPAR Raw Data'!AO$1,FALSE)</f>
        <v>71.573671823568105</v>
      </c>
      <c r="BB47" s="66">
        <f>VLOOKUP($A47,'RevPAR Raw Data'!$B$6:$BE$43,'RevPAR Raw Data'!AP$1,FALSE)</f>
        <v>71.492992922975603</v>
      </c>
      <c r="BC47" s="67">
        <f>VLOOKUP($A47,'RevPAR Raw Data'!$B$6:$BE$43,'RevPAR Raw Data'!AR$1,FALSE)</f>
        <v>60.497946017116497</v>
      </c>
      <c r="BE47" s="59">
        <f>VLOOKUP($A47,'RevPAR Raw Data'!$B$6:$BE$43,'RevPAR Raw Data'!AT$1,FALSE)</f>
        <v>7.6081921816578104</v>
      </c>
      <c r="BF47" s="60">
        <f>VLOOKUP($A47,'RevPAR Raw Data'!$B$6:$BE$43,'RevPAR Raw Data'!AU$1,FALSE)</f>
        <v>12.3206652416726</v>
      </c>
      <c r="BG47" s="60">
        <f>VLOOKUP($A47,'RevPAR Raw Data'!$B$6:$BE$43,'RevPAR Raw Data'!AV$1,FALSE)</f>
        <v>17.425137686302801</v>
      </c>
      <c r="BH47" s="60">
        <f>VLOOKUP($A47,'RevPAR Raw Data'!$B$6:$BE$43,'RevPAR Raw Data'!AW$1,FALSE)</f>
        <v>18.374419973241299</v>
      </c>
      <c r="BI47" s="60">
        <f>VLOOKUP($A47,'RevPAR Raw Data'!$B$6:$BE$43,'RevPAR Raw Data'!AX$1,FALSE)</f>
        <v>18.6351285917162</v>
      </c>
      <c r="BJ47" s="61">
        <f>VLOOKUP($A47,'RevPAR Raw Data'!$B$6:$BE$43,'RevPAR Raw Data'!AY$1,FALSE)</f>
        <v>15.214690747618601</v>
      </c>
      <c r="BK47" s="60">
        <f>VLOOKUP($A47,'RevPAR Raw Data'!$B$6:$BE$43,'RevPAR Raw Data'!BA$1,FALSE)</f>
        <v>2.0070914359468901</v>
      </c>
      <c r="BL47" s="60">
        <f>VLOOKUP($A47,'RevPAR Raw Data'!$B$6:$BE$43,'RevPAR Raw Data'!BB$1,FALSE)</f>
        <v>2.6135057961146999</v>
      </c>
      <c r="BM47" s="61">
        <f>VLOOKUP($A47,'RevPAR Raw Data'!$B$6:$BE$43,'RevPAR Raw Data'!BC$1,FALSE)</f>
        <v>2.3097421935554499</v>
      </c>
      <c r="BN47" s="62">
        <f>VLOOKUP($A47,'RevPAR Raw Data'!$B$6:$BE$43,'RevPAR Raw Data'!BE$1,FALSE)</f>
        <v>10.508289526185299</v>
      </c>
    </row>
    <row r="48" spans="1:66" ht="15.6" thickBot="1" x14ac:dyDescent="0.4">
      <c r="A48" s="81" t="s">
        <v>87</v>
      </c>
      <c r="B48" s="85">
        <f>VLOOKUP($A48,'Occupancy Raw Data'!$B$8:$BE$45,'Occupancy Raw Data'!AG$3,FALSE)</f>
        <v>47.326569783383597</v>
      </c>
      <c r="C48" s="86">
        <f>VLOOKUP($A48,'Occupancy Raw Data'!$B$8:$BE$45,'Occupancy Raw Data'!AH$3,FALSE)</f>
        <v>58.520701946805502</v>
      </c>
      <c r="D48" s="86">
        <f>VLOOKUP($A48,'Occupancy Raw Data'!$B$8:$BE$45,'Occupancy Raw Data'!AI$3,FALSE)</f>
        <v>62.870167260762202</v>
      </c>
      <c r="E48" s="86">
        <f>VLOOKUP($A48,'Occupancy Raw Data'!$B$8:$BE$45,'Occupancy Raw Data'!AJ$3,FALSE)</f>
        <v>60.796545105566203</v>
      </c>
      <c r="F48" s="86">
        <f>VLOOKUP($A48,'Occupancy Raw Data'!$B$8:$BE$45,'Occupancy Raw Data'!AK$3,FALSE)</f>
        <v>59.309021113243702</v>
      </c>
      <c r="G48" s="87">
        <f>VLOOKUP($A48,'Occupancy Raw Data'!$B$8:$BE$45,'Occupancy Raw Data'!AL$3,FALSE)</f>
        <v>57.764601041952197</v>
      </c>
      <c r="H48" s="86">
        <f>VLOOKUP($A48,'Occupancy Raw Data'!$B$8:$BE$45,'Occupancy Raw Data'!AN$3,FALSE)</f>
        <v>65.718398683849699</v>
      </c>
      <c r="I48" s="86">
        <f>VLOOKUP($A48,'Occupancy Raw Data'!$B$8:$BE$45,'Occupancy Raw Data'!AO$3,FALSE)</f>
        <v>65.2728269810803</v>
      </c>
      <c r="J48" s="87">
        <f>VLOOKUP($A48,'Occupancy Raw Data'!$B$8:$BE$45,'Occupancy Raw Data'!AP$3,FALSE)</f>
        <v>65.495612832465</v>
      </c>
      <c r="K48" s="88">
        <f>VLOOKUP($A48,'Occupancy Raw Data'!$B$8:$BE$45,'Occupancy Raw Data'!AR$3,FALSE)</f>
        <v>59.973461553527301</v>
      </c>
      <c r="M48" s="85">
        <f>VLOOKUP($A48,'Occupancy Raw Data'!$B$8:$BE$45,'Occupancy Raw Data'!AT$3,FALSE)</f>
        <v>-11.2454823276097</v>
      </c>
      <c r="N48" s="86">
        <f>VLOOKUP($A48,'Occupancy Raw Data'!$B$8:$BE$45,'Occupancy Raw Data'!AU$3,FALSE)</f>
        <v>-5.8337164769188901</v>
      </c>
      <c r="O48" s="86">
        <f>VLOOKUP($A48,'Occupancy Raw Data'!$B$8:$BE$45,'Occupancy Raw Data'!AV$3,FALSE)</f>
        <v>-2.4022390414702199</v>
      </c>
      <c r="P48" s="86">
        <f>VLOOKUP($A48,'Occupancy Raw Data'!$B$8:$BE$45,'Occupancy Raw Data'!AW$3,FALSE)</f>
        <v>-6.0146354916973603</v>
      </c>
      <c r="Q48" s="86">
        <f>VLOOKUP($A48,'Occupancy Raw Data'!$B$8:$BE$45,'Occupancy Raw Data'!AX$3,FALSE)</f>
        <v>-6.9716511882344498</v>
      </c>
      <c r="R48" s="87">
        <f>VLOOKUP($A48,'Occupancy Raw Data'!$B$8:$BE$45,'Occupancy Raw Data'!AY$3,FALSE)</f>
        <v>-6.3259675081263804</v>
      </c>
      <c r="S48" s="86">
        <f>VLOOKUP($A48,'Occupancy Raw Data'!$B$8:$BE$45,'Occupancy Raw Data'!BA$3,FALSE)</f>
        <v>-7.9278376813263298</v>
      </c>
      <c r="T48" s="86">
        <f>VLOOKUP($A48,'Occupancy Raw Data'!$B$8:$BE$45,'Occupancy Raw Data'!BB$3,FALSE)</f>
        <v>-11.9767612515286</v>
      </c>
      <c r="U48" s="87">
        <f>VLOOKUP($A48,'Occupancy Raw Data'!$B$8:$BE$45,'Occupancy Raw Data'!BC$3,FALSE)</f>
        <v>-9.9909302966558897</v>
      </c>
      <c r="V48" s="88">
        <f>VLOOKUP($A48,'Occupancy Raw Data'!$B$8:$BE$45,'Occupancy Raw Data'!BE$3,FALSE)</f>
        <v>-7.5011483079710404</v>
      </c>
      <c r="X48" s="89">
        <f>VLOOKUP($A48,'ADR Raw Data'!$B$6:$BE$43,'ADR Raw Data'!AG$1,FALSE)</f>
        <v>103.88009052723</v>
      </c>
      <c r="Y48" s="90">
        <f>VLOOKUP($A48,'ADR Raw Data'!$B$6:$BE$43,'ADR Raw Data'!AH$1,FALSE)</f>
        <v>110.682671898793</v>
      </c>
      <c r="Z48" s="90">
        <f>VLOOKUP($A48,'ADR Raw Data'!$B$6:$BE$43,'ADR Raw Data'!AI$1,FALSE)</f>
        <v>113.96528212397</v>
      </c>
      <c r="AA48" s="90">
        <f>VLOOKUP($A48,'ADR Raw Data'!$B$6:$BE$43,'ADR Raw Data'!AJ$1,FALSE)</f>
        <v>111.44441932574099</v>
      </c>
      <c r="AB48" s="90">
        <f>VLOOKUP($A48,'ADR Raw Data'!$B$6:$BE$43,'ADR Raw Data'!AK$1,FALSE)</f>
        <v>113.548139736477</v>
      </c>
      <c r="AC48" s="91">
        <f>VLOOKUP($A48,'ADR Raw Data'!$B$6:$BE$43,'ADR Raw Data'!AL$1,FALSE)</f>
        <v>111.031311426774</v>
      </c>
      <c r="AD48" s="90">
        <f>VLOOKUP($A48,'ADR Raw Data'!$B$6:$BE$43,'ADR Raw Data'!AN$1,FALSE)</f>
        <v>127.437720872014</v>
      </c>
      <c r="AE48" s="90">
        <f>VLOOKUP($A48,'ADR Raw Data'!$B$6:$BE$43,'ADR Raw Data'!AO$1,FALSE)</f>
        <v>128.062682209619</v>
      </c>
      <c r="AF48" s="91">
        <f>VLOOKUP($A48,'ADR Raw Data'!$B$6:$BE$43,'ADR Raw Data'!AP$1,FALSE)</f>
        <v>127.749138625778</v>
      </c>
      <c r="AG48" s="92">
        <f>VLOOKUP($A48,'ADR Raw Data'!$B$6:$BE$43,'ADR Raw Data'!AR$1,FALSE)</f>
        <v>116.24763930277101</v>
      </c>
      <c r="AI48" s="85">
        <f>VLOOKUP($A48,'ADR Raw Data'!$B$6:$BE$43,'ADR Raw Data'!AT$1,FALSE)</f>
        <v>1.4833271932268299</v>
      </c>
      <c r="AJ48" s="86">
        <f>VLOOKUP($A48,'ADR Raw Data'!$B$6:$BE$43,'ADR Raw Data'!AU$1,FALSE)</f>
        <v>6.2931996837700499</v>
      </c>
      <c r="AK48" s="86">
        <f>VLOOKUP($A48,'ADR Raw Data'!$B$6:$BE$43,'ADR Raw Data'!AV$1,FALSE)</f>
        <v>9.5466701308698703</v>
      </c>
      <c r="AL48" s="86">
        <f>VLOOKUP($A48,'ADR Raw Data'!$B$6:$BE$43,'ADR Raw Data'!AW$1,FALSE)</f>
        <v>10.718740871291301</v>
      </c>
      <c r="AM48" s="86">
        <f>VLOOKUP($A48,'ADR Raw Data'!$B$6:$BE$43,'ADR Raw Data'!AX$1,FALSE)</f>
        <v>12.8415732510902</v>
      </c>
      <c r="AN48" s="87">
        <f>VLOOKUP($A48,'ADR Raw Data'!$B$6:$BE$43,'ADR Raw Data'!AY$1,FALSE)</f>
        <v>8.4814648348536501</v>
      </c>
      <c r="AO48" s="86">
        <f>VLOOKUP($A48,'ADR Raw Data'!$B$6:$BE$43,'ADR Raw Data'!BA$1,FALSE)</f>
        <v>14.554042108779999</v>
      </c>
      <c r="AP48" s="86">
        <f>VLOOKUP($A48,'ADR Raw Data'!$B$6:$BE$43,'ADR Raw Data'!BB$1,FALSE)</f>
        <v>12.1467218853112</v>
      </c>
      <c r="AQ48" s="87">
        <f>VLOOKUP($A48,'ADR Raw Data'!$B$6:$BE$43,'ADR Raw Data'!BC$1,FALSE)</f>
        <v>13.305466667609601</v>
      </c>
      <c r="AR48" s="88">
        <f>VLOOKUP($A48,'ADR Raw Data'!$B$6:$BE$43,'ADR Raw Data'!BE$1,FALSE)</f>
        <v>9.9951439002741207</v>
      </c>
      <c r="AT48" s="89">
        <f>VLOOKUP($A48,'RevPAR Raw Data'!$B$6:$BE$43,'RevPAR Raw Data'!AG$1,FALSE)</f>
        <v>49.162883534411797</v>
      </c>
      <c r="AU48" s="90">
        <f>VLOOKUP($A48,'RevPAR Raw Data'!$B$6:$BE$43,'RevPAR Raw Data'!AH$1,FALSE)</f>
        <v>64.772276528653606</v>
      </c>
      <c r="AV48" s="90">
        <f>VLOOKUP($A48,'RevPAR Raw Data'!$B$6:$BE$43,'RevPAR Raw Data'!AI$1,FALSE)</f>
        <v>71.650163490540095</v>
      </c>
      <c r="AW48" s="90">
        <f>VLOOKUP($A48,'RevPAR Raw Data'!$B$6:$BE$43,'RevPAR Raw Data'!AJ$1,FALSE)</f>
        <v>67.754356663010597</v>
      </c>
      <c r="AX48" s="90">
        <f>VLOOKUP($A48,'RevPAR Raw Data'!$B$6:$BE$43,'RevPAR Raw Data'!AK$1,FALSE)</f>
        <v>67.344290170002694</v>
      </c>
      <c r="AY48" s="91">
        <f>VLOOKUP($A48,'RevPAR Raw Data'!$B$6:$BE$43,'RevPAR Raw Data'!AL$1,FALSE)</f>
        <v>64.136794077323799</v>
      </c>
      <c r="AZ48" s="90">
        <f>VLOOKUP($A48,'RevPAR Raw Data'!$B$6:$BE$43,'RevPAR Raw Data'!AN$1,FALSE)</f>
        <v>83.750029476281796</v>
      </c>
      <c r="BA48" s="90">
        <f>VLOOKUP($A48,'RevPAR Raw Data'!$B$6:$BE$43,'RevPAR Raw Data'!AO$1,FALSE)</f>
        <v>83.590132986015902</v>
      </c>
      <c r="BB48" s="91">
        <f>VLOOKUP($A48,'RevPAR Raw Data'!$B$6:$BE$43,'RevPAR Raw Data'!AP$1,FALSE)</f>
        <v>83.670081231148799</v>
      </c>
      <c r="BC48" s="92">
        <f>VLOOKUP($A48,'RevPAR Raw Data'!$B$6:$BE$43,'RevPAR Raw Data'!AR$1,FALSE)</f>
        <v>69.717733264130899</v>
      </c>
      <c r="BE48" s="85">
        <f>VLOOKUP($A48,'RevPAR Raw Data'!$B$6:$BE$43,'RevPAR Raw Data'!AT$1,FALSE)</f>
        <v>-9.9289624317578795</v>
      </c>
      <c r="BF48" s="86">
        <f>VLOOKUP($A48,'RevPAR Raw Data'!$B$6:$BE$43,'RevPAR Raw Data'!AU$1,FALSE)</f>
        <v>9.2355779973657903E-2</v>
      </c>
      <c r="BG48" s="86">
        <f>VLOOKUP($A48,'RevPAR Raw Data'!$B$6:$BE$43,'RevPAR Raw Data'!AV$1,FALSE)</f>
        <v>6.9150972523555101</v>
      </c>
      <c r="BH48" s="86">
        <f>VLOOKUP($A48,'RevPAR Raw Data'!$B$6:$BE$43,'RevPAR Raw Data'!AW$1,FALSE)</f>
        <v>4.0594121868862603</v>
      </c>
      <c r="BI48" s="86">
        <f>VLOOKUP($A48,'RevPAR Raw Data'!$B$6:$BE$43,'RevPAR Raw Data'!AX$1,FALSE)</f>
        <v>4.9746523687081501</v>
      </c>
      <c r="BJ48" s="87">
        <f>VLOOKUP($A48,'RevPAR Raw Data'!$B$6:$BE$43,'RevPAR Raw Data'!AY$1,FALSE)</f>
        <v>1.6189626170612601</v>
      </c>
      <c r="BK48" s="86">
        <f>VLOOKUP($A48,'RevPAR Raw Data'!$B$6:$BE$43,'RevPAR Raw Data'!BA$1,FALSE)</f>
        <v>5.4723835929977698</v>
      </c>
      <c r="BL48" s="86">
        <f>VLOOKUP($A48,'RevPAR Raw Data'!$B$6:$BE$43,'RevPAR Raw Data'!BB$1,FALSE)</f>
        <v>-1.2848232463082401</v>
      </c>
      <c r="BM48" s="87">
        <f>VLOOKUP($A48,'RevPAR Raw Data'!$B$6:$BE$43,'RevPAR Raw Data'!BC$1,FALSE)</f>
        <v>1.98519647054809</v>
      </c>
      <c r="BN48" s="88">
        <f>VLOOKUP($A48,'RevPAR Raw Data'!$B$6:$BE$43,'RevPAR Raw Data'!BE$1,FALSE)</f>
        <v>1.74424502474839</v>
      </c>
    </row>
    <row r="49" spans="1:11" ht="14.25" customHeight="1" x14ac:dyDescent="0.35">
      <c r="A49" s="148" t="s">
        <v>109</v>
      </c>
      <c r="B49" s="148"/>
      <c r="C49" s="148"/>
      <c r="D49" s="148"/>
      <c r="E49" s="148"/>
      <c r="F49" s="148"/>
      <c r="G49" s="148"/>
      <c r="H49" s="148"/>
      <c r="I49" s="148"/>
      <c r="J49" s="148"/>
      <c r="K49" s="148"/>
    </row>
    <row r="50" spans="1:11" x14ac:dyDescent="0.35">
      <c r="A50" s="148"/>
      <c r="B50" s="148"/>
      <c r="C50" s="148"/>
      <c r="D50" s="148"/>
      <c r="E50" s="148"/>
      <c r="F50" s="148"/>
      <c r="G50" s="148"/>
      <c r="H50" s="148"/>
      <c r="I50" s="148"/>
      <c r="J50" s="148"/>
      <c r="K50" s="148"/>
    </row>
    <row r="51" spans="1:11" x14ac:dyDescent="0.35">
      <c r="A51" s="148"/>
      <c r="B51" s="148"/>
      <c r="C51" s="148"/>
      <c r="D51" s="148"/>
      <c r="E51" s="148"/>
      <c r="F51" s="148"/>
      <c r="G51" s="148"/>
      <c r="H51" s="148"/>
      <c r="I51" s="148"/>
      <c r="J51" s="148"/>
      <c r="K51" s="148"/>
    </row>
  </sheetData>
  <sheetProtection algorithmName="SHA-512" hashValue="OTVFu/jKRfmIV0N1MhBlcWM76rA0m35k5BKfSyXqYpdMxAdbUGM3gDHKAWSN/3cdG38BO3OU3biZLpnPsWIFYw==" saltValue="C2o6Gg9WyFGVS8/PcEGBfQ=="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I5" zoomScale="85" zoomScaleNormal="85" workbookViewId="0">
      <selection activeCell="S35" sqref="S35:S36"/>
    </sheetView>
  </sheetViews>
  <sheetFormatPr defaultRowHeight="13.2" x14ac:dyDescent="0.25"/>
  <cols>
    <col min="1" max="1" width="46.109375" customWidth="1"/>
    <col min="2" max="2" width="51.6640625" bestFit="1" customWidth="1"/>
    <col min="3" max="3" width="2.88671875" customWidth="1"/>
    <col min="4" max="5" width="5.33203125" customWidth="1"/>
    <col min="6" max="6" width="4.44140625" customWidth="1"/>
  </cols>
  <sheetData>
    <row r="1" spans="1:57" s="97" customFormat="1" ht="17.399999999999999" x14ac:dyDescent="0.3">
      <c r="A1" s="183" t="s">
        <v>117</v>
      </c>
      <c r="B1" s="183" t="s">
        <v>116</v>
      </c>
    </row>
    <row r="2" spans="1:57" s="97" customFormat="1" ht="34.799999999999997" x14ac:dyDescent="0.3">
      <c r="A2" s="183" t="s">
        <v>118</v>
      </c>
      <c r="B2" s="184" t="s">
        <v>119</v>
      </c>
    </row>
    <row r="3" spans="1:57" x14ac:dyDescent="0.25">
      <c r="B3" s="97">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3.8" x14ac:dyDescent="0.25">
      <c r="C4" s="3"/>
      <c r="D4" s="151" t="s">
        <v>5</v>
      </c>
      <c r="E4" s="152"/>
      <c r="G4" s="153" t="s">
        <v>6</v>
      </c>
      <c r="H4" s="154"/>
      <c r="I4" s="154"/>
      <c r="J4" s="154"/>
      <c r="K4" s="154"/>
      <c r="L4" s="154"/>
      <c r="M4" s="154"/>
      <c r="N4" s="154"/>
      <c r="O4" s="154"/>
      <c r="P4" s="154"/>
      <c r="Q4" s="154"/>
      <c r="R4" s="154"/>
      <c r="T4" s="153" t="s">
        <v>7</v>
      </c>
      <c r="U4" s="154"/>
      <c r="V4" s="154"/>
      <c r="W4" s="154"/>
      <c r="X4" s="154"/>
      <c r="Y4" s="154"/>
      <c r="Z4" s="154"/>
      <c r="AA4" s="154"/>
      <c r="AB4" s="154"/>
      <c r="AC4" s="154"/>
      <c r="AD4" s="154"/>
      <c r="AE4" s="154"/>
      <c r="AF4" s="4"/>
      <c r="AG4" s="153" t="s">
        <v>34</v>
      </c>
      <c r="AH4" s="154"/>
      <c r="AI4" s="154"/>
      <c r="AJ4" s="154"/>
      <c r="AK4" s="154"/>
      <c r="AL4" s="154"/>
      <c r="AM4" s="154"/>
      <c r="AN4" s="154"/>
      <c r="AO4" s="154"/>
      <c r="AP4" s="154"/>
      <c r="AQ4" s="154"/>
      <c r="AR4" s="154"/>
      <c r="AT4" s="153" t="s">
        <v>35</v>
      </c>
      <c r="AU4" s="154"/>
      <c r="AV4" s="154"/>
      <c r="AW4" s="154"/>
      <c r="AX4" s="154"/>
      <c r="AY4" s="154"/>
      <c r="AZ4" s="154"/>
      <c r="BA4" s="154"/>
      <c r="BB4" s="154"/>
      <c r="BC4" s="154"/>
      <c r="BD4" s="154"/>
      <c r="BE4" s="154"/>
    </row>
    <row r="5" spans="1:57" x14ac:dyDescent="0.25">
      <c r="A5" s="37"/>
      <c r="B5" s="37"/>
      <c r="C5" s="3"/>
      <c r="D5" s="155" t="s">
        <v>8</v>
      </c>
      <c r="E5" s="157" t="s">
        <v>9</v>
      </c>
      <c r="F5" s="5"/>
      <c r="G5" s="159" t="s">
        <v>0</v>
      </c>
      <c r="H5" s="161" t="s">
        <v>1</v>
      </c>
      <c r="I5" s="161" t="s">
        <v>10</v>
      </c>
      <c r="J5" s="161" t="s">
        <v>2</v>
      </c>
      <c r="K5" s="161" t="s">
        <v>11</v>
      </c>
      <c r="L5" s="163" t="s">
        <v>12</v>
      </c>
      <c r="M5" s="5"/>
      <c r="N5" s="159" t="s">
        <v>3</v>
      </c>
      <c r="O5" s="161" t="s">
        <v>4</v>
      </c>
      <c r="P5" s="163" t="s">
        <v>13</v>
      </c>
      <c r="Q5" s="2"/>
      <c r="R5" s="165" t="s">
        <v>14</v>
      </c>
      <c r="S5" s="2"/>
      <c r="T5" s="159" t="s">
        <v>0</v>
      </c>
      <c r="U5" s="161" t="s">
        <v>1</v>
      </c>
      <c r="V5" s="161" t="s">
        <v>10</v>
      </c>
      <c r="W5" s="161" t="s">
        <v>2</v>
      </c>
      <c r="X5" s="161" t="s">
        <v>11</v>
      </c>
      <c r="Y5" s="163" t="s">
        <v>12</v>
      </c>
      <c r="Z5" s="2"/>
      <c r="AA5" s="159" t="s">
        <v>3</v>
      </c>
      <c r="AB5" s="161" t="s">
        <v>4</v>
      </c>
      <c r="AC5" s="163" t="s">
        <v>13</v>
      </c>
      <c r="AD5" s="1"/>
      <c r="AE5" s="167" t="s">
        <v>14</v>
      </c>
      <c r="AF5" s="47"/>
      <c r="AG5" s="159" t="s">
        <v>0</v>
      </c>
      <c r="AH5" s="161" t="s">
        <v>1</v>
      </c>
      <c r="AI5" s="161" t="s">
        <v>10</v>
      </c>
      <c r="AJ5" s="161" t="s">
        <v>2</v>
      </c>
      <c r="AK5" s="161" t="s">
        <v>11</v>
      </c>
      <c r="AL5" s="163" t="s">
        <v>12</v>
      </c>
      <c r="AM5" s="5"/>
      <c r="AN5" s="159" t="s">
        <v>3</v>
      </c>
      <c r="AO5" s="161" t="s">
        <v>4</v>
      </c>
      <c r="AP5" s="163" t="s">
        <v>13</v>
      </c>
      <c r="AQ5" s="2"/>
      <c r="AR5" s="165" t="s">
        <v>14</v>
      </c>
      <c r="AS5" s="2"/>
      <c r="AT5" s="159" t="s">
        <v>0</v>
      </c>
      <c r="AU5" s="161" t="s">
        <v>1</v>
      </c>
      <c r="AV5" s="161" t="s">
        <v>10</v>
      </c>
      <c r="AW5" s="161" t="s">
        <v>2</v>
      </c>
      <c r="AX5" s="161" t="s">
        <v>11</v>
      </c>
      <c r="AY5" s="163" t="s">
        <v>12</v>
      </c>
      <c r="AZ5" s="2"/>
      <c r="BA5" s="159" t="s">
        <v>3</v>
      </c>
      <c r="BB5" s="161" t="s">
        <v>4</v>
      </c>
      <c r="BC5" s="163" t="s">
        <v>13</v>
      </c>
      <c r="BD5" s="1"/>
      <c r="BE5" s="167" t="s">
        <v>14</v>
      </c>
    </row>
    <row r="6" spans="1:57" x14ac:dyDescent="0.25">
      <c r="A6" s="37"/>
      <c r="B6" s="37"/>
      <c r="C6" s="3"/>
      <c r="D6" s="156"/>
      <c r="E6" s="158"/>
      <c r="F6" s="5"/>
      <c r="G6" s="160"/>
      <c r="H6" s="162"/>
      <c r="I6" s="162"/>
      <c r="J6" s="162"/>
      <c r="K6" s="162"/>
      <c r="L6" s="164"/>
      <c r="M6" s="5"/>
      <c r="N6" s="160"/>
      <c r="O6" s="162"/>
      <c r="P6" s="164"/>
      <c r="Q6" s="2"/>
      <c r="R6" s="166"/>
      <c r="S6" s="2"/>
      <c r="T6" s="160"/>
      <c r="U6" s="162"/>
      <c r="V6" s="162"/>
      <c r="W6" s="162"/>
      <c r="X6" s="162"/>
      <c r="Y6" s="164"/>
      <c r="Z6" s="2"/>
      <c r="AA6" s="160"/>
      <c r="AB6" s="162"/>
      <c r="AC6" s="164"/>
      <c r="AD6" s="1"/>
      <c r="AE6" s="168"/>
      <c r="AF6" s="48"/>
      <c r="AG6" s="160"/>
      <c r="AH6" s="162"/>
      <c r="AI6" s="162"/>
      <c r="AJ6" s="162"/>
      <c r="AK6" s="162"/>
      <c r="AL6" s="164"/>
      <c r="AM6" s="5"/>
      <c r="AN6" s="160"/>
      <c r="AO6" s="162"/>
      <c r="AP6" s="164"/>
      <c r="AQ6" s="2"/>
      <c r="AR6" s="166"/>
      <c r="AS6" s="2"/>
      <c r="AT6" s="160"/>
      <c r="AU6" s="162"/>
      <c r="AV6" s="162"/>
      <c r="AW6" s="162"/>
      <c r="AX6" s="162"/>
      <c r="AY6" s="164"/>
      <c r="AZ6" s="2"/>
      <c r="BA6" s="160"/>
      <c r="BB6" s="162"/>
      <c r="BC6" s="164"/>
      <c r="BD6" s="1"/>
      <c r="BE6" s="168"/>
    </row>
    <row r="7" spans="1:57" ht="13.8" x14ac:dyDescent="0.25">
      <c r="A7" s="38"/>
      <c r="B7" s="38"/>
      <c r="C7" s="6"/>
      <c r="D7" s="3"/>
      <c r="E7" s="7"/>
      <c r="F7" s="8"/>
      <c r="G7" s="9"/>
      <c r="H7" s="9"/>
      <c r="I7" s="9"/>
      <c r="J7" s="9"/>
      <c r="K7" s="9"/>
      <c r="L7" s="9"/>
      <c r="M7" s="8"/>
      <c r="N7" s="9"/>
      <c r="O7" s="9"/>
      <c r="P7" s="9"/>
      <c r="Q7" s="8"/>
      <c r="R7" s="9"/>
      <c r="S7" s="8"/>
      <c r="T7" s="9"/>
      <c r="U7" s="9"/>
      <c r="V7" s="9"/>
      <c r="W7" s="9"/>
      <c r="X7" s="9"/>
      <c r="Y7" s="9"/>
      <c r="Z7" s="8"/>
      <c r="AA7" s="9"/>
      <c r="AB7" s="9"/>
      <c r="AC7" s="9"/>
      <c r="AD7" s="8"/>
      <c r="AE7" s="9"/>
      <c r="AF7" s="9"/>
      <c r="AG7" s="9"/>
      <c r="AH7" s="9"/>
      <c r="AI7" s="9"/>
      <c r="AJ7" s="9"/>
      <c r="AK7" s="9"/>
      <c r="AL7" s="9"/>
      <c r="AM7" s="8"/>
      <c r="AN7" s="9"/>
      <c r="AO7" s="9"/>
      <c r="AP7" s="9"/>
      <c r="AQ7" s="8"/>
      <c r="AR7" s="9"/>
      <c r="AS7" s="8"/>
      <c r="AT7" s="9"/>
      <c r="AU7" s="9"/>
      <c r="AV7" s="9"/>
      <c r="AW7" s="9"/>
      <c r="AX7" s="9"/>
      <c r="AY7" s="9"/>
      <c r="AZ7" s="8"/>
      <c r="BA7" s="9"/>
      <c r="BB7" s="9"/>
      <c r="BC7" s="9"/>
      <c r="BD7" s="8"/>
      <c r="BE7" s="9"/>
    </row>
    <row r="8" spans="1:57" x14ac:dyDescent="0.25">
      <c r="A8" s="22" t="s">
        <v>15</v>
      </c>
      <c r="B8" s="44" t="str">
        <f>TRIM(A8)</f>
        <v>United States</v>
      </c>
      <c r="C8" s="10"/>
      <c r="D8" s="27" t="s">
        <v>16</v>
      </c>
      <c r="E8" s="30" t="s">
        <v>17</v>
      </c>
      <c r="F8" s="3"/>
      <c r="G8" s="185">
        <v>58.5817815454647</v>
      </c>
      <c r="H8" s="186">
        <v>65.163647712006195</v>
      </c>
      <c r="I8" s="186">
        <v>69.065312718843501</v>
      </c>
      <c r="J8" s="186">
        <v>70.423769835994804</v>
      </c>
      <c r="K8" s="186">
        <v>70.470259399222201</v>
      </c>
      <c r="L8" s="187">
        <v>66.741174994769494</v>
      </c>
      <c r="M8" s="188"/>
      <c r="N8" s="189">
        <v>76.759438567577007</v>
      </c>
      <c r="O8" s="190">
        <v>79.097390790286795</v>
      </c>
      <c r="P8" s="191">
        <v>77.928414678931901</v>
      </c>
      <c r="Q8" s="188"/>
      <c r="R8" s="192">
        <v>69.937590789903496</v>
      </c>
      <c r="S8" s="96"/>
      <c r="T8" s="185">
        <v>0.29376864230934702</v>
      </c>
      <c r="U8" s="186">
        <v>3.8197258948448698</v>
      </c>
      <c r="V8" s="186">
        <v>5.7233840722816902</v>
      </c>
      <c r="W8" s="186">
        <v>6.3993471653003704</v>
      </c>
      <c r="X8" s="186">
        <v>4.3806838835494597</v>
      </c>
      <c r="Y8" s="187">
        <v>4.21656842467128</v>
      </c>
      <c r="Z8" s="188"/>
      <c r="AA8" s="189">
        <v>1.0744589823689901</v>
      </c>
      <c r="AB8" s="190">
        <v>0.51311939675458695</v>
      </c>
      <c r="AC8" s="191">
        <v>0.78879762002618303</v>
      </c>
      <c r="AD8" s="188"/>
      <c r="AE8" s="192">
        <v>3.0997972856437701</v>
      </c>
      <c r="AF8" s="33"/>
      <c r="AG8" s="185">
        <v>59.341370828504502</v>
      </c>
      <c r="AH8" s="186">
        <v>68.109363752864994</v>
      </c>
      <c r="AI8" s="186">
        <v>72.267119105413897</v>
      </c>
      <c r="AJ8" s="186">
        <v>72.943984640136193</v>
      </c>
      <c r="AK8" s="186">
        <v>71.987514379489099</v>
      </c>
      <c r="AL8" s="187">
        <v>68.9299434634477</v>
      </c>
      <c r="AM8" s="188"/>
      <c r="AN8" s="189">
        <v>77.202969066909702</v>
      </c>
      <c r="AO8" s="190">
        <v>79.723120482174807</v>
      </c>
      <c r="AP8" s="191">
        <v>78.463044774542297</v>
      </c>
      <c r="AQ8" s="188"/>
      <c r="AR8" s="192">
        <v>71.653702119949799</v>
      </c>
      <c r="AS8" s="96"/>
      <c r="AT8" s="185">
        <v>0.12532437306268199</v>
      </c>
      <c r="AU8" s="186">
        <v>5.1039648451696698</v>
      </c>
      <c r="AV8" s="186">
        <v>6.7011847652026004</v>
      </c>
      <c r="AW8" s="186">
        <v>5.90658433807367</v>
      </c>
      <c r="AX8" s="186">
        <v>2.7638215287055501</v>
      </c>
      <c r="AY8" s="187">
        <v>4.2103986308490002</v>
      </c>
      <c r="AZ8" s="188"/>
      <c r="BA8" s="189">
        <v>-1.2659029372427</v>
      </c>
      <c r="BB8" s="190">
        <v>-1.5807892969008399</v>
      </c>
      <c r="BC8" s="191">
        <v>-1.42612643780166</v>
      </c>
      <c r="BD8" s="188"/>
      <c r="BE8" s="192">
        <v>2.3787196544557201</v>
      </c>
    </row>
    <row r="9" spans="1:57" x14ac:dyDescent="0.25">
      <c r="A9" s="23" t="s">
        <v>18</v>
      </c>
      <c r="B9" s="44" t="str">
        <f>TRIM(A9)</f>
        <v>Virginia</v>
      </c>
      <c r="C9" s="11"/>
      <c r="D9" s="28" t="s">
        <v>16</v>
      </c>
      <c r="E9" s="31" t="s">
        <v>17</v>
      </c>
      <c r="F9" s="12"/>
      <c r="G9" s="193">
        <v>56.720006105627299</v>
      </c>
      <c r="H9" s="188">
        <v>65.436292846782095</v>
      </c>
      <c r="I9" s="188">
        <v>69.193577117846104</v>
      </c>
      <c r="J9" s="188">
        <v>71.018780059546501</v>
      </c>
      <c r="K9" s="188">
        <v>71.904980023920402</v>
      </c>
      <c r="L9" s="194">
        <v>66.854159881117099</v>
      </c>
      <c r="M9" s="188"/>
      <c r="N9" s="195">
        <v>79.458991780543002</v>
      </c>
      <c r="O9" s="196">
        <v>80.626383693411697</v>
      </c>
      <c r="P9" s="197">
        <v>80.0426877369773</v>
      </c>
      <c r="Q9" s="188"/>
      <c r="R9" s="198">
        <v>70.622160020356901</v>
      </c>
      <c r="S9" s="96"/>
      <c r="T9" s="193">
        <v>-3.6388158398880801</v>
      </c>
      <c r="U9" s="188">
        <v>1.0393683700120799</v>
      </c>
      <c r="V9" s="188">
        <v>3.41603573844387</v>
      </c>
      <c r="W9" s="188">
        <v>5.7945709976564199</v>
      </c>
      <c r="X9" s="188">
        <v>6.1991108681088303</v>
      </c>
      <c r="Y9" s="194">
        <v>2.7356962974731802</v>
      </c>
      <c r="Z9" s="188"/>
      <c r="AA9" s="195">
        <v>1.92156847283781</v>
      </c>
      <c r="AB9" s="196">
        <v>0.47673076498093397</v>
      </c>
      <c r="AC9" s="197">
        <v>1.18872501130508</v>
      </c>
      <c r="AD9" s="188"/>
      <c r="AE9" s="198">
        <v>2.2293757112186698</v>
      </c>
      <c r="AF9" s="34"/>
      <c r="AG9" s="193">
        <v>58.100291289304899</v>
      </c>
      <c r="AH9" s="188">
        <v>68.714421101506701</v>
      </c>
      <c r="AI9" s="188">
        <v>72.516712144051994</v>
      </c>
      <c r="AJ9" s="188">
        <v>73.308750103357596</v>
      </c>
      <c r="AK9" s="188">
        <v>71.871124086476897</v>
      </c>
      <c r="AL9" s="194">
        <v>68.902108594660305</v>
      </c>
      <c r="AM9" s="188"/>
      <c r="AN9" s="195">
        <v>77.357191469332903</v>
      </c>
      <c r="AO9" s="196">
        <v>78.848245463392203</v>
      </c>
      <c r="AP9" s="197">
        <v>78.102718466362603</v>
      </c>
      <c r="AQ9" s="188"/>
      <c r="AR9" s="198">
        <v>71.530827998160902</v>
      </c>
      <c r="AS9" s="96"/>
      <c r="AT9" s="193">
        <v>9.6176563865178102E-2</v>
      </c>
      <c r="AU9" s="188">
        <v>6.2819573773100599</v>
      </c>
      <c r="AV9" s="188">
        <v>7.7123554678266002</v>
      </c>
      <c r="AW9" s="188">
        <v>7.6292399990284103</v>
      </c>
      <c r="AX9" s="188">
        <v>5.0044771186595902</v>
      </c>
      <c r="AY9" s="194">
        <v>5.4904303721099499</v>
      </c>
      <c r="AZ9" s="188"/>
      <c r="BA9" s="195">
        <v>-0.81657098792913696</v>
      </c>
      <c r="BB9" s="196">
        <v>-2.1203235230252102</v>
      </c>
      <c r="BC9" s="197">
        <v>-1.4789818114747499</v>
      </c>
      <c r="BD9" s="188"/>
      <c r="BE9" s="198">
        <v>3.2126478271986501</v>
      </c>
    </row>
    <row r="10" spans="1:57" x14ac:dyDescent="0.25">
      <c r="A10" s="24" t="s">
        <v>19</v>
      </c>
      <c r="B10" s="44" t="str">
        <f t="shared" ref="B10:B45" si="0">TRIM(A10)</f>
        <v>Norfolk/Virginia Beach, VA</v>
      </c>
      <c r="C10" s="12"/>
      <c r="D10" s="28" t="s">
        <v>16</v>
      </c>
      <c r="E10" s="31" t="s">
        <v>17</v>
      </c>
      <c r="F10" s="12"/>
      <c r="G10" s="193">
        <v>65.914091147197396</v>
      </c>
      <c r="H10" s="188">
        <v>73.355159769512795</v>
      </c>
      <c r="I10" s="188">
        <v>76.608171817705596</v>
      </c>
      <c r="J10" s="188">
        <v>78.768988999476093</v>
      </c>
      <c r="K10" s="188">
        <v>80.128339444735403</v>
      </c>
      <c r="L10" s="194">
        <v>74.954950235725505</v>
      </c>
      <c r="M10" s="188"/>
      <c r="N10" s="195">
        <v>89.3059193294918</v>
      </c>
      <c r="O10" s="196">
        <v>91.623886851754804</v>
      </c>
      <c r="P10" s="197">
        <v>90.464903090623295</v>
      </c>
      <c r="Q10" s="188"/>
      <c r="R10" s="198">
        <v>79.386365337124801</v>
      </c>
      <c r="S10" s="96"/>
      <c r="T10" s="193">
        <v>-7.1132909046414499</v>
      </c>
      <c r="U10" s="188">
        <v>-5.1767381997544701</v>
      </c>
      <c r="V10" s="188">
        <v>-2.31162389351854</v>
      </c>
      <c r="W10" s="188">
        <v>1.0461754436002499</v>
      </c>
      <c r="X10" s="188">
        <v>-1.13722427755734</v>
      </c>
      <c r="Y10" s="194">
        <v>-2.8442089455564701</v>
      </c>
      <c r="Z10" s="188"/>
      <c r="AA10" s="195">
        <v>-0.23959709684679401</v>
      </c>
      <c r="AB10" s="196">
        <v>1.4360695528979599</v>
      </c>
      <c r="AC10" s="197">
        <v>0.60199255998229695</v>
      </c>
      <c r="AD10" s="188"/>
      <c r="AE10" s="198">
        <v>-1.74838715302096</v>
      </c>
      <c r="AF10" s="35"/>
      <c r="AG10" s="193">
        <v>67.742928234677805</v>
      </c>
      <c r="AH10" s="188">
        <v>76.102671555788305</v>
      </c>
      <c r="AI10" s="188">
        <v>79.108171817705596</v>
      </c>
      <c r="AJ10" s="188">
        <v>80.307097957045499</v>
      </c>
      <c r="AK10" s="188">
        <v>80.713069669984193</v>
      </c>
      <c r="AL10" s="194">
        <v>76.794787847040297</v>
      </c>
      <c r="AM10" s="188"/>
      <c r="AN10" s="195">
        <v>87.777632268203206</v>
      </c>
      <c r="AO10" s="196">
        <v>90.6318753273965</v>
      </c>
      <c r="AP10" s="197">
        <v>89.204753797799796</v>
      </c>
      <c r="AQ10" s="188"/>
      <c r="AR10" s="198">
        <v>80.340492404400194</v>
      </c>
      <c r="AS10" s="96"/>
      <c r="AT10" s="193">
        <v>-4.5987535168388396</v>
      </c>
      <c r="AU10" s="188">
        <v>-1.0954263151397701</v>
      </c>
      <c r="AV10" s="188">
        <v>-0.790865083298669</v>
      </c>
      <c r="AW10" s="188">
        <v>0.901311672657927</v>
      </c>
      <c r="AX10" s="188">
        <v>-0.69253790224651202</v>
      </c>
      <c r="AY10" s="194">
        <v>-1.1798805767816301</v>
      </c>
      <c r="AZ10" s="188"/>
      <c r="BA10" s="195">
        <v>-2.29651023272026</v>
      </c>
      <c r="BB10" s="196">
        <v>-0.60294035356974396</v>
      </c>
      <c r="BC10" s="197">
        <v>-1.4434532671498199</v>
      </c>
      <c r="BD10" s="188"/>
      <c r="BE10" s="198">
        <v>-1.2636484467170499</v>
      </c>
    </row>
    <row r="11" spans="1:57" x14ac:dyDescent="0.25">
      <c r="A11" s="24" t="s">
        <v>20</v>
      </c>
      <c r="B11" s="95" t="s">
        <v>72</v>
      </c>
      <c r="C11" s="12"/>
      <c r="D11" s="28" t="s">
        <v>16</v>
      </c>
      <c r="E11" s="31" t="s">
        <v>17</v>
      </c>
      <c r="F11" s="12"/>
      <c r="G11" s="193">
        <v>56.1478933791917</v>
      </c>
      <c r="H11" s="188">
        <v>65.941077974385607</v>
      </c>
      <c r="I11" s="188">
        <v>70.443951667647099</v>
      </c>
      <c r="J11" s="188">
        <v>74.263474679820703</v>
      </c>
      <c r="K11" s="188">
        <v>75.937910123546104</v>
      </c>
      <c r="L11" s="194">
        <v>68.546861564918302</v>
      </c>
      <c r="M11" s="188"/>
      <c r="N11" s="195">
        <v>84.287459836176794</v>
      </c>
      <c r="O11" s="196">
        <v>83.794180205457707</v>
      </c>
      <c r="P11" s="197">
        <v>84.040820020817307</v>
      </c>
      <c r="Q11" s="188"/>
      <c r="R11" s="198">
        <v>72.9737068380323</v>
      </c>
      <c r="S11" s="96"/>
      <c r="T11" s="193">
        <v>-10.597391303594399</v>
      </c>
      <c r="U11" s="188">
        <v>-5.5905728690568104</v>
      </c>
      <c r="V11" s="188">
        <v>-4.6189153104009497</v>
      </c>
      <c r="W11" s="188">
        <v>0.46048980932342698</v>
      </c>
      <c r="X11" s="188">
        <v>4.3203170431701503</v>
      </c>
      <c r="Y11" s="194">
        <v>-2.9687740168225001</v>
      </c>
      <c r="Z11" s="188"/>
      <c r="AA11" s="195">
        <v>2.1580821758472899</v>
      </c>
      <c r="AB11" s="196">
        <v>1.19983888444927</v>
      </c>
      <c r="AC11" s="197">
        <v>1.67810895630643</v>
      </c>
      <c r="AD11" s="188"/>
      <c r="AE11" s="198">
        <v>-1.4873405631002099</v>
      </c>
      <c r="AF11" s="35"/>
      <c r="AG11" s="193">
        <v>56.843689188577599</v>
      </c>
      <c r="AH11" s="188">
        <v>68.512694030863898</v>
      </c>
      <c r="AI11" s="188">
        <v>73.457935466352794</v>
      </c>
      <c r="AJ11" s="188">
        <v>74.835950581526902</v>
      </c>
      <c r="AK11" s="188">
        <v>72.258677648549494</v>
      </c>
      <c r="AL11" s="194">
        <v>69.181789383174106</v>
      </c>
      <c r="AM11" s="188"/>
      <c r="AN11" s="195">
        <v>78.139566456985094</v>
      </c>
      <c r="AO11" s="196">
        <v>77.294429108023706</v>
      </c>
      <c r="AP11" s="197">
        <v>77.716997782504393</v>
      </c>
      <c r="AQ11" s="188"/>
      <c r="AR11" s="198">
        <v>71.620420354411294</v>
      </c>
      <c r="AS11" s="96"/>
      <c r="AT11" s="193">
        <v>-5.4844564424642099</v>
      </c>
      <c r="AU11" s="188">
        <v>2.81900281822083</v>
      </c>
      <c r="AV11" s="188">
        <v>4.1853994084031898</v>
      </c>
      <c r="AW11" s="188">
        <v>4.0437225272659596</v>
      </c>
      <c r="AX11" s="188">
        <v>0.19767307262091799</v>
      </c>
      <c r="AY11" s="194">
        <v>1.34242197565031</v>
      </c>
      <c r="AZ11" s="188"/>
      <c r="BA11" s="195">
        <v>-4.72958783533306</v>
      </c>
      <c r="BB11" s="196">
        <v>-7.4821303563155501</v>
      </c>
      <c r="BC11" s="197">
        <v>-6.1185499004254904</v>
      </c>
      <c r="BD11" s="188"/>
      <c r="BE11" s="198">
        <v>-1.0945303260269299</v>
      </c>
    </row>
    <row r="12" spans="1:57" x14ac:dyDescent="0.25">
      <c r="A12" s="24" t="s">
        <v>21</v>
      </c>
      <c r="B12" s="44" t="str">
        <f t="shared" si="0"/>
        <v>Virginia Area</v>
      </c>
      <c r="C12" s="12"/>
      <c r="D12" s="28" t="s">
        <v>16</v>
      </c>
      <c r="E12" s="31" t="s">
        <v>17</v>
      </c>
      <c r="F12" s="12"/>
      <c r="G12" s="193">
        <v>48.630408892417599</v>
      </c>
      <c r="H12" s="188">
        <v>59.428691647771103</v>
      </c>
      <c r="I12" s="188">
        <v>62.628859954650601</v>
      </c>
      <c r="J12" s="188">
        <v>64.646204913625795</v>
      </c>
      <c r="K12" s="188">
        <v>63.2740363262348</v>
      </c>
      <c r="L12" s="194">
        <v>59.719359256610502</v>
      </c>
      <c r="M12" s="188"/>
      <c r="N12" s="195">
        <v>71.731457023305794</v>
      </c>
      <c r="O12" s="196">
        <v>72.182612964304894</v>
      </c>
      <c r="P12" s="197">
        <v>71.957034993805294</v>
      </c>
      <c r="Q12" s="188"/>
      <c r="R12" s="198">
        <v>63.215324360511097</v>
      </c>
      <c r="S12" s="96"/>
      <c r="T12" s="193">
        <v>-5.46702179951542</v>
      </c>
      <c r="U12" s="188">
        <v>-0.50394703486379</v>
      </c>
      <c r="V12" s="188">
        <v>0.27988491220163197</v>
      </c>
      <c r="W12" s="188">
        <v>0.98724691577783497</v>
      </c>
      <c r="X12" s="188">
        <v>-2.2497259319064402</v>
      </c>
      <c r="Y12" s="194">
        <v>-1.2482267536738201</v>
      </c>
      <c r="Z12" s="188"/>
      <c r="AA12" s="195">
        <v>-8.1970565042810097</v>
      </c>
      <c r="AB12" s="196">
        <v>-8.4393003768666706</v>
      </c>
      <c r="AC12" s="197">
        <v>-8.3187181588827794</v>
      </c>
      <c r="AD12" s="188"/>
      <c r="AE12" s="198">
        <v>-3.6652206478573199</v>
      </c>
      <c r="AF12" s="35"/>
      <c r="AG12" s="193">
        <v>49.717441561777498</v>
      </c>
      <c r="AH12" s="188">
        <v>61.297650191534998</v>
      </c>
      <c r="AI12" s="188">
        <v>63.5464355788096</v>
      </c>
      <c r="AJ12" s="188">
        <v>64.810099971970402</v>
      </c>
      <c r="AK12" s="188">
        <v>64.166588806876504</v>
      </c>
      <c r="AL12" s="194">
        <v>60.7070784926496</v>
      </c>
      <c r="AM12" s="188"/>
      <c r="AN12" s="195">
        <v>71.183897038213502</v>
      </c>
      <c r="AO12" s="196">
        <v>71.214262356348598</v>
      </c>
      <c r="AP12" s="197">
        <v>71.199079697281107</v>
      </c>
      <c r="AQ12" s="188"/>
      <c r="AR12" s="198">
        <v>63.7046830944793</v>
      </c>
      <c r="AS12" s="96"/>
      <c r="AT12" s="193">
        <v>-4.0018825277741499</v>
      </c>
      <c r="AU12" s="188">
        <v>0.30437985734989098</v>
      </c>
      <c r="AV12" s="188">
        <v>-6.6837805567962705E-2</v>
      </c>
      <c r="AW12" s="188">
        <v>0.72643684014818999</v>
      </c>
      <c r="AX12" s="188">
        <v>-0.69414395085299496</v>
      </c>
      <c r="AY12" s="194">
        <v>-0.62629306104598204</v>
      </c>
      <c r="AZ12" s="188"/>
      <c r="BA12" s="195">
        <v>-7.3882691769600797</v>
      </c>
      <c r="BB12" s="196">
        <v>-9.0165979343252101</v>
      </c>
      <c r="BC12" s="197">
        <v>-8.2098280841751308</v>
      </c>
      <c r="BD12" s="188"/>
      <c r="BE12" s="198">
        <v>-3.1807617402777302</v>
      </c>
    </row>
    <row r="13" spans="1:57" x14ac:dyDescent="0.25">
      <c r="A13" s="41" t="s">
        <v>22</v>
      </c>
      <c r="B13" s="95" t="s">
        <v>88</v>
      </c>
      <c r="C13" s="12"/>
      <c r="D13" s="28" t="s">
        <v>16</v>
      </c>
      <c r="E13" s="31" t="s">
        <v>17</v>
      </c>
      <c r="F13" s="12"/>
      <c r="G13" s="193">
        <v>55.725177097491297</v>
      </c>
      <c r="H13" s="188">
        <v>62.750569322303903</v>
      </c>
      <c r="I13" s="188">
        <v>67.802910969693102</v>
      </c>
      <c r="J13" s="188">
        <v>67.0315130021512</v>
      </c>
      <c r="K13" s="188">
        <v>66.783081451344302</v>
      </c>
      <c r="L13" s="194">
        <v>64.018650368596795</v>
      </c>
      <c r="M13" s="188"/>
      <c r="N13" s="195">
        <v>71.997443675346702</v>
      </c>
      <c r="O13" s="196">
        <v>76.2630854118473</v>
      </c>
      <c r="P13" s="197">
        <v>74.130264543596994</v>
      </c>
      <c r="Q13" s="188"/>
      <c r="R13" s="198">
        <v>66.907682990025407</v>
      </c>
      <c r="S13" s="96"/>
      <c r="T13" s="193">
        <v>12.040141010678401</v>
      </c>
      <c r="U13" s="188">
        <v>20.315132139761001</v>
      </c>
      <c r="V13" s="188">
        <v>26.788676988567101</v>
      </c>
      <c r="W13" s="188">
        <v>27.5868819391839</v>
      </c>
      <c r="X13" s="188">
        <v>22.497088500205301</v>
      </c>
      <c r="Y13" s="194">
        <v>21.975086485295499</v>
      </c>
      <c r="Z13" s="188"/>
      <c r="AA13" s="195">
        <v>9.0045400114945302</v>
      </c>
      <c r="AB13" s="196">
        <v>6.67734545140015</v>
      </c>
      <c r="AC13" s="197">
        <v>7.7949237169873502</v>
      </c>
      <c r="AD13" s="188"/>
      <c r="AE13" s="198">
        <v>17.098825295882701</v>
      </c>
      <c r="AF13" s="35"/>
      <c r="AG13" s="193">
        <v>57.717130075519499</v>
      </c>
      <c r="AH13" s="188">
        <v>68.031990062737904</v>
      </c>
      <c r="AI13" s="188">
        <v>73.664230357255306</v>
      </c>
      <c r="AJ13" s="188">
        <v>72.609296380640302</v>
      </c>
      <c r="AK13" s="188">
        <v>69.135530212336903</v>
      </c>
      <c r="AL13" s="194">
        <v>68.231635417698001</v>
      </c>
      <c r="AM13" s="188"/>
      <c r="AN13" s="195">
        <v>72.791794557908801</v>
      </c>
      <c r="AO13" s="196">
        <v>77.055411037201694</v>
      </c>
      <c r="AP13" s="197">
        <v>74.923602797555205</v>
      </c>
      <c r="AQ13" s="188"/>
      <c r="AR13" s="198">
        <v>70.143626097657204</v>
      </c>
      <c r="AS13" s="96"/>
      <c r="AT13" s="193">
        <v>18.404880064647401</v>
      </c>
      <c r="AU13" s="188">
        <v>30.559048103735499</v>
      </c>
      <c r="AV13" s="188">
        <v>36.068814893634901</v>
      </c>
      <c r="AW13" s="188">
        <v>32.895479945303698</v>
      </c>
      <c r="AX13" s="188">
        <v>25.710544690695698</v>
      </c>
      <c r="AY13" s="194">
        <v>28.92211818797</v>
      </c>
      <c r="AZ13" s="188"/>
      <c r="BA13" s="195">
        <v>12.439861804144501</v>
      </c>
      <c r="BB13" s="196">
        <v>9.4702902177799508</v>
      </c>
      <c r="BC13" s="197">
        <v>10.8929837023595</v>
      </c>
      <c r="BD13" s="188"/>
      <c r="BE13" s="198">
        <v>22.827736458900901</v>
      </c>
    </row>
    <row r="14" spans="1:57" x14ac:dyDescent="0.25">
      <c r="A14" s="24" t="s">
        <v>23</v>
      </c>
      <c r="B14" s="44" t="str">
        <f t="shared" si="0"/>
        <v>Arlington, VA</v>
      </c>
      <c r="C14" s="12"/>
      <c r="D14" s="28" t="s">
        <v>16</v>
      </c>
      <c r="E14" s="31" t="s">
        <v>17</v>
      </c>
      <c r="F14" s="12"/>
      <c r="G14" s="193">
        <v>58.3015954709212</v>
      </c>
      <c r="H14" s="188">
        <v>67.195059186824395</v>
      </c>
      <c r="I14" s="188">
        <v>71.641791044776099</v>
      </c>
      <c r="J14" s="188">
        <v>73.998970663921696</v>
      </c>
      <c r="K14" s="188">
        <v>81.3998970663921</v>
      </c>
      <c r="L14" s="194">
        <v>70.507462686567095</v>
      </c>
      <c r="M14" s="188"/>
      <c r="N14" s="195">
        <v>79.783839423571706</v>
      </c>
      <c r="O14" s="196">
        <v>77.766340710241806</v>
      </c>
      <c r="P14" s="197">
        <v>78.775090066906799</v>
      </c>
      <c r="Q14" s="188"/>
      <c r="R14" s="198">
        <v>72.869641938092698</v>
      </c>
      <c r="S14" s="96"/>
      <c r="T14" s="193">
        <v>16.3328408015539</v>
      </c>
      <c r="U14" s="188">
        <v>36.276537043443</v>
      </c>
      <c r="V14" s="188">
        <v>43.124506655258202</v>
      </c>
      <c r="W14" s="188">
        <v>48.824997492549002</v>
      </c>
      <c r="X14" s="188">
        <v>60.4810321247178</v>
      </c>
      <c r="Y14" s="194">
        <v>41.057683082465097</v>
      </c>
      <c r="Z14" s="188"/>
      <c r="AA14" s="195">
        <v>29.297635299670802</v>
      </c>
      <c r="AB14" s="196">
        <v>13.9889623828886</v>
      </c>
      <c r="AC14" s="197">
        <v>21.259361753196501</v>
      </c>
      <c r="AD14" s="188"/>
      <c r="AE14" s="198">
        <v>34.285681859582098</v>
      </c>
      <c r="AF14" s="35"/>
      <c r="AG14" s="193">
        <v>61.821924858466197</v>
      </c>
      <c r="AH14" s="188">
        <v>76.492537313432805</v>
      </c>
      <c r="AI14" s="188">
        <v>82.395779722079197</v>
      </c>
      <c r="AJ14" s="188">
        <v>81.590324240864604</v>
      </c>
      <c r="AK14" s="188">
        <v>78.844570252187296</v>
      </c>
      <c r="AL14" s="194">
        <v>76.229027277406004</v>
      </c>
      <c r="AM14" s="188"/>
      <c r="AN14" s="195">
        <v>77.745753988677293</v>
      </c>
      <c r="AO14" s="196">
        <v>78.7261966031909</v>
      </c>
      <c r="AP14" s="197">
        <v>78.235975295934097</v>
      </c>
      <c r="AQ14" s="188"/>
      <c r="AR14" s="198">
        <v>76.802440996985496</v>
      </c>
      <c r="AS14" s="96"/>
      <c r="AT14" s="193">
        <v>29.597893633337399</v>
      </c>
      <c r="AU14" s="188">
        <v>53.318710295618203</v>
      </c>
      <c r="AV14" s="188">
        <v>61.579641103438703</v>
      </c>
      <c r="AW14" s="188">
        <v>57.040927626105798</v>
      </c>
      <c r="AX14" s="188">
        <v>50.061151228265999</v>
      </c>
      <c r="AY14" s="194">
        <v>50.599995489214898</v>
      </c>
      <c r="AZ14" s="188"/>
      <c r="BA14" s="195">
        <v>23.2928884212063</v>
      </c>
      <c r="BB14" s="196">
        <v>13.4019904509529</v>
      </c>
      <c r="BC14" s="197">
        <v>18.109855623660899</v>
      </c>
      <c r="BD14" s="188"/>
      <c r="BE14" s="198">
        <v>39.436377497590001</v>
      </c>
    </row>
    <row r="15" spans="1:57" x14ac:dyDescent="0.25">
      <c r="A15" s="24" t="s">
        <v>24</v>
      </c>
      <c r="B15" s="44" t="str">
        <f t="shared" si="0"/>
        <v>Suburban Virginia Area</v>
      </c>
      <c r="C15" s="12"/>
      <c r="D15" s="28" t="s">
        <v>16</v>
      </c>
      <c r="E15" s="31" t="s">
        <v>17</v>
      </c>
      <c r="F15" s="12"/>
      <c r="G15" s="193">
        <v>53.2500350975712</v>
      </c>
      <c r="H15" s="188">
        <v>64.930506808928797</v>
      </c>
      <c r="I15" s="188">
        <v>68.103327249754301</v>
      </c>
      <c r="J15" s="188">
        <v>67.864663765267395</v>
      </c>
      <c r="K15" s="188">
        <v>68.440263933735693</v>
      </c>
      <c r="L15" s="194">
        <v>64.517759371051497</v>
      </c>
      <c r="M15" s="188"/>
      <c r="N15" s="195">
        <v>79.292432963638902</v>
      </c>
      <c r="O15" s="196">
        <v>85.399410360803003</v>
      </c>
      <c r="P15" s="197">
        <v>82.345921662220903</v>
      </c>
      <c r="Q15" s="188"/>
      <c r="R15" s="198">
        <v>69.611520025671297</v>
      </c>
      <c r="S15" s="96"/>
      <c r="T15" s="193">
        <v>-2.6424653196436498</v>
      </c>
      <c r="U15" s="188">
        <v>4.1845606147408603</v>
      </c>
      <c r="V15" s="188">
        <v>6.0077454958795702</v>
      </c>
      <c r="W15" s="188">
        <v>2.1044067650432301</v>
      </c>
      <c r="X15" s="188">
        <v>0.62623122635056905</v>
      </c>
      <c r="Y15" s="194">
        <v>2.1684992083468102</v>
      </c>
      <c r="Z15" s="188"/>
      <c r="AA15" s="195">
        <v>2.3435825169099598</v>
      </c>
      <c r="AB15" s="196">
        <v>-2.3986748702931</v>
      </c>
      <c r="AC15" s="197">
        <v>-0.17158189032913901</v>
      </c>
      <c r="AD15" s="188"/>
      <c r="AE15" s="198">
        <v>1.3654179914525599</v>
      </c>
      <c r="AF15" s="35"/>
      <c r="AG15" s="193">
        <v>55.980626140670999</v>
      </c>
      <c r="AH15" s="188">
        <v>67.499649024287507</v>
      </c>
      <c r="AI15" s="188">
        <v>71.767513688052702</v>
      </c>
      <c r="AJ15" s="188">
        <v>70.605784079741596</v>
      </c>
      <c r="AK15" s="188">
        <v>70.040713182647707</v>
      </c>
      <c r="AL15" s="194">
        <v>67.178857223080101</v>
      </c>
      <c r="AM15" s="188"/>
      <c r="AN15" s="195">
        <v>74.7683560297627</v>
      </c>
      <c r="AO15" s="196">
        <v>82.251158219851106</v>
      </c>
      <c r="AP15" s="197">
        <v>78.509757124806896</v>
      </c>
      <c r="AQ15" s="188"/>
      <c r="AR15" s="198">
        <v>70.416257195002103</v>
      </c>
      <c r="AS15" s="96"/>
      <c r="AT15" s="193">
        <v>7.4291620729334804E-2</v>
      </c>
      <c r="AU15" s="188">
        <v>4.8574725934087803</v>
      </c>
      <c r="AV15" s="188">
        <v>7.0412505023346901</v>
      </c>
      <c r="AW15" s="188">
        <v>4.3601067930066097</v>
      </c>
      <c r="AX15" s="188">
        <v>2.55239558099567</v>
      </c>
      <c r="AY15" s="194">
        <v>3.8917407500740802</v>
      </c>
      <c r="AZ15" s="188"/>
      <c r="BA15" s="195">
        <v>-2.7760471089494501</v>
      </c>
      <c r="BB15" s="196">
        <v>-1.80962242377955</v>
      </c>
      <c r="BC15" s="197">
        <v>-2.2721920368476902</v>
      </c>
      <c r="BD15" s="188"/>
      <c r="BE15" s="198">
        <v>1.84546533895113</v>
      </c>
    </row>
    <row r="16" spans="1:57" x14ac:dyDescent="0.25">
      <c r="A16" s="24" t="s">
        <v>25</v>
      </c>
      <c r="B16" s="44" t="str">
        <f t="shared" si="0"/>
        <v>Alexandria, VA</v>
      </c>
      <c r="C16" s="12"/>
      <c r="D16" s="28" t="s">
        <v>16</v>
      </c>
      <c r="E16" s="31" t="s">
        <v>17</v>
      </c>
      <c r="F16" s="12"/>
      <c r="G16" s="193">
        <v>54.800573202770401</v>
      </c>
      <c r="H16" s="188">
        <v>60.855027465966003</v>
      </c>
      <c r="I16" s="188">
        <v>64.831621686171403</v>
      </c>
      <c r="J16" s="188">
        <v>64.294244088846398</v>
      </c>
      <c r="K16" s="188">
        <v>65.560066873656496</v>
      </c>
      <c r="L16" s="194">
        <v>62.068306663482197</v>
      </c>
      <c r="M16" s="188"/>
      <c r="N16" s="195">
        <v>74.958203964652398</v>
      </c>
      <c r="O16" s="196">
        <v>78.827322665392799</v>
      </c>
      <c r="P16" s="197">
        <v>76.892763315022606</v>
      </c>
      <c r="Q16" s="188"/>
      <c r="R16" s="198">
        <v>66.303865706779405</v>
      </c>
      <c r="S16" s="96"/>
      <c r="T16" s="193">
        <v>-2.7572302832281501</v>
      </c>
      <c r="U16" s="188">
        <v>-2.1058728730895999</v>
      </c>
      <c r="V16" s="188">
        <v>2.5538691118416201</v>
      </c>
      <c r="W16" s="188">
        <v>7.6173105068981304</v>
      </c>
      <c r="X16" s="188">
        <v>17.216462348009099</v>
      </c>
      <c r="Y16" s="194">
        <v>4.3481095665167597</v>
      </c>
      <c r="Z16" s="188"/>
      <c r="AA16" s="195">
        <v>13.3012589015658</v>
      </c>
      <c r="AB16" s="196">
        <v>12.754733355518599</v>
      </c>
      <c r="AC16" s="197">
        <v>13.020460862607599</v>
      </c>
      <c r="AD16" s="188"/>
      <c r="AE16" s="198">
        <v>7.0703571029732704</v>
      </c>
      <c r="AF16" s="35"/>
      <c r="AG16" s="193">
        <v>56.988894196321901</v>
      </c>
      <c r="AH16" s="188">
        <v>65.333174110341503</v>
      </c>
      <c r="AI16" s="188">
        <v>70.486028182469497</v>
      </c>
      <c r="AJ16" s="188">
        <v>69.590398853594394</v>
      </c>
      <c r="AK16" s="188">
        <v>66.715428707905403</v>
      </c>
      <c r="AL16" s="194">
        <v>65.822784810126507</v>
      </c>
      <c r="AM16" s="188"/>
      <c r="AN16" s="195">
        <v>72.880343921662202</v>
      </c>
      <c r="AO16" s="196">
        <v>77.758538332935203</v>
      </c>
      <c r="AP16" s="197">
        <v>75.319441127298703</v>
      </c>
      <c r="AQ16" s="188"/>
      <c r="AR16" s="198">
        <v>68.536115186461402</v>
      </c>
      <c r="AS16" s="96"/>
      <c r="AT16" s="193">
        <v>10.7075284838828</v>
      </c>
      <c r="AU16" s="188">
        <v>17.881939231328602</v>
      </c>
      <c r="AV16" s="188">
        <v>22.057536143128502</v>
      </c>
      <c r="AW16" s="188">
        <v>21.4964790382848</v>
      </c>
      <c r="AX16" s="188">
        <v>18.353804905910099</v>
      </c>
      <c r="AY16" s="194">
        <v>18.2608450674465</v>
      </c>
      <c r="AZ16" s="188"/>
      <c r="BA16" s="195">
        <v>9.8602975840408895</v>
      </c>
      <c r="BB16" s="196">
        <v>8.3521673982005105</v>
      </c>
      <c r="BC16" s="197">
        <v>9.0766083891908895</v>
      </c>
      <c r="BD16" s="188"/>
      <c r="BE16" s="198">
        <v>15.214779857276399</v>
      </c>
    </row>
    <row r="17" spans="1:57" x14ac:dyDescent="0.25">
      <c r="A17" s="24" t="s">
        <v>26</v>
      </c>
      <c r="B17" s="44" t="str">
        <f t="shared" si="0"/>
        <v>Fairfax/Tysons Corner, VA</v>
      </c>
      <c r="C17" s="12"/>
      <c r="D17" s="28" t="s">
        <v>16</v>
      </c>
      <c r="E17" s="31" t="s">
        <v>17</v>
      </c>
      <c r="F17" s="12"/>
      <c r="G17" s="193">
        <v>50.296871431833701</v>
      </c>
      <c r="H17" s="188">
        <v>56.234300068508702</v>
      </c>
      <c r="I17" s="188">
        <v>61.543731445535499</v>
      </c>
      <c r="J17" s="188">
        <v>61.052751769810399</v>
      </c>
      <c r="K17" s="188">
        <v>59.579812742635298</v>
      </c>
      <c r="L17" s="194">
        <v>57.741493491664698</v>
      </c>
      <c r="M17" s="188"/>
      <c r="N17" s="195">
        <v>66.145238638958602</v>
      </c>
      <c r="O17" s="196">
        <v>72.151176067595301</v>
      </c>
      <c r="P17" s="197">
        <v>69.148207353277002</v>
      </c>
      <c r="Q17" s="188"/>
      <c r="R17" s="198">
        <v>61.000554594982503</v>
      </c>
      <c r="S17" s="96"/>
      <c r="T17" s="193">
        <v>1.5633810178155501</v>
      </c>
      <c r="U17" s="188">
        <v>7.3193720064743797</v>
      </c>
      <c r="V17" s="188">
        <v>11.7857460893786</v>
      </c>
      <c r="W17" s="188">
        <v>7.9188623884360503</v>
      </c>
      <c r="X17" s="188">
        <v>6.9112826943400902</v>
      </c>
      <c r="Y17" s="194">
        <v>7.2154549606593399</v>
      </c>
      <c r="Z17" s="188"/>
      <c r="AA17" s="195">
        <v>5.42461952405234</v>
      </c>
      <c r="AB17" s="196">
        <v>3.9822029409514701</v>
      </c>
      <c r="AC17" s="197">
        <v>4.6671336871279498</v>
      </c>
      <c r="AD17" s="188"/>
      <c r="AE17" s="198">
        <v>6.3766341603003998</v>
      </c>
      <c r="AF17" s="35"/>
      <c r="AG17" s="193">
        <v>51.724137931034399</v>
      </c>
      <c r="AH17" s="188">
        <v>63.453414021466003</v>
      </c>
      <c r="AI17" s="188">
        <v>70.598310116464901</v>
      </c>
      <c r="AJ17" s="188">
        <v>69.736241150947706</v>
      </c>
      <c r="AK17" s="188">
        <v>61.772094085407602</v>
      </c>
      <c r="AL17" s="194">
        <v>63.456839461064099</v>
      </c>
      <c r="AM17" s="188"/>
      <c r="AN17" s="195">
        <v>64.652317880794698</v>
      </c>
      <c r="AO17" s="196">
        <v>69.188170815254594</v>
      </c>
      <c r="AP17" s="197">
        <v>66.920244348024596</v>
      </c>
      <c r="AQ17" s="188"/>
      <c r="AR17" s="198">
        <v>64.446383714481399</v>
      </c>
      <c r="AS17" s="96"/>
      <c r="AT17" s="193">
        <v>3.7594271429750701</v>
      </c>
      <c r="AU17" s="188">
        <v>15.1840010121375</v>
      </c>
      <c r="AV17" s="188">
        <v>22.013473721829499</v>
      </c>
      <c r="AW17" s="188">
        <v>20.428046967499998</v>
      </c>
      <c r="AX17" s="188">
        <v>9.8319931834124699</v>
      </c>
      <c r="AY17" s="194">
        <v>14.56403999622</v>
      </c>
      <c r="AZ17" s="188"/>
      <c r="BA17" s="195">
        <v>3.4487734206997001</v>
      </c>
      <c r="BB17" s="196">
        <v>2.0154043603375298</v>
      </c>
      <c r="BC17" s="197">
        <v>2.70280761216521</v>
      </c>
      <c r="BD17" s="188"/>
      <c r="BE17" s="198">
        <v>10.768659517823901</v>
      </c>
    </row>
    <row r="18" spans="1:57" x14ac:dyDescent="0.25">
      <c r="A18" s="24" t="s">
        <v>27</v>
      </c>
      <c r="B18" s="44" t="str">
        <f t="shared" si="0"/>
        <v>I-95 Fredericksburg, VA</v>
      </c>
      <c r="C18" s="12"/>
      <c r="D18" s="28" t="s">
        <v>16</v>
      </c>
      <c r="E18" s="31" t="s">
        <v>17</v>
      </c>
      <c r="F18" s="12"/>
      <c r="G18" s="193">
        <v>60.856772978698302</v>
      </c>
      <c r="H18" s="188">
        <v>64.046133929622201</v>
      </c>
      <c r="I18" s="188">
        <v>64.4109685771448</v>
      </c>
      <c r="J18" s="188">
        <v>66.788278215840805</v>
      </c>
      <c r="K18" s="188">
        <v>70.283629516299797</v>
      </c>
      <c r="L18" s="194">
        <v>65.277156643521195</v>
      </c>
      <c r="M18" s="188"/>
      <c r="N18" s="195">
        <v>80.699070260091702</v>
      </c>
      <c r="O18" s="196">
        <v>80.687301400494206</v>
      </c>
      <c r="P18" s="197">
        <v>80.693185830293004</v>
      </c>
      <c r="Q18" s="188"/>
      <c r="R18" s="198">
        <v>69.681736411170306</v>
      </c>
      <c r="S18" s="96"/>
      <c r="T18" s="193">
        <v>3.5993930771474698</v>
      </c>
      <c r="U18" s="188">
        <v>7.4889607496758899</v>
      </c>
      <c r="V18" s="188">
        <v>6.0215942951234203</v>
      </c>
      <c r="W18" s="188">
        <v>6.6518306111859999</v>
      </c>
      <c r="X18" s="188">
        <v>10.501053682738201</v>
      </c>
      <c r="Y18" s="194">
        <v>6.9044009344552002</v>
      </c>
      <c r="Z18" s="188"/>
      <c r="AA18" s="195">
        <v>1.7478993730246699</v>
      </c>
      <c r="AB18" s="196">
        <v>-0.75322731704583601</v>
      </c>
      <c r="AC18" s="197">
        <v>0.481865516516851</v>
      </c>
      <c r="AD18" s="188"/>
      <c r="AE18" s="198">
        <v>4.6904113269569798</v>
      </c>
      <c r="AF18" s="35"/>
      <c r="AG18" s="193">
        <v>59.750500176532803</v>
      </c>
      <c r="AH18" s="188">
        <v>64.502177239025499</v>
      </c>
      <c r="AI18" s="188">
        <v>66.776509356243295</v>
      </c>
      <c r="AJ18" s="188">
        <v>68.168177003648296</v>
      </c>
      <c r="AK18" s="188">
        <v>69.774626338707705</v>
      </c>
      <c r="AL18" s="194">
        <v>65.794398022831501</v>
      </c>
      <c r="AM18" s="188"/>
      <c r="AN18" s="195">
        <v>81.581734729904596</v>
      </c>
      <c r="AO18" s="196">
        <v>83.441214546310405</v>
      </c>
      <c r="AP18" s="197">
        <v>82.511474638107501</v>
      </c>
      <c r="AQ18" s="188"/>
      <c r="AR18" s="198">
        <v>70.570705627196105</v>
      </c>
      <c r="AS18" s="96"/>
      <c r="AT18" s="193">
        <v>3.8917399807784201</v>
      </c>
      <c r="AU18" s="188">
        <v>7.00026725938684</v>
      </c>
      <c r="AV18" s="188">
        <v>6.9874657650893397</v>
      </c>
      <c r="AW18" s="188">
        <v>4.4917673566919403</v>
      </c>
      <c r="AX18" s="188">
        <v>3.9511932707615802</v>
      </c>
      <c r="AY18" s="194">
        <v>5.2474189024149904</v>
      </c>
      <c r="AZ18" s="188"/>
      <c r="BA18" s="195">
        <v>1.54767373690698</v>
      </c>
      <c r="BB18" s="196">
        <v>1.2549064508360499</v>
      </c>
      <c r="BC18" s="197">
        <v>1.3994293516676799</v>
      </c>
      <c r="BD18" s="188"/>
      <c r="BE18" s="198">
        <v>3.9298883993319502</v>
      </c>
    </row>
    <row r="19" spans="1:57" x14ac:dyDescent="0.25">
      <c r="A19" s="24" t="s">
        <v>28</v>
      </c>
      <c r="B19" s="44" t="str">
        <f t="shared" si="0"/>
        <v>Dulles Airport Area, VA</v>
      </c>
      <c r="C19" s="12"/>
      <c r="D19" s="28" t="s">
        <v>16</v>
      </c>
      <c r="E19" s="31" t="s">
        <v>17</v>
      </c>
      <c r="F19" s="12"/>
      <c r="G19" s="193">
        <v>63.3893557422969</v>
      </c>
      <c r="H19" s="188">
        <v>73.464052287581595</v>
      </c>
      <c r="I19" s="188">
        <v>78.3473389355742</v>
      </c>
      <c r="J19" s="188">
        <v>78.870214752567605</v>
      </c>
      <c r="K19" s="188">
        <v>80.5695611577964</v>
      </c>
      <c r="L19" s="194">
        <v>74.928104575163303</v>
      </c>
      <c r="M19" s="188"/>
      <c r="N19" s="195">
        <v>80.5975723622782</v>
      </c>
      <c r="O19" s="196">
        <v>78.702147525676907</v>
      </c>
      <c r="P19" s="197">
        <v>79.649859943977503</v>
      </c>
      <c r="Q19" s="188"/>
      <c r="R19" s="198">
        <v>76.277177537681695</v>
      </c>
      <c r="S19" s="96"/>
      <c r="T19" s="193">
        <v>7.4664329931876603</v>
      </c>
      <c r="U19" s="188">
        <v>16.329073819833098</v>
      </c>
      <c r="V19" s="188">
        <v>19.5197802384141</v>
      </c>
      <c r="W19" s="188">
        <v>26.902151556882998</v>
      </c>
      <c r="X19" s="188">
        <v>32.1680463878049</v>
      </c>
      <c r="Y19" s="194">
        <v>20.5409726133955</v>
      </c>
      <c r="Z19" s="188"/>
      <c r="AA19" s="195">
        <v>25.632504548210999</v>
      </c>
      <c r="AB19" s="196">
        <v>13.238652720468201</v>
      </c>
      <c r="AC19" s="197">
        <v>19.1876315067239</v>
      </c>
      <c r="AD19" s="188"/>
      <c r="AE19" s="198">
        <v>20.134000752785099</v>
      </c>
      <c r="AF19" s="35"/>
      <c r="AG19" s="193">
        <v>64.091970121381806</v>
      </c>
      <c r="AH19" s="188">
        <v>78.545751633986896</v>
      </c>
      <c r="AI19" s="188">
        <v>84.052287581699304</v>
      </c>
      <c r="AJ19" s="188">
        <v>83.482726423902804</v>
      </c>
      <c r="AK19" s="188">
        <v>80.329131652661005</v>
      </c>
      <c r="AL19" s="194">
        <v>78.100373482726397</v>
      </c>
      <c r="AM19" s="188"/>
      <c r="AN19" s="195">
        <v>76.519607843137194</v>
      </c>
      <c r="AO19" s="196">
        <v>75.315126050420105</v>
      </c>
      <c r="AP19" s="197">
        <v>75.917366946778699</v>
      </c>
      <c r="AQ19" s="188"/>
      <c r="AR19" s="198">
        <v>77.476657329598495</v>
      </c>
      <c r="AS19" s="96"/>
      <c r="AT19" s="193">
        <v>11.930629436785001</v>
      </c>
      <c r="AU19" s="188">
        <v>20.658156848204602</v>
      </c>
      <c r="AV19" s="188">
        <v>24.238691159506299</v>
      </c>
      <c r="AW19" s="188">
        <v>19.035288950381901</v>
      </c>
      <c r="AX19" s="188">
        <v>19.786773363918499</v>
      </c>
      <c r="AY19" s="194">
        <v>19.344740500193801</v>
      </c>
      <c r="AZ19" s="188"/>
      <c r="BA19" s="195">
        <v>13.6275036896479</v>
      </c>
      <c r="BB19" s="196">
        <v>5.9059047710317101</v>
      </c>
      <c r="BC19" s="197">
        <v>9.6615069855147695</v>
      </c>
      <c r="BD19" s="188"/>
      <c r="BE19" s="198">
        <v>16.465579151151999</v>
      </c>
    </row>
    <row r="20" spans="1:57" x14ac:dyDescent="0.25">
      <c r="A20" s="24" t="s">
        <v>29</v>
      </c>
      <c r="B20" s="44" t="str">
        <f t="shared" si="0"/>
        <v>Williamsburg, VA</v>
      </c>
      <c r="C20" s="12"/>
      <c r="D20" s="28" t="s">
        <v>16</v>
      </c>
      <c r="E20" s="31" t="s">
        <v>17</v>
      </c>
      <c r="F20" s="12"/>
      <c r="G20" s="193">
        <v>57.064490232807003</v>
      </c>
      <c r="H20" s="188">
        <v>61.760770671661703</v>
      </c>
      <c r="I20" s="188">
        <v>66.122558201766097</v>
      </c>
      <c r="J20" s="188">
        <v>66.095798769065993</v>
      </c>
      <c r="K20" s="188">
        <v>68.798501471768702</v>
      </c>
      <c r="L20" s="194">
        <v>63.968423869413897</v>
      </c>
      <c r="M20" s="188"/>
      <c r="N20" s="195">
        <v>83.944340379983899</v>
      </c>
      <c r="O20" s="196">
        <v>86.432967621086405</v>
      </c>
      <c r="P20" s="197">
        <v>85.188654000535095</v>
      </c>
      <c r="Q20" s="188"/>
      <c r="R20" s="198">
        <v>70.03134676402</v>
      </c>
      <c r="S20" s="96"/>
      <c r="T20" s="193">
        <v>-0.47168548204163702</v>
      </c>
      <c r="U20" s="188">
        <v>-1.62279277236574</v>
      </c>
      <c r="V20" s="188">
        <v>6.3852339283930402</v>
      </c>
      <c r="W20" s="188">
        <v>8.8841316564088793</v>
      </c>
      <c r="X20" s="188">
        <v>1.25672865515815</v>
      </c>
      <c r="Y20" s="194">
        <v>2.8709539533819401</v>
      </c>
      <c r="Z20" s="188"/>
      <c r="AA20" s="195">
        <v>1.3810104396204801</v>
      </c>
      <c r="AB20" s="196">
        <v>5.1983883294882096</v>
      </c>
      <c r="AC20" s="197">
        <v>3.2823061413848098</v>
      </c>
      <c r="AD20" s="188"/>
      <c r="AE20" s="198">
        <v>3.0135486807437899</v>
      </c>
      <c r="AF20" s="35"/>
      <c r="AG20" s="193">
        <v>57.332084559807299</v>
      </c>
      <c r="AH20" s="188">
        <v>63.2358843992507</v>
      </c>
      <c r="AI20" s="188">
        <v>65.580679689590497</v>
      </c>
      <c r="AJ20" s="188">
        <v>65.242841851752701</v>
      </c>
      <c r="AK20" s="188">
        <v>69.139684238694102</v>
      </c>
      <c r="AL20" s="194">
        <v>64.106234947819104</v>
      </c>
      <c r="AM20" s="188"/>
      <c r="AN20" s="195">
        <v>82.683302113995097</v>
      </c>
      <c r="AO20" s="196">
        <v>84.850816162697299</v>
      </c>
      <c r="AP20" s="197">
        <v>83.767059138346198</v>
      </c>
      <c r="AQ20" s="188"/>
      <c r="AR20" s="198">
        <v>69.723613287969698</v>
      </c>
      <c r="AS20" s="96"/>
      <c r="AT20" s="193">
        <v>0.420546595924844</v>
      </c>
      <c r="AU20" s="188">
        <v>4.6201879984960899</v>
      </c>
      <c r="AV20" s="188">
        <v>6.3849410631548702</v>
      </c>
      <c r="AW20" s="188">
        <v>6.5907411897274004</v>
      </c>
      <c r="AX20" s="188">
        <v>2.6031821416575198</v>
      </c>
      <c r="AY20" s="194">
        <v>4.1449041799344899</v>
      </c>
      <c r="AZ20" s="188"/>
      <c r="BA20" s="195">
        <v>0.73664444395763895</v>
      </c>
      <c r="BB20" s="196">
        <v>2.1309615468967298</v>
      </c>
      <c r="BC20" s="197">
        <v>1.43803143405922</v>
      </c>
      <c r="BD20" s="188"/>
      <c r="BE20" s="198">
        <v>3.1996025849423302</v>
      </c>
    </row>
    <row r="21" spans="1:57" x14ac:dyDescent="0.25">
      <c r="A21" s="24" t="s">
        <v>30</v>
      </c>
      <c r="B21" s="44" t="str">
        <f t="shared" si="0"/>
        <v>Virginia Beach, VA</v>
      </c>
      <c r="C21" s="12"/>
      <c r="D21" s="28" t="s">
        <v>16</v>
      </c>
      <c r="E21" s="31" t="s">
        <v>17</v>
      </c>
      <c r="F21" s="12"/>
      <c r="G21" s="193">
        <v>73.478964401294405</v>
      </c>
      <c r="H21" s="188">
        <v>81.755663430420697</v>
      </c>
      <c r="I21" s="188">
        <v>84.474110032362404</v>
      </c>
      <c r="J21" s="188">
        <v>85.744336569579204</v>
      </c>
      <c r="K21" s="188">
        <v>88.252427184466001</v>
      </c>
      <c r="L21" s="194">
        <v>82.741100323624494</v>
      </c>
      <c r="M21" s="188"/>
      <c r="N21" s="195">
        <v>93.624595469255596</v>
      </c>
      <c r="O21" s="196">
        <v>95.889967637540394</v>
      </c>
      <c r="P21" s="197">
        <v>94.757281553398002</v>
      </c>
      <c r="Q21" s="188"/>
      <c r="R21" s="198">
        <v>86.174294960702696</v>
      </c>
      <c r="S21" s="96"/>
      <c r="T21" s="193">
        <v>-6.8814967264701004</v>
      </c>
      <c r="U21" s="188">
        <v>-2.7674928731973001</v>
      </c>
      <c r="V21" s="188">
        <v>1.2016565734243301</v>
      </c>
      <c r="W21" s="188">
        <v>4.4504653671508398</v>
      </c>
      <c r="X21" s="188">
        <v>0.27743158343871099</v>
      </c>
      <c r="Y21" s="194">
        <v>-0.68572792676597005</v>
      </c>
      <c r="Z21" s="188"/>
      <c r="AA21" s="195">
        <v>-0.162368451749931</v>
      </c>
      <c r="AB21" s="196">
        <v>1.1744513789884401</v>
      </c>
      <c r="AC21" s="197">
        <v>0.50958639457519195</v>
      </c>
      <c r="AD21" s="188"/>
      <c r="AE21" s="198">
        <v>-0.31326864377386898</v>
      </c>
      <c r="AF21" s="35"/>
      <c r="AG21" s="193">
        <v>74.987864077669897</v>
      </c>
      <c r="AH21" s="188">
        <v>83.116909385113203</v>
      </c>
      <c r="AI21" s="188">
        <v>85.493527508090594</v>
      </c>
      <c r="AJ21" s="188">
        <v>86.945792880258793</v>
      </c>
      <c r="AK21" s="188">
        <v>87.633495145631002</v>
      </c>
      <c r="AL21" s="194">
        <v>83.635517799352698</v>
      </c>
      <c r="AM21" s="188"/>
      <c r="AN21" s="195">
        <v>91.739482200647203</v>
      </c>
      <c r="AO21" s="196">
        <v>95.689724919093806</v>
      </c>
      <c r="AP21" s="197">
        <v>93.714603559870497</v>
      </c>
      <c r="AQ21" s="188"/>
      <c r="AR21" s="198">
        <v>86.515256588072106</v>
      </c>
      <c r="AS21" s="96"/>
      <c r="AT21" s="193">
        <v>-6.3763962916157597</v>
      </c>
      <c r="AU21" s="188">
        <v>-3.3663604554532198</v>
      </c>
      <c r="AV21" s="188">
        <v>-3.6176574258924399</v>
      </c>
      <c r="AW21" s="188">
        <v>-0.82774313848818704</v>
      </c>
      <c r="AX21" s="188">
        <v>-1.84756519916359</v>
      </c>
      <c r="AY21" s="194">
        <v>-3.1468254067809101</v>
      </c>
      <c r="AZ21" s="188"/>
      <c r="BA21" s="195">
        <v>-2.2501114276301699</v>
      </c>
      <c r="BB21" s="196">
        <v>0.30499829086570901</v>
      </c>
      <c r="BC21" s="197">
        <v>-0.96210984425833501</v>
      </c>
      <c r="BD21" s="188"/>
      <c r="BE21" s="198">
        <v>-2.4810479652433699</v>
      </c>
    </row>
    <row r="22" spans="1:57" x14ac:dyDescent="0.25">
      <c r="A22" s="41" t="s">
        <v>31</v>
      </c>
      <c r="B22" s="44" t="str">
        <f t="shared" si="0"/>
        <v>Norfolk/Portsmouth, VA</v>
      </c>
      <c r="C22" s="12"/>
      <c r="D22" s="28" t="s">
        <v>16</v>
      </c>
      <c r="E22" s="31" t="s">
        <v>17</v>
      </c>
      <c r="F22" s="12"/>
      <c r="G22" s="193">
        <v>61.944102654245</v>
      </c>
      <c r="H22" s="188">
        <v>68.746704165934204</v>
      </c>
      <c r="I22" s="188">
        <v>74.371594304798705</v>
      </c>
      <c r="J22" s="188">
        <v>77.500439444541996</v>
      </c>
      <c r="K22" s="188">
        <v>78.801195289154506</v>
      </c>
      <c r="L22" s="194">
        <v>72.272807171734897</v>
      </c>
      <c r="M22" s="188"/>
      <c r="N22" s="195">
        <v>87.519775004394404</v>
      </c>
      <c r="O22" s="196">
        <v>91.000175777816807</v>
      </c>
      <c r="P22" s="197">
        <v>89.259975391105598</v>
      </c>
      <c r="Q22" s="188"/>
      <c r="R22" s="198">
        <v>77.126283805840799</v>
      </c>
      <c r="S22" s="96"/>
      <c r="T22" s="193">
        <v>-9.9642309657639192</v>
      </c>
      <c r="U22" s="188">
        <v>-8.0629995298542507</v>
      </c>
      <c r="V22" s="188">
        <v>-6.4145100641450998</v>
      </c>
      <c r="W22" s="188">
        <v>-3.5229759299781098</v>
      </c>
      <c r="X22" s="188">
        <v>-2.9443602511366</v>
      </c>
      <c r="Y22" s="194">
        <v>-6.0334582685802998</v>
      </c>
      <c r="Z22" s="188"/>
      <c r="AA22" s="195">
        <v>-0.57907348242811496</v>
      </c>
      <c r="AB22" s="196">
        <v>0.85719851938437497</v>
      </c>
      <c r="AC22" s="197">
        <v>0.14791440686322799</v>
      </c>
      <c r="AD22" s="188"/>
      <c r="AE22" s="198">
        <v>-4.07570505012648</v>
      </c>
      <c r="AF22" s="35"/>
      <c r="AG22" s="193">
        <v>66.760414835647694</v>
      </c>
      <c r="AH22" s="188">
        <v>73.896994199331999</v>
      </c>
      <c r="AI22" s="188">
        <v>78.849534188785299</v>
      </c>
      <c r="AJ22" s="188">
        <v>79.803128845139696</v>
      </c>
      <c r="AK22" s="188">
        <v>81.235718052381699</v>
      </c>
      <c r="AL22" s="194">
        <v>76.109158024257297</v>
      </c>
      <c r="AM22" s="188"/>
      <c r="AN22" s="195">
        <v>86.245385832307903</v>
      </c>
      <c r="AO22" s="196">
        <v>89.624714361047594</v>
      </c>
      <c r="AP22" s="197">
        <v>87.935050096677699</v>
      </c>
      <c r="AQ22" s="188"/>
      <c r="AR22" s="198">
        <v>79.487984330663096</v>
      </c>
      <c r="AS22" s="96"/>
      <c r="AT22" s="193">
        <v>-5.7217326548342999</v>
      </c>
      <c r="AU22" s="188">
        <v>-2.1927528645378902</v>
      </c>
      <c r="AV22" s="188">
        <v>-0.99321304419797996</v>
      </c>
      <c r="AW22" s="188">
        <v>-6.6035659255998205E-2</v>
      </c>
      <c r="AX22" s="188">
        <v>-0.21591277124041799</v>
      </c>
      <c r="AY22" s="194">
        <v>-1.7372458242556199</v>
      </c>
      <c r="AZ22" s="188"/>
      <c r="BA22" s="195">
        <v>-3.7091551368854798</v>
      </c>
      <c r="BB22" s="196">
        <v>-2.2759942501197798</v>
      </c>
      <c r="BC22" s="197">
        <v>-2.9840977407156002</v>
      </c>
      <c r="BD22" s="188"/>
      <c r="BE22" s="198">
        <v>-2.1347967228319602</v>
      </c>
    </row>
    <row r="23" spans="1:57" x14ac:dyDescent="0.25">
      <c r="A23" s="42" t="s">
        <v>32</v>
      </c>
      <c r="B23" s="44" t="str">
        <f t="shared" si="0"/>
        <v>Newport News/Hampton, VA</v>
      </c>
      <c r="C23" s="12"/>
      <c r="D23" s="28" t="s">
        <v>16</v>
      </c>
      <c r="E23" s="31" t="s">
        <v>17</v>
      </c>
      <c r="F23" s="13"/>
      <c r="G23" s="193">
        <v>63.747836122331201</v>
      </c>
      <c r="H23" s="188">
        <v>69.806693594922095</v>
      </c>
      <c r="I23" s="188">
        <v>70.484708597807199</v>
      </c>
      <c r="J23" s="188">
        <v>75.706866705135596</v>
      </c>
      <c r="K23" s="188">
        <v>76.673398730525093</v>
      </c>
      <c r="L23" s="194">
        <v>71.283900750144198</v>
      </c>
      <c r="M23" s="188"/>
      <c r="N23" s="195">
        <v>88.444893248701604</v>
      </c>
      <c r="O23" s="196">
        <v>91.214656664743202</v>
      </c>
      <c r="P23" s="197">
        <v>89.829774956722403</v>
      </c>
      <c r="Q23" s="188"/>
      <c r="R23" s="198">
        <v>76.582721952023704</v>
      </c>
      <c r="S23" s="96"/>
      <c r="T23" s="193">
        <v>-8.9759422629273793</v>
      </c>
      <c r="U23" s="188">
        <v>-8.7710779794157308</v>
      </c>
      <c r="V23" s="188">
        <v>-9.9390452869206491</v>
      </c>
      <c r="W23" s="188">
        <v>-4.2902248362698199</v>
      </c>
      <c r="X23" s="188">
        <v>-2.3501781256340899</v>
      </c>
      <c r="Y23" s="194">
        <v>-6.8025279203426701</v>
      </c>
      <c r="Z23" s="188"/>
      <c r="AA23" s="195">
        <v>-0.40587831652829598</v>
      </c>
      <c r="AB23" s="196">
        <v>1.3528141530995099</v>
      </c>
      <c r="AC23" s="197">
        <v>0.47932929614026398</v>
      </c>
      <c r="AD23" s="188"/>
      <c r="AE23" s="198">
        <v>-4.4826279142217702</v>
      </c>
      <c r="AF23" s="35"/>
      <c r="AG23" s="193">
        <v>65.367137911136695</v>
      </c>
      <c r="AH23" s="188">
        <v>73.366272360069203</v>
      </c>
      <c r="AI23" s="188">
        <v>75.757357184073797</v>
      </c>
      <c r="AJ23" s="188">
        <v>78.866128101557905</v>
      </c>
      <c r="AK23" s="188">
        <v>77.675995383727596</v>
      </c>
      <c r="AL23" s="194">
        <v>74.206578188112999</v>
      </c>
      <c r="AM23" s="188"/>
      <c r="AN23" s="195">
        <v>87.193450663589104</v>
      </c>
      <c r="AO23" s="196">
        <v>89.299624927870696</v>
      </c>
      <c r="AP23" s="197">
        <v>88.246537795729907</v>
      </c>
      <c r="AQ23" s="188"/>
      <c r="AR23" s="198">
        <v>78.217995218860693</v>
      </c>
      <c r="AS23" s="96"/>
      <c r="AT23" s="193">
        <v>-3.8991264084914699</v>
      </c>
      <c r="AU23" s="188">
        <v>-1.5075261726156099</v>
      </c>
      <c r="AV23" s="188">
        <v>-1.9982832224379199</v>
      </c>
      <c r="AW23" s="188">
        <v>0.88451760239225496</v>
      </c>
      <c r="AX23" s="188">
        <v>-0.73697194786956</v>
      </c>
      <c r="AY23" s="194">
        <v>-1.38344604553241</v>
      </c>
      <c r="AZ23" s="188"/>
      <c r="BA23" s="195">
        <v>-2.7781299988963202</v>
      </c>
      <c r="BB23" s="196">
        <v>-1.7968861769959401</v>
      </c>
      <c r="BC23" s="197">
        <v>-2.2841165146418398</v>
      </c>
      <c r="BD23" s="188"/>
      <c r="BE23" s="198">
        <v>-1.67558205689022</v>
      </c>
    </row>
    <row r="24" spans="1:57" x14ac:dyDescent="0.25">
      <c r="A24" s="43" t="s">
        <v>33</v>
      </c>
      <c r="B24" s="44" t="str">
        <f t="shared" si="0"/>
        <v>Chesapeake/Suffolk, VA</v>
      </c>
      <c r="C24" s="12"/>
      <c r="D24" s="29" t="s">
        <v>16</v>
      </c>
      <c r="E24" s="32" t="s">
        <v>17</v>
      </c>
      <c r="F24" s="12"/>
      <c r="G24" s="199">
        <v>67.703056768558895</v>
      </c>
      <c r="H24" s="200">
        <v>79.231441048034895</v>
      </c>
      <c r="I24" s="200">
        <v>82.951965065502094</v>
      </c>
      <c r="J24" s="200">
        <v>85.222707423580701</v>
      </c>
      <c r="K24" s="200">
        <v>82.882096069868894</v>
      </c>
      <c r="L24" s="201">
        <v>79.598253275109101</v>
      </c>
      <c r="M24" s="188"/>
      <c r="N24" s="202">
        <v>89.799126637554494</v>
      </c>
      <c r="O24" s="203">
        <v>90.305676855895101</v>
      </c>
      <c r="P24" s="204">
        <v>90.052401746724797</v>
      </c>
      <c r="Q24" s="188"/>
      <c r="R24" s="205">
        <v>82.585152838427902</v>
      </c>
      <c r="S24" s="96"/>
      <c r="T24" s="199">
        <v>-10.1321585903083</v>
      </c>
      <c r="U24" s="200">
        <v>-7.7486272117144601</v>
      </c>
      <c r="V24" s="200">
        <v>-5.9976247030878804</v>
      </c>
      <c r="W24" s="200">
        <v>-3.2328441094803599</v>
      </c>
      <c r="X24" s="200">
        <v>-4.1994750656167898</v>
      </c>
      <c r="Y24" s="201">
        <v>-6.1457346459611903</v>
      </c>
      <c r="Z24" s="188"/>
      <c r="AA24" s="202">
        <v>-2.0761904761904701</v>
      </c>
      <c r="AB24" s="203">
        <v>-1.9905213270142099</v>
      </c>
      <c r="AC24" s="204">
        <v>-2.0332541567695901</v>
      </c>
      <c r="AD24" s="188"/>
      <c r="AE24" s="205">
        <v>-4.9020171254525602</v>
      </c>
      <c r="AF24" s="36"/>
      <c r="AG24" s="199">
        <v>69.545851528384205</v>
      </c>
      <c r="AH24" s="200">
        <v>83.262008733624398</v>
      </c>
      <c r="AI24" s="200">
        <v>87.296943231441006</v>
      </c>
      <c r="AJ24" s="200">
        <v>87.886462882095998</v>
      </c>
      <c r="AK24" s="200">
        <v>84.039301310043598</v>
      </c>
      <c r="AL24" s="201">
        <v>82.406113537117903</v>
      </c>
      <c r="AM24" s="188"/>
      <c r="AN24" s="202">
        <v>88.104803493449694</v>
      </c>
      <c r="AO24" s="203">
        <v>89.873362445414799</v>
      </c>
      <c r="AP24" s="204">
        <v>88.989082969432303</v>
      </c>
      <c r="AQ24" s="188"/>
      <c r="AR24" s="205">
        <v>84.286961946350502</v>
      </c>
      <c r="AS24" s="96"/>
      <c r="AT24" s="199">
        <v>-5.9414127096621696</v>
      </c>
      <c r="AU24" s="200">
        <v>-0.69270833333333304</v>
      </c>
      <c r="AV24" s="200">
        <v>-0.38369543551923402</v>
      </c>
      <c r="AW24" s="200">
        <v>-0.24781919111816</v>
      </c>
      <c r="AX24" s="200">
        <v>-2.4680721670383101</v>
      </c>
      <c r="AY24" s="201">
        <v>-1.8239896782786</v>
      </c>
      <c r="AZ24" s="188"/>
      <c r="BA24" s="202">
        <v>-4.2475440178444304</v>
      </c>
      <c r="BB24" s="203">
        <v>-3.02502002544409</v>
      </c>
      <c r="BC24" s="204">
        <v>-3.6340852130325798</v>
      </c>
      <c r="BD24" s="188"/>
      <c r="BE24" s="205">
        <v>-2.3771332784208301</v>
      </c>
    </row>
    <row r="25" spans="1:57" x14ac:dyDescent="0.25">
      <c r="A25" s="22" t="s">
        <v>43</v>
      </c>
      <c r="B25" s="44" t="str">
        <f t="shared" si="0"/>
        <v>Richmond CBD/Airport, VA</v>
      </c>
      <c r="C25" s="10"/>
      <c r="D25" s="27" t="s">
        <v>16</v>
      </c>
      <c r="E25" s="30" t="s">
        <v>17</v>
      </c>
      <c r="F25" s="3"/>
      <c r="G25" s="185">
        <v>45.421386062583899</v>
      </c>
      <c r="H25" s="186">
        <v>57.4006527164522</v>
      </c>
      <c r="I25" s="186">
        <v>65.732386254559401</v>
      </c>
      <c r="J25" s="186">
        <v>73.910539450950196</v>
      </c>
      <c r="K25" s="186">
        <v>81.723939335764996</v>
      </c>
      <c r="L25" s="187">
        <v>64.837780764062202</v>
      </c>
      <c r="M25" s="188"/>
      <c r="N25" s="189">
        <v>85.717028220387704</v>
      </c>
      <c r="O25" s="190">
        <v>84.872336340948294</v>
      </c>
      <c r="P25" s="191">
        <v>85.294682280667999</v>
      </c>
      <c r="Q25" s="188"/>
      <c r="R25" s="192">
        <v>70.682609768806699</v>
      </c>
      <c r="S25" s="96"/>
      <c r="T25" s="185">
        <v>-11.3921684395096</v>
      </c>
      <c r="U25" s="186">
        <v>-7.5523391038934102</v>
      </c>
      <c r="V25" s="186">
        <v>2.7897012812253199</v>
      </c>
      <c r="W25" s="186">
        <v>15.475636896255001</v>
      </c>
      <c r="X25" s="186">
        <v>31.984787784835799</v>
      </c>
      <c r="Y25" s="187">
        <v>6.9140089964663103</v>
      </c>
      <c r="Z25" s="188"/>
      <c r="AA25" s="189">
        <v>15.686176044562201</v>
      </c>
      <c r="AB25" s="190">
        <v>10.392656518456</v>
      </c>
      <c r="AC25" s="191">
        <v>12.990543817601401</v>
      </c>
      <c r="AD25" s="188"/>
      <c r="AE25" s="192">
        <v>8.9338542453622303</v>
      </c>
      <c r="AF25" s="33"/>
      <c r="AG25" s="185">
        <v>49.7072374736033</v>
      </c>
      <c r="AH25" s="186">
        <v>64.326166250719893</v>
      </c>
      <c r="AI25" s="186">
        <v>71.913995008638807</v>
      </c>
      <c r="AJ25" s="186">
        <v>74.491265118064803</v>
      </c>
      <c r="AK25" s="186">
        <v>71.554041082741406</v>
      </c>
      <c r="AL25" s="187">
        <v>66.398540986753602</v>
      </c>
      <c r="AM25" s="188"/>
      <c r="AN25" s="189">
        <v>75.460741025148707</v>
      </c>
      <c r="AO25" s="190">
        <v>72.264350163179103</v>
      </c>
      <c r="AP25" s="191">
        <v>73.862545594163905</v>
      </c>
      <c r="AQ25" s="188"/>
      <c r="AR25" s="192">
        <v>68.531113731727999</v>
      </c>
      <c r="AS25" s="96"/>
      <c r="AT25" s="185">
        <v>1.4244996414087701</v>
      </c>
      <c r="AU25" s="186">
        <v>9.9309267995611901</v>
      </c>
      <c r="AV25" s="186">
        <v>14.857639158125901</v>
      </c>
      <c r="AW25" s="186">
        <v>19.7629212493501</v>
      </c>
      <c r="AX25" s="186">
        <v>17.586118778120898</v>
      </c>
      <c r="AY25" s="187">
        <v>13.2358241961067</v>
      </c>
      <c r="AZ25" s="188"/>
      <c r="BA25" s="189">
        <v>3.1174570587909298</v>
      </c>
      <c r="BB25" s="190">
        <v>-7.48970176973938</v>
      </c>
      <c r="BC25" s="191">
        <v>-2.3591356164265602</v>
      </c>
      <c r="BD25" s="188"/>
      <c r="BE25" s="192">
        <v>7.9275493952774001</v>
      </c>
    </row>
    <row r="26" spans="1:57" x14ac:dyDescent="0.25">
      <c r="A26" s="23" t="s">
        <v>44</v>
      </c>
      <c r="B26" s="44" t="str">
        <f t="shared" si="0"/>
        <v>Richmond North/Glen Allen, VA</v>
      </c>
      <c r="C26" s="11"/>
      <c r="D26" s="28" t="s">
        <v>16</v>
      </c>
      <c r="E26" s="31" t="s">
        <v>17</v>
      </c>
      <c r="F26" s="12"/>
      <c r="G26" s="193">
        <v>53.477868112014399</v>
      </c>
      <c r="H26" s="188">
        <v>63.877597109304403</v>
      </c>
      <c r="I26" s="188">
        <v>67.276422764227604</v>
      </c>
      <c r="J26" s="188">
        <v>69.749322493224895</v>
      </c>
      <c r="K26" s="188">
        <v>70.065492321589801</v>
      </c>
      <c r="L26" s="194">
        <v>64.889340560072199</v>
      </c>
      <c r="M26" s="188"/>
      <c r="N26" s="195">
        <v>80.352303523035204</v>
      </c>
      <c r="O26" s="196">
        <v>81.052393857271895</v>
      </c>
      <c r="P26" s="197">
        <v>80.702348690153499</v>
      </c>
      <c r="Q26" s="188"/>
      <c r="R26" s="198">
        <v>69.407342882952605</v>
      </c>
      <c r="S26" s="96"/>
      <c r="T26" s="193">
        <v>-8.9637372564201794</v>
      </c>
      <c r="U26" s="188">
        <v>-1.3360218409797799</v>
      </c>
      <c r="V26" s="188">
        <v>-3.4434414168360399</v>
      </c>
      <c r="W26" s="188">
        <v>0.72871368248566204</v>
      </c>
      <c r="X26" s="188">
        <v>1.4344953688687501</v>
      </c>
      <c r="Y26" s="194">
        <v>-2.12209971626458</v>
      </c>
      <c r="Z26" s="188"/>
      <c r="AA26" s="195">
        <v>-1.33037007852323</v>
      </c>
      <c r="AB26" s="196">
        <v>-0.37356997025039401</v>
      </c>
      <c r="AC26" s="197">
        <v>-0.85220330898304897</v>
      </c>
      <c r="AD26" s="188"/>
      <c r="AE26" s="198">
        <v>-1.7038511691376701</v>
      </c>
      <c r="AF26" s="34"/>
      <c r="AG26" s="193">
        <v>55.3184281842818</v>
      </c>
      <c r="AH26" s="188">
        <v>67.883355916892498</v>
      </c>
      <c r="AI26" s="188">
        <v>73.032407407407405</v>
      </c>
      <c r="AJ26" s="188">
        <v>73.625225835591607</v>
      </c>
      <c r="AK26" s="188">
        <v>70.742999096657599</v>
      </c>
      <c r="AL26" s="194">
        <v>68.120483288166199</v>
      </c>
      <c r="AM26" s="188"/>
      <c r="AN26" s="195">
        <v>77.0466350496838</v>
      </c>
      <c r="AO26" s="196">
        <v>77.080510388437204</v>
      </c>
      <c r="AP26" s="197">
        <v>77.063572719060502</v>
      </c>
      <c r="AQ26" s="188"/>
      <c r="AR26" s="198">
        <v>70.6756516969931</v>
      </c>
      <c r="AS26" s="96"/>
      <c r="AT26" s="193">
        <v>-6.1250132828487196</v>
      </c>
      <c r="AU26" s="188">
        <v>6.1621765496422896</v>
      </c>
      <c r="AV26" s="188">
        <v>5.8731278646201899</v>
      </c>
      <c r="AW26" s="188">
        <v>4.5707081288954603</v>
      </c>
      <c r="AX26" s="188">
        <v>-0.28982760690077702</v>
      </c>
      <c r="AY26" s="194">
        <v>2.21926871411305</v>
      </c>
      <c r="AZ26" s="188"/>
      <c r="BA26" s="195">
        <v>-6.6473528400794102</v>
      </c>
      <c r="BB26" s="196">
        <v>-7.3352500879019198</v>
      </c>
      <c r="BC26" s="197">
        <v>-6.99264898986491</v>
      </c>
      <c r="BD26" s="188"/>
      <c r="BE26" s="198">
        <v>-0.84043012504603198</v>
      </c>
    </row>
    <row r="27" spans="1:57" x14ac:dyDescent="0.25">
      <c r="A27" s="24" t="s">
        <v>45</v>
      </c>
      <c r="B27" s="44" t="str">
        <f t="shared" si="0"/>
        <v>Richmond West/Midlothian, VA</v>
      </c>
      <c r="C27" s="12"/>
      <c r="D27" s="28" t="s">
        <v>16</v>
      </c>
      <c r="E27" s="31" t="s">
        <v>17</v>
      </c>
      <c r="F27" s="12"/>
      <c r="G27" s="193">
        <v>54.6273830155979</v>
      </c>
      <c r="H27" s="188">
        <v>64.436741767764204</v>
      </c>
      <c r="I27" s="188">
        <v>70.987868284228696</v>
      </c>
      <c r="J27" s="188">
        <v>77.677642980935801</v>
      </c>
      <c r="K27" s="188">
        <v>78.682842287694896</v>
      </c>
      <c r="L27" s="194">
        <v>69.282495667244305</v>
      </c>
      <c r="M27" s="188"/>
      <c r="N27" s="195">
        <v>86.759098786828403</v>
      </c>
      <c r="O27" s="196">
        <v>84.956672443674094</v>
      </c>
      <c r="P27" s="197">
        <v>85.857885615251206</v>
      </c>
      <c r="Q27" s="188"/>
      <c r="R27" s="198">
        <v>74.018321366674897</v>
      </c>
      <c r="S27" s="96"/>
      <c r="T27" s="193">
        <v>-16.965226554267598</v>
      </c>
      <c r="U27" s="188">
        <v>-4.8618219037871002</v>
      </c>
      <c r="V27" s="188">
        <v>-11.072514112027701</v>
      </c>
      <c r="W27" s="188">
        <v>-4.2716787697565097</v>
      </c>
      <c r="X27" s="188">
        <v>-4.7419219471254701</v>
      </c>
      <c r="Y27" s="194">
        <v>-8.1349388730581804</v>
      </c>
      <c r="Z27" s="188"/>
      <c r="AA27" s="195">
        <v>-3.4336419753086398</v>
      </c>
      <c r="AB27" s="196">
        <v>-3.50393700787401</v>
      </c>
      <c r="AC27" s="197">
        <v>-3.4684333593140999</v>
      </c>
      <c r="AD27" s="188"/>
      <c r="AE27" s="198">
        <v>-6.6391855599275402</v>
      </c>
      <c r="AF27" s="35"/>
      <c r="AG27" s="193">
        <v>54.280762564991299</v>
      </c>
      <c r="AH27" s="188">
        <v>65.164644714038104</v>
      </c>
      <c r="AI27" s="188">
        <v>71.152512998266801</v>
      </c>
      <c r="AJ27" s="188">
        <v>73.734835355285895</v>
      </c>
      <c r="AK27" s="188">
        <v>71.785095320623896</v>
      </c>
      <c r="AL27" s="194">
        <v>67.223570190641198</v>
      </c>
      <c r="AM27" s="188"/>
      <c r="AN27" s="195">
        <v>77.616984402079694</v>
      </c>
      <c r="AO27" s="196">
        <v>77.348353552859606</v>
      </c>
      <c r="AP27" s="197">
        <v>77.482668977469601</v>
      </c>
      <c r="AQ27" s="188"/>
      <c r="AR27" s="198">
        <v>70.154741272592204</v>
      </c>
      <c r="AS27" s="96"/>
      <c r="AT27" s="193">
        <v>-14.074074074074</v>
      </c>
      <c r="AU27" s="188">
        <v>-2.2233779742556199</v>
      </c>
      <c r="AV27" s="188">
        <v>-0.61728395061728303</v>
      </c>
      <c r="AW27" s="188">
        <v>-2.7098101989480901</v>
      </c>
      <c r="AX27" s="188">
        <v>-8.2918188863057605</v>
      </c>
      <c r="AY27" s="194">
        <v>-5.4458583199258896</v>
      </c>
      <c r="AZ27" s="188"/>
      <c r="BA27" s="195">
        <v>-9.5800524934383198</v>
      </c>
      <c r="BB27" s="196">
        <v>-11.6237623762376</v>
      </c>
      <c r="BC27" s="197">
        <v>-10.6118164550634</v>
      </c>
      <c r="BD27" s="188"/>
      <c r="BE27" s="198">
        <v>-7.1393458740250297</v>
      </c>
    </row>
    <row r="28" spans="1:57" x14ac:dyDescent="0.25">
      <c r="A28" s="24" t="s">
        <v>46</v>
      </c>
      <c r="B28" s="44" t="str">
        <f t="shared" si="0"/>
        <v>Petersburg/Chester, VA</v>
      </c>
      <c r="C28" s="12"/>
      <c r="D28" s="28" t="s">
        <v>16</v>
      </c>
      <c r="E28" s="31" t="s">
        <v>17</v>
      </c>
      <c r="F28" s="12"/>
      <c r="G28" s="193">
        <v>72.449970856809699</v>
      </c>
      <c r="H28" s="188">
        <v>78.978045463376702</v>
      </c>
      <c r="I28" s="188">
        <v>80.357489799883396</v>
      </c>
      <c r="J28" s="188">
        <v>80.474062560714898</v>
      </c>
      <c r="K28" s="188">
        <v>78.647755974353899</v>
      </c>
      <c r="L28" s="194">
        <v>78.181464931027705</v>
      </c>
      <c r="M28" s="188"/>
      <c r="N28" s="195">
        <v>88.226151156013202</v>
      </c>
      <c r="O28" s="196">
        <v>86.768991645618797</v>
      </c>
      <c r="P28" s="197">
        <v>87.497571400816</v>
      </c>
      <c r="Q28" s="188"/>
      <c r="R28" s="198">
        <v>80.843209636681493</v>
      </c>
      <c r="S28" s="96"/>
      <c r="T28" s="193">
        <v>-9.3362509117432495</v>
      </c>
      <c r="U28" s="188">
        <v>-9.9667774086378706</v>
      </c>
      <c r="V28" s="188">
        <v>-8.4955752212389299</v>
      </c>
      <c r="W28" s="188">
        <v>-8.6054721977052004</v>
      </c>
      <c r="X28" s="188">
        <v>-7.2623138602520001</v>
      </c>
      <c r="Y28" s="194">
        <v>-8.7321388069857093</v>
      </c>
      <c r="Z28" s="188"/>
      <c r="AA28" s="195">
        <v>-0.69975945768642001</v>
      </c>
      <c r="AB28" s="196">
        <v>-1.84615384615384</v>
      </c>
      <c r="AC28" s="197">
        <v>-1.27151156417845</v>
      </c>
      <c r="AD28" s="188"/>
      <c r="AE28" s="198">
        <v>-6.5483829568788501</v>
      </c>
      <c r="AF28" s="35"/>
      <c r="AG28" s="193">
        <v>68.127064309306306</v>
      </c>
      <c r="AH28" s="188">
        <v>75.7091509617252</v>
      </c>
      <c r="AI28" s="188">
        <v>77.044880512920102</v>
      </c>
      <c r="AJ28" s="188">
        <v>77.885175830580906</v>
      </c>
      <c r="AK28" s="188">
        <v>75.845152516028705</v>
      </c>
      <c r="AL28" s="194">
        <v>74.922284826112204</v>
      </c>
      <c r="AM28" s="188"/>
      <c r="AN28" s="195">
        <v>83.0240917039051</v>
      </c>
      <c r="AO28" s="196">
        <v>82.7229454050903</v>
      </c>
      <c r="AP28" s="197">
        <v>82.873518554497707</v>
      </c>
      <c r="AQ28" s="188"/>
      <c r="AR28" s="198">
        <v>77.194065891365199</v>
      </c>
      <c r="AS28" s="96"/>
      <c r="AT28" s="193">
        <v>-5.2873252751704998</v>
      </c>
      <c r="AU28" s="188">
        <v>-4.8354600402954997</v>
      </c>
      <c r="AV28" s="188">
        <v>-4.4112329757743698</v>
      </c>
      <c r="AW28" s="188">
        <v>-5.4038109846026696</v>
      </c>
      <c r="AX28" s="188">
        <v>-7.7345781139210503</v>
      </c>
      <c r="AY28" s="194">
        <v>-5.5500446991684704</v>
      </c>
      <c r="AZ28" s="188"/>
      <c r="BA28" s="195">
        <v>-5.7093998234774901</v>
      </c>
      <c r="BB28" s="196">
        <v>-5.4621149042464596</v>
      </c>
      <c r="BC28" s="197">
        <v>-5.5861439282848604</v>
      </c>
      <c r="BD28" s="188"/>
      <c r="BE28" s="198">
        <v>-5.5611205432937103</v>
      </c>
    </row>
    <row r="29" spans="1:57" x14ac:dyDescent="0.25">
      <c r="A29" s="99" t="s">
        <v>99</v>
      </c>
      <c r="B29" s="45" t="s">
        <v>71</v>
      </c>
      <c r="C29" s="12"/>
      <c r="D29" s="28" t="s">
        <v>16</v>
      </c>
      <c r="E29" s="31" t="s">
        <v>17</v>
      </c>
      <c r="F29" s="12"/>
      <c r="G29" s="193">
        <v>46.624055192005201</v>
      </c>
      <c r="H29" s="188">
        <v>56.983069805277303</v>
      </c>
      <c r="I29" s="188">
        <v>59.957293202501297</v>
      </c>
      <c r="J29" s="188">
        <v>62.2248207839747</v>
      </c>
      <c r="K29" s="188">
        <v>61.426610402155603</v>
      </c>
      <c r="L29" s="194">
        <v>57.438331520799998</v>
      </c>
      <c r="M29" s="188"/>
      <c r="N29" s="195">
        <v>71.208500686359201</v>
      </c>
      <c r="O29" s="196">
        <v>72.057552493771894</v>
      </c>
      <c r="P29" s="197">
        <v>71.633026590065498</v>
      </c>
      <c r="Q29" s="188"/>
      <c r="R29" s="198">
        <v>61.492663021774902</v>
      </c>
      <c r="S29" s="96"/>
      <c r="T29" s="193">
        <v>-9.0115745133735299</v>
      </c>
      <c r="U29" s="188">
        <v>-1.7548891827261199</v>
      </c>
      <c r="V29" s="188">
        <v>-0.33994561650780403</v>
      </c>
      <c r="W29" s="188">
        <v>0.55345677205159505</v>
      </c>
      <c r="X29" s="188">
        <v>-1.1046764597115999</v>
      </c>
      <c r="Y29" s="194">
        <v>-2.1158525367635002</v>
      </c>
      <c r="Z29" s="188"/>
      <c r="AA29" s="195">
        <v>-6.8254063715973299</v>
      </c>
      <c r="AB29" s="196">
        <v>-7.4141757582162002</v>
      </c>
      <c r="AC29" s="197">
        <v>-7.12246871083582</v>
      </c>
      <c r="AD29" s="188"/>
      <c r="AE29" s="198">
        <v>-3.8430656692171001</v>
      </c>
      <c r="AF29" s="35"/>
      <c r="AG29" s="193">
        <v>47.146553036067502</v>
      </c>
      <c r="AH29" s="188">
        <v>57.728910770480098</v>
      </c>
      <c r="AI29" s="188">
        <v>59.883514364023902</v>
      </c>
      <c r="AJ29" s="188">
        <v>61.062328697594097</v>
      </c>
      <c r="AK29" s="188">
        <v>61.272967211450599</v>
      </c>
      <c r="AL29" s="194">
        <v>57.417707899838597</v>
      </c>
      <c r="AM29" s="188"/>
      <c r="AN29" s="195">
        <v>68.631357222616899</v>
      </c>
      <c r="AO29" s="196">
        <v>69.682011978479295</v>
      </c>
      <c r="AP29" s="197">
        <v>69.156684600548104</v>
      </c>
      <c r="AQ29" s="188"/>
      <c r="AR29" s="198">
        <v>60.7714337502265</v>
      </c>
      <c r="AS29" s="96"/>
      <c r="AT29" s="193">
        <v>-7.22836301592403</v>
      </c>
      <c r="AU29" s="188">
        <v>-2.1919252042040398</v>
      </c>
      <c r="AV29" s="188">
        <v>-2.55840304255302</v>
      </c>
      <c r="AW29" s="188">
        <v>-1.94251542193732</v>
      </c>
      <c r="AX29" s="188">
        <v>-1.79591481108206</v>
      </c>
      <c r="AY29" s="194">
        <v>-2.9988064547905902</v>
      </c>
      <c r="AZ29" s="188"/>
      <c r="BA29" s="195">
        <v>-10.733557502629401</v>
      </c>
      <c r="BB29" s="196">
        <v>-11.1731046548101</v>
      </c>
      <c r="BC29" s="197">
        <v>-10.955542896264999</v>
      </c>
      <c r="BD29" s="188"/>
      <c r="BE29" s="198">
        <v>-5.7378433577402204</v>
      </c>
    </row>
    <row r="30" spans="1:57" x14ac:dyDescent="0.25">
      <c r="A30" s="24" t="s">
        <v>48</v>
      </c>
      <c r="B30" s="44" t="str">
        <f t="shared" si="0"/>
        <v>Roanoke, VA</v>
      </c>
      <c r="C30" s="12"/>
      <c r="D30" s="28" t="s">
        <v>16</v>
      </c>
      <c r="E30" s="31" t="s">
        <v>17</v>
      </c>
      <c r="F30" s="12"/>
      <c r="G30" s="193">
        <v>49.692712906057899</v>
      </c>
      <c r="H30" s="188">
        <v>57.541703248463499</v>
      </c>
      <c r="I30" s="188">
        <v>63.8103599648814</v>
      </c>
      <c r="J30" s="188">
        <v>63.318700614574098</v>
      </c>
      <c r="K30" s="188">
        <v>63.283582089552198</v>
      </c>
      <c r="L30" s="194">
        <v>59.529411764705799</v>
      </c>
      <c r="M30" s="188"/>
      <c r="N30" s="195">
        <v>69.938542581211493</v>
      </c>
      <c r="O30" s="196">
        <v>70.237050043898094</v>
      </c>
      <c r="P30" s="197">
        <v>70.087796312554801</v>
      </c>
      <c r="Q30" s="188"/>
      <c r="R30" s="198">
        <v>62.546093064091302</v>
      </c>
      <c r="S30" s="96"/>
      <c r="T30" s="193">
        <v>-2.3923373412524498</v>
      </c>
      <c r="U30" s="188">
        <v>-4.0416779787698998</v>
      </c>
      <c r="V30" s="188">
        <v>-3.4723890848749099</v>
      </c>
      <c r="W30" s="188">
        <v>-6.52181586606397</v>
      </c>
      <c r="X30" s="188">
        <v>-8.2419892489263908</v>
      </c>
      <c r="Y30" s="194">
        <v>-5.1130671246600796</v>
      </c>
      <c r="Z30" s="188"/>
      <c r="AA30" s="195">
        <v>-13.1605216496478</v>
      </c>
      <c r="AB30" s="196">
        <v>-14.1580255452463</v>
      </c>
      <c r="AC30" s="197">
        <v>-13.663216721820699</v>
      </c>
      <c r="AD30" s="188"/>
      <c r="AE30" s="198">
        <v>-8.0291653694284797</v>
      </c>
      <c r="AF30" s="35"/>
      <c r="AG30" s="193">
        <v>50.122914837576801</v>
      </c>
      <c r="AH30" s="188">
        <v>61.791044776119399</v>
      </c>
      <c r="AI30" s="188">
        <v>67.589991220368702</v>
      </c>
      <c r="AJ30" s="188">
        <v>64.640035118525006</v>
      </c>
      <c r="AK30" s="188">
        <v>62.278314310798898</v>
      </c>
      <c r="AL30" s="194">
        <v>61.284460052677701</v>
      </c>
      <c r="AM30" s="188"/>
      <c r="AN30" s="195">
        <v>68.546971027216799</v>
      </c>
      <c r="AO30" s="196">
        <v>67.822651448639107</v>
      </c>
      <c r="AP30" s="197">
        <v>68.184811237928002</v>
      </c>
      <c r="AQ30" s="188"/>
      <c r="AR30" s="198">
        <v>63.2559889627492</v>
      </c>
      <c r="AS30" s="96"/>
      <c r="AT30" s="193">
        <v>-9.6638470053822907</v>
      </c>
      <c r="AU30" s="188">
        <v>-4.0344666314205497</v>
      </c>
      <c r="AV30" s="188">
        <v>1.36720233082403</v>
      </c>
      <c r="AW30" s="188">
        <v>-4.4522717409717298</v>
      </c>
      <c r="AX30" s="188">
        <v>-5.9306156107125201</v>
      </c>
      <c r="AY30" s="194">
        <v>-4.3652015919917204</v>
      </c>
      <c r="AZ30" s="188"/>
      <c r="BA30" s="195">
        <v>-6.4078097706601298</v>
      </c>
      <c r="BB30" s="196">
        <v>-11.483849654958799</v>
      </c>
      <c r="BC30" s="197">
        <v>-9.00310174065498</v>
      </c>
      <c r="BD30" s="188"/>
      <c r="BE30" s="198">
        <v>-5.8431680933802799</v>
      </c>
    </row>
    <row r="31" spans="1:57" x14ac:dyDescent="0.25">
      <c r="A31" s="24" t="s">
        <v>49</v>
      </c>
      <c r="B31" s="44" t="str">
        <f t="shared" si="0"/>
        <v>Charlottesville, VA</v>
      </c>
      <c r="C31" s="12"/>
      <c r="D31" s="28" t="s">
        <v>16</v>
      </c>
      <c r="E31" s="31" t="s">
        <v>17</v>
      </c>
      <c r="F31" s="12"/>
      <c r="G31" s="193">
        <v>50.498662126003403</v>
      </c>
      <c r="H31" s="188">
        <v>60.885429335927903</v>
      </c>
      <c r="I31" s="188">
        <v>64.509851617611204</v>
      </c>
      <c r="J31" s="188">
        <v>64.899051325711497</v>
      </c>
      <c r="K31" s="188">
        <v>64.144976891267305</v>
      </c>
      <c r="L31" s="194">
        <v>60.987594259304302</v>
      </c>
      <c r="M31" s="188"/>
      <c r="N31" s="195">
        <v>68.182923862807101</v>
      </c>
      <c r="O31" s="196">
        <v>71.734371199221599</v>
      </c>
      <c r="P31" s="197">
        <v>69.958647531014293</v>
      </c>
      <c r="Q31" s="188"/>
      <c r="R31" s="198">
        <v>63.550752336935702</v>
      </c>
      <c r="S31" s="96"/>
      <c r="T31" s="193">
        <v>-16.5971356176873</v>
      </c>
      <c r="U31" s="188">
        <v>-12.4701924968219</v>
      </c>
      <c r="V31" s="188">
        <v>-10.2011830297969</v>
      </c>
      <c r="W31" s="188">
        <v>-8.08713035597202</v>
      </c>
      <c r="X31" s="188">
        <v>-11.653639020701601</v>
      </c>
      <c r="Y31" s="194">
        <v>-11.653484951475001</v>
      </c>
      <c r="Z31" s="188"/>
      <c r="AA31" s="195">
        <v>-8.2595588673356701</v>
      </c>
      <c r="AB31" s="196">
        <v>-5.8486378010216402</v>
      </c>
      <c r="AC31" s="197">
        <v>-7.0391300370328</v>
      </c>
      <c r="AD31" s="188"/>
      <c r="AE31" s="198">
        <v>-10.2523283716493</v>
      </c>
      <c r="AF31" s="35"/>
      <c r="AG31" s="193">
        <v>59.687423984432002</v>
      </c>
      <c r="AH31" s="188">
        <v>74.908781318414</v>
      </c>
      <c r="AI31" s="188">
        <v>73.765507175869601</v>
      </c>
      <c r="AJ31" s="188">
        <v>75.814886888834806</v>
      </c>
      <c r="AK31" s="188">
        <v>74.428362928727793</v>
      </c>
      <c r="AL31" s="194">
        <v>71.720992459255598</v>
      </c>
      <c r="AM31" s="188"/>
      <c r="AN31" s="195">
        <v>75.559474580393996</v>
      </c>
      <c r="AO31" s="196">
        <v>77.456823157382601</v>
      </c>
      <c r="AP31" s="197">
        <v>76.508148868888298</v>
      </c>
      <c r="AQ31" s="188"/>
      <c r="AR31" s="198">
        <v>73.0887514334364</v>
      </c>
      <c r="AS31" s="96"/>
      <c r="AT31" s="193">
        <v>8.1726380156322609</v>
      </c>
      <c r="AU31" s="188">
        <v>14.138365449473399</v>
      </c>
      <c r="AV31" s="188">
        <v>5.3388432607427898</v>
      </c>
      <c r="AW31" s="188">
        <v>8.2159503701037302</v>
      </c>
      <c r="AX31" s="188">
        <v>5.3227735167505799</v>
      </c>
      <c r="AY31" s="194">
        <v>8.1567463451354492</v>
      </c>
      <c r="AZ31" s="188"/>
      <c r="BA31" s="195">
        <v>-1.0526166420185299</v>
      </c>
      <c r="BB31" s="196">
        <v>-2.4044028216978801</v>
      </c>
      <c r="BC31" s="197">
        <v>-1.74153812605223</v>
      </c>
      <c r="BD31" s="188"/>
      <c r="BE31" s="198">
        <v>4.9934400763400699</v>
      </c>
    </row>
    <row r="32" spans="1:57" x14ac:dyDescent="0.25">
      <c r="A32" s="24" t="s">
        <v>50</v>
      </c>
      <c r="B32" s="46" t="s">
        <v>73</v>
      </c>
      <c r="C32" s="12"/>
      <c r="D32" s="28" t="s">
        <v>16</v>
      </c>
      <c r="E32" s="31" t="s">
        <v>17</v>
      </c>
      <c r="F32" s="12"/>
      <c r="G32" s="193">
        <v>54.303552846736999</v>
      </c>
      <c r="H32" s="188">
        <v>66.210792329418695</v>
      </c>
      <c r="I32" s="188">
        <v>73.048907388137295</v>
      </c>
      <c r="J32" s="188">
        <v>72.067786531886398</v>
      </c>
      <c r="K32" s="188">
        <v>67.117585848074896</v>
      </c>
      <c r="L32" s="194">
        <v>66.549724988850798</v>
      </c>
      <c r="M32" s="188"/>
      <c r="N32" s="195">
        <v>70.610970715028898</v>
      </c>
      <c r="O32" s="196">
        <v>70.313661364649903</v>
      </c>
      <c r="P32" s="197">
        <v>70.462316039839394</v>
      </c>
      <c r="Q32" s="188"/>
      <c r="R32" s="198">
        <v>67.667608146276194</v>
      </c>
      <c r="S32" s="96"/>
      <c r="T32" s="193">
        <v>8.1904953736112205</v>
      </c>
      <c r="U32" s="188">
        <v>15.5181575731874</v>
      </c>
      <c r="V32" s="188">
        <v>21.334864129078301</v>
      </c>
      <c r="W32" s="188">
        <v>14.2257499209617</v>
      </c>
      <c r="X32" s="188">
        <v>10.074797096478401</v>
      </c>
      <c r="Y32" s="194">
        <v>14.0408464353893</v>
      </c>
      <c r="Z32" s="188"/>
      <c r="AA32" s="195">
        <v>-0.27917292033555202</v>
      </c>
      <c r="AB32" s="196">
        <v>-1.48208310144921</v>
      </c>
      <c r="AC32" s="197">
        <v>-0.88300877062583605</v>
      </c>
      <c r="AD32" s="188"/>
      <c r="AE32" s="198">
        <v>9.1512860115899901</v>
      </c>
      <c r="AF32" s="35"/>
      <c r="AG32" s="193">
        <v>55.957336108220602</v>
      </c>
      <c r="AH32" s="188">
        <v>68.087557603686605</v>
      </c>
      <c r="AI32" s="188">
        <v>71.911699122937407</v>
      </c>
      <c r="AJ32" s="188">
        <v>76.954808978742307</v>
      </c>
      <c r="AK32" s="188">
        <v>72.104950200683803</v>
      </c>
      <c r="AL32" s="194">
        <v>69.003270402854099</v>
      </c>
      <c r="AM32" s="188"/>
      <c r="AN32" s="195">
        <v>75.085476438233897</v>
      </c>
      <c r="AO32" s="196">
        <v>75.995986323769799</v>
      </c>
      <c r="AP32" s="197">
        <v>75.540731381001905</v>
      </c>
      <c r="AQ32" s="188"/>
      <c r="AR32" s="198">
        <v>70.871116396610603</v>
      </c>
      <c r="AS32" s="96"/>
      <c r="AT32" s="193">
        <v>5.7293783133357996</v>
      </c>
      <c r="AU32" s="188">
        <v>9.2507578279686697</v>
      </c>
      <c r="AV32" s="188">
        <v>9.56118744921835</v>
      </c>
      <c r="AW32" s="188">
        <v>12.558650468338699</v>
      </c>
      <c r="AX32" s="188">
        <v>5.2369897335892102</v>
      </c>
      <c r="AY32" s="194">
        <v>8.5746435710873197</v>
      </c>
      <c r="AZ32" s="188"/>
      <c r="BA32" s="195">
        <v>-1.3183188494489799</v>
      </c>
      <c r="BB32" s="196">
        <v>0.10239946509837</v>
      </c>
      <c r="BC32" s="197">
        <v>-0.60875563218686601</v>
      </c>
      <c r="BD32" s="188"/>
      <c r="BE32" s="198">
        <v>5.6031414793668404</v>
      </c>
    </row>
    <row r="33" spans="1:57" x14ac:dyDescent="0.25">
      <c r="A33" s="24" t="s">
        <v>51</v>
      </c>
      <c r="B33" s="44" t="str">
        <f t="shared" si="0"/>
        <v>Staunton &amp; Harrisonburg, VA</v>
      </c>
      <c r="C33" s="12"/>
      <c r="D33" s="28" t="s">
        <v>16</v>
      </c>
      <c r="E33" s="31" t="s">
        <v>17</v>
      </c>
      <c r="F33" s="12"/>
      <c r="G33" s="193">
        <v>53.962338171832002</v>
      </c>
      <c r="H33" s="188">
        <v>65.398195370733603</v>
      </c>
      <c r="I33" s="188">
        <v>66.359356610435398</v>
      </c>
      <c r="J33" s="188">
        <v>69.890153001176898</v>
      </c>
      <c r="K33" s="188">
        <v>66.790898391526</v>
      </c>
      <c r="L33" s="194">
        <v>64.4801883091408</v>
      </c>
      <c r="M33" s="188"/>
      <c r="N33" s="195">
        <v>74.813652412710795</v>
      </c>
      <c r="O33" s="196">
        <v>76.461357395056794</v>
      </c>
      <c r="P33" s="197">
        <v>75.637504903883794</v>
      </c>
      <c r="Q33" s="188"/>
      <c r="R33" s="198">
        <v>67.667993050495895</v>
      </c>
      <c r="S33" s="96"/>
      <c r="T33" s="193">
        <v>-0.59141393656092001</v>
      </c>
      <c r="U33" s="188">
        <v>5.8796999530811398</v>
      </c>
      <c r="V33" s="188">
        <v>3.3312999623176802</v>
      </c>
      <c r="W33" s="188">
        <v>7.1240170256209199</v>
      </c>
      <c r="X33" s="188">
        <v>-0.73707565087994498</v>
      </c>
      <c r="Y33" s="194">
        <v>3.0696780900738099</v>
      </c>
      <c r="Z33" s="188"/>
      <c r="AA33" s="195">
        <v>-10.161165246607201</v>
      </c>
      <c r="AB33" s="196">
        <v>-9.4497581067256107</v>
      </c>
      <c r="AC33" s="197">
        <v>-9.8029900073397407</v>
      </c>
      <c r="AD33" s="188"/>
      <c r="AE33" s="198">
        <v>-1.42332235257291</v>
      </c>
      <c r="AF33" s="35"/>
      <c r="AG33" s="193">
        <v>56.276971361318097</v>
      </c>
      <c r="AH33" s="188">
        <v>66.692820714005407</v>
      </c>
      <c r="AI33" s="188">
        <v>67.977638289525302</v>
      </c>
      <c r="AJ33" s="188">
        <v>71.287759905845405</v>
      </c>
      <c r="AK33" s="188">
        <v>69.360533542565705</v>
      </c>
      <c r="AL33" s="194">
        <v>66.319144762652002</v>
      </c>
      <c r="AM33" s="188"/>
      <c r="AN33" s="195">
        <v>75.255001961553504</v>
      </c>
      <c r="AO33" s="196">
        <v>76.024911730090196</v>
      </c>
      <c r="AP33" s="197">
        <v>75.6399568458218</v>
      </c>
      <c r="AQ33" s="188"/>
      <c r="AR33" s="198">
        <v>68.982233929271899</v>
      </c>
      <c r="AS33" s="96"/>
      <c r="AT33" s="193">
        <v>0.74437968323827197</v>
      </c>
      <c r="AU33" s="188">
        <v>2.8198507240433002</v>
      </c>
      <c r="AV33" s="188">
        <v>1.8779177583055799</v>
      </c>
      <c r="AW33" s="188">
        <v>6.8387888077108796</v>
      </c>
      <c r="AX33" s="188">
        <v>2.1273162684326601</v>
      </c>
      <c r="AY33" s="194">
        <v>2.9513039411970801</v>
      </c>
      <c r="AZ33" s="188"/>
      <c r="BA33" s="195">
        <v>-6.7074533639679901</v>
      </c>
      <c r="BB33" s="196">
        <v>-9.5368758225990007</v>
      </c>
      <c r="BC33" s="197">
        <v>-8.1511455794200707</v>
      </c>
      <c r="BD33" s="188"/>
      <c r="BE33" s="198">
        <v>-0.80516744834780896</v>
      </c>
    </row>
    <row r="34" spans="1:57" x14ac:dyDescent="0.25">
      <c r="A34" s="24" t="s">
        <v>52</v>
      </c>
      <c r="B34" s="44" t="str">
        <f t="shared" si="0"/>
        <v>Blacksburg &amp; Wytheville, VA</v>
      </c>
      <c r="C34" s="12"/>
      <c r="D34" s="28" t="s">
        <v>16</v>
      </c>
      <c r="E34" s="31" t="s">
        <v>17</v>
      </c>
      <c r="F34" s="12"/>
      <c r="G34" s="193">
        <v>51.081239041496197</v>
      </c>
      <c r="H34" s="188">
        <v>63.198909020066203</v>
      </c>
      <c r="I34" s="188">
        <v>64.348334307422505</v>
      </c>
      <c r="J34" s="188">
        <v>68.712254042470207</v>
      </c>
      <c r="K34" s="188">
        <v>68.517436197155604</v>
      </c>
      <c r="L34" s="194">
        <v>63.171634521722098</v>
      </c>
      <c r="M34" s="188"/>
      <c r="N34" s="195">
        <v>79.836353009935706</v>
      </c>
      <c r="O34" s="196">
        <v>73.232028053769696</v>
      </c>
      <c r="P34" s="197">
        <v>76.534190531852701</v>
      </c>
      <c r="Q34" s="188"/>
      <c r="R34" s="198">
        <v>66.989507667473703</v>
      </c>
      <c r="S34" s="96"/>
      <c r="T34" s="193">
        <v>6.9331158238172899</v>
      </c>
      <c r="U34" s="188">
        <v>4.5439896873992902</v>
      </c>
      <c r="V34" s="188">
        <v>6.99708454810495</v>
      </c>
      <c r="W34" s="188">
        <v>8.4563345633456297</v>
      </c>
      <c r="X34" s="188">
        <v>5.2363853979652903</v>
      </c>
      <c r="Y34" s="194">
        <v>6.4124442110790199</v>
      </c>
      <c r="Z34" s="188"/>
      <c r="AA34" s="195">
        <v>-4.2075736325385602</v>
      </c>
      <c r="AB34" s="196">
        <v>-6.7245657568238197</v>
      </c>
      <c r="AC34" s="197">
        <v>-5.4285026480500704</v>
      </c>
      <c r="AD34" s="188"/>
      <c r="AE34" s="198">
        <v>2.2341148487937401</v>
      </c>
      <c r="AF34" s="35"/>
      <c r="AG34" s="193">
        <v>49.045392557958301</v>
      </c>
      <c r="AH34" s="188">
        <v>59.925969218780402</v>
      </c>
      <c r="AI34" s="188">
        <v>60.968244691213698</v>
      </c>
      <c r="AJ34" s="188">
        <v>63.890512370933102</v>
      </c>
      <c r="AK34" s="188">
        <v>66.330605883498905</v>
      </c>
      <c r="AL34" s="194">
        <v>60.032144944476897</v>
      </c>
      <c r="AM34" s="188"/>
      <c r="AN34" s="195">
        <v>78.686927722579298</v>
      </c>
      <c r="AO34" s="196">
        <v>71.800116890707102</v>
      </c>
      <c r="AP34" s="197">
        <v>75.2435223066432</v>
      </c>
      <c r="AQ34" s="188"/>
      <c r="AR34" s="198">
        <v>64.378252762238702</v>
      </c>
      <c r="AS34" s="96"/>
      <c r="AT34" s="193">
        <v>-2.2045255899776599</v>
      </c>
      <c r="AU34" s="188">
        <v>-1.9210840972498999</v>
      </c>
      <c r="AV34" s="188">
        <v>-1.0669406464869899</v>
      </c>
      <c r="AW34" s="188">
        <v>-0.57601940275882901</v>
      </c>
      <c r="AX34" s="188">
        <v>-1.46832097496512E-2</v>
      </c>
      <c r="AY34" s="194">
        <v>-1.0929224843524299</v>
      </c>
      <c r="AZ34" s="188"/>
      <c r="BA34" s="195">
        <v>-2.02546998180715</v>
      </c>
      <c r="BB34" s="196">
        <v>-5.2327076369246504</v>
      </c>
      <c r="BC34" s="197">
        <v>-3.5823503713411902</v>
      </c>
      <c r="BD34" s="188"/>
      <c r="BE34" s="198">
        <v>-1.9384034931535801</v>
      </c>
    </row>
    <row r="35" spans="1:57" x14ac:dyDescent="0.25">
      <c r="A35" s="24" t="s">
        <v>53</v>
      </c>
      <c r="B35" s="44" t="str">
        <f t="shared" si="0"/>
        <v>Lynchburg, VA</v>
      </c>
      <c r="C35" s="12"/>
      <c r="D35" s="28" t="s">
        <v>16</v>
      </c>
      <c r="E35" s="31" t="s">
        <v>17</v>
      </c>
      <c r="F35" s="12"/>
      <c r="G35" s="193">
        <v>44.093719492352697</v>
      </c>
      <c r="H35" s="188">
        <v>60.429547673283402</v>
      </c>
      <c r="I35" s="188">
        <v>65.961601041327597</v>
      </c>
      <c r="J35" s="188">
        <v>66.775138301334195</v>
      </c>
      <c r="K35" s="188">
        <v>59.323136999674503</v>
      </c>
      <c r="L35" s="194">
        <v>59.316628701594503</v>
      </c>
      <c r="M35" s="188"/>
      <c r="N35" s="195">
        <v>64.4972339733159</v>
      </c>
      <c r="O35" s="196">
        <v>68.337129840546595</v>
      </c>
      <c r="P35" s="197">
        <v>66.417181906931305</v>
      </c>
      <c r="Q35" s="188"/>
      <c r="R35" s="198">
        <v>61.3453581888336</v>
      </c>
      <c r="S35" s="96"/>
      <c r="T35" s="193">
        <v>1.49810157717079</v>
      </c>
      <c r="U35" s="188">
        <v>13.8745818543163</v>
      </c>
      <c r="V35" s="188">
        <v>11.484928220479899</v>
      </c>
      <c r="W35" s="188">
        <v>9.0500460028982896</v>
      </c>
      <c r="X35" s="188">
        <v>1.4855520498780801</v>
      </c>
      <c r="Y35" s="194">
        <v>7.7057416308180304</v>
      </c>
      <c r="Z35" s="188"/>
      <c r="AA35" s="195">
        <v>-10.726389561324799</v>
      </c>
      <c r="AB35" s="196">
        <v>-8.2098906875497004</v>
      </c>
      <c r="AC35" s="197">
        <v>-9.4492474902497605</v>
      </c>
      <c r="AD35" s="188"/>
      <c r="AE35" s="198">
        <v>1.7431605063617801</v>
      </c>
      <c r="AF35" s="35"/>
      <c r="AG35" s="193">
        <v>42.360885128538797</v>
      </c>
      <c r="AH35" s="188">
        <v>58.395704523267099</v>
      </c>
      <c r="AI35" s="188">
        <v>62.821347217702503</v>
      </c>
      <c r="AJ35" s="188">
        <v>65.221282134721704</v>
      </c>
      <c r="AK35" s="188">
        <v>60.258704848682001</v>
      </c>
      <c r="AL35" s="194">
        <v>57.8115847705824</v>
      </c>
      <c r="AM35" s="188"/>
      <c r="AN35" s="195">
        <v>67.2958021477383</v>
      </c>
      <c r="AO35" s="196">
        <v>70.013016596160099</v>
      </c>
      <c r="AP35" s="197">
        <v>68.6544093719492</v>
      </c>
      <c r="AQ35" s="188"/>
      <c r="AR35" s="198">
        <v>60.9095346566872</v>
      </c>
      <c r="AS35" s="96"/>
      <c r="AT35" s="193">
        <v>-0.78811744895376501</v>
      </c>
      <c r="AU35" s="188">
        <v>3.4678619322494102</v>
      </c>
      <c r="AV35" s="188">
        <v>2.23951227874826</v>
      </c>
      <c r="AW35" s="188">
        <v>8.1736706924625206</v>
      </c>
      <c r="AX35" s="188">
        <v>0.80693764651972</v>
      </c>
      <c r="AY35" s="194">
        <v>2.99564516903461</v>
      </c>
      <c r="AZ35" s="188"/>
      <c r="BA35" s="195">
        <v>-6.6337977724607802</v>
      </c>
      <c r="BB35" s="196">
        <v>-4.9420694845785702</v>
      </c>
      <c r="BC35" s="197">
        <v>-5.7787875565063596</v>
      </c>
      <c r="BD35" s="188"/>
      <c r="BE35" s="198">
        <v>-3.31751216458843E-3</v>
      </c>
    </row>
    <row r="36" spans="1:57" x14ac:dyDescent="0.25">
      <c r="A36" s="24" t="s">
        <v>78</v>
      </c>
      <c r="B36" s="44" t="str">
        <f t="shared" si="0"/>
        <v>Central Virginia</v>
      </c>
      <c r="C36" s="12"/>
      <c r="D36" s="28" t="s">
        <v>16</v>
      </c>
      <c r="E36" s="31" t="s">
        <v>17</v>
      </c>
      <c r="F36" s="12"/>
      <c r="G36" s="193">
        <v>53.670715249662599</v>
      </c>
      <c r="H36" s="188">
        <v>64.483805668016103</v>
      </c>
      <c r="I36" s="188">
        <v>68.701079622132198</v>
      </c>
      <c r="J36" s="188">
        <v>71.825236167341401</v>
      </c>
      <c r="K36" s="188">
        <v>72.024291497975696</v>
      </c>
      <c r="L36" s="194">
        <v>66.141025641025607</v>
      </c>
      <c r="M36" s="188"/>
      <c r="N36" s="195">
        <v>79.868421052631504</v>
      </c>
      <c r="O36" s="196">
        <v>80.654520917678795</v>
      </c>
      <c r="P36" s="197">
        <v>80.2614709851551</v>
      </c>
      <c r="Q36" s="188"/>
      <c r="R36" s="198">
        <v>70.175438596491205</v>
      </c>
      <c r="S36" s="96"/>
      <c r="T36" s="193">
        <v>-10.557796481162899</v>
      </c>
      <c r="U36" s="188">
        <v>-5.1318039129850899</v>
      </c>
      <c r="V36" s="188">
        <v>-4.4732111938193597</v>
      </c>
      <c r="W36" s="188">
        <v>-0.30562374726942898</v>
      </c>
      <c r="X36" s="188">
        <v>1.2035372933664701</v>
      </c>
      <c r="Y36" s="194">
        <v>-3.6152356633684399</v>
      </c>
      <c r="Z36" s="188"/>
      <c r="AA36" s="195">
        <v>-0.71904621015374104</v>
      </c>
      <c r="AB36" s="196">
        <v>-0.83204586537551295</v>
      </c>
      <c r="AC36" s="197">
        <v>-0.77585489506551897</v>
      </c>
      <c r="AD36" s="188"/>
      <c r="AE36" s="198">
        <v>-2.7054296347693798</v>
      </c>
      <c r="AF36" s="35"/>
      <c r="AG36" s="193">
        <v>55.3213562753036</v>
      </c>
      <c r="AH36" s="188">
        <v>68.102226720647707</v>
      </c>
      <c r="AI36" s="188">
        <v>71.810897435897402</v>
      </c>
      <c r="AJ36" s="188">
        <v>73.430330634277993</v>
      </c>
      <c r="AK36" s="188">
        <v>70.936234817813698</v>
      </c>
      <c r="AL36" s="194">
        <v>67.920209176788106</v>
      </c>
      <c r="AM36" s="188"/>
      <c r="AN36" s="195">
        <v>76.461707152496601</v>
      </c>
      <c r="AO36" s="196">
        <v>76.545209176788106</v>
      </c>
      <c r="AP36" s="197">
        <v>76.503458164642296</v>
      </c>
      <c r="AQ36" s="188"/>
      <c r="AR36" s="198">
        <v>70.372566030460703</v>
      </c>
      <c r="AS36" s="96"/>
      <c r="AT36" s="193">
        <v>-3.2951366566417599</v>
      </c>
      <c r="AU36" s="188">
        <v>3.9851500359207299</v>
      </c>
      <c r="AV36" s="188">
        <v>3.3805415825815102</v>
      </c>
      <c r="AW36" s="188">
        <v>4.3370053711801599</v>
      </c>
      <c r="AX36" s="188">
        <v>0.72842429184462099</v>
      </c>
      <c r="AY36" s="194">
        <v>1.9937464458066201</v>
      </c>
      <c r="AZ36" s="188"/>
      <c r="BA36" s="195">
        <v>-4.57630092323038</v>
      </c>
      <c r="BB36" s="196">
        <v>-6.6297173654174903</v>
      </c>
      <c r="BC36" s="197">
        <v>-5.6147363755560802</v>
      </c>
      <c r="BD36" s="188"/>
      <c r="BE36" s="198">
        <v>-0.49761644246125702</v>
      </c>
    </row>
    <row r="37" spans="1:57" x14ac:dyDescent="0.25">
      <c r="A37" s="24" t="s">
        <v>79</v>
      </c>
      <c r="B37" s="44" t="str">
        <f t="shared" si="0"/>
        <v>Chesapeake Bay</v>
      </c>
      <c r="C37" s="12"/>
      <c r="D37" s="28" t="s">
        <v>16</v>
      </c>
      <c r="E37" s="31" t="s">
        <v>17</v>
      </c>
      <c r="F37" s="12"/>
      <c r="G37" s="193">
        <v>54.4692737430167</v>
      </c>
      <c r="H37" s="188">
        <v>67.877094972066999</v>
      </c>
      <c r="I37" s="188">
        <v>68.621973929236404</v>
      </c>
      <c r="J37" s="188">
        <v>70.391061452513895</v>
      </c>
      <c r="K37" s="188">
        <v>62.383612662942198</v>
      </c>
      <c r="L37" s="194">
        <v>64.748603351955296</v>
      </c>
      <c r="M37" s="188"/>
      <c r="N37" s="195">
        <v>76.350093109869604</v>
      </c>
      <c r="O37" s="196">
        <v>76.629422718808101</v>
      </c>
      <c r="P37" s="197">
        <v>76.489757914338895</v>
      </c>
      <c r="Q37" s="188"/>
      <c r="R37" s="198">
        <v>68.1032189412077</v>
      </c>
      <c r="S37" s="96"/>
      <c r="T37" s="193">
        <v>-8.7363494539781499</v>
      </c>
      <c r="U37" s="188">
        <v>-0.27359781121750998</v>
      </c>
      <c r="V37" s="188">
        <v>-5.9948979591836702</v>
      </c>
      <c r="W37" s="188">
        <v>-6.0869565217391299</v>
      </c>
      <c r="X37" s="188">
        <v>-11.492734478203401</v>
      </c>
      <c r="Y37" s="194">
        <v>-6.4819795589026299</v>
      </c>
      <c r="Z37" s="188"/>
      <c r="AA37" s="195">
        <v>-6.6059225512528403</v>
      </c>
      <c r="AB37" s="196">
        <v>-7.3198198198198101</v>
      </c>
      <c r="AC37" s="197">
        <v>-6.9648924122310296</v>
      </c>
      <c r="AD37" s="188"/>
      <c r="AE37" s="198">
        <v>-6.6374908825674597</v>
      </c>
      <c r="AF37" s="35"/>
      <c r="AG37" s="193">
        <v>51.769087523277399</v>
      </c>
      <c r="AH37" s="188">
        <v>66.6666666666666</v>
      </c>
      <c r="AI37" s="188">
        <v>67.621042830540006</v>
      </c>
      <c r="AJ37" s="188">
        <v>68.575418994413397</v>
      </c>
      <c r="AK37" s="188">
        <v>64.618249534450598</v>
      </c>
      <c r="AL37" s="194">
        <v>63.850093109869597</v>
      </c>
      <c r="AM37" s="188"/>
      <c r="AN37" s="195">
        <v>75.418994413407802</v>
      </c>
      <c r="AO37" s="196">
        <v>78.6545623836126</v>
      </c>
      <c r="AP37" s="197">
        <v>77.036778398510194</v>
      </c>
      <c r="AQ37" s="188"/>
      <c r="AR37" s="198">
        <v>67.617717478052597</v>
      </c>
      <c r="AS37" s="96"/>
      <c r="AT37" s="193">
        <v>-5.6827820186598803</v>
      </c>
      <c r="AU37" s="188">
        <v>-3.4904013961605501E-2</v>
      </c>
      <c r="AV37" s="188">
        <v>-4.1886543535619998</v>
      </c>
      <c r="AW37" s="188">
        <v>-3.1876437725928302</v>
      </c>
      <c r="AX37" s="188">
        <v>-4.7684391080617399</v>
      </c>
      <c r="AY37" s="194">
        <v>-3.50383451769506</v>
      </c>
      <c r="AZ37" s="188"/>
      <c r="BA37" s="195">
        <v>-6.27711888921029</v>
      </c>
      <c r="BB37" s="196">
        <v>-7.2976680384087702</v>
      </c>
      <c r="BC37" s="197">
        <v>-6.8009011546043299</v>
      </c>
      <c r="BD37" s="188"/>
      <c r="BE37" s="198">
        <v>-4.6023926812104099</v>
      </c>
    </row>
    <row r="38" spans="1:57" x14ac:dyDescent="0.25">
      <c r="A38" s="24" t="s">
        <v>80</v>
      </c>
      <c r="B38" s="44" t="str">
        <f t="shared" si="0"/>
        <v>Coastal Virginia - Eastern Shore</v>
      </c>
      <c r="C38" s="12"/>
      <c r="D38" s="28" t="s">
        <v>16</v>
      </c>
      <c r="E38" s="31" t="s">
        <v>17</v>
      </c>
      <c r="F38" s="12"/>
      <c r="G38" s="193">
        <v>52.213633169360499</v>
      </c>
      <c r="H38" s="188">
        <v>64.652143359100407</v>
      </c>
      <c r="I38" s="188">
        <v>70.625439212930402</v>
      </c>
      <c r="J38" s="188">
        <v>73.366127898805303</v>
      </c>
      <c r="K38" s="188">
        <v>71.187631763879097</v>
      </c>
      <c r="L38" s="194">
        <v>66.408995080815103</v>
      </c>
      <c r="M38" s="188"/>
      <c r="N38" s="195">
        <v>83.555867884750498</v>
      </c>
      <c r="O38" s="196">
        <v>83.977512297961994</v>
      </c>
      <c r="P38" s="197">
        <v>83.766690091356196</v>
      </c>
      <c r="Q38" s="188"/>
      <c r="R38" s="198">
        <v>71.368336512398301</v>
      </c>
      <c r="S38" s="96"/>
      <c r="T38" s="193">
        <v>-9.6188529134225007</v>
      </c>
      <c r="U38" s="188">
        <v>-0.81034343799974795</v>
      </c>
      <c r="V38" s="188">
        <v>6.0076720469674196</v>
      </c>
      <c r="W38" s="188">
        <v>8.6246068404642102</v>
      </c>
      <c r="X38" s="188">
        <v>2.1271292943703299</v>
      </c>
      <c r="Y38" s="194">
        <v>1.5988337662952901</v>
      </c>
      <c r="Z38" s="188"/>
      <c r="AA38" s="195">
        <v>0.25389341010586403</v>
      </c>
      <c r="AB38" s="196">
        <v>-1.03113890696126</v>
      </c>
      <c r="AC38" s="197">
        <v>-0.39438410189602902</v>
      </c>
      <c r="AD38" s="188"/>
      <c r="AE38" s="198">
        <v>0.92157799309212096</v>
      </c>
      <c r="AF38" s="35"/>
      <c r="AG38" s="193">
        <v>52.8460997891777</v>
      </c>
      <c r="AH38" s="188">
        <v>67.480674631061106</v>
      </c>
      <c r="AI38" s="188">
        <v>72.2241742796907</v>
      </c>
      <c r="AJ38" s="188">
        <v>72.118763176387901</v>
      </c>
      <c r="AK38" s="188">
        <v>71.117357695010497</v>
      </c>
      <c r="AL38" s="194">
        <v>67.157413914265604</v>
      </c>
      <c r="AM38" s="188"/>
      <c r="AN38" s="195">
        <v>80.217849613492604</v>
      </c>
      <c r="AO38" s="196">
        <v>81.517919887561405</v>
      </c>
      <c r="AP38" s="197">
        <v>80.867884750526997</v>
      </c>
      <c r="AQ38" s="188"/>
      <c r="AR38" s="198">
        <v>71.074691296054596</v>
      </c>
      <c r="AS38" s="96"/>
      <c r="AT38" s="193">
        <v>-9.8038028220524502</v>
      </c>
      <c r="AU38" s="188">
        <v>-0.54793059930588395</v>
      </c>
      <c r="AV38" s="188">
        <v>1.7241891263250599</v>
      </c>
      <c r="AW38" s="188">
        <v>1.4351983804395301</v>
      </c>
      <c r="AX38" s="188">
        <v>1.62002387902654</v>
      </c>
      <c r="AY38" s="194">
        <v>-0.80866225738005304</v>
      </c>
      <c r="AZ38" s="188"/>
      <c r="BA38" s="195">
        <v>-5.40713654701237</v>
      </c>
      <c r="BB38" s="196">
        <v>-4.7578411579917397</v>
      </c>
      <c r="BC38" s="197">
        <v>-5.0809896135818597</v>
      </c>
      <c r="BD38" s="188"/>
      <c r="BE38" s="198">
        <v>-2.2391019732788302</v>
      </c>
    </row>
    <row r="39" spans="1:57" x14ac:dyDescent="0.25">
      <c r="A39" s="24" t="s">
        <v>81</v>
      </c>
      <c r="B39" s="44" t="str">
        <f t="shared" si="0"/>
        <v>Coastal Virginia - Hampton Roads</v>
      </c>
      <c r="C39" s="12"/>
      <c r="D39" s="28" t="s">
        <v>16</v>
      </c>
      <c r="E39" s="31" t="s">
        <v>17</v>
      </c>
      <c r="F39" s="12"/>
      <c r="G39" s="193">
        <v>65.820370221111702</v>
      </c>
      <c r="H39" s="188">
        <v>73.265092286612301</v>
      </c>
      <c r="I39" s="188">
        <v>76.435345638214898</v>
      </c>
      <c r="J39" s="188">
        <v>78.710942747373707</v>
      </c>
      <c r="K39" s="188">
        <v>80.099943580236896</v>
      </c>
      <c r="L39" s="194">
        <v>74.866338894709898</v>
      </c>
      <c r="M39" s="188"/>
      <c r="N39" s="195">
        <v>89.285618333736295</v>
      </c>
      <c r="O39" s="196">
        <v>91.641815104376505</v>
      </c>
      <c r="P39" s="197">
        <v>90.463716719056407</v>
      </c>
      <c r="Q39" s="188"/>
      <c r="R39" s="198">
        <v>79.322732558808895</v>
      </c>
      <c r="S39" s="96"/>
      <c r="T39" s="193">
        <v>-7.2002466495609996</v>
      </c>
      <c r="U39" s="188">
        <v>-5.2241935435739597</v>
      </c>
      <c r="V39" s="188">
        <v>-2.4351673563240199</v>
      </c>
      <c r="W39" s="188">
        <v>1.08671028612167</v>
      </c>
      <c r="X39" s="188">
        <v>-1.2278425897163601</v>
      </c>
      <c r="Y39" s="194">
        <v>-2.9057788184391602</v>
      </c>
      <c r="Z39" s="188"/>
      <c r="AA39" s="195">
        <v>-0.281515056009146</v>
      </c>
      <c r="AB39" s="196">
        <v>1.4266998286238</v>
      </c>
      <c r="AC39" s="197">
        <v>0.57646229301321295</v>
      </c>
      <c r="AD39" s="188"/>
      <c r="AE39" s="198">
        <v>-1.7979007361003201</v>
      </c>
      <c r="AF39" s="35"/>
      <c r="AG39" s="193">
        <v>67.670132452110295</v>
      </c>
      <c r="AH39" s="188">
        <v>75.992719163912795</v>
      </c>
      <c r="AI39" s="188">
        <v>78.984981596410606</v>
      </c>
      <c r="AJ39" s="188">
        <v>80.208081459391195</v>
      </c>
      <c r="AK39" s="188">
        <v>80.658767899841394</v>
      </c>
      <c r="AL39" s="194">
        <v>76.702936514333302</v>
      </c>
      <c r="AM39" s="188"/>
      <c r="AN39" s="195">
        <v>87.739448160984296</v>
      </c>
      <c r="AO39" s="196">
        <v>90.629617688939007</v>
      </c>
      <c r="AP39" s="197">
        <v>89.184532924961701</v>
      </c>
      <c r="AQ39" s="188"/>
      <c r="AR39" s="198">
        <v>80.269106917369896</v>
      </c>
      <c r="AS39" s="96"/>
      <c r="AT39" s="193">
        <v>-4.7286821792403702</v>
      </c>
      <c r="AU39" s="188">
        <v>-1.1807462364408601</v>
      </c>
      <c r="AV39" s="188">
        <v>-0.88055296289463103</v>
      </c>
      <c r="AW39" s="188">
        <v>0.87507043576113197</v>
      </c>
      <c r="AX39" s="188">
        <v>-0.72603768307439298</v>
      </c>
      <c r="AY39" s="194">
        <v>-1.25201017794402</v>
      </c>
      <c r="AZ39" s="188"/>
      <c r="BA39" s="195">
        <v>-2.3486240251017301</v>
      </c>
      <c r="BB39" s="196">
        <v>-0.62311874524452904</v>
      </c>
      <c r="BC39" s="197">
        <v>-1.4794467127570501</v>
      </c>
      <c r="BD39" s="188"/>
      <c r="BE39" s="198">
        <v>-1.324323209443</v>
      </c>
    </row>
    <row r="40" spans="1:57" x14ac:dyDescent="0.25">
      <c r="A40" s="25" t="s">
        <v>82</v>
      </c>
      <c r="B40" s="44" t="str">
        <f t="shared" si="0"/>
        <v>Northern Virginia</v>
      </c>
      <c r="C40" s="12"/>
      <c r="D40" s="28" t="s">
        <v>16</v>
      </c>
      <c r="E40" s="31" t="s">
        <v>17</v>
      </c>
      <c r="F40" s="13"/>
      <c r="G40" s="193">
        <v>57.740813001588897</v>
      </c>
      <c r="H40" s="188">
        <v>65.178912645573902</v>
      </c>
      <c r="I40" s="188">
        <v>68.771245248104194</v>
      </c>
      <c r="J40" s="188">
        <v>69.561719331415802</v>
      </c>
      <c r="K40" s="188">
        <v>71.9995172677353</v>
      </c>
      <c r="L40" s="194">
        <v>66.650441498883595</v>
      </c>
      <c r="M40" s="188"/>
      <c r="N40" s="195">
        <v>77.291469718607303</v>
      </c>
      <c r="O40" s="196">
        <v>78.771848663434994</v>
      </c>
      <c r="P40" s="197">
        <v>78.031659191021106</v>
      </c>
      <c r="Q40" s="188"/>
      <c r="R40" s="198">
        <v>69.902217982351502</v>
      </c>
      <c r="S40" s="96"/>
      <c r="T40" s="193">
        <v>5.8061613626720803</v>
      </c>
      <c r="U40" s="188">
        <v>13.002319166264</v>
      </c>
      <c r="V40" s="188">
        <v>15.9482729741034</v>
      </c>
      <c r="W40" s="188">
        <v>18.507364586786998</v>
      </c>
      <c r="X40" s="188">
        <v>23.905279025990499</v>
      </c>
      <c r="Y40" s="194">
        <v>15.563994551143301</v>
      </c>
      <c r="Z40" s="188"/>
      <c r="AA40" s="195">
        <v>14.5029038368397</v>
      </c>
      <c r="AB40" s="196">
        <v>7.8833722079982902</v>
      </c>
      <c r="AC40" s="197">
        <v>11.0632608370098</v>
      </c>
      <c r="AD40" s="188"/>
      <c r="AE40" s="198">
        <v>14.0894086790458</v>
      </c>
      <c r="AF40" s="35"/>
      <c r="AG40" s="193">
        <v>59.324275398756903</v>
      </c>
      <c r="AH40" s="188">
        <v>70.3833698734839</v>
      </c>
      <c r="AI40" s="188">
        <v>75.468149727457401</v>
      </c>
      <c r="AJ40" s="188">
        <v>75.100569221795297</v>
      </c>
      <c r="AK40" s="188">
        <v>72.372126234487098</v>
      </c>
      <c r="AL40" s="194">
        <v>70.529698091196096</v>
      </c>
      <c r="AM40" s="188"/>
      <c r="AN40" s="195">
        <v>75.270531206629499</v>
      </c>
      <c r="AO40" s="196">
        <v>77.741014140032505</v>
      </c>
      <c r="AP40" s="197">
        <v>76.505772673330995</v>
      </c>
      <c r="AQ40" s="188"/>
      <c r="AR40" s="198">
        <v>72.237147971806095</v>
      </c>
      <c r="AS40" s="96"/>
      <c r="AT40" s="193">
        <v>12.198080920336601</v>
      </c>
      <c r="AU40" s="188">
        <v>21.725866244983699</v>
      </c>
      <c r="AV40" s="188">
        <v>25.631225271636598</v>
      </c>
      <c r="AW40" s="188">
        <v>22.791165059405699</v>
      </c>
      <c r="AX40" s="188">
        <v>19.514100951269398</v>
      </c>
      <c r="AY40" s="194">
        <v>20.570391130751901</v>
      </c>
      <c r="AZ40" s="188"/>
      <c r="BA40" s="195">
        <v>9.8191059444179505</v>
      </c>
      <c r="BB40" s="196">
        <v>5.9267974108971897</v>
      </c>
      <c r="BC40" s="197">
        <v>7.8064380729248999</v>
      </c>
      <c r="BD40" s="188"/>
      <c r="BE40" s="198">
        <v>16.400164424432401</v>
      </c>
    </row>
    <row r="41" spans="1:57" x14ac:dyDescent="0.25">
      <c r="A41" s="26" t="s">
        <v>83</v>
      </c>
      <c r="B41" s="44" t="str">
        <f t="shared" si="0"/>
        <v>Shenandoah Valley</v>
      </c>
      <c r="C41" s="12"/>
      <c r="D41" s="29" t="s">
        <v>16</v>
      </c>
      <c r="E41" s="32" t="s">
        <v>17</v>
      </c>
      <c r="F41" s="12"/>
      <c r="G41" s="199">
        <v>50.960200389646502</v>
      </c>
      <c r="H41" s="200">
        <v>59.590125756870002</v>
      </c>
      <c r="I41" s="200">
        <v>62.449930135072101</v>
      </c>
      <c r="J41" s="200">
        <v>65.160689333954295</v>
      </c>
      <c r="K41" s="200">
        <v>66.3809967396367</v>
      </c>
      <c r="L41" s="201">
        <v>60.900240138498397</v>
      </c>
      <c r="M41" s="188"/>
      <c r="N41" s="202">
        <v>74.280391243595702</v>
      </c>
      <c r="O41" s="203">
        <v>76.106194690265397</v>
      </c>
      <c r="P41" s="204">
        <v>75.193292966930599</v>
      </c>
      <c r="Q41" s="188"/>
      <c r="R41" s="205">
        <v>64.981579752357305</v>
      </c>
      <c r="S41" s="96"/>
      <c r="T41" s="199">
        <v>-5.5636939984813303</v>
      </c>
      <c r="U41" s="200">
        <v>1.44442261548683</v>
      </c>
      <c r="V41" s="200">
        <v>2.8362541466286602</v>
      </c>
      <c r="W41" s="200">
        <v>2.31263124911731</v>
      </c>
      <c r="X41" s="200">
        <v>-0.60836169705083898</v>
      </c>
      <c r="Y41" s="201">
        <v>0.19557661798217499</v>
      </c>
      <c r="Z41" s="188"/>
      <c r="AA41" s="202">
        <v>-8.6040767251669905</v>
      </c>
      <c r="AB41" s="203">
        <v>-8.8957616104975603</v>
      </c>
      <c r="AC41" s="204">
        <v>-8.7519228590490794</v>
      </c>
      <c r="AD41" s="188"/>
      <c r="AE41" s="205">
        <v>-2.9541166152601899</v>
      </c>
      <c r="AF41" s="36"/>
      <c r="AG41" s="199">
        <v>52.356433806475501</v>
      </c>
      <c r="AH41" s="200">
        <v>60.468517830609201</v>
      </c>
      <c r="AI41" s="200">
        <v>62.627693164933099</v>
      </c>
      <c r="AJ41" s="200">
        <v>64.522195393759205</v>
      </c>
      <c r="AK41" s="200">
        <v>65.262815750371402</v>
      </c>
      <c r="AL41" s="201">
        <v>61.045755881970599</v>
      </c>
      <c r="AM41" s="188"/>
      <c r="AN41" s="202">
        <v>72.2395059435364</v>
      </c>
      <c r="AO41" s="203">
        <v>73.978454680534895</v>
      </c>
      <c r="AP41" s="204">
        <v>73.108980312035598</v>
      </c>
      <c r="AQ41" s="188"/>
      <c r="AR41" s="205">
        <v>64.4918885218936</v>
      </c>
      <c r="AS41" s="96"/>
      <c r="AT41" s="199">
        <v>-2.9788617957391601</v>
      </c>
      <c r="AU41" s="200">
        <v>-1.01581515316795</v>
      </c>
      <c r="AV41" s="200">
        <v>-0.372178227586068</v>
      </c>
      <c r="AW41" s="200">
        <v>0.51945144460417103</v>
      </c>
      <c r="AX41" s="200">
        <v>-1.51970655544722</v>
      </c>
      <c r="AY41" s="201">
        <v>-1.01973018731131</v>
      </c>
      <c r="AZ41" s="188"/>
      <c r="BA41" s="202">
        <v>-9.4121513580529292</v>
      </c>
      <c r="BB41" s="203">
        <v>-11.446513867144199</v>
      </c>
      <c r="BC41" s="204">
        <v>-10.452977907043399</v>
      </c>
      <c r="BD41" s="188"/>
      <c r="BE41" s="205">
        <v>-4.2862206194353796</v>
      </c>
    </row>
    <row r="42" spans="1:57" x14ac:dyDescent="0.25">
      <c r="A42" s="22" t="s">
        <v>84</v>
      </c>
      <c r="B42" s="44" t="str">
        <f t="shared" si="0"/>
        <v>Southern Virginia</v>
      </c>
      <c r="C42" s="10"/>
      <c r="D42" s="27" t="s">
        <v>16</v>
      </c>
      <c r="E42" s="30" t="s">
        <v>17</v>
      </c>
      <c r="F42" s="3"/>
      <c r="G42" s="185">
        <v>46.260737746336503</v>
      </c>
      <c r="H42" s="186">
        <v>59.979787771601799</v>
      </c>
      <c r="I42" s="186">
        <v>62.910560889338001</v>
      </c>
      <c r="J42" s="186">
        <v>62.910560889338001</v>
      </c>
      <c r="K42" s="186">
        <v>60.510358767054001</v>
      </c>
      <c r="L42" s="187">
        <v>58.514401212733702</v>
      </c>
      <c r="M42" s="188"/>
      <c r="N42" s="189">
        <v>68.645780697321797</v>
      </c>
      <c r="O42" s="190">
        <v>67.786760990399102</v>
      </c>
      <c r="P42" s="191">
        <v>68.216270843860499</v>
      </c>
      <c r="Q42" s="188"/>
      <c r="R42" s="192">
        <v>61.286363964484202</v>
      </c>
      <c r="S42" s="96"/>
      <c r="T42" s="185">
        <v>-10.485698564151299</v>
      </c>
      <c r="U42" s="186">
        <v>5.2104474026458103</v>
      </c>
      <c r="V42" s="186">
        <v>5.3565611509684103</v>
      </c>
      <c r="W42" s="186">
        <v>4.5604158525983696</v>
      </c>
      <c r="X42" s="186">
        <v>6.6134892562381102</v>
      </c>
      <c r="Y42" s="187">
        <v>2.5400648022365102</v>
      </c>
      <c r="Z42" s="188"/>
      <c r="AA42" s="189">
        <v>-5.2080063548317597</v>
      </c>
      <c r="AB42" s="190">
        <v>-8.6252002856689103</v>
      </c>
      <c r="AC42" s="191">
        <v>-6.9372101065320901</v>
      </c>
      <c r="AD42" s="188"/>
      <c r="AE42" s="192">
        <v>-0.67666640071629303</v>
      </c>
      <c r="AF42" s="33"/>
      <c r="AG42" s="185">
        <v>46.570237493683599</v>
      </c>
      <c r="AH42" s="186">
        <v>59.960838807478503</v>
      </c>
      <c r="AI42" s="186">
        <v>62.121020717534101</v>
      </c>
      <c r="AJ42" s="186">
        <v>62.847397675593697</v>
      </c>
      <c r="AK42" s="186">
        <v>60.3903486609398</v>
      </c>
      <c r="AL42" s="187">
        <v>58.377968671045899</v>
      </c>
      <c r="AM42" s="188"/>
      <c r="AN42" s="189">
        <v>65.418140474987297</v>
      </c>
      <c r="AO42" s="190">
        <v>65.1528549772612</v>
      </c>
      <c r="AP42" s="191">
        <v>65.285497726124305</v>
      </c>
      <c r="AQ42" s="188"/>
      <c r="AR42" s="192">
        <v>60.3515484010683</v>
      </c>
      <c r="AS42" s="96"/>
      <c r="AT42" s="185">
        <v>-7.26803586784039</v>
      </c>
      <c r="AU42" s="186">
        <v>5.1514985819262504</v>
      </c>
      <c r="AV42" s="186">
        <v>4.0808750739790103</v>
      </c>
      <c r="AW42" s="186">
        <v>4.2862519909340397</v>
      </c>
      <c r="AX42" s="186">
        <v>2.9174860813314498</v>
      </c>
      <c r="AY42" s="187">
        <v>2.1052198330127299</v>
      </c>
      <c r="AZ42" s="188"/>
      <c r="BA42" s="189">
        <v>-11.914731620409301</v>
      </c>
      <c r="BB42" s="190">
        <v>-13.647604838712001</v>
      </c>
      <c r="BC42" s="191">
        <v>-12.7880152275649</v>
      </c>
      <c r="BD42" s="188"/>
      <c r="BE42" s="192">
        <v>-3.0137581644031801</v>
      </c>
    </row>
    <row r="43" spans="1:57" x14ac:dyDescent="0.25">
      <c r="A43" s="23" t="s">
        <v>85</v>
      </c>
      <c r="B43" s="44" t="str">
        <f t="shared" si="0"/>
        <v>Southwest Virginia - Blue Ridge Highlands</v>
      </c>
      <c r="C43" s="11"/>
      <c r="D43" s="28" t="s">
        <v>16</v>
      </c>
      <c r="E43" s="31" t="s">
        <v>17</v>
      </c>
      <c r="F43" s="12"/>
      <c r="G43" s="193">
        <v>49.299153933577401</v>
      </c>
      <c r="H43" s="188">
        <v>58.643768152544503</v>
      </c>
      <c r="I43" s="188">
        <v>62.747821694658398</v>
      </c>
      <c r="J43" s="188">
        <v>65.273393105189996</v>
      </c>
      <c r="K43" s="188">
        <v>64.351559540346003</v>
      </c>
      <c r="L43" s="194">
        <v>60.063139285263198</v>
      </c>
      <c r="M43" s="188"/>
      <c r="N43" s="195">
        <v>76.638464452582298</v>
      </c>
      <c r="O43" s="196">
        <v>71.751483773203603</v>
      </c>
      <c r="P43" s="197">
        <v>74.194974112892993</v>
      </c>
      <c r="Q43" s="188"/>
      <c r="R43" s="198">
        <v>64.100806378871695</v>
      </c>
      <c r="S43" s="96"/>
      <c r="T43" s="193">
        <v>0.54081895441668804</v>
      </c>
      <c r="U43" s="188">
        <v>-1.1914893617021201</v>
      </c>
      <c r="V43" s="188">
        <v>5.05285412262156</v>
      </c>
      <c r="W43" s="188">
        <v>3.2973621103117501</v>
      </c>
      <c r="X43" s="188">
        <v>1.55440414507772</v>
      </c>
      <c r="Y43" s="194">
        <v>1.9155774587529399</v>
      </c>
      <c r="Z43" s="188"/>
      <c r="AA43" s="195">
        <v>-4.0474308300395201</v>
      </c>
      <c r="AB43" s="196">
        <v>-5.3473263368315802</v>
      </c>
      <c r="AC43" s="197">
        <v>-4.6804023361453604</v>
      </c>
      <c r="AD43" s="188"/>
      <c r="AE43" s="198">
        <v>-0.364523455682359</v>
      </c>
      <c r="AF43" s="34"/>
      <c r="AG43" s="193">
        <v>47.998484657153597</v>
      </c>
      <c r="AH43" s="188">
        <v>57.4346508397524</v>
      </c>
      <c r="AI43" s="188">
        <v>58.874226543755498</v>
      </c>
      <c r="AJ43" s="188">
        <v>63.0603611567117</v>
      </c>
      <c r="AK43" s="188">
        <v>63.836974365450097</v>
      </c>
      <c r="AL43" s="194">
        <v>58.240939512564701</v>
      </c>
      <c r="AM43" s="188"/>
      <c r="AN43" s="195">
        <v>76.0039146356863</v>
      </c>
      <c r="AO43" s="196">
        <v>71.255840383886806</v>
      </c>
      <c r="AP43" s="197">
        <v>73.629877509786496</v>
      </c>
      <c r="AQ43" s="188"/>
      <c r="AR43" s="198">
        <v>62.637778940342301</v>
      </c>
      <c r="AS43" s="96"/>
      <c r="AT43" s="193">
        <v>-4.9987503124218904</v>
      </c>
      <c r="AU43" s="188">
        <v>-4.2675226268154001</v>
      </c>
      <c r="AV43" s="188">
        <v>-3.39808339808339</v>
      </c>
      <c r="AW43" s="188">
        <v>-0.72067594433399595</v>
      </c>
      <c r="AX43" s="188">
        <v>-2.11540323361409</v>
      </c>
      <c r="AY43" s="194">
        <v>-2.99607744160856</v>
      </c>
      <c r="AZ43" s="188"/>
      <c r="BA43" s="195">
        <v>-4.3770107637923497</v>
      </c>
      <c r="BB43" s="196">
        <v>-6.0833021262430798</v>
      </c>
      <c r="BC43" s="197">
        <v>-5.2103231050599401</v>
      </c>
      <c r="BD43" s="188"/>
      <c r="BE43" s="198">
        <v>-3.7511867554625402</v>
      </c>
    </row>
    <row r="44" spans="1:57" x14ac:dyDescent="0.25">
      <c r="A44" s="24" t="s">
        <v>86</v>
      </c>
      <c r="B44" s="44" t="str">
        <f t="shared" si="0"/>
        <v>Southwest Virginia - Heart of Appalachia</v>
      </c>
      <c r="C44" s="12"/>
      <c r="D44" s="28" t="s">
        <v>16</v>
      </c>
      <c r="E44" s="31" t="s">
        <v>17</v>
      </c>
      <c r="F44" s="12"/>
      <c r="G44" s="193">
        <v>54.180381830151397</v>
      </c>
      <c r="H44" s="188">
        <v>65.569453587886699</v>
      </c>
      <c r="I44" s="188">
        <v>69.716919025674699</v>
      </c>
      <c r="J44" s="188">
        <v>72.547728768926902</v>
      </c>
      <c r="K44" s="188">
        <v>71.428571428571402</v>
      </c>
      <c r="L44" s="194">
        <v>66.688610928242198</v>
      </c>
      <c r="M44" s="188"/>
      <c r="N44" s="195">
        <v>74.456879526003902</v>
      </c>
      <c r="O44" s="196">
        <v>75.707702435813005</v>
      </c>
      <c r="P44" s="197">
        <v>75.082290980908397</v>
      </c>
      <c r="Q44" s="188"/>
      <c r="R44" s="198">
        <v>69.086805229004</v>
      </c>
      <c r="S44" s="96"/>
      <c r="T44" s="193">
        <v>24.6969696969696</v>
      </c>
      <c r="U44" s="188">
        <v>22.811344019728701</v>
      </c>
      <c r="V44" s="188">
        <v>28.832116788321098</v>
      </c>
      <c r="W44" s="188">
        <v>28.139534883720899</v>
      </c>
      <c r="X44" s="188">
        <v>22.0472440944881</v>
      </c>
      <c r="Y44" s="194">
        <v>25.3092528451261</v>
      </c>
      <c r="Z44" s="188"/>
      <c r="AA44" s="195">
        <v>-0.17652250661959301</v>
      </c>
      <c r="AB44" s="196">
        <v>3.8843721770550999</v>
      </c>
      <c r="AC44" s="197">
        <v>1.8303571428571399</v>
      </c>
      <c r="AD44" s="188"/>
      <c r="AE44" s="198">
        <v>16.937281120662199</v>
      </c>
      <c r="AF44" s="35"/>
      <c r="AG44" s="193">
        <v>49.374588545095399</v>
      </c>
      <c r="AH44" s="188">
        <v>61.454904542462103</v>
      </c>
      <c r="AI44" s="188">
        <v>64.499670836076305</v>
      </c>
      <c r="AJ44" s="188">
        <v>66.194865042791307</v>
      </c>
      <c r="AK44" s="188">
        <v>68.9433838051349</v>
      </c>
      <c r="AL44" s="194">
        <v>62.093482554311997</v>
      </c>
      <c r="AM44" s="188"/>
      <c r="AN44" s="195">
        <v>70.885450954575305</v>
      </c>
      <c r="AO44" s="196">
        <v>69.865042791310003</v>
      </c>
      <c r="AP44" s="197">
        <v>70.375246872942697</v>
      </c>
      <c r="AQ44" s="188"/>
      <c r="AR44" s="198">
        <v>64.459700931063594</v>
      </c>
      <c r="AS44" s="96"/>
      <c r="AT44" s="193">
        <v>1.83299389002036</v>
      </c>
      <c r="AU44" s="188">
        <v>6.5335235378031298</v>
      </c>
      <c r="AV44" s="188">
        <v>10.270118176702301</v>
      </c>
      <c r="AW44" s="188">
        <v>10.676940011007099</v>
      </c>
      <c r="AX44" s="188">
        <v>12.4563758389261</v>
      </c>
      <c r="AY44" s="194">
        <v>8.6385625431928101</v>
      </c>
      <c r="AZ44" s="188"/>
      <c r="BA44" s="195">
        <v>-3.9901917075345499</v>
      </c>
      <c r="BB44" s="196">
        <v>-3.6978221415607901</v>
      </c>
      <c r="BC44" s="197">
        <v>-3.8452889588486601</v>
      </c>
      <c r="BD44" s="188"/>
      <c r="BE44" s="198">
        <v>4.4100845456622704</v>
      </c>
    </row>
    <row r="45" spans="1:57" x14ac:dyDescent="0.25">
      <c r="A45" s="26" t="s">
        <v>87</v>
      </c>
      <c r="B45" s="44" t="str">
        <f t="shared" si="0"/>
        <v>Virginia Mountains</v>
      </c>
      <c r="C45" s="12"/>
      <c r="D45" s="29" t="s">
        <v>16</v>
      </c>
      <c r="E45" s="32" t="s">
        <v>17</v>
      </c>
      <c r="F45" s="12"/>
      <c r="G45" s="199">
        <v>46.216068001096701</v>
      </c>
      <c r="H45" s="200">
        <v>54.688785302988698</v>
      </c>
      <c r="I45" s="200">
        <v>60.542911982451301</v>
      </c>
      <c r="J45" s="200">
        <v>60.652591170825303</v>
      </c>
      <c r="K45" s="200">
        <v>60.241294214422801</v>
      </c>
      <c r="L45" s="201">
        <v>56.468330134356997</v>
      </c>
      <c r="M45" s="188"/>
      <c r="N45" s="202">
        <v>66.904304908143601</v>
      </c>
      <c r="O45" s="203">
        <v>67.123663284891606</v>
      </c>
      <c r="P45" s="204">
        <v>67.013984096517603</v>
      </c>
      <c r="Q45" s="188"/>
      <c r="R45" s="205">
        <v>59.481374123545699</v>
      </c>
      <c r="S45" s="96"/>
      <c r="T45" s="199">
        <v>-8.0142762457375802</v>
      </c>
      <c r="U45" s="200">
        <v>-6.71846185845697</v>
      </c>
      <c r="V45" s="200">
        <v>-4.7694399733197601</v>
      </c>
      <c r="W45" s="200">
        <v>-5.8348846159099299</v>
      </c>
      <c r="X45" s="200">
        <v>-8.0703722520904204</v>
      </c>
      <c r="Y45" s="201">
        <v>-6.6287564226605404</v>
      </c>
      <c r="Z45" s="188"/>
      <c r="AA45" s="202">
        <v>-12.7314693496378</v>
      </c>
      <c r="AB45" s="203">
        <v>-13.6149662999086</v>
      </c>
      <c r="AC45" s="204">
        <v>-13.176188275614599</v>
      </c>
      <c r="AD45" s="188"/>
      <c r="AE45" s="205">
        <v>-8.8415727306759404</v>
      </c>
      <c r="AF45" s="36"/>
      <c r="AG45" s="199">
        <v>47.326569783383597</v>
      </c>
      <c r="AH45" s="200">
        <v>58.520701946805502</v>
      </c>
      <c r="AI45" s="200">
        <v>62.870167260762202</v>
      </c>
      <c r="AJ45" s="200">
        <v>60.796545105566203</v>
      </c>
      <c r="AK45" s="200">
        <v>59.309021113243702</v>
      </c>
      <c r="AL45" s="201">
        <v>57.764601041952197</v>
      </c>
      <c r="AM45" s="188"/>
      <c r="AN45" s="202">
        <v>65.718398683849699</v>
      </c>
      <c r="AO45" s="203">
        <v>65.2728269810803</v>
      </c>
      <c r="AP45" s="204">
        <v>65.495612832465</v>
      </c>
      <c r="AQ45" s="188"/>
      <c r="AR45" s="205">
        <v>59.973461553527301</v>
      </c>
      <c r="AS45" s="96"/>
      <c r="AT45" s="199">
        <v>-11.2454823276097</v>
      </c>
      <c r="AU45" s="200">
        <v>-5.8337164769188901</v>
      </c>
      <c r="AV45" s="200">
        <v>-2.4022390414702199</v>
      </c>
      <c r="AW45" s="200">
        <v>-6.0146354916973603</v>
      </c>
      <c r="AX45" s="200">
        <v>-6.9716511882344498</v>
      </c>
      <c r="AY45" s="201">
        <v>-6.3259675081263804</v>
      </c>
      <c r="AZ45" s="188"/>
      <c r="BA45" s="202">
        <v>-7.9278376813263298</v>
      </c>
      <c r="BB45" s="203">
        <v>-11.9767612515286</v>
      </c>
      <c r="BC45" s="204">
        <v>-9.9909302966558897</v>
      </c>
      <c r="BD45" s="188"/>
      <c r="BE45" s="205">
        <v>-7.5011483079710404</v>
      </c>
    </row>
  </sheetData>
  <sheetProtection algorithmName="SHA-512" hashValue="j8CxlePjrETYG33nNuWxpk3lSLGAVbaSvTgTwj1tM01H0F8qbWJcU6vCfOA8G8pvR5ahKxiFkUKsEeUqEKuFjg==" saltValue="Sow5y/8y2cBhMVPCgFnDqQ==" spinCount="100000" sheet="1"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85" zoomScaleNormal="85" workbookViewId="0">
      <selection activeCell="AC24" sqref="AC24"/>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51" t="s">
        <v>5</v>
      </c>
      <c r="E2" s="152"/>
      <c r="G2" s="153" t="s">
        <v>36</v>
      </c>
      <c r="H2" s="154"/>
      <c r="I2" s="154"/>
      <c r="J2" s="154"/>
      <c r="K2" s="154"/>
      <c r="L2" s="154"/>
      <c r="M2" s="154"/>
      <c r="N2" s="154"/>
      <c r="O2" s="154"/>
      <c r="P2" s="154"/>
      <c r="Q2" s="154"/>
      <c r="R2" s="154"/>
      <c r="T2" s="153" t="s">
        <v>37</v>
      </c>
      <c r="U2" s="154"/>
      <c r="V2" s="154"/>
      <c r="W2" s="154"/>
      <c r="X2" s="154"/>
      <c r="Y2" s="154"/>
      <c r="Z2" s="154"/>
      <c r="AA2" s="154"/>
      <c r="AB2" s="154"/>
      <c r="AC2" s="154"/>
      <c r="AD2" s="154"/>
      <c r="AE2" s="154"/>
      <c r="AF2" s="4"/>
      <c r="AG2" s="153" t="s">
        <v>38</v>
      </c>
      <c r="AH2" s="154"/>
      <c r="AI2" s="154"/>
      <c r="AJ2" s="154"/>
      <c r="AK2" s="154"/>
      <c r="AL2" s="154"/>
      <c r="AM2" s="154"/>
      <c r="AN2" s="154"/>
      <c r="AO2" s="154"/>
      <c r="AP2" s="154"/>
      <c r="AQ2" s="154"/>
      <c r="AR2" s="154"/>
      <c r="AT2" s="153" t="s">
        <v>39</v>
      </c>
      <c r="AU2" s="154"/>
      <c r="AV2" s="154"/>
      <c r="AW2" s="154"/>
      <c r="AX2" s="154"/>
      <c r="AY2" s="154"/>
      <c r="AZ2" s="154"/>
      <c r="BA2" s="154"/>
      <c r="BB2" s="154"/>
      <c r="BC2" s="154"/>
      <c r="BD2" s="154"/>
      <c r="BE2" s="154"/>
    </row>
    <row r="3" spans="1:57" x14ac:dyDescent="0.25">
      <c r="A3" s="37"/>
      <c r="B3" s="37"/>
      <c r="C3" s="3"/>
      <c r="D3" s="155" t="s">
        <v>8</v>
      </c>
      <c r="E3" s="157" t="s">
        <v>9</v>
      </c>
      <c r="F3" s="5"/>
      <c r="G3" s="159" t="s">
        <v>0</v>
      </c>
      <c r="H3" s="161" t="s">
        <v>1</v>
      </c>
      <c r="I3" s="161" t="s">
        <v>10</v>
      </c>
      <c r="J3" s="161" t="s">
        <v>2</v>
      </c>
      <c r="K3" s="161" t="s">
        <v>11</v>
      </c>
      <c r="L3" s="163" t="s">
        <v>12</v>
      </c>
      <c r="M3" s="5"/>
      <c r="N3" s="159" t="s">
        <v>3</v>
      </c>
      <c r="O3" s="161" t="s">
        <v>4</v>
      </c>
      <c r="P3" s="163" t="s">
        <v>13</v>
      </c>
      <c r="Q3" s="2"/>
      <c r="R3" s="165" t="s">
        <v>14</v>
      </c>
      <c r="S3" s="2"/>
      <c r="T3" s="159" t="s">
        <v>0</v>
      </c>
      <c r="U3" s="161" t="s">
        <v>1</v>
      </c>
      <c r="V3" s="161" t="s">
        <v>10</v>
      </c>
      <c r="W3" s="161" t="s">
        <v>2</v>
      </c>
      <c r="X3" s="161" t="s">
        <v>11</v>
      </c>
      <c r="Y3" s="163" t="s">
        <v>12</v>
      </c>
      <c r="Z3" s="2"/>
      <c r="AA3" s="159" t="s">
        <v>3</v>
      </c>
      <c r="AB3" s="161" t="s">
        <v>4</v>
      </c>
      <c r="AC3" s="163" t="s">
        <v>13</v>
      </c>
      <c r="AD3" s="1"/>
      <c r="AE3" s="167" t="s">
        <v>14</v>
      </c>
      <c r="AF3" s="47"/>
      <c r="AG3" s="159" t="s">
        <v>0</v>
      </c>
      <c r="AH3" s="161" t="s">
        <v>1</v>
      </c>
      <c r="AI3" s="161" t="s">
        <v>10</v>
      </c>
      <c r="AJ3" s="161" t="s">
        <v>2</v>
      </c>
      <c r="AK3" s="161" t="s">
        <v>11</v>
      </c>
      <c r="AL3" s="163" t="s">
        <v>12</v>
      </c>
      <c r="AM3" s="5"/>
      <c r="AN3" s="159" t="s">
        <v>3</v>
      </c>
      <c r="AO3" s="161" t="s">
        <v>4</v>
      </c>
      <c r="AP3" s="163" t="s">
        <v>13</v>
      </c>
      <c r="AQ3" s="2"/>
      <c r="AR3" s="165" t="s">
        <v>14</v>
      </c>
      <c r="AS3" s="2"/>
      <c r="AT3" s="159" t="s">
        <v>0</v>
      </c>
      <c r="AU3" s="161" t="s">
        <v>1</v>
      </c>
      <c r="AV3" s="161" t="s">
        <v>10</v>
      </c>
      <c r="AW3" s="161" t="s">
        <v>2</v>
      </c>
      <c r="AX3" s="161" t="s">
        <v>11</v>
      </c>
      <c r="AY3" s="163" t="s">
        <v>12</v>
      </c>
      <c r="AZ3" s="2"/>
      <c r="BA3" s="159" t="s">
        <v>3</v>
      </c>
      <c r="BB3" s="161" t="s">
        <v>4</v>
      </c>
      <c r="BC3" s="163" t="s">
        <v>13</v>
      </c>
      <c r="BD3" s="1"/>
      <c r="BE3" s="167" t="s">
        <v>14</v>
      </c>
    </row>
    <row r="4" spans="1:57" x14ac:dyDescent="0.25">
      <c r="A4" s="37"/>
      <c r="B4" s="37"/>
      <c r="C4" s="3"/>
      <c r="D4" s="156"/>
      <c r="E4" s="158"/>
      <c r="F4" s="5"/>
      <c r="G4" s="160"/>
      <c r="H4" s="162"/>
      <c r="I4" s="162"/>
      <c r="J4" s="162"/>
      <c r="K4" s="162"/>
      <c r="L4" s="164"/>
      <c r="M4" s="5"/>
      <c r="N4" s="160"/>
      <c r="O4" s="162"/>
      <c r="P4" s="164"/>
      <c r="Q4" s="2"/>
      <c r="R4" s="166"/>
      <c r="S4" s="2"/>
      <c r="T4" s="160"/>
      <c r="U4" s="162"/>
      <c r="V4" s="162"/>
      <c r="W4" s="162"/>
      <c r="X4" s="162"/>
      <c r="Y4" s="164"/>
      <c r="Z4" s="2"/>
      <c r="AA4" s="160"/>
      <c r="AB4" s="162"/>
      <c r="AC4" s="164"/>
      <c r="AD4" s="1"/>
      <c r="AE4" s="168"/>
      <c r="AF4" s="48"/>
      <c r="AG4" s="160"/>
      <c r="AH4" s="162"/>
      <c r="AI4" s="162"/>
      <c r="AJ4" s="162"/>
      <c r="AK4" s="162"/>
      <c r="AL4" s="164"/>
      <c r="AM4" s="5"/>
      <c r="AN4" s="160"/>
      <c r="AO4" s="162"/>
      <c r="AP4" s="164"/>
      <c r="AQ4" s="2"/>
      <c r="AR4" s="166"/>
      <c r="AS4" s="2"/>
      <c r="AT4" s="160"/>
      <c r="AU4" s="162"/>
      <c r="AV4" s="162"/>
      <c r="AW4" s="162"/>
      <c r="AX4" s="162"/>
      <c r="AY4" s="164"/>
      <c r="AZ4" s="2"/>
      <c r="BA4" s="160"/>
      <c r="BB4" s="162"/>
      <c r="BC4" s="164"/>
      <c r="BD4" s="1"/>
      <c r="BE4" s="168"/>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206">
        <v>144.851759348016</v>
      </c>
      <c r="H6" s="207">
        <v>145.54769632580499</v>
      </c>
      <c r="I6" s="207">
        <v>148.24029570310501</v>
      </c>
      <c r="J6" s="207">
        <v>148.32281353722101</v>
      </c>
      <c r="K6" s="207">
        <v>149.655753992802</v>
      </c>
      <c r="L6" s="208">
        <v>147.43603180810101</v>
      </c>
      <c r="M6" s="209"/>
      <c r="N6" s="210">
        <v>167.79836094760901</v>
      </c>
      <c r="O6" s="211">
        <v>171.30173586982599</v>
      </c>
      <c r="P6" s="212">
        <v>169.576324842096</v>
      </c>
      <c r="Q6" s="209"/>
      <c r="R6" s="213">
        <v>154.484729155953</v>
      </c>
      <c r="S6" s="96"/>
      <c r="T6" s="185">
        <v>7.6893746594161101</v>
      </c>
      <c r="U6" s="186">
        <v>9.8357397382603597</v>
      </c>
      <c r="V6" s="186">
        <v>10.964693163558801</v>
      </c>
      <c r="W6" s="186">
        <v>10.726587043841601</v>
      </c>
      <c r="X6" s="186">
        <v>9.17541455142978</v>
      </c>
      <c r="Y6" s="187">
        <v>9.7337163087015206</v>
      </c>
      <c r="Z6" s="188"/>
      <c r="AA6" s="189">
        <v>7.75222277454459</v>
      </c>
      <c r="AB6" s="190">
        <v>7.3044867724094802</v>
      </c>
      <c r="AC6" s="191">
        <v>7.5185041329531597</v>
      </c>
      <c r="AD6" s="188"/>
      <c r="AE6" s="192">
        <v>8.8179388405947403</v>
      </c>
      <c r="AF6" s="33"/>
      <c r="AG6" s="206">
        <v>146.59907817936701</v>
      </c>
      <c r="AH6" s="207">
        <v>149.27438652452699</v>
      </c>
      <c r="AI6" s="207">
        <v>152.55358461227499</v>
      </c>
      <c r="AJ6" s="207">
        <v>152.343278164271</v>
      </c>
      <c r="AK6" s="207">
        <v>152.34920327232001</v>
      </c>
      <c r="AL6" s="208">
        <v>150.79313916772199</v>
      </c>
      <c r="AM6" s="209"/>
      <c r="AN6" s="210">
        <v>169.866998524645</v>
      </c>
      <c r="AO6" s="211">
        <v>173.989795697332</v>
      </c>
      <c r="AP6" s="212">
        <v>171.96150210060301</v>
      </c>
      <c r="AQ6" s="209"/>
      <c r="AR6" s="213">
        <v>157.416039372695</v>
      </c>
      <c r="AS6" s="96"/>
      <c r="AT6" s="185">
        <v>9.8832531342960497</v>
      </c>
      <c r="AU6" s="186">
        <v>12.6647193002349</v>
      </c>
      <c r="AV6" s="186">
        <v>14.0717132409372</v>
      </c>
      <c r="AW6" s="186">
        <v>13.6378167109779</v>
      </c>
      <c r="AX6" s="186">
        <v>11.1759977485471</v>
      </c>
      <c r="AY6" s="187">
        <v>12.363762439100199</v>
      </c>
      <c r="AZ6" s="188"/>
      <c r="BA6" s="189">
        <v>8.4791727318898005</v>
      </c>
      <c r="BB6" s="190">
        <v>7.96744942954414</v>
      </c>
      <c r="BC6" s="191">
        <v>8.2130513680515804</v>
      </c>
      <c r="BD6" s="188"/>
      <c r="BE6" s="192">
        <v>10.6769683657265</v>
      </c>
    </row>
    <row r="7" spans="1:57" x14ac:dyDescent="0.25">
      <c r="A7" s="23" t="s">
        <v>18</v>
      </c>
      <c r="B7" s="44" t="str">
        <f>TRIM(A7)</f>
        <v>Virginia</v>
      </c>
      <c r="C7" s="11"/>
      <c r="D7" s="28" t="s">
        <v>16</v>
      </c>
      <c r="E7" s="31" t="s">
        <v>17</v>
      </c>
      <c r="F7" s="12"/>
      <c r="G7" s="214">
        <v>118.290327443878</v>
      </c>
      <c r="H7" s="209">
        <v>122.653302218592</v>
      </c>
      <c r="I7" s="209">
        <v>124.61489325328201</v>
      </c>
      <c r="J7" s="209">
        <v>125.465791708544</v>
      </c>
      <c r="K7" s="209">
        <v>126.619160218887</v>
      </c>
      <c r="L7" s="215">
        <v>123.76939103267</v>
      </c>
      <c r="M7" s="209"/>
      <c r="N7" s="216">
        <v>143.83822474219301</v>
      </c>
      <c r="O7" s="217">
        <v>146.68859871385101</v>
      </c>
      <c r="P7" s="218">
        <v>145.27380463091299</v>
      </c>
      <c r="Q7" s="209"/>
      <c r="R7" s="219">
        <v>130.732815357265</v>
      </c>
      <c r="S7" s="96"/>
      <c r="T7" s="193">
        <v>4.3278373069746099</v>
      </c>
      <c r="U7" s="188">
        <v>5.8308584044431901</v>
      </c>
      <c r="V7" s="188">
        <v>7.4852179715062102</v>
      </c>
      <c r="W7" s="188">
        <v>9.6681283702529903</v>
      </c>
      <c r="X7" s="188">
        <v>8.8836449411316298</v>
      </c>
      <c r="Y7" s="194">
        <v>7.4165259958842897</v>
      </c>
      <c r="Z7" s="188"/>
      <c r="AA7" s="195">
        <v>7.1357442784048697</v>
      </c>
      <c r="AB7" s="196">
        <v>6.7062699014378797</v>
      </c>
      <c r="AC7" s="197">
        <v>6.9078851537228001</v>
      </c>
      <c r="AD7" s="188"/>
      <c r="AE7" s="198">
        <v>7.1722165632090098</v>
      </c>
      <c r="AF7" s="34"/>
      <c r="AG7" s="214">
        <v>120.72774374385899</v>
      </c>
      <c r="AH7" s="209">
        <v>126.32547438618499</v>
      </c>
      <c r="AI7" s="209">
        <v>129.14488920547399</v>
      </c>
      <c r="AJ7" s="209">
        <v>128.941719708173</v>
      </c>
      <c r="AK7" s="209">
        <v>127.759187991442</v>
      </c>
      <c r="AL7" s="215">
        <v>126.830643265398</v>
      </c>
      <c r="AM7" s="209"/>
      <c r="AN7" s="216">
        <v>143.92921145272101</v>
      </c>
      <c r="AO7" s="217">
        <v>147.49640029181299</v>
      </c>
      <c r="AP7" s="218">
        <v>145.72983111566001</v>
      </c>
      <c r="AQ7" s="209"/>
      <c r="AR7" s="219">
        <v>132.72645564617801</v>
      </c>
      <c r="AS7" s="96"/>
      <c r="AT7" s="193">
        <v>6.9104892375726603</v>
      </c>
      <c r="AU7" s="188">
        <v>9.7257514225522605</v>
      </c>
      <c r="AV7" s="188">
        <v>11.028818531120701</v>
      </c>
      <c r="AW7" s="188">
        <v>11.573727680531</v>
      </c>
      <c r="AX7" s="188">
        <v>9.5930938406519406</v>
      </c>
      <c r="AY7" s="194">
        <v>9.9278258349459705</v>
      </c>
      <c r="AZ7" s="188"/>
      <c r="BA7" s="195">
        <v>6.80116727377857</v>
      </c>
      <c r="BB7" s="196">
        <v>6.4874164861205399</v>
      </c>
      <c r="BC7" s="197">
        <v>6.63097395437818</v>
      </c>
      <c r="BD7" s="188"/>
      <c r="BE7" s="198">
        <v>8.4945565631031403</v>
      </c>
    </row>
    <row r="8" spans="1:57" x14ac:dyDescent="0.25">
      <c r="A8" s="24" t="s">
        <v>19</v>
      </c>
      <c r="B8" s="44" t="str">
        <f t="shared" ref="B8:B43" si="0">TRIM(A8)</f>
        <v>Norfolk/Virginia Beach, VA</v>
      </c>
      <c r="C8" s="12"/>
      <c r="D8" s="28" t="s">
        <v>16</v>
      </c>
      <c r="E8" s="31" t="s">
        <v>17</v>
      </c>
      <c r="F8" s="12"/>
      <c r="G8" s="214">
        <v>145.406441949455</v>
      </c>
      <c r="H8" s="209">
        <v>147.753722101617</v>
      </c>
      <c r="I8" s="209">
        <v>147.99919516906499</v>
      </c>
      <c r="J8" s="209">
        <v>149.91022467912401</v>
      </c>
      <c r="K8" s="209">
        <v>152.71882300526201</v>
      </c>
      <c r="L8" s="215">
        <v>148.90587341934</v>
      </c>
      <c r="M8" s="209"/>
      <c r="N8" s="216">
        <v>192.32746272985801</v>
      </c>
      <c r="O8" s="217">
        <v>197.85449927677001</v>
      </c>
      <c r="P8" s="218">
        <v>195.126385593306</v>
      </c>
      <c r="Q8" s="209"/>
      <c r="R8" s="219">
        <v>163.954640247822</v>
      </c>
      <c r="S8" s="96"/>
      <c r="T8" s="193">
        <v>-1.7625984692482799</v>
      </c>
      <c r="U8" s="188">
        <v>-0.23441357719486799</v>
      </c>
      <c r="V8" s="188">
        <v>0.53519336092646796</v>
      </c>
      <c r="W8" s="188">
        <v>3.83235193609785</v>
      </c>
      <c r="X8" s="188">
        <v>1.24893986741485</v>
      </c>
      <c r="Y8" s="194">
        <v>0.79850382461057301</v>
      </c>
      <c r="Z8" s="188"/>
      <c r="AA8" s="195">
        <v>0.78049615703000397</v>
      </c>
      <c r="AB8" s="196">
        <v>2.1453011277776299E-2</v>
      </c>
      <c r="AC8" s="197">
        <v>0.40430588273568402</v>
      </c>
      <c r="AD8" s="188"/>
      <c r="AE8" s="198">
        <v>0.86493723337532302</v>
      </c>
      <c r="AF8" s="35"/>
      <c r="AG8" s="214">
        <v>147.13601212581</v>
      </c>
      <c r="AH8" s="209">
        <v>149.624454581669</v>
      </c>
      <c r="AI8" s="209">
        <v>150.819878930421</v>
      </c>
      <c r="AJ8" s="209">
        <v>151.985668633861</v>
      </c>
      <c r="AK8" s="209">
        <v>154.391539071918</v>
      </c>
      <c r="AL8" s="215">
        <v>150.92762043672801</v>
      </c>
      <c r="AM8" s="209"/>
      <c r="AN8" s="216">
        <v>193.73967165395999</v>
      </c>
      <c r="AO8" s="217">
        <v>201.95926296373801</v>
      </c>
      <c r="AP8" s="218">
        <v>197.91521691984701</v>
      </c>
      <c r="AQ8" s="209"/>
      <c r="AR8" s="219">
        <v>165.83388056741799</v>
      </c>
      <c r="AS8" s="96"/>
      <c r="AT8" s="193">
        <v>-0.463635391674177</v>
      </c>
      <c r="AU8" s="188">
        <v>0.71154535220898396</v>
      </c>
      <c r="AV8" s="188">
        <v>0.90031886480674805</v>
      </c>
      <c r="AW8" s="188">
        <v>1.91525193710394</v>
      </c>
      <c r="AX8" s="188">
        <v>1.17203522905757</v>
      </c>
      <c r="AY8" s="194">
        <v>0.90337126563423098</v>
      </c>
      <c r="AZ8" s="188"/>
      <c r="BA8" s="195">
        <v>0.47334054604595199</v>
      </c>
      <c r="BB8" s="196">
        <v>0.10520497210745</v>
      </c>
      <c r="BC8" s="197">
        <v>0.30164335196123299</v>
      </c>
      <c r="BD8" s="188"/>
      <c r="BE8" s="198">
        <v>0.65781867448381803</v>
      </c>
    </row>
    <row r="9" spans="1:57" ht="15" x14ac:dyDescent="0.35">
      <c r="A9" s="24" t="s">
        <v>20</v>
      </c>
      <c r="B9" s="79" t="s">
        <v>72</v>
      </c>
      <c r="C9" s="12"/>
      <c r="D9" s="28" t="s">
        <v>16</v>
      </c>
      <c r="E9" s="31" t="s">
        <v>17</v>
      </c>
      <c r="F9" s="12"/>
      <c r="G9" s="214">
        <v>92.648531796566402</v>
      </c>
      <c r="H9" s="209">
        <v>98.256835131425404</v>
      </c>
      <c r="I9" s="209">
        <v>100.854274720544</v>
      </c>
      <c r="J9" s="209">
        <v>104.509616624009</v>
      </c>
      <c r="K9" s="209">
        <v>108.53290409415899</v>
      </c>
      <c r="L9" s="215">
        <v>101.503594930942</v>
      </c>
      <c r="M9" s="209"/>
      <c r="N9" s="216">
        <v>120.844235361073</v>
      </c>
      <c r="O9" s="217">
        <v>122.337406799524</v>
      </c>
      <c r="P9" s="218">
        <v>121.58863002880901</v>
      </c>
      <c r="Q9" s="209"/>
      <c r="R9" s="219">
        <v>108.112483423255</v>
      </c>
      <c r="S9" s="96"/>
      <c r="T9" s="193">
        <v>3.1831668767733898</v>
      </c>
      <c r="U9" s="188">
        <v>7.2138133301465102</v>
      </c>
      <c r="V9" s="188">
        <v>7.7632594792093697</v>
      </c>
      <c r="W9" s="188">
        <v>11.971665097990799</v>
      </c>
      <c r="X9" s="188">
        <v>16.3175403512092</v>
      </c>
      <c r="Y9" s="194">
        <v>9.8306915363432807</v>
      </c>
      <c r="Z9" s="188"/>
      <c r="AA9" s="195">
        <v>14.0188916631477</v>
      </c>
      <c r="AB9" s="196">
        <v>12.7485570580515</v>
      </c>
      <c r="AC9" s="197">
        <v>13.3718574251397</v>
      </c>
      <c r="AD9" s="188"/>
      <c r="AE9" s="198">
        <v>11.2888060569183</v>
      </c>
      <c r="AF9" s="35"/>
      <c r="AG9" s="214">
        <v>95.871843385148097</v>
      </c>
      <c r="AH9" s="209">
        <v>102.00693114090799</v>
      </c>
      <c r="AI9" s="209">
        <v>105.258587812654</v>
      </c>
      <c r="AJ9" s="209">
        <v>106.53906679617801</v>
      </c>
      <c r="AK9" s="209">
        <v>104.902340605624</v>
      </c>
      <c r="AL9" s="215">
        <v>103.27461764461501</v>
      </c>
      <c r="AM9" s="209"/>
      <c r="AN9" s="216">
        <v>116.405292880722</v>
      </c>
      <c r="AO9" s="217">
        <v>117.264727962938</v>
      </c>
      <c r="AP9" s="218">
        <v>116.832673929468</v>
      </c>
      <c r="AQ9" s="209"/>
      <c r="AR9" s="219">
        <v>107.478093313429</v>
      </c>
      <c r="AS9" s="96"/>
      <c r="AT9" s="193">
        <v>7.7358936539500398</v>
      </c>
      <c r="AU9" s="188">
        <v>12.8700069895583</v>
      </c>
      <c r="AV9" s="188">
        <v>13.283045850512901</v>
      </c>
      <c r="AW9" s="188">
        <v>14.309836575784299</v>
      </c>
      <c r="AX9" s="188">
        <v>12.928924562640301</v>
      </c>
      <c r="AY9" s="194">
        <v>12.520076943784501</v>
      </c>
      <c r="AZ9" s="188"/>
      <c r="BA9" s="195">
        <v>9.9195191255147996</v>
      </c>
      <c r="BB9" s="196">
        <v>7.1499743187345999</v>
      </c>
      <c r="BC9" s="197">
        <v>8.4933734079075496</v>
      </c>
      <c r="BD9" s="188"/>
      <c r="BE9" s="198">
        <v>10.827656447340299</v>
      </c>
    </row>
    <row r="10" spans="1:57" x14ac:dyDescent="0.25">
      <c r="A10" s="24" t="s">
        <v>21</v>
      </c>
      <c r="B10" s="44" t="str">
        <f t="shared" si="0"/>
        <v>Virginia Area</v>
      </c>
      <c r="C10" s="12"/>
      <c r="D10" s="28" t="s">
        <v>16</v>
      </c>
      <c r="E10" s="31" t="s">
        <v>17</v>
      </c>
      <c r="F10" s="12"/>
      <c r="G10" s="214">
        <v>103.52594429771899</v>
      </c>
      <c r="H10" s="209">
        <v>106.185056051606</v>
      </c>
      <c r="I10" s="209">
        <v>107.15116489997</v>
      </c>
      <c r="J10" s="209">
        <v>106.85292026758199</v>
      </c>
      <c r="K10" s="209">
        <v>109.748992167873</v>
      </c>
      <c r="L10" s="215">
        <v>106.853844305471</v>
      </c>
      <c r="M10" s="209"/>
      <c r="N10" s="216">
        <v>129.90278596102399</v>
      </c>
      <c r="O10" s="217">
        <v>132.01823925645201</v>
      </c>
      <c r="P10" s="218">
        <v>130.96382847397001</v>
      </c>
      <c r="Q10" s="209"/>
      <c r="R10" s="219">
        <v>114.693842484999</v>
      </c>
      <c r="S10" s="96"/>
      <c r="T10" s="193">
        <v>2.7093946686519401</v>
      </c>
      <c r="U10" s="188">
        <v>4.2923159132799897</v>
      </c>
      <c r="V10" s="188">
        <v>5.4285374467482104</v>
      </c>
      <c r="W10" s="188">
        <v>6.2374564379348199</v>
      </c>
      <c r="X10" s="188">
        <v>7.1744886086351096</v>
      </c>
      <c r="Y10" s="194">
        <v>5.3077865247915801</v>
      </c>
      <c r="Z10" s="188"/>
      <c r="AA10" s="195">
        <v>7.7662179099040003</v>
      </c>
      <c r="AB10" s="196">
        <v>7.8328116803244203</v>
      </c>
      <c r="AC10" s="197">
        <v>7.79877160654355</v>
      </c>
      <c r="AD10" s="188"/>
      <c r="AE10" s="198">
        <v>5.8940917787089404</v>
      </c>
      <c r="AF10" s="35"/>
      <c r="AG10" s="214">
        <v>105.167902115967</v>
      </c>
      <c r="AH10" s="209">
        <v>107.933967476731</v>
      </c>
      <c r="AI10" s="209">
        <v>108.889471338516</v>
      </c>
      <c r="AJ10" s="209">
        <v>108.672953795974</v>
      </c>
      <c r="AK10" s="209">
        <v>110.273067780568</v>
      </c>
      <c r="AL10" s="215">
        <v>108.33306912903301</v>
      </c>
      <c r="AM10" s="209"/>
      <c r="AN10" s="216">
        <v>130.86803602923601</v>
      </c>
      <c r="AO10" s="217">
        <v>132.17161931235799</v>
      </c>
      <c r="AP10" s="218">
        <v>131.519966660378</v>
      </c>
      <c r="AQ10" s="209"/>
      <c r="AR10" s="219">
        <v>115.73698845980999</v>
      </c>
      <c r="AS10" s="96"/>
      <c r="AT10" s="193">
        <v>5.7042008055573898</v>
      </c>
      <c r="AU10" s="188">
        <v>7.5914420589194496</v>
      </c>
      <c r="AV10" s="188">
        <v>7.8437760878853497</v>
      </c>
      <c r="AW10" s="188">
        <v>8.9736567060613499</v>
      </c>
      <c r="AX10" s="188">
        <v>8.3432000660933205</v>
      </c>
      <c r="AY10" s="194">
        <v>7.7960140694956701</v>
      </c>
      <c r="AZ10" s="188"/>
      <c r="BA10" s="195">
        <v>8.5144739673985992</v>
      </c>
      <c r="BB10" s="196">
        <v>7.5287783385153997</v>
      </c>
      <c r="BC10" s="197">
        <v>8.0077123850603193</v>
      </c>
      <c r="BD10" s="188"/>
      <c r="BE10" s="198">
        <v>7.4996152755266898</v>
      </c>
    </row>
    <row r="11" spans="1:57" x14ac:dyDescent="0.25">
      <c r="A11" s="41" t="s">
        <v>22</v>
      </c>
      <c r="B11" s="44" t="str">
        <f t="shared" si="0"/>
        <v>Washington, DC</v>
      </c>
      <c r="C11" s="12"/>
      <c r="D11" s="28" t="s">
        <v>16</v>
      </c>
      <c r="E11" s="31" t="s">
        <v>17</v>
      </c>
      <c r="F11" s="12"/>
      <c r="G11" s="214">
        <v>142.20314687686701</v>
      </c>
      <c r="H11" s="209">
        <v>145.37497934417701</v>
      </c>
      <c r="I11" s="209">
        <v>151.47920652621201</v>
      </c>
      <c r="J11" s="209">
        <v>148.85396065529699</v>
      </c>
      <c r="K11" s="209">
        <v>143.77845297463401</v>
      </c>
      <c r="L11" s="215">
        <v>146.51125408448399</v>
      </c>
      <c r="M11" s="209"/>
      <c r="N11" s="216">
        <v>143.446880243039</v>
      </c>
      <c r="O11" s="217">
        <v>146.240504921747</v>
      </c>
      <c r="P11" s="218">
        <v>144.883880628729</v>
      </c>
      <c r="Q11" s="209"/>
      <c r="R11" s="219">
        <v>145.996098107536</v>
      </c>
      <c r="S11" s="96"/>
      <c r="T11" s="193">
        <v>17.389064260550199</v>
      </c>
      <c r="U11" s="188">
        <v>14.137585146475899</v>
      </c>
      <c r="V11" s="188">
        <v>18.387778205256801</v>
      </c>
      <c r="W11" s="188">
        <v>23.178834436569801</v>
      </c>
      <c r="X11" s="188">
        <v>16.8917712951719</v>
      </c>
      <c r="Y11" s="194">
        <v>18.065711044921301</v>
      </c>
      <c r="Z11" s="188"/>
      <c r="AA11" s="195">
        <v>11.1202267916869</v>
      </c>
      <c r="AB11" s="196">
        <v>10.916806590745599</v>
      </c>
      <c r="AC11" s="197">
        <v>11.0018884580447</v>
      </c>
      <c r="AD11" s="188"/>
      <c r="AE11" s="198">
        <v>15.5906659697389</v>
      </c>
      <c r="AF11" s="35"/>
      <c r="AG11" s="214">
        <v>144.07788797136701</v>
      </c>
      <c r="AH11" s="209">
        <v>155.35095261406499</v>
      </c>
      <c r="AI11" s="209">
        <v>162.415442898382</v>
      </c>
      <c r="AJ11" s="209">
        <v>159.83136261222799</v>
      </c>
      <c r="AK11" s="209">
        <v>151.17262474367701</v>
      </c>
      <c r="AL11" s="215">
        <v>155.07600626885599</v>
      </c>
      <c r="AM11" s="209"/>
      <c r="AN11" s="216">
        <v>147.772913304768</v>
      </c>
      <c r="AO11" s="217">
        <v>150.673381441191</v>
      </c>
      <c r="AP11" s="218">
        <v>149.26441101782001</v>
      </c>
      <c r="AQ11" s="209"/>
      <c r="AR11" s="219">
        <v>153.302397793002</v>
      </c>
      <c r="AS11" s="96"/>
      <c r="AT11" s="193">
        <v>22.620727921327799</v>
      </c>
      <c r="AU11" s="188">
        <v>27.547857950016201</v>
      </c>
      <c r="AV11" s="188">
        <v>30.534157017959298</v>
      </c>
      <c r="AW11" s="188">
        <v>30.771457691647001</v>
      </c>
      <c r="AX11" s="188">
        <v>24.6363501872694</v>
      </c>
      <c r="AY11" s="194">
        <v>27.607884189621</v>
      </c>
      <c r="AZ11" s="188"/>
      <c r="BA11" s="195">
        <v>18.2791900173832</v>
      </c>
      <c r="BB11" s="196">
        <v>17.740666112032699</v>
      </c>
      <c r="BC11" s="197">
        <v>17.980122809333299</v>
      </c>
      <c r="BD11" s="188"/>
      <c r="BE11" s="198">
        <v>24.4210670800814</v>
      </c>
    </row>
    <row r="12" spans="1:57" x14ac:dyDescent="0.25">
      <c r="A12" s="24" t="s">
        <v>23</v>
      </c>
      <c r="B12" s="44" t="str">
        <f t="shared" si="0"/>
        <v>Arlington, VA</v>
      </c>
      <c r="C12" s="12"/>
      <c r="D12" s="28" t="s">
        <v>16</v>
      </c>
      <c r="E12" s="31" t="s">
        <v>17</v>
      </c>
      <c r="F12" s="12"/>
      <c r="G12" s="214">
        <v>136.16605579096</v>
      </c>
      <c r="H12" s="209">
        <v>146.72310355392099</v>
      </c>
      <c r="I12" s="209">
        <v>155.52502298850499</v>
      </c>
      <c r="J12" s="209">
        <v>154.77786618444799</v>
      </c>
      <c r="K12" s="209">
        <v>147.68139099645899</v>
      </c>
      <c r="L12" s="215">
        <v>148.67790709217701</v>
      </c>
      <c r="M12" s="209"/>
      <c r="N12" s="216">
        <v>135.33212488711101</v>
      </c>
      <c r="O12" s="217">
        <v>131.98142157511501</v>
      </c>
      <c r="P12" s="218">
        <v>133.67822683914801</v>
      </c>
      <c r="Q12" s="209"/>
      <c r="R12" s="219">
        <v>144.04497184946001</v>
      </c>
      <c r="S12" s="96"/>
      <c r="T12" s="193">
        <v>17.679271040477701</v>
      </c>
      <c r="U12" s="188">
        <v>16.097860633312401</v>
      </c>
      <c r="V12" s="188">
        <v>20.1692539541475</v>
      </c>
      <c r="W12" s="188">
        <v>19.301212873928101</v>
      </c>
      <c r="X12" s="188">
        <v>21.2126703376229</v>
      </c>
      <c r="Y12" s="194">
        <v>19.328921468675599</v>
      </c>
      <c r="Z12" s="188"/>
      <c r="AA12" s="195">
        <v>23.9316601921848</v>
      </c>
      <c r="AB12" s="196">
        <v>21.255085710299198</v>
      </c>
      <c r="AC12" s="197">
        <v>22.625172035059101</v>
      </c>
      <c r="AD12" s="188"/>
      <c r="AE12" s="198">
        <v>20.776785921020998</v>
      </c>
      <c r="AF12" s="35"/>
      <c r="AG12" s="214">
        <v>145.123317099567</v>
      </c>
      <c r="AH12" s="209">
        <v>161.135265937762</v>
      </c>
      <c r="AI12" s="209">
        <v>167.19339610855999</v>
      </c>
      <c r="AJ12" s="209">
        <v>164.67583580394799</v>
      </c>
      <c r="AK12" s="209">
        <v>155.498160840758</v>
      </c>
      <c r="AL12" s="215">
        <v>159.43957586437301</v>
      </c>
      <c r="AM12" s="209"/>
      <c r="AN12" s="216">
        <v>136.570216139282</v>
      </c>
      <c r="AO12" s="217">
        <v>136.21854705324699</v>
      </c>
      <c r="AP12" s="218">
        <v>136.393279828961</v>
      </c>
      <c r="AQ12" s="209"/>
      <c r="AR12" s="219">
        <v>152.732015814817</v>
      </c>
      <c r="AS12" s="96"/>
      <c r="AT12" s="193">
        <v>24.888502904611698</v>
      </c>
      <c r="AU12" s="188">
        <v>26.6348110026656</v>
      </c>
      <c r="AV12" s="188">
        <v>29.203019404523101</v>
      </c>
      <c r="AW12" s="188">
        <v>27.6820906822113</v>
      </c>
      <c r="AX12" s="188">
        <v>27.444226609523199</v>
      </c>
      <c r="AY12" s="194">
        <v>27.687609056894001</v>
      </c>
      <c r="AZ12" s="188"/>
      <c r="BA12" s="195">
        <v>22.8521073034353</v>
      </c>
      <c r="BB12" s="196">
        <v>24.178236922371301</v>
      </c>
      <c r="BC12" s="197">
        <v>23.5492745974828</v>
      </c>
      <c r="BD12" s="188"/>
      <c r="BE12" s="198">
        <v>27.3885106053357</v>
      </c>
    </row>
    <row r="13" spans="1:57" x14ac:dyDescent="0.25">
      <c r="A13" s="24" t="s">
        <v>24</v>
      </c>
      <c r="B13" s="44" t="str">
        <f t="shared" si="0"/>
        <v>Suburban Virginia Area</v>
      </c>
      <c r="C13" s="12"/>
      <c r="D13" s="28" t="s">
        <v>16</v>
      </c>
      <c r="E13" s="31" t="s">
        <v>17</v>
      </c>
      <c r="F13" s="12"/>
      <c r="G13" s="214">
        <v>110.829306617453</v>
      </c>
      <c r="H13" s="209">
        <v>110.608345945945</v>
      </c>
      <c r="I13" s="209">
        <v>113.16165532879801</v>
      </c>
      <c r="J13" s="209">
        <v>123.510794373189</v>
      </c>
      <c r="K13" s="209">
        <v>127.804088205128</v>
      </c>
      <c r="L13" s="215">
        <v>117.546455740273</v>
      </c>
      <c r="M13" s="209"/>
      <c r="N13" s="216">
        <v>155.50800106232199</v>
      </c>
      <c r="O13" s="217">
        <v>167.80917803715201</v>
      </c>
      <c r="P13" s="218">
        <v>161.886660983718</v>
      </c>
      <c r="Q13" s="209"/>
      <c r="R13" s="219">
        <v>132.532624967587</v>
      </c>
      <c r="S13" s="96"/>
      <c r="T13" s="193">
        <v>2.09244399461747</v>
      </c>
      <c r="U13" s="188">
        <v>0.72921309076376195</v>
      </c>
      <c r="V13" s="188">
        <v>6.3693447971384902</v>
      </c>
      <c r="W13" s="188">
        <v>13.313812466225899</v>
      </c>
      <c r="X13" s="188">
        <v>8.9592681241282399</v>
      </c>
      <c r="Y13" s="194">
        <v>6.53353038904811</v>
      </c>
      <c r="Z13" s="188"/>
      <c r="AA13" s="195">
        <v>7.8685919491984597</v>
      </c>
      <c r="AB13" s="196">
        <v>6.0202125238606703</v>
      </c>
      <c r="AC13" s="197">
        <v>6.7494306457472204</v>
      </c>
      <c r="AD13" s="188"/>
      <c r="AE13" s="198">
        <v>6.4384666560362902</v>
      </c>
      <c r="AF13" s="35"/>
      <c r="AG13" s="214">
        <v>115.51991598746</v>
      </c>
      <c r="AH13" s="209">
        <v>116.356569259567</v>
      </c>
      <c r="AI13" s="209">
        <v>120.79570618153301</v>
      </c>
      <c r="AJ13" s="209">
        <v>121.701349107719</v>
      </c>
      <c r="AK13" s="209">
        <v>126.524042894367</v>
      </c>
      <c r="AL13" s="215">
        <v>120.40921016060101</v>
      </c>
      <c r="AM13" s="209"/>
      <c r="AN13" s="216">
        <v>152.28377176923399</v>
      </c>
      <c r="AO13" s="217">
        <v>160.14119180712601</v>
      </c>
      <c r="AP13" s="218">
        <v>156.39970539586</v>
      </c>
      <c r="AQ13" s="209"/>
      <c r="AR13" s="219">
        <v>131.874115536061</v>
      </c>
      <c r="AS13" s="96"/>
      <c r="AT13" s="193">
        <v>6.0814590382597</v>
      </c>
      <c r="AU13" s="188">
        <v>6.1738265444318303</v>
      </c>
      <c r="AV13" s="188">
        <v>13.247510198922299</v>
      </c>
      <c r="AW13" s="188">
        <v>11.882321608142901</v>
      </c>
      <c r="AX13" s="188">
        <v>5.8558514932857904</v>
      </c>
      <c r="AY13" s="194">
        <v>8.6802811785886007</v>
      </c>
      <c r="AZ13" s="188"/>
      <c r="BA13" s="195">
        <v>5.9516606640706904</v>
      </c>
      <c r="BB13" s="196">
        <v>5.5156731751333501</v>
      </c>
      <c r="BC13" s="197">
        <v>5.7315486057821596</v>
      </c>
      <c r="BD13" s="188"/>
      <c r="BE13" s="198">
        <v>7.1118076853799597</v>
      </c>
    </row>
    <row r="14" spans="1:57" x14ac:dyDescent="0.25">
      <c r="A14" s="24" t="s">
        <v>25</v>
      </c>
      <c r="B14" s="44" t="str">
        <f t="shared" si="0"/>
        <v>Alexandria, VA</v>
      </c>
      <c r="C14" s="12"/>
      <c r="D14" s="28" t="s">
        <v>16</v>
      </c>
      <c r="E14" s="31" t="s">
        <v>17</v>
      </c>
      <c r="F14" s="12"/>
      <c r="G14" s="214">
        <v>122.303898452821</v>
      </c>
      <c r="H14" s="209">
        <v>131.089790031397</v>
      </c>
      <c r="I14" s="209">
        <v>129.30994842512399</v>
      </c>
      <c r="J14" s="209">
        <v>129.438482540861</v>
      </c>
      <c r="K14" s="209">
        <v>125.894074681238</v>
      </c>
      <c r="L14" s="215">
        <v>127.726840464829</v>
      </c>
      <c r="M14" s="209"/>
      <c r="N14" s="216">
        <v>124.671782698741</v>
      </c>
      <c r="O14" s="217">
        <v>125.66344493258499</v>
      </c>
      <c r="P14" s="218">
        <v>125.180088523062</v>
      </c>
      <c r="Q14" s="209"/>
      <c r="R14" s="219">
        <v>126.88299053157</v>
      </c>
      <c r="S14" s="96"/>
      <c r="T14" s="193">
        <v>11.744771181382101</v>
      </c>
      <c r="U14" s="188">
        <v>8.7659161129732901</v>
      </c>
      <c r="V14" s="188">
        <v>5.5651192515255001</v>
      </c>
      <c r="W14" s="188">
        <v>10.040411261179701</v>
      </c>
      <c r="X14" s="188">
        <v>13.7222034141072</v>
      </c>
      <c r="Y14" s="194">
        <v>9.7162650008856009</v>
      </c>
      <c r="Z14" s="188"/>
      <c r="AA14" s="195">
        <v>11.850054489403201</v>
      </c>
      <c r="AB14" s="196">
        <v>11.7289905561642</v>
      </c>
      <c r="AC14" s="197">
        <v>11.786511274299601</v>
      </c>
      <c r="AD14" s="188"/>
      <c r="AE14" s="198">
        <v>10.310303385358701</v>
      </c>
      <c r="AF14" s="35"/>
      <c r="AG14" s="214">
        <v>124.935964691707</v>
      </c>
      <c r="AH14" s="209">
        <v>134.66208417108299</v>
      </c>
      <c r="AI14" s="209">
        <v>137.781794578568</v>
      </c>
      <c r="AJ14" s="209">
        <v>135.72318318318301</v>
      </c>
      <c r="AK14" s="209">
        <v>131.01865798541101</v>
      </c>
      <c r="AL14" s="215">
        <v>133.131868650217</v>
      </c>
      <c r="AM14" s="209"/>
      <c r="AN14" s="216">
        <v>126.833382762575</v>
      </c>
      <c r="AO14" s="217">
        <v>128.63294594179499</v>
      </c>
      <c r="AP14" s="218">
        <v>127.762302310832</v>
      </c>
      <c r="AQ14" s="209"/>
      <c r="AR14" s="219">
        <v>131.44586398088299</v>
      </c>
      <c r="AS14" s="96"/>
      <c r="AT14" s="193">
        <v>17.4003048640215</v>
      </c>
      <c r="AU14" s="188">
        <v>17.9316097736261</v>
      </c>
      <c r="AV14" s="188">
        <v>17.880775781801201</v>
      </c>
      <c r="AW14" s="188">
        <v>19.141530181665399</v>
      </c>
      <c r="AX14" s="188">
        <v>18.270520946541499</v>
      </c>
      <c r="AY14" s="194">
        <v>18.272658738540098</v>
      </c>
      <c r="AZ14" s="188"/>
      <c r="BA14" s="195">
        <v>15.0559681586448</v>
      </c>
      <c r="BB14" s="196">
        <v>14.4029425753717</v>
      </c>
      <c r="BC14" s="197">
        <v>14.707828921565</v>
      </c>
      <c r="BD14" s="188"/>
      <c r="BE14" s="198">
        <v>17.183255219377301</v>
      </c>
    </row>
    <row r="15" spans="1:57" x14ac:dyDescent="0.25">
      <c r="A15" s="24" t="s">
        <v>26</v>
      </c>
      <c r="B15" s="44" t="str">
        <f t="shared" si="0"/>
        <v>Fairfax/Tysons Corner, VA</v>
      </c>
      <c r="C15" s="12"/>
      <c r="D15" s="28" t="s">
        <v>16</v>
      </c>
      <c r="E15" s="31" t="s">
        <v>17</v>
      </c>
      <c r="F15" s="12"/>
      <c r="G15" s="214">
        <v>125.457743473325</v>
      </c>
      <c r="H15" s="209">
        <v>144.005729949238</v>
      </c>
      <c r="I15" s="209">
        <v>148.54201113172499</v>
      </c>
      <c r="J15" s="209">
        <v>144.85465868711401</v>
      </c>
      <c r="K15" s="209">
        <v>134.15161364507401</v>
      </c>
      <c r="L15" s="215">
        <v>139.88736404983101</v>
      </c>
      <c r="M15" s="209"/>
      <c r="N15" s="216">
        <v>119.74627826687301</v>
      </c>
      <c r="O15" s="217">
        <v>121.703182465579</v>
      </c>
      <c r="P15" s="218">
        <v>120.76722258916701</v>
      </c>
      <c r="Q15" s="209"/>
      <c r="R15" s="219">
        <v>133.69480439607401</v>
      </c>
      <c r="S15" s="96"/>
      <c r="T15" s="193">
        <v>15.0069905874713</v>
      </c>
      <c r="U15" s="188">
        <v>21.208969983124401</v>
      </c>
      <c r="V15" s="188">
        <v>24.1736639184276</v>
      </c>
      <c r="W15" s="188">
        <v>21.405063218825699</v>
      </c>
      <c r="X15" s="188">
        <v>18.6309237866577</v>
      </c>
      <c r="Y15" s="194">
        <v>20.4794640883254</v>
      </c>
      <c r="Z15" s="188"/>
      <c r="AA15" s="195">
        <v>12.113202038035</v>
      </c>
      <c r="AB15" s="196">
        <v>12.5916077965234</v>
      </c>
      <c r="AC15" s="197">
        <v>12.3596057003914</v>
      </c>
      <c r="AD15" s="188"/>
      <c r="AE15" s="198">
        <v>18.032521830992099</v>
      </c>
      <c r="AF15" s="35"/>
      <c r="AG15" s="214">
        <v>128.91854359823299</v>
      </c>
      <c r="AH15" s="209">
        <v>147.581379729182</v>
      </c>
      <c r="AI15" s="209">
        <v>155.82571567200301</v>
      </c>
      <c r="AJ15" s="209">
        <v>154.75463405648699</v>
      </c>
      <c r="AK15" s="209">
        <v>139.91239094269801</v>
      </c>
      <c r="AL15" s="215">
        <v>146.456909519482</v>
      </c>
      <c r="AM15" s="209"/>
      <c r="AN15" s="216">
        <v>119.704967548236</v>
      </c>
      <c r="AO15" s="217">
        <v>121.716149434771</v>
      </c>
      <c r="AP15" s="218">
        <v>120.74463795934901</v>
      </c>
      <c r="AQ15" s="209"/>
      <c r="AR15" s="219">
        <v>138.82854623571501</v>
      </c>
      <c r="AS15" s="96"/>
      <c r="AT15" s="193">
        <v>19.417311992886098</v>
      </c>
      <c r="AU15" s="188">
        <v>26.0382329745586</v>
      </c>
      <c r="AV15" s="188">
        <v>29.973574996439599</v>
      </c>
      <c r="AW15" s="188">
        <v>30.8931257251384</v>
      </c>
      <c r="AX15" s="188">
        <v>25.782579548373501</v>
      </c>
      <c r="AY15" s="194">
        <v>27.264739186076099</v>
      </c>
      <c r="AZ15" s="188"/>
      <c r="BA15" s="195">
        <v>14.4266243505907</v>
      </c>
      <c r="BB15" s="196">
        <v>14.6252418620208</v>
      </c>
      <c r="BC15" s="197">
        <v>14.5240856273404</v>
      </c>
      <c r="BD15" s="188"/>
      <c r="BE15" s="198">
        <v>23.961752071659198</v>
      </c>
    </row>
    <row r="16" spans="1:57" x14ac:dyDescent="0.25">
      <c r="A16" s="24" t="s">
        <v>27</v>
      </c>
      <c r="B16" s="44" t="str">
        <f t="shared" si="0"/>
        <v>I-95 Fredericksburg, VA</v>
      </c>
      <c r="C16" s="12"/>
      <c r="D16" s="28" t="s">
        <v>16</v>
      </c>
      <c r="E16" s="31" t="s">
        <v>17</v>
      </c>
      <c r="F16" s="12"/>
      <c r="G16" s="214">
        <v>90.015350995938803</v>
      </c>
      <c r="H16" s="209">
        <v>91.9249540610069</v>
      </c>
      <c r="I16" s="209">
        <v>91.909460990316006</v>
      </c>
      <c r="J16" s="209">
        <v>92.213518942731199</v>
      </c>
      <c r="K16" s="209">
        <v>93.722603817816406</v>
      </c>
      <c r="L16" s="215">
        <v>92.011991850863495</v>
      </c>
      <c r="M16" s="209"/>
      <c r="N16" s="216">
        <v>108.329346653055</v>
      </c>
      <c r="O16" s="217">
        <v>107.748849183197</v>
      </c>
      <c r="P16" s="218">
        <v>108.03911908408</v>
      </c>
      <c r="Q16" s="209"/>
      <c r="R16" s="219">
        <v>97.314795396419399</v>
      </c>
      <c r="S16" s="96"/>
      <c r="T16" s="193">
        <v>9.3085042598592906</v>
      </c>
      <c r="U16" s="188">
        <v>12.358397587879301</v>
      </c>
      <c r="V16" s="188">
        <v>11.758018292014199</v>
      </c>
      <c r="W16" s="188">
        <v>11.2776579836453</v>
      </c>
      <c r="X16" s="188">
        <v>12.261071674101199</v>
      </c>
      <c r="Y16" s="194">
        <v>11.440018073461999</v>
      </c>
      <c r="Z16" s="188"/>
      <c r="AA16" s="195">
        <v>14.175784494106701</v>
      </c>
      <c r="AB16" s="196">
        <v>11.6077380703912</v>
      </c>
      <c r="AC16" s="197">
        <v>12.8684977977394</v>
      </c>
      <c r="AD16" s="188"/>
      <c r="AE16" s="198">
        <v>11.7261887093886</v>
      </c>
      <c r="AF16" s="35"/>
      <c r="AG16" s="214">
        <v>90.473161808154401</v>
      </c>
      <c r="AH16" s="209">
        <v>92.180113123203895</v>
      </c>
      <c r="AI16" s="209">
        <v>93.150459111737703</v>
      </c>
      <c r="AJ16" s="209">
        <v>93.496065863869802</v>
      </c>
      <c r="AK16" s="209">
        <v>93.971725911870095</v>
      </c>
      <c r="AL16" s="215">
        <v>92.719734552056494</v>
      </c>
      <c r="AM16" s="209"/>
      <c r="AN16" s="216">
        <v>108.174168710328</v>
      </c>
      <c r="AO16" s="217">
        <v>109.928917136812</v>
      </c>
      <c r="AP16" s="218">
        <v>109.061429182712</v>
      </c>
      <c r="AQ16" s="209"/>
      <c r="AR16" s="219">
        <v>98.178807973841401</v>
      </c>
      <c r="AS16" s="96"/>
      <c r="AT16" s="193">
        <v>10.8391972934555</v>
      </c>
      <c r="AU16" s="188">
        <v>12.144924317812301</v>
      </c>
      <c r="AV16" s="188">
        <v>12.371947750566299</v>
      </c>
      <c r="AW16" s="188">
        <v>11.711936157765599</v>
      </c>
      <c r="AX16" s="188">
        <v>11.462994163843</v>
      </c>
      <c r="AY16" s="194">
        <v>11.714686352246099</v>
      </c>
      <c r="AZ16" s="188"/>
      <c r="BA16" s="195">
        <v>14.5699734092195</v>
      </c>
      <c r="BB16" s="196">
        <v>15.108288940768</v>
      </c>
      <c r="BC16" s="197">
        <v>14.842753346801601</v>
      </c>
      <c r="BD16" s="188"/>
      <c r="BE16" s="198">
        <v>12.7260906367791</v>
      </c>
    </row>
    <row r="17" spans="1:57" x14ac:dyDescent="0.25">
      <c r="A17" s="24" t="s">
        <v>28</v>
      </c>
      <c r="B17" s="44" t="str">
        <f t="shared" si="0"/>
        <v>Dulles Airport Area, VA</v>
      </c>
      <c r="C17" s="12"/>
      <c r="D17" s="28" t="s">
        <v>16</v>
      </c>
      <c r="E17" s="31" t="s">
        <v>17</v>
      </c>
      <c r="F17" s="12"/>
      <c r="G17" s="214">
        <v>114.980332891442</v>
      </c>
      <c r="H17" s="209">
        <v>122.27295119471199</v>
      </c>
      <c r="I17" s="209">
        <v>127.306023120009</v>
      </c>
      <c r="J17" s="209">
        <v>125.20068781816001</v>
      </c>
      <c r="K17" s="209">
        <v>122.90719318576799</v>
      </c>
      <c r="L17" s="215">
        <v>122.844339547403</v>
      </c>
      <c r="M17" s="209"/>
      <c r="N17" s="216">
        <v>114.711815338276</v>
      </c>
      <c r="O17" s="217">
        <v>113.314635188041</v>
      </c>
      <c r="P17" s="218">
        <v>114.021537424535</v>
      </c>
      <c r="Q17" s="209"/>
      <c r="R17" s="219">
        <v>120.212078866835</v>
      </c>
      <c r="S17" s="96"/>
      <c r="T17" s="193">
        <v>21.1495480983709</v>
      </c>
      <c r="U17" s="188">
        <v>19.854771791106</v>
      </c>
      <c r="V17" s="188">
        <v>21.4487401359677</v>
      </c>
      <c r="W17" s="188">
        <v>22.4816637759427</v>
      </c>
      <c r="X17" s="188">
        <v>24.898684513693201</v>
      </c>
      <c r="Y17" s="194">
        <v>22.121491690504602</v>
      </c>
      <c r="Z17" s="188"/>
      <c r="AA17" s="195">
        <v>25.851026885108102</v>
      </c>
      <c r="AB17" s="196">
        <v>22.426707215268902</v>
      </c>
      <c r="AC17" s="197">
        <v>24.096729470674301</v>
      </c>
      <c r="AD17" s="188"/>
      <c r="AE17" s="198">
        <v>22.699881100331201</v>
      </c>
      <c r="AF17" s="35"/>
      <c r="AG17" s="214">
        <v>112.374641439341</v>
      </c>
      <c r="AH17" s="209">
        <v>126.26860679366401</v>
      </c>
      <c r="AI17" s="209">
        <v>131.89476755165501</v>
      </c>
      <c r="AJ17" s="209">
        <v>129.2357728442</v>
      </c>
      <c r="AK17" s="209">
        <v>122.364271932118</v>
      </c>
      <c r="AL17" s="215">
        <v>125.030393386374</v>
      </c>
      <c r="AM17" s="209"/>
      <c r="AN17" s="216">
        <v>112.705044995576</v>
      </c>
      <c r="AO17" s="217">
        <v>111.225719200371</v>
      </c>
      <c r="AP17" s="218">
        <v>111.971249730959</v>
      </c>
      <c r="AQ17" s="209"/>
      <c r="AR17" s="219">
        <v>121.374303059779</v>
      </c>
      <c r="AS17" s="96"/>
      <c r="AT17" s="193">
        <v>19.996096680422099</v>
      </c>
      <c r="AU17" s="188">
        <v>24.532385236531901</v>
      </c>
      <c r="AV17" s="188">
        <v>26.153555215375601</v>
      </c>
      <c r="AW17" s="188">
        <v>24.6628071948358</v>
      </c>
      <c r="AX17" s="188">
        <v>24.1588823739094</v>
      </c>
      <c r="AY17" s="194">
        <v>24.288545141223299</v>
      </c>
      <c r="AZ17" s="188"/>
      <c r="BA17" s="195">
        <v>22.102579429101102</v>
      </c>
      <c r="BB17" s="196">
        <v>19.007842055454301</v>
      </c>
      <c r="BC17" s="197">
        <v>20.531428874914202</v>
      </c>
      <c r="BD17" s="188"/>
      <c r="BE17" s="198">
        <v>23.4636491142893</v>
      </c>
    </row>
    <row r="18" spans="1:57" x14ac:dyDescent="0.25">
      <c r="A18" s="24" t="s">
        <v>29</v>
      </c>
      <c r="B18" s="44" t="str">
        <f t="shared" si="0"/>
        <v>Williamsburg, VA</v>
      </c>
      <c r="C18" s="12"/>
      <c r="D18" s="28" t="s">
        <v>16</v>
      </c>
      <c r="E18" s="31" t="s">
        <v>17</v>
      </c>
      <c r="F18" s="12"/>
      <c r="G18" s="214">
        <v>141.83538335287199</v>
      </c>
      <c r="H18" s="209">
        <v>139.194651213171</v>
      </c>
      <c r="I18" s="209">
        <v>136.12332456495301</v>
      </c>
      <c r="J18" s="209">
        <v>142.87795546558701</v>
      </c>
      <c r="K18" s="209">
        <v>145.11689614935801</v>
      </c>
      <c r="L18" s="215">
        <v>141.06588872620699</v>
      </c>
      <c r="M18" s="209"/>
      <c r="N18" s="216">
        <v>190.142291998724</v>
      </c>
      <c r="O18" s="217">
        <v>201.43132662538599</v>
      </c>
      <c r="P18" s="218">
        <v>195.86925632165801</v>
      </c>
      <c r="Q18" s="209"/>
      <c r="R18" s="219">
        <v>160.11297196975801</v>
      </c>
      <c r="S18" s="96"/>
      <c r="T18" s="193">
        <v>-1.65919515212827</v>
      </c>
      <c r="U18" s="188">
        <v>-6.7265752682519802</v>
      </c>
      <c r="V18" s="188">
        <v>-10.898310570294999</v>
      </c>
      <c r="W18" s="188">
        <v>-6.61154979234297</v>
      </c>
      <c r="X18" s="188">
        <v>-6.7390522275609204</v>
      </c>
      <c r="Y18" s="194">
        <v>-6.6678613455383102</v>
      </c>
      <c r="Z18" s="188"/>
      <c r="AA18" s="195">
        <v>-3.51191404839502</v>
      </c>
      <c r="AB18" s="196">
        <v>-4.1023366011882301</v>
      </c>
      <c r="AC18" s="197">
        <v>-3.7641481877249001</v>
      </c>
      <c r="AD18" s="188"/>
      <c r="AE18" s="198">
        <v>-5.4285278254933598</v>
      </c>
      <c r="AF18" s="35"/>
      <c r="AG18" s="214">
        <v>139.342988331388</v>
      </c>
      <c r="AH18" s="209">
        <v>140.734883893149</v>
      </c>
      <c r="AI18" s="209">
        <v>139.91209578700301</v>
      </c>
      <c r="AJ18" s="209">
        <v>142.44364983337601</v>
      </c>
      <c r="AK18" s="209">
        <v>146.337426221577</v>
      </c>
      <c r="AL18" s="215">
        <v>141.87387911422701</v>
      </c>
      <c r="AM18" s="209"/>
      <c r="AN18" s="216">
        <v>187.88881589061</v>
      </c>
      <c r="AO18" s="217">
        <v>196.14648913943299</v>
      </c>
      <c r="AP18" s="218">
        <v>192.07107035898201</v>
      </c>
      <c r="AQ18" s="209"/>
      <c r="AR18" s="219">
        <v>159.104651913482</v>
      </c>
      <c r="AS18" s="96"/>
      <c r="AT18" s="193">
        <v>-2.83979511082104</v>
      </c>
      <c r="AU18" s="188">
        <v>-5.9604721424932201</v>
      </c>
      <c r="AV18" s="188">
        <v>-7.18871261518753</v>
      </c>
      <c r="AW18" s="188">
        <v>-5.8270879223838801</v>
      </c>
      <c r="AX18" s="188">
        <v>-3.2913828228284401</v>
      </c>
      <c r="AY18" s="194">
        <v>-5.03726396208467</v>
      </c>
      <c r="AZ18" s="188"/>
      <c r="BA18" s="195">
        <v>-0.59341099031276101</v>
      </c>
      <c r="BB18" s="196">
        <v>-2.57856585942312</v>
      </c>
      <c r="BC18" s="197">
        <v>-1.6088126206300399</v>
      </c>
      <c r="BD18" s="188"/>
      <c r="BE18" s="198">
        <v>-3.8050696819962</v>
      </c>
    </row>
    <row r="19" spans="1:57" x14ac:dyDescent="0.25">
      <c r="A19" s="24" t="s">
        <v>30</v>
      </c>
      <c r="B19" s="44" t="str">
        <f t="shared" si="0"/>
        <v>Virginia Beach, VA</v>
      </c>
      <c r="C19" s="12"/>
      <c r="D19" s="28" t="s">
        <v>16</v>
      </c>
      <c r="E19" s="31" t="s">
        <v>17</v>
      </c>
      <c r="F19" s="12"/>
      <c r="G19" s="214">
        <v>214.934924829332</v>
      </c>
      <c r="H19" s="209">
        <v>216.51387518060301</v>
      </c>
      <c r="I19" s="209">
        <v>217.14464572358901</v>
      </c>
      <c r="J19" s="209">
        <v>217.085149084732</v>
      </c>
      <c r="K19" s="209">
        <v>223.18564950494999</v>
      </c>
      <c r="L19" s="215">
        <v>217.903868596237</v>
      </c>
      <c r="M19" s="209"/>
      <c r="N19" s="216">
        <v>281.18362748012402</v>
      </c>
      <c r="O19" s="217">
        <v>288.38623822139698</v>
      </c>
      <c r="P19" s="218">
        <v>284.82798124146098</v>
      </c>
      <c r="Q19" s="209"/>
      <c r="R19" s="219">
        <v>238.92951862174399</v>
      </c>
      <c r="S19" s="96"/>
      <c r="T19" s="193">
        <v>-5.39158060320218</v>
      </c>
      <c r="U19" s="188">
        <v>-3.7172169134325102</v>
      </c>
      <c r="V19" s="188">
        <v>-1.5655149269922799</v>
      </c>
      <c r="W19" s="188">
        <v>0.76632023667077298</v>
      </c>
      <c r="X19" s="188">
        <v>-1.54570079970402</v>
      </c>
      <c r="Y19" s="194">
        <v>-2.2755392154682998</v>
      </c>
      <c r="Z19" s="188"/>
      <c r="AA19" s="195">
        <v>-0.69151658377365099</v>
      </c>
      <c r="AB19" s="196">
        <v>-1.2610267165740401</v>
      </c>
      <c r="AC19" s="197">
        <v>-0.97387471862208497</v>
      </c>
      <c r="AD19" s="188"/>
      <c r="AE19" s="198">
        <v>-1.7248917833442301</v>
      </c>
      <c r="AF19" s="35"/>
      <c r="AG19" s="214">
        <v>217.905794907482</v>
      </c>
      <c r="AH19" s="209">
        <v>219.77893352882401</v>
      </c>
      <c r="AI19" s="209">
        <v>221.05790079256101</v>
      </c>
      <c r="AJ19" s="209">
        <v>222.140159400735</v>
      </c>
      <c r="AK19" s="209">
        <v>226.401845129945</v>
      </c>
      <c r="AL19" s="215">
        <v>221.58335424794501</v>
      </c>
      <c r="AM19" s="209"/>
      <c r="AN19" s="216">
        <v>283.15982735029502</v>
      </c>
      <c r="AO19" s="217">
        <v>296.38112642837501</v>
      </c>
      <c r="AP19" s="218">
        <v>289.90980240112202</v>
      </c>
      <c r="AQ19" s="209"/>
      <c r="AR19" s="219">
        <v>242.729702150214</v>
      </c>
      <c r="AS19" s="96"/>
      <c r="AT19" s="193">
        <v>-2.5886835581395999</v>
      </c>
      <c r="AU19" s="188">
        <v>-1.3585567510276</v>
      </c>
      <c r="AV19" s="188">
        <v>-0.54140298036524304</v>
      </c>
      <c r="AW19" s="188">
        <v>-0.52732180969448705</v>
      </c>
      <c r="AX19" s="188">
        <v>-1.41704869205093</v>
      </c>
      <c r="AY19" s="194">
        <v>-1.2462599310931</v>
      </c>
      <c r="AZ19" s="188"/>
      <c r="BA19" s="195">
        <v>-1.65449201698547</v>
      </c>
      <c r="BB19" s="196">
        <v>-0.74682263156191497</v>
      </c>
      <c r="BC19" s="197">
        <v>-1.1596070318051701</v>
      </c>
      <c r="BD19" s="188"/>
      <c r="BE19" s="198">
        <v>-1.08252831497333</v>
      </c>
    </row>
    <row r="20" spans="1:57" x14ac:dyDescent="0.25">
      <c r="A20" s="41" t="s">
        <v>31</v>
      </c>
      <c r="B20" s="44" t="str">
        <f t="shared" si="0"/>
        <v>Norfolk/Portsmouth, VA</v>
      </c>
      <c r="C20" s="12"/>
      <c r="D20" s="28" t="s">
        <v>16</v>
      </c>
      <c r="E20" s="31" t="s">
        <v>17</v>
      </c>
      <c r="F20" s="12"/>
      <c r="G20" s="214">
        <v>107.82908623723</v>
      </c>
      <c r="H20" s="209">
        <v>116.520872385579</v>
      </c>
      <c r="I20" s="209">
        <v>118.541242519498</v>
      </c>
      <c r="J20" s="209">
        <v>121.281753572238</v>
      </c>
      <c r="K20" s="209">
        <v>118.853290274369</v>
      </c>
      <c r="L20" s="215">
        <v>116.97642672925301</v>
      </c>
      <c r="M20" s="209"/>
      <c r="N20" s="216">
        <v>151.90508624221701</v>
      </c>
      <c r="O20" s="217">
        <v>155.200405814178</v>
      </c>
      <c r="P20" s="218">
        <v>153.58486858014899</v>
      </c>
      <c r="Q20" s="209"/>
      <c r="R20" s="219">
        <v>129.08150374421999</v>
      </c>
      <c r="S20" s="96"/>
      <c r="T20" s="193">
        <v>3.5445127134099299</v>
      </c>
      <c r="U20" s="188">
        <v>8.7412894562484897</v>
      </c>
      <c r="V20" s="188">
        <v>7.0348707984412897</v>
      </c>
      <c r="W20" s="188">
        <v>10.4211145111951</v>
      </c>
      <c r="X20" s="188">
        <v>8.2391002438261793</v>
      </c>
      <c r="Y20" s="194">
        <v>7.8345422099104498</v>
      </c>
      <c r="Z20" s="188"/>
      <c r="AA20" s="195">
        <v>1.5374082481345299</v>
      </c>
      <c r="AB20" s="196">
        <v>-0.47033955816749001</v>
      </c>
      <c r="AC20" s="197">
        <v>0.50810582459587295</v>
      </c>
      <c r="AD20" s="188"/>
      <c r="AE20" s="198">
        <v>5.3571326832092696</v>
      </c>
      <c r="AF20" s="35"/>
      <c r="AG20" s="214">
        <v>111.813584728804</v>
      </c>
      <c r="AH20" s="209">
        <v>118.755224006898</v>
      </c>
      <c r="AI20" s="209">
        <v>121.69714631332501</v>
      </c>
      <c r="AJ20" s="209">
        <v>122.130907009911</v>
      </c>
      <c r="AK20" s="209">
        <v>119.96985201233301</v>
      </c>
      <c r="AL20" s="215">
        <v>119.11419192350699</v>
      </c>
      <c r="AM20" s="209"/>
      <c r="AN20" s="216">
        <v>153.622371461326</v>
      </c>
      <c r="AO20" s="217">
        <v>159.832182250551</v>
      </c>
      <c r="AP20" s="218">
        <v>156.78693734039601</v>
      </c>
      <c r="AQ20" s="209"/>
      <c r="AR20" s="219">
        <v>131.02166909365101</v>
      </c>
      <c r="AS20" s="96"/>
      <c r="AT20" s="193">
        <v>2.60691580736344</v>
      </c>
      <c r="AU20" s="188">
        <v>7.8092071741280096</v>
      </c>
      <c r="AV20" s="188">
        <v>8.1386965824051796</v>
      </c>
      <c r="AW20" s="188">
        <v>7.88791935515325</v>
      </c>
      <c r="AX20" s="188">
        <v>5.3331420029202103</v>
      </c>
      <c r="AY20" s="194">
        <v>6.5011683066276804</v>
      </c>
      <c r="AZ20" s="188"/>
      <c r="BA20" s="195">
        <v>8.0564954794267604E-2</v>
      </c>
      <c r="BB20" s="196">
        <v>-2.5575310192187599</v>
      </c>
      <c r="BC20" s="197">
        <v>-1.2833632992580799</v>
      </c>
      <c r="BD20" s="188"/>
      <c r="BE20" s="198">
        <v>3.3106116391885099</v>
      </c>
    </row>
    <row r="21" spans="1:57" x14ac:dyDescent="0.25">
      <c r="A21" s="42" t="s">
        <v>32</v>
      </c>
      <c r="B21" s="44" t="str">
        <f t="shared" si="0"/>
        <v>Newport News/Hampton, VA</v>
      </c>
      <c r="C21" s="12"/>
      <c r="D21" s="28" t="s">
        <v>16</v>
      </c>
      <c r="E21" s="31" t="s">
        <v>17</v>
      </c>
      <c r="F21" s="13"/>
      <c r="G21" s="214">
        <v>80.021222652183695</v>
      </c>
      <c r="H21" s="209">
        <v>81.110203513122499</v>
      </c>
      <c r="I21" s="209">
        <v>81.524732910356093</v>
      </c>
      <c r="J21" s="209">
        <v>86.794076105182896</v>
      </c>
      <c r="K21" s="209">
        <v>88.403656839134499</v>
      </c>
      <c r="L21" s="215">
        <v>83.773693698142196</v>
      </c>
      <c r="M21" s="209"/>
      <c r="N21" s="216">
        <v>111.375417501223</v>
      </c>
      <c r="O21" s="217">
        <v>113.606934113553</v>
      </c>
      <c r="P21" s="218">
        <v>112.508377155933</v>
      </c>
      <c r="Q21" s="209"/>
      <c r="R21" s="219">
        <v>93.403729159602804</v>
      </c>
      <c r="S21" s="96"/>
      <c r="T21" s="193">
        <v>-2.56231238008565</v>
      </c>
      <c r="U21" s="188">
        <v>-3.0937515698191702</v>
      </c>
      <c r="V21" s="188">
        <v>-4.0764763410437101</v>
      </c>
      <c r="W21" s="188">
        <v>4.7162233600352401</v>
      </c>
      <c r="X21" s="188">
        <v>4.8692228672917004</v>
      </c>
      <c r="Y21" s="194">
        <v>0.17198260592102399</v>
      </c>
      <c r="Z21" s="188"/>
      <c r="AA21" s="195">
        <v>5.1046904597789204</v>
      </c>
      <c r="AB21" s="196">
        <v>5.2130668415903996</v>
      </c>
      <c r="AC21" s="197">
        <v>5.1688765207057497</v>
      </c>
      <c r="AD21" s="188"/>
      <c r="AE21" s="198">
        <v>2.5642462319452402</v>
      </c>
      <c r="AF21" s="35"/>
      <c r="AG21" s="214">
        <v>82.912552584827495</v>
      </c>
      <c r="AH21" s="209">
        <v>85.102469129430204</v>
      </c>
      <c r="AI21" s="209">
        <v>87.257919127868206</v>
      </c>
      <c r="AJ21" s="209">
        <v>88.556680007316601</v>
      </c>
      <c r="AK21" s="209">
        <v>90.538186196489903</v>
      </c>
      <c r="AL21" s="215">
        <v>87.028949523716904</v>
      </c>
      <c r="AM21" s="209"/>
      <c r="AN21" s="216">
        <v>113.35958928320299</v>
      </c>
      <c r="AO21" s="217">
        <v>115.789652877508</v>
      </c>
      <c r="AP21" s="218">
        <v>114.589120622011</v>
      </c>
      <c r="AQ21" s="209"/>
      <c r="AR21" s="219">
        <v>95.9128740465557</v>
      </c>
      <c r="AS21" s="96"/>
      <c r="AT21" s="193">
        <v>4.0537989365604403</v>
      </c>
      <c r="AU21" s="188">
        <v>5.5097929178148197</v>
      </c>
      <c r="AV21" s="188">
        <v>5.4572743677302098</v>
      </c>
      <c r="AW21" s="188">
        <v>8.4511327483706697</v>
      </c>
      <c r="AX21" s="188">
        <v>7.1175469062885197</v>
      </c>
      <c r="AY21" s="194">
        <v>6.2351977797436096</v>
      </c>
      <c r="AZ21" s="188"/>
      <c r="BA21" s="195">
        <v>3.1389993524219602</v>
      </c>
      <c r="BB21" s="196">
        <v>1.474775266597</v>
      </c>
      <c r="BC21" s="197">
        <v>2.2909924617667001</v>
      </c>
      <c r="BD21" s="188"/>
      <c r="BE21" s="198">
        <v>4.6117492518100702</v>
      </c>
    </row>
    <row r="22" spans="1:57" x14ac:dyDescent="0.25">
      <c r="A22" s="43" t="s">
        <v>33</v>
      </c>
      <c r="B22" s="44" t="str">
        <f t="shared" si="0"/>
        <v>Chesapeake/Suffolk, VA</v>
      </c>
      <c r="C22" s="12"/>
      <c r="D22" s="29" t="s">
        <v>16</v>
      </c>
      <c r="E22" s="32" t="s">
        <v>17</v>
      </c>
      <c r="F22" s="12"/>
      <c r="G22" s="220">
        <v>95.131098555211494</v>
      </c>
      <c r="H22" s="221">
        <v>101.309054122574</v>
      </c>
      <c r="I22" s="221">
        <v>102.973657906927</v>
      </c>
      <c r="J22" s="221">
        <v>104.875594199631</v>
      </c>
      <c r="K22" s="221">
        <v>103.00149020021</v>
      </c>
      <c r="L22" s="222">
        <v>101.72122027649699</v>
      </c>
      <c r="M22" s="209"/>
      <c r="N22" s="223">
        <v>130.675298657848</v>
      </c>
      <c r="O22" s="224">
        <v>131.59320754352001</v>
      </c>
      <c r="P22" s="225">
        <v>131.13554392396401</v>
      </c>
      <c r="Q22" s="209"/>
      <c r="R22" s="226">
        <v>110.885200549915</v>
      </c>
      <c r="S22" s="96"/>
      <c r="T22" s="199">
        <v>3.6715294146349802</v>
      </c>
      <c r="U22" s="200">
        <v>7.5196681954927396</v>
      </c>
      <c r="V22" s="200">
        <v>7.3520467918525796</v>
      </c>
      <c r="W22" s="200">
        <v>9.3600333972407697</v>
      </c>
      <c r="X22" s="200">
        <v>7.9269922838534503</v>
      </c>
      <c r="Y22" s="201">
        <v>7.3743975611797898</v>
      </c>
      <c r="Z22" s="188"/>
      <c r="AA22" s="202">
        <v>4.97727463727818</v>
      </c>
      <c r="AB22" s="203">
        <v>3.3315566469059998</v>
      </c>
      <c r="AC22" s="204">
        <v>4.1432402345532804</v>
      </c>
      <c r="AD22" s="188"/>
      <c r="AE22" s="205">
        <v>6.4507684898042799</v>
      </c>
      <c r="AF22" s="36"/>
      <c r="AG22" s="220">
        <v>97.564369665954999</v>
      </c>
      <c r="AH22" s="221">
        <v>103.307103235957</v>
      </c>
      <c r="AI22" s="221">
        <v>105.93813250462701</v>
      </c>
      <c r="AJ22" s="221">
        <v>107.251679315313</v>
      </c>
      <c r="AK22" s="221">
        <v>105.451700857365</v>
      </c>
      <c r="AL22" s="222">
        <v>104.174036103015</v>
      </c>
      <c r="AM22" s="209"/>
      <c r="AN22" s="223">
        <v>135.233431909199</v>
      </c>
      <c r="AO22" s="224">
        <v>137.49573939555901</v>
      </c>
      <c r="AP22" s="225">
        <v>136.375825863041</v>
      </c>
      <c r="AQ22" s="209"/>
      <c r="AR22" s="226">
        <v>113.887816857125</v>
      </c>
      <c r="AS22" s="96"/>
      <c r="AT22" s="199">
        <v>5.2370739588629398</v>
      </c>
      <c r="AU22" s="200">
        <v>8.4630035201281295</v>
      </c>
      <c r="AV22" s="200">
        <v>7.65400674755361</v>
      </c>
      <c r="AW22" s="200">
        <v>10.313768777826599</v>
      </c>
      <c r="AX22" s="200">
        <v>8.0077639764325603</v>
      </c>
      <c r="AY22" s="201">
        <v>8.1042213622682002</v>
      </c>
      <c r="AZ22" s="188"/>
      <c r="BA22" s="202">
        <v>4.1641550625005603</v>
      </c>
      <c r="BB22" s="203">
        <v>2.2690369265542398</v>
      </c>
      <c r="BC22" s="204">
        <v>3.2020637819323299</v>
      </c>
      <c r="BD22" s="188"/>
      <c r="BE22" s="205">
        <v>6.1412095038009999</v>
      </c>
    </row>
    <row r="23" spans="1:57" x14ac:dyDescent="0.25">
      <c r="A23" s="22" t="s">
        <v>43</v>
      </c>
      <c r="B23" s="44" t="str">
        <f t="shared" si="0"/>
        <v>Richmond CBD/Airport, VA</v>
      </c>
      <c r="C23" s="10"/>
      <c r="D23" s="27" t="s">
        <v>16</v>
      </c>
      <c r="E23" s="30" t="s">
        <v>17</v>
      </c>
      <c r="F23" s="3"/>
      <c r="G23" s="206">
        <v>112.793913778529</v>
      </c>
      <c r="H23" s="207">
        <v>124.227903010033</v>
      </c>
      <c r="I23" s="207">
        <v>129.11120035046699</v>
      </c>
      <c r="J23" s="207">
        <v>134.52141038961</v>
      </c>
      <c r="K23" s="207">
        <v>145.06629081512801</v>
      </c>
      <c r="L23" s="208">
        <v>131.215918161899</v>
      </c>
      <c r="M23" s="209"/>
      <c r="N23" s="210">
        <v>154.61996192609101</v>
      </c>
      <c r="O23" s="211">
        <v>157.84368694865401</v>
      </c>
      <c r="P23" s="212">
        <v>156.22384312401499</v>
      </c>
      <c r="Q23" s="209"/>
      <c r="R23" s="213">
        <v>139.838136033833</v>
      </c>
      <c r="S23" s="96"/>
      <c r="T23" s="185">
        <v>1.3868908211245801</v>
      </c>
      <c r="U23" s="186">
        <v>9.0942980063330499</v>
      </c>
      <c r="V23" s="186">
        <v>12.944829457939999</v>
      </c>
      <c r="W23" s="186">
        <v>17.702686880675198</v>
      </c>
      <c r="X23" s="186">
        <v>26.029759981514601</v>
      </c>
      <c r="Y23" s="187">
        <v>15.2413647326575</v>
      </c>
      <c r="Z23" s="188"/>
      <c r="AA23" s="189">
        <v>17.6397373558335</v>
      </c>
      <c r="AB23" s="190">
        <v>16.953898126295201</v>
      </c>
      <c r="AC23" s="191">
        <v>17.257618076619099</v>
      </c>
      <c r="AD23" s="188"/>
      <c r="AE23" s="192">
        <v>16.240934209572799</v>
      </c>
      <c r="AF23" s="33"/>
      <c r="AG23" s="206">
        <v>120.936208361494</v>
      </c>
      <c r="AH23" s="207">
        <v>129.51394314705601</v>
      </c>
      <c r="AI23" s="207">
        <v>135.248903497063</v>
      </c>
      <c r="AJ23" s="207">
        <v>137.327360994781</v>
      </c>
      <c r="AK23" s="207">
        <v>136.478525722717</v>
      </c>
      <c r="AL23" s="208">
        <v>132.72613366293601</v>
      </c>
      <c r="AM23" s="209"/>
      <c r="AN23" s="210">
        <v>146.841360427399</v>
      </c>
      <c r="AO23" s="211">
        <v>146.71482367005299</v>
      </c>
      <c r="AP23" s="212">
        <v>146.779461013645</v>
      </c>
      <c r="AQ23" s="209"/>
      <c r="AR23" s="213">
        <v>137.05373851971899</v>
      </c>
      <c r="AS23" s="96"/>
      <c r="AT23" s="185">
        <v>8.5846163389076207</v>
      </c>
      <c r="AU23" s="186">
        <v>12.898024139080199</v>
      </c>
      <c r="AV23" s="186">
        <v>15.1561726611131</v>
      </c>
      <c r="AW23" s="186">
        <v>17.350839185670299</v>
      </c>
      <c r="AX23" s="186">
        <v>17.665583796800998</v>
      </c>
      <c r="AY23" s="187">
        <v>14.919518141852601</v>
      </c>
      <c r="AZ23" s="188"/>
      <c r="BA23" s="189">
        <v>12.0412628777786</v>
      </c>
      <c r="BB23" s="190">
        <v>6.8496409317897697</v>
      </c>
      <c r="BC23" s="191">
        <v>9.3029892177556199</v>
      </c>
      <c r="BD23" s="188"/>
      <c r="BE23" s="192">
        <v>12.439287459853899</v>
      </c>
    </row>
    <row r="24" spans="1:57" x14ac:dyDescent="0.25">
      <c r="A24" s="23" t="s">
        <v>44</v>
      </c>
      <c r="B24" s="44" t="str">
        <f t="shared" si="0"/>
        <v>Richmond North/Glen Allen, VA</v>
      </c>
      <c r="C24" s="11"/>
      <c r="D24" s="28" t="s">
        <v>16</v>
      </c>
      <c r="E24" s="31" t="s">
        <v>17</v>
      </c>
      <c r="F24" s="12"/>
      <c r="G24" s="214">
        <v>91.710187922297195</v>
      </c>
      <c r="H24" s="209">
        <v>96.176266572388101</v>
      </c>
      <c r="I24" s="209">
        <v>98.183853642161694</v>
      </c>
      <c r="J24" s="209">
        <v>100.0494333819</v>
      </c>
      <c r="K24" s="209">
        <v>101.402547945205</v>
      </c>
      <c r="L24" s="215">
        <v>97.817706121880704</v>
      </c>
      <c r="M24" s="209"/>
      <c r="N24" s="216">
        <v>118.485136312535</v>
      </c>
      <c r="O24" s="217">
        <v>120.196295625522</v>
      </c>
      <c r="P24" s="218">
        <v>119.34442703232099</v>
      </c>
      <c r="Q24" s="209"/>
      <c r="R24" s="219">
        <v>104.969098240639</v>
      </c>
      <c r="S24" s="96"/>
      <c r="T24" s="193">
        <v>5.6746733002294096</v>
      </c>
      <c r="U24" s="188">
        <v>7.3656745740813596</v>
      </c>
      <c r="V24" s="188">
        <v>7.0229729510569703</v>
      </c>
      <c r="W24" s="188">
        <v>9.5801490814127792</v>
      </c>
      <c r="X24" s="188">
        <v>11.868577555096101</v>
      </c>
      <c r="Y24" s="194">
        <v>8.5413313592886606</v>
      </c>
      <c r="Z24" s="188"/>
      <c r="AA24" s="195">
        <v>11.661977309527799</v>
      </c>
      <c r="AB24" s="196">
        <v>10.921284483583101</v>
      </c>
      <c r="AC24" s="197">
        <v>11.2917737863892</v>
      </c>
      <c r="AD24" s="188"/>
      <c r="AE24" s="198">
        <v>9.61994346902096</v>
      </c>
      <c r="AF24" s="34"/>
      <c r="AG24" s="214">
        <v>93.953470095937902</v>
      </c>
      <c r="AH24" s="209">
        <v>99.2611348608974</v>
      </c>
      <c r="AI24" s="209">
        <v>102.579034053573</v>
      </c>
      <c r="AJ24" s="209">
        <v>102.957482458494</v>
      </c>
      <c r="AK24" s="209">
        <v>100.42317358339901</v>
      </c>
      <c r="AL24" s="215">
        <v>100.15089080435899</v>
      </c>
      <c r="AM24" s="209"/>
      <c r="AN24" s="216">
        <v>115.87885318579799</v>
      </c>
      <c r="AO24" s="217">
        <v>118.211778795092</v>
      </c>
      <c r="AP24" s="218">
        <v>117.045572365288</v>
      </c>
      <c r="AQ24" s="209"/>
      <c r="AR24" s="219">
        <v>105.41422908595</v>
      </c>
      <c r="AS24" s="96"/>
      <c r="AT24" s="193">
        <v>7.4572127506824497</v>
      </c>
      <c r="AU24" s="188">
        <v>12.7239273309899</v>
      </c>
      <c r="AV24" s="188">
        <v>12.297990647693</v>
      </c>
      <c r="AW24" s="188">
        <v>12.218067598030601</v>
      </c>
      <c r="AX24" s="188">
        <v>10.517120070973199</v>
      </c>
      <c r="AY24" s="194">
        <v>11.271921980971401</v>
      </c>
      <c r="AZ24" s="188"/>
      <c r="BA24" s="195">
        <v>8.7954152589986094</v>
      </c>
      <c r="BB24" s="196">
        <v>8.0227172439028394</v>
      </c>
      <c r="BC24" s="197">
        <v>8.3983310394555808</v>
      </c>
      <c r="BD24" s="188"/>
      <c r="BE24" s="198">
        <v>9.8353490490365498</v>
      </c>
    </row>
    <row r="25" spans="1:57" x14ac:dyDescent="0.25">
      <c r="A25" s="24" t="s">
        <v>45</v>
      </c>
      <c r="B25" s="44" t="str">
        <f t="shared" si="0"/>
        <v>Richmond West/Midlothian, VA</v>
      </c>
      <c r="C25" s="12"/>
      <c r="D25" s="28" t="s">
        <v>16</v>
      </c>
      <c r="E25" s="31" t="s">
        <v>17</v>
      </c>
      <c r="F25" s="12"/>
      <c r="G25" s="214">
        <v>86.264806472081204</v>
      </c>
      <c r="H25" s="209">
        <v>88.235244055943994</v>
      </c>
      <c r="I25" s="209">
        <v>89.738672558593706</v>
      </c>
      <c r="J25" s="209">
        <v>96.536352565818802</v>
      </c>
      <c r="K25" s="209">
        <v>98.481536211453701</v>
      </c>
      <c r="L25" s="215">
        <v>92.421303622173298</v>
      </c>
      <c r="M25" s="209"/>
      <c r="N25" s="216">
        <v>113.46614518577699</v>
      </c>
      <c r="O25" s="217">
        <v>113.102097225622</v>
      </c>
      <c r="P25" s="218">
        <v>113.28603183286199</v>
      </c>
      <c r="Q25" s="209"/>
      <c r="R25" s="219">
        <v>99.336199498260598</v>
      </c>
      <c r="S25" s="96"/>
      <c r="T25" s="193">
        <v>0.32963042029409301</v>
      </c>
      <c r="U25" s="188">
        <v>6.2422180132057301</v>
      </c>
      <c r="V25" s="188">
        <v>1.1836159432178901</v>
      </c>
      <c r="W25" s="188">
        <v>7.8413353336808296</v>
      </c>
      <c r="X25" s="188">
        <v>9.4352415652302302</v>
      </c>
      <c r="Y25" s="194">
        <v>5.4228224940661898</v>
      </c>
      <c r="Z25" s="188"/>
      <c r="AA25" s="195">
        <v>13.064843508574</v>
      </c>
      <c r="AB25" s="196">
        <v>11.564843490243399</v>
      </c>
      <c r="AC25" s="197">
        <v>12.3187055840786</v>
      </c>
      <c r="AD25" s="188"/>
      <c r="AE25" s="198">
        <v>8.0959470852016597</v>
      </c>
      <c r="AF25" s="35"/>
      <c r="AG25" s="214">
        <v>86.621699728607894</v>
      </c>
      <c r="AH25" s="209">
        <v>90.056445638297802</v>
      </c>
      <c r="AI25" s="209">
        <v>92.070739069540807</v>
      </c>
      <c r="AJ25" s="209">
        <v>94.446863203666695</v>
      </c>
      <c r="AK25" s="209">
        <v>93.906633256880696</v>
      </c>
      <c r="AL25" s="215">
        <v>91.713585276374104</v>
      </c>
      <c r="AM25" s="209"/>
      <c r="AN25" s="216">
        <v>106.860688790889</v>
      </c>
      <c r="AO25" s="217">
        <v>106.440601198745</v>
      </c>
      <c r="AP25" s="218">
        <v>106.651009103617</v>
      </c>
      <c r="AQ25" s="209"/>
      <c r="AR25" s="219">
        <v>96.427212180833195</v>
      </c>
      <c r="AS25" s="96"/>
      <c r="AT25" s="193">
        <v>1.9620655128183599</v>
      </c>
      <c r="AU25" s="188">
        <v>10.763114294832199</v>
      </c>
      <c r="AV25" s="188">
        <v>9.7234928093795698</v>
      </c>
      <c r="AW25" s="188">
        <v>10.192249657343901</v>
      </c>
      <c r="AX25" s="188">
        <v>7.2169694614541502</v>
      </c>
      <c r="AY25" s="194">
        <v>8.1515064608127705</v>
      </c>
      <c r="AZ25" s="188"/>
      <c r="BA25" s="195">
        <v>6.8473450934317004</v>
      </c>
      <c r="BB25" s="196">
        <v>4.5697508677242</v>
      </c>
      <c r="BC25" s="197">
        <v>5.6898603940564101</v>
      </c>
      <c r="BD25" s="188"/>
      <c r="BE25" s="198">
        <v>7.0442683073938497</v>
      </c>
    </row>
    <row r="26" spans="1:57" x14ac:dyDescent="0.25">
      <c r="A26" s="24" t="s">
        <v>46</v>
      </c>
      <c r="B26" s="44" t="str">
        <f t="shared" si="0"/>
        <v>Petersburg/Chester, VA</v>
      </c>
      <c r="C26" s="12"/>
      <c r="D26" s="28" t="s">
        <v>16</v>
      </c>
      <c r="E26" s="31" t="s">
        <v>17</v>
      </c>
      <c r="F26" s="12"/>
      <c r="G26" s="214">
        <v>83.756274872619997</v>
      </c>
      <c r="H26" s="209">
        <v>86.6323384993849</v>
      </c>
      <c r="I26" s="209">
        <v>86.812545672146996</v>
      </c>
      <c r="J26" s="209">
        <v>87.578962506035694</v>
      </c>
      <c r="K26" s="209">
        <v>86.679603137351705</v>
      </c>
      <c r="L26" s="215">
        <v>86.3407251540755</v>
      </c>
      <c r="M26" s="209"/>
      <c r="N26" s="216">
        <v>95.397437172428894</v>
      </c>
      <c r="O26" s="217">
        <v>95.6986641289744</v>
      </c>
      <c r="P26" s="218">
        <v>95.5467965138225</v>
      </c>
      <c r="Q26" s="209"/>
      <c r="R26" s="219">
        <v>89.187536866137904</v>
      </c>
      <c r="S26" s="96"/>
      <c r="T26" s="193">
        <v>3.1113386452324101</v>
      </c>
      <c r="U26" s="188">
        <v>5.8268994462030097</v>
      </c>
      <c r="V26" s="188">
        <v>4.4224056849931097</v>
      </c>
      <c r="W26" s="188">
        <v>6.2288334246785704</v>
      </c>
      <c r="X26" s="188">
        <v>5.0281006213075603</v>
      </c>
      <c r="Y26" s="194">
        <v>4.9646062433872604</v>
      </c>
      <c r="Z26" s="188"/>
      <c r="AA26" s="195">
        <v>9.35063622195098</v>
      </c>
      <c r="AB26" s="196">
        <v>7.3640025055115803</v>
      </c>
      <c r="AC26" s="197">
        <v>8.3481604066992894</v>
      </c>
      <c r="AD26" s="188"/>
      <c r="AE26" s="198">
        <v>6.1855820640969803</v>
      </c>
      <c r="AF26" s="35"/>
      <c r="AG26" s="214">
        <v>84.175259525167505</v>
      </c>
      <c r="AH26" s="209">
        <v>88.355768775261396</v>
      </c>
      <c r="AI26" s="209">
        <v>88.125393456058504</v>
      </c>
      <c r="AJ26" s="209">
        <v>88.9798991768007</v>
      </c>
      <c r="AK26" s="209">
        <v>87.775668901697003</v>
      </c>
      <c r="AL26" s="215">
        <v>87.560431795137703</v>
      </c>
      <c r="AM26" s="209"/>
      <c r="AN26" s="216">
        <v>94.250776259287406</v>
      </c>
      <c r="AO26" s="217">
        <v>95.382680018789202</v>
      </c>
      <c r="AP26" s="218">
        <v>94.815699859336505</v>
      </c>
      <c r="AQ26" s="209"/>
      <c r="AR26" s="219">
        <v>89.785878922057705</v>
      </c>
      <c r="AS26" s="96"/>
      <c r="AT26" s="193">
        <v>8.5738306960925303</v>
      </c>
      <c r="AU26" s="188">
        <v>11.160075718321499</v>
      </c>
      <c r="AV26" s="188">
        <v>9.9089874795121702</v>
      </c>
      <c r="AW26" s="188">
        <v>10.175653570609599</v>
      </c>
      <c r="AX26" s="188">
        <v>8.0924026314078503</v>
      </c>
      <c r="AY26" s="194">
        <v>9.5973457086057508</v>
      </c>
      <c r="AZ26" s="188"/>
      <c r="BA26" s="195">
        <v>8.6892082903243999</v>
      </c>
      <c r="BB26" s="196">
        <v>8.0794173788092802</v>
      </c>
      <c r="BC26" s="197">
        <v>8.3834356945757307</v>
      </c>
      <c r="BD26" s="188"/>
      <c r="BE26" s="198">
        <v>9.2003514530458705</v>
      </c>
    </row>
    <row r="27" spans="1:57" x14ac:dyDescent="0.25">
      <c r="A27" s="99" t="s">
        <v>99</v>
      </c>
      <c r="B27" s="45" t="s">
        <v>71</v>
      </c>
      <c r="C27" s="12"/>
      <c r="D27" s="28" t="s">
        <v>16</v>
      </c>
      <c r="E27" s="31" t="s">
        <v>17</v>
      </c>
      <c r="F27" s="12"/>
      <c r="G27" s="214">
        <v>108.533531715808</v>
      </c>
      <c r="H27" s="209">
        <v>112.910697715917</v>
      </c>
      <c r="I27" s="209">
        <v>112.934874925803</v>
      </c>
      <c r="J27" s="209">
        <v>111.232313097475</v>
      </c>
      <c r="K27" s="209">
        <v>115.673770898857</v>
      </c>
      <c r="L27" s="215">
        <v>112.43109638490201</v>
      </c>
      <c r="M27" s="209"/>
      <c r="N27" s="216">
        <v>135.92658574896399</v>
      </c>
      <c r="O27" s="217">
        <v>138.938298172581</v>
      </c>
      <c r="P27" s="218">
        <v>137.44136626565799</v>
      </c>
      <c r="Q27" s="209"/>
      <c r="R27" s="219">
        <v>120.752595404524</v>
      </c>
      <c r="S27" s="96"/>
      <c r="T27" s="193">
        <v>0.34306581864364699</v>
      </c>
      <c r="U27" s="188">
        <v>1.68659799982887</v>
      </c>
      <c r="V27" s="188">
        <v>3.6870767107995799</v>
      </c>
      <c r="W27" s="188">
        <v>3.8301784823099099</v>
      </c>
      <c r="X27" s="188">
        <v>7.14860642093437</v>
      </c>
      <c r="Y27" s="194">
        <v>3.5044200199377502</v>
      </c>
      <c r="Z27" s="188"/>
      <c r="AA27" s="195">
        <v>8.4584624135712794</v>
      </c>
      <c r="AB27" s="196">
        <v>9.5767390770539702</v>
      </c>
      <c r="AC27" s="197">
        <v>9.0221592942404403</v>
      </c>
      <c r="AD27" s="188"/>
      <c r="AE27" s="198">
        <v>5.3366327064437398</v>
      </c>
      <c r="AF27" s="35"/>
      <c r="AG27" s="214">
        <v>109.358431783946</v>
      </c>
      <c r="AH27" s="209">
        <v>111.605427409605</v>
      </c>
      <c r="AI27" s="209">
        <v>112.736582120229</v>
      </c>
      <c r="AJ27" s="209">
        <v>111.728880761398</v>
      </c>
      <c r="AK27" s="209">
        <v>114.381621727965</v>
      </c>
      <c r="AL27" s="215">
        <v>112.090882956062</v>
      </c>
      <c r="AM27" s="209"/>
      <c r="AN27" s="216">
        <v>134.946994471869</v>
      </c>
      <c r="AO27" s="217">
        <v>136.33259674041699</v>
      </c>
      <c r="AP27" s="218">
        <v>135.64505825581099</v>
      </c>
      <c r="AQ27" s="209"/>
      <c r="AR27" s="219">
        <v>119.74861036877</v>
      </c>
      <c r="AS27" s="96"/>
      <c r="AT27" s="193">
        <v>1.56206579572604</v>
      </c>
      <c r="AU27" s="188">
        <v>2.9066038074296499</v>
      </c>
      <c r="AV27" s="188">
        <v>4.7456824874614503</v>
      </c>
      <c r="AW27" s="188">
        <v>5.8761911630344104</v>
      </c>
      <c r="AX27" s="188">
        <v>6.4120004133854103</v>
      </c>
      <c r="AY27" s="194">
        <v>4.4357887537401703</v>
      </c>
      <c r="AZ27" s="188"/>
      <c r="BA27" s="195">
        <v>7.9520566490754199</v>
      </c>
      <c r="BB27" s="196">
        <v>6.91713989089265</v>
      </c>
      <c r="BC27" s="197">
        <v>7.4229023317613301</v>
      </c>
      <c r="BD27" s="188"/>
      <c r="BE27" s="198">
        <v>5.1814038030172798</v>
      </c>
    </row>
    <row r="28" spans="1:57" x14ac:dyDescent="0.25">
      <c r="A28" s="24" t="s">
        <v>48</v>
      </c>
      <c r="B28" s="44" t="str">
        <f t="shared" si="0"/>
        <v>Roanoke, VA</v>
      </c>
      <c r="C28" s="12"/>
      <c r="D28" s="28" t="s">
        <v>16</v>
      </c>
      <c r="E28" s="31" t="s">
        <v>17</v>
      </c>
      <c r="F28" s="12"/>
      <c r="G28" s="214">
        <v>93.106155477031805</v>
      </c>
      <c r="H28" s="209">
        <v>98.131315227342</v>
      </c>
      <c r="I28" s="209">
        <v>100.349744083654</v>
      </c>
      <c r="J28" s="209">
        <v>98.117565169162503</v>
      </c>
      <c r="K28" s="209">
        <v>99.649730854605906</v>
      </c>
      <c r="L28" s="215">
        <v>98.087857943484096</v>
      </c>
      <c r="M28" s="209"/>
      <c r="N28" s="216">
        <v>109.890283705749</v>
      </c>
      <c r="O28" s="217">
        <v>109.14185999999999</v>
      </c>
      <c r="P28" s="218">
        <v>109.51527495928801</v>
      </c>
      <c r="Q28" s="209"/>
      <c r="R28" s="219">
        <v>101.746519611775</v>
      </c>
      <c r="S28" s="96"/>
      <c r="T28" s="193">
        <v>12.028291127125801</v>
      </c>
      <c r="U28" s="188">
        <v>15.430673531438099</v>
      </c>
      <c r="V28" s="188">
        <v>14.6582102021225</v>
      </c>
      <c r="W28" s="188">
        <v>15.9268681374148</v>
      </c>
      <c r="X28" s="188">
        <v>15.996333236343601</v>
      </c>
      <c r="Y28" s="194">
        <v>14.926687543795801</v>
      </c>
      <c r="Z28" s="188"/>
      <c r="AA28" s="195">
        <v>13.5927340375742</v>
      </c>
      <c r="AB28" s="196">
        <v>9.6432856855647593</v>
      </c>
      <c r="AC28" s="197">
        <v>11.5764143799839</v>
      </c>
      <c r="AD28" s="188"/>
      <c r="AE28" s="198">
        <v>13.410466211371</v>
      </c>
      <c r="AF28" s="35"/>
      <c r="AG28" s="214">
        <v>91.181274303730902</v>
      </c>
      <c r="AH28" s="209">
        <v>100.84596476271599</v>
      </c>
      <c r="AI28" s="209">
        <v>105.31805156848699</v>
      </c>
      <c r="AJ28" s="209">
        <v>101.69876740237601</v>
      </c>
      <c r="AK28" s="209">
        <v>99.264713470078206</v>
      </c>
      <c r="AL28" s="215">
        <v>100.11003065770799</v>
      </c>
      <c r="AM28" s="209"/>
      <c r="AN28" s="216">
        <v>109.468308037143</v>
      </c>
      <c r="AO28" s="217">
        <v>109.358538511326</v>
      </c>
      <c r="AP28" s="218">
        <v>109.41371479156599</v>
      </c>
      <c r="AQ28" s="209"/>
      <c r="AR28" s="219">
        <v>102.975349169211</v>
      </c>
      <c r="AS28" s="96"/>
      <c r="AT28" s="193">
        <v>7.8329571887748601</v>
      </c>
      <c r="AU28" s="188">
        <v>15.1350817215933</v>
      </c>
      <c r="AV28" s="188">
        <v>16.540845274435</v>
      </c>
      <c r="AW28" s="188">
        <v>14.0723772929222</v>
      </c>
      <c r="AX28" s="188">
        <v>13.121313712625501</v>
      </c>
      <c r="AY28" s="194">
        <v>13.7529816671065</v>
      </c>
      <c r="AZ28" s="188"/>
      <c r="BA28" s="195">
        <v>14.5796752358142</v>
      </c>
      <c r="BB28" s="196">
        <v>10.847858072354301</v>
      </c>
      <c r="BC28" s="197">
        <v>12.64330927546</v>
      </c>
      <c r="BD28" s="188"/>
      <c r="BE28" s="198">
        <v>13.265731623034499</v>
      </c>
    </row>
    <row r="29" spans="1:57" x14ac:dyDescent="0.25">
      <c r="A29" s="24" t="s">
        <v>49</v>
      </c>
      <c r="B29" s="44" t="str">
        <f t="shared" si="0"/>
        <v>Charlottesville, VA</v>
      </c>
      <c r="C29" s="12"/>
      <c r="D29" s="28" t="s">
        <v>16</v>
      </c>
      <c r="E29" s="31" t="s">
        <v>17</v>
      </c>
      <c r="F29" s="12"/>
      <c r="G29" s="214">
        <v>126.995799614643</v>
      </c>
      <c r="H29" s="209">
        <v>124.936719936076</v>
      </c>
      <c r="I29" s="209">
        <v>126.279871794871</v>
      </c>
      <c r="J29" s="209">
        <v>130.999606446776</v>
      </c>
      <c r="K29" s="209">
        <v>135.55934015927099</v>
      </c>
      <c r="L29" s="215">
        <v>129.08671346521999</v>
      </c>
      <c r="M29" s="209"/>
      <c r="N29" s="216">
        <v>175.43078130574301</v>
      </c>
      <c r="O29" s="217">
        <v>180.6</v>
      </c>
      <c r="P29" s="218">
        <v>178.08099443671699</v>
      </c>
      <c r="Q29" s="209"/>
      <c r="R29" s="219">
        <v>144.496550743657</v>
      </c>
      <c r="S29" s="96"/>
      <c r="T29" s="193">
        <v>2.44617099095368</v>
      </c>
      <c r="U29" s="188">
        <v>5.5765263084312</v>
      </c>
      <c r="V29" s="188">
        <v>5.51666307979945</v>
      </c>
      <c r="W29" s="188">
        <v>7.8529481540838297</v>
      </c>
      <c r="X29" s="188">
        <v>5.33902881757726</v>
      </c>
      <c r="Y29" s="194">
        <v>5.4459586893925396</v>
      </c>
      <c r="Z29" s="188"/>
      <c r="AA29" s="195">
        <v>9.4520162758799398</v>
      </c>
      <c r="AB29" s="196">
        <v>7.5419612571245302</v>
      </c>
      <c r="AC29" s="197">
        <v>8.4832841988456593</v>
      </c>
      <c r="AD29" s="188"/>
      <c r="AE29" s="198">
        <v>6.96093749992139</v>
      </c>
      <c r="AF29" s="35"/>
      <c r="AG29" s="214">
        <v>135.248897605705</v>
      </c>
      <c r="AH29" s="209">
        <v>135.68972885208601</v>
      </c>
      <c r="AI29" s="209">
        <v>134.35514509480601</v>
      </c>
      <c r="AJ29" s="209">
        <v>137.14109970321601</v>
      </c>
      <c r="AK29" s="209">
        <v>139.41465234087701</v>
      </c>
      <c r="AL29" s="215">
        <v>136.42177991826199</v>
      </c>
      <c r="AM29" s="209"/>
      <c r="AN29" s="216">
        <v>180.86012072434599</v>
      </c>
      <c r="AO29" s="217">
        <v>184.74686503886301</v>
      </c>
      <c r="AP29" s="218">
        <v>182.827590016691</v>
      </c>
      <c r="AQ29" s="209"/>
      <c r="AR29" s="219">
        <v>150.30088504831701</v>
      </c>
      <c r="AS29" s="96"/>
      <c r="AT29" s="193">
        <v>14.1550246779421</v>
      </c>
      <c r="AU29" s="188">
        <v>17.242343556252099</v>
      </c>
      <c r="AV29" s="188">
        <v>14.1330624436047</v>
      </c>
      <c r="AW29" s="188">
        <v>16.067851001839401</v>
      </c>
      <c r="AX29" s="188">
        <v>11.626496316748</v>
      </c>
      <c r="AY29" s="194">
        <v>14.569048600867299</v>
      </c>
      <c r="AZ29" s="188"/>
      <c r="BA29" s="195">
        <v>11.135215650937001</v>
      </c>
      <c r="BB29" s="196">
        <v>8.7655143213104498</v>
      </c>
      <c r="BC29" s="197">
        <v>9.8941522864585796</v>
      </c>
      <c r="BD29" s="188"/>
      <c r="BE29" s="198">
        <v>12.0078178279492</v>
      </c>
    </row>
    <row r="30" spans="1:57" x14ac:dyDescent="0.25">
      <c r="A30" s="24" t="s">
        <v>50</v>
      </c>
      <c r="B30" s="46" t="s">
        <v>73</v>
      </c>
      <c r="C30" s="12"/>
      <c r="D30" s="28" t="s">
        <v>16</v>
      </c>
      <c r="E30" s="31" t="s">
        <v>17</v>
      </c>
      <c r="F30" s="12"/>
      <c r="G30" s="214">
        <v>88.2652094169176</v>
      </c>
      <c r="H30" s="209">
        <v>95.528419398293593</v>
      </c>
      <c r="I30" s="209">
        <v>99.546151811151802</v>
      </c>
      <c r="J30" s="209">
        <v>97.115829207920697</v>
      </c>
      <c r="K30" s="209">
        <v>93.528706533776301</v>
      </c>
      <c r="L30" s="215">
        <v>95.165557094353105</v>
      </c>
      <c r="M30" s="209"/>
      <c r="N30" s="216">
        <v>101.27942105263099</v>
      </c>
      <c r="O30" s="217">
        <v>99.507488372092993</v>
      </c>
      <c r="P30" s="218">
        <v>100.395323839662</v>
      </c>
      <c r="Q30" s="209"/>
      <c r="R30" s="219">
        <v>96.721488199849304</v>
      </c>
      <c r="S30" s="96"/>
      <c r="T30" s="193">
        <v>8.0457417759264995</v>
      </c>
      <c r="U30" s="188">
        <v>8.0832148177334702</v>
      </c>
      <c r="V30" s="188">
        <v>9.3767157689344494</v>
      </c>
      <c r="W30" s="188">
        <v>3.2400920555654098</v>
      </c>
      <c r="X30" s="188">
        <v>3.0849050889695602</v>
      </c>
      <c r="Y30" s="194">
        <v>6.33678501985304</v>
      </c>
      <c r="Z30" s="188"/>
      <c r="AA30" s="195">
        <v>3.57587874606538</v>
      </c>
      <c r="AB30" s="196">
        <v>8.3327840385038099E-2</v>
      </c>
      <c r="AC30" s="197">
        <v>1.81360539226938</v>
      </c>
      <c r="AD30" s="188"/>
      <c r="AE30" s="198">
        <v>4.5863310363748102</v>
      </c>
      <c r="AF30" s="35"/>
      <c r="AG30" s="214">
        <v>90.221662349737599</v>
      </c>
      <c r="AH30" s="209">
        <v>96.292674526499596</v>
      </c>
      <c r="AI30" s="209">
        <v>99.155136950904307</v>
      </c>
      <c r="AJ30" s="209">
        <v>100.719918385087</v>
      </c>
      <c r="AK30" s="209">
        <v>97.460884960313294</v>
      </c>
      <c r="AL30" s="215">
        <v>97.136281870374901</v>
      </c>
      <c r="AM30" s="209"/>
      <c r="AN30" s="216">
        <v>105.522843496337</v>
      </c>
      <c r="AO30" s="217">
        <v>105.625380703212</v>
      </c>
      <c r="AP30" s="218">
        <v>105.57442107593501</v>
      </c>
      <c r="AQ30" s="209"/>
      <c r="AR30" s="219">
        <v>99.706029964791298</v>
      </c>
      <c r="AS30" s="96"/>
      <c r="AT30" s="193">
        <v>4.3122845524557398</v>
      </c>
      <c r="AU30" s="188">
        <v>4.5864090767239096</v>
      </c>
      <c r="AV30" s="188">
        <v>5.3150282196875098</v>
      </c>
      <c r="AW30" s="188">
        <v>5.1368224879912301</v>
      </c>
      <c r="AX30" s="188">
        <v>2.8068143038051301</v>
      </c>
      <c r="AY30" s="194">
        <v>4.49064183353385</v>
      </c>
      <c r="AZ30" s="188"/>
      <c r="BA30" s="195">
        <v>3.6601279966964002</v>
      </c>
      <c r="BB30" s="196">
        <v>2.3755186933769101</v>
      </c>
      <c r="BC30" s="197">
        <v>3.0145839423470502</v>
      </c>
      <c r="BD30" s="188"/>
      <c r="BE30" s="198">
        <v>3.8137701774276498</v>
      </c>
    </row>
    <row r="31" spans="1:57" x14ac:dyDescent="0.25">
      <c r="A31" s="24" t="s">
        <v>51</v>
      </c>
      <c r="B31" s="44" t="str">
        <f t="shared" si="0"/>
        <v>Staunton &amp; Harrisonburg, VA</v>
      </c>
      <c r="C31" s="12"/>
      <c r="D31" s="28" t="s">
        <v>16</v>
      </c>
      <c r="E31" s="31" t="s">
        <v>17</v>
      </c>
      <c r="F31" s="12"/>
      <c r="G31" s="214">
        <v>90.230443475099904</v>
      </c>
      <c r="H31" s="209">
        <v>91.862408518296306</v>
      </c>
      <c r="I31" s="209">
        <v>92.068950635530499</v>
      </c>
      <c r="J31" s="209">
        <v>93.792034802133003</v>
      </c>
      <c r="K31" s="209">
        <v>93.904217327459605</v>
      </c>
      <c r="L31" s="215">
        <v>92.473068873205094</v>
      </c>
      <c r="M31" s="209"/>
      <c r="N31" s="216">
        <v>109.332768746722</v>
      </c>
      <c r="O31" s="217">
        <v>111.42275782452499</v>
      </c>
      <c r="P31" s="218">
        <v>110.389145487551</v>
      </c>
      <c r="Q31" s="209"/>
      <c r="R31" s="219">
        <v>98.194817376180197</v>
      </c>
      <c r="S31" s="96"/>
      <c r="T31" s="193">
        <v>1.79463188531067</v>
      </c>
      <c r="U31" s="188">
        <v>3.9298005199978698</v>
      </c>
      <c r="V31" s="188">
        <v>2.7794312270755301</v>
      </c>
      <c r="W31" s="188">
        <v>3.9694299397067301</v>
      </c>
      <c r="X31" s="188">
        <v>1.6168664753800699</v>
      </c>
      <c r="Y31" s="194">
        <v>2.8371238071820999</v>
      </c>
      <c r="Z31" s="188"/>
      <c r="AA31" s="195">
        <v>-0.15414195991613899</v>
      </c>
      <c r="AB31" s="196">
        <v>5.6442826411472198E-2</v>
      </c>
      <c r="AC31" s="197">
        <v>-4.3500662446677503E-2</v>
      </c>
      <c r="AD31" s="188"/>
      <c r="AE31" s="198">
        <v>1.1458298072550099</v>
      </c>
      <c r="AF31" s="35"/>
      <c r="AG31" s="214">
        <v>91.990118508191003</v>
      </c>
      <c r="AH31" s="209">
        <v>93.032182352941106</v>
      </c>
      <c r="AI31" s="209">
        <v>93.496850382340199</v>
      </c>
      <c r="AJ31" s="209">
        <v>95.447087432069793</v>
      </c>
      <c r="AK31" s="209">
        <v>96.360978506787305</v>
      </c>
      <c r="AL31" s="215">
        <v>94.166042236649403</v>
      </c>
      <c r="AM31" s="209"/>
      <c r="AN31" s="216">
        <v>112.385913593118</v>
      </c>
      <c r="AO31" s="217">
        <v>114.03227246339399</v>
      </c>
      <c r="AP31" s="218">
        <v>113.21328244027301</v>
      </c>
      <c r="AQ31" s="209"/>
      <c r="AR31" s="219">
        <v>100.133344436771</v>
      </c>
      <c r="AS31" s="96"/>
      <c r="AT31" s="193">
        <v>4.8670220057931202</v>
      </c>
      <c r="AU31" s="188">
        <v>3.0895106775425298</v>
      </c>
      <c r="AV31" s="188">
        <v>2.3782455439571799</v>
      </c>
      <c r="AW31" s="188">
        <v>6.1274970782948799</v>
      </c>
      <c r="AX31" s="188">
        <v>4.51240313164943</v>
      </c>
      <c r="AY31" s="194">
        <v>4.19004282421011</v>
      </c>
      <c r="AZ31" s="188"/>
      <c r="BA31" s="195">
        <v>4.6462358129128498</v>
      </c>
      <c r="BB31" s="196">
        <v>3.9457353119588499</v>
      </c>
      <c r="BC31" s="197">
        <v>4.2734169905153303</v>
      </c>
      <c r="BD31" s="188"/>
      <c r="BE31" s="198">
        <v>3.7273812022911001</v>
      </c>
    </row>
    <row r="32" spans="1:57" x14ac:dyDescent="0.25">
      <c r="A32" s="24" t="s">
        <v>52</v>
      </c>
      <c r="B32" s="44" t="str">
        <f t="shared" si="0"/>
        <v>Blacksburg &amp; Wytheville, VA</v>
      </c>
      <c r="C32" s="12"/>
      <c r="D32" s="28" t="s">
        <v>16</v>
      </c>
      <c r="E32" s="31" t="s">
        <v>17</v>
      </c>
      <c r="F32" s="12"/>
      <c r="G32" s="214">
        <v>95.661453089244802</v>
      </c>
      <c r="H32" s="209">
        <v>94.320668927250296</v>
      </c>
      <c r="I32" s="209">
        <v>95.877166212533993</v>
      </c>
      <c r="J32" s="209">
        <v>96.860232492202996</v>
      </c>
      <c r="K32" s="209">
        <v>99.957381290872902</v>
      </c>
      <c r="L32" s="215">
        <v>96.629803861099106</v>
      </c>
      <c r="M32" s="209"/>
      <c r="N32" s="216">
        <v>125.74854075158601</v>
      </c>
      <c r="O32" s="217">
        <v>123.13905293961101</v>
      </c>
      <c r="P32" s="218">
        <v>124.50009163802901</v>
      </c>
      <c r="Q32" s="209"/>
      <c r="R32" s="219">
        <v>105.727304943913</v>
      </c>
      <c r="S32" s="96"/>
      <c r="T32" s="193">
        <v>12.318362432312901</v>
      </c>
      <c r="U32" s="188">
        <v>8.6845532876863292</v>
      </c>
      <c r="V32" s="188">
        <v>7.7585420772565801</v>
      </c>
      <c r="W32" s="188">
        <v>9.1182067713761299</v>
      </c>
      <c r="X32" s="188">
        <v>10.655785978670099</v>
      </c>
      <c r="Y32" s="194">
        <v>9.5957834951467795</v>
      </c>
      <c r="Z32" s="188"/>
      <c r="AA32" s="195">
        <v>6.6101582685587097</v>
      </c>
      <c r="AB32" s="196">
        <v>7.0590955712053498</v>
      </c>
      <c r="AC32" s="197">
        <v>6.8399914540910398</v>
      </c>
      <c r="AD32" s="188"/>
      <c r="AE32" s="198">
        <v>7.6907501074055498</v>
      </c>
      <c r="AF32" s="35"/>
      <c r="AG32" s="214">
        <v>94.340271102284007</v>
      </c>
      <c r="AH32" s="209">
        <v>94.428764629388795</v>
      </c>
      <c r="AI32" s="209">
        <v>94.827350215689407</v>
      </c>
      <c r="AJ32" s="209">
        <v>94.840040402500307</v>
      </c>
      <c r="AK32" s="209">
        <v>98.1889690873045</v>
      </c>
      <c r="AL32" s="215">
        <v>95.413750669327698</v>
      </c>
      <c r="AM32" s="209"/>
      <c r="AN32" s="216">
        <v>123.50092102005399</v>
      </c>
      <c r="AO32" s="217">
        <v>120.10979039479</v>
      </c>
      <c r="AP32" s="218">
        <v>121.882950676419</v>
      </c>
      <c r="AQ32" s="209"/>
      <c r="AR32" s="219">
        <v>104.252741902363</v>
      </c>
      <c r="AS32" s="96"/>
      <c r="AT32" s="193">
        <v>10.325731857882699</v>
      </c>
      <c r="AU32" s="188">
        <v>10.3229383895977</v>
      </c>
      <c r="AV32" s="188">
        <v>9.3716930393301698</v>
      </c>
      <c r="AW32" s="188">
        <v>9.2974086448059197</v>
      </c>
      <c r="AX32" s="188">
        <v>10.0684818260747</v>
      </c>
      <c r="AY32" s="194">
        <v>9.8674896113286401</v>
      </c>
      <c r="AZ32" s="188"/>
      <c r="BA32" s="195">
        <v>7.5112746809759896</v>
      </c>
      <c r="BB32" s="196">
        <v>7.5538425962413704</v>
      </c>
      <c r="BC32" s="197">
        <v>7.5565029240419896</v>
      </c>
      <c r="BD32" s="188"/>
      <c r="BE32" s="198">
        <v>8.7821699848872896</v>
      </c>
    </row>
    <row r="33" spans="1:64" x14ac:dyDescent="0.25">
      <c r="A33" s="24" t="s">
        <v>53</v>
      </c>
      <c r="B33" s="44" t="str">
        <f t="shared" si="0"/>
        <v>Lynchburg, VA</v>
      </c>
      <c r="C33" s="12"/>
      <c r="D33" s="28" t="s">
        <v>16</v>
      </c>
      <c r="E33" s="31" t="s">
        <v>17</v>
      </c>
      <c r="F33" s="12"/>
      <c r="G33" s="214">
        <v>97.574996309962998</v>
      </c>
      <c r="H33" s="209">
        <v>100.969913839526</v>
      </c>
      <c r="I33" s="209">
        <v>104.21129748396601</v>
      </c>
      <c r="J33" s="209">
        <v>104.541559454191</v>
      </c>
      <c r="K33" s="209">
        <v>101.598266593527</v>
      </c>
      <c r="L33" s="215">
        <v>102.115917270133</v>
      </c>
      <c r="M33" s="209"/>
      <c r="N33" s="216">
        <v>111.337512613521</v>
      </c>
      <c r="O33" s="217">
        <v>114.788695238095</v>
      </c>
      <c r="P33" s="218">
        <v>113.112986281234</v>
      </c>
      <c r="Q33" s="209"/>
      <c r="R33" s="219">
        <v>105.517708396483</v>
      </c>
      <c r="S33" s="96"/>
      <c r="T33" s="193">
        <v>1.5417542456936399</v>
      </c>
      <c r="U33" s="188">
        <v>1.7732728014725501</v>
      </c>
      <c r="V33" s="188">
        <v>5.8107672206976</v>
      </c>
      <c r="W33" s="188">
        <v>5.6795060826099499</v>
      </c>
      <c r="X33" s="188">
        <v>0.996555463006074</v>
      </c>
      <c r="Y33" s="194">
        <v>3.3626893241180098</v>
      </c>
      <c r="Z33" s="188"/>
      <c r="AA33" s="195">
        <v>0.25482171596505199</v>
      </c>
      <c r="AB33" s="196">
        <v>0.59287087853589704</v>
      </c>
      <c r="AC33" s="197">
        <v>0.44996731846698801</v>
      </c>
      <c r="AD33" s="188"/>
      <c r="AE33" s="198">
        <v>1.85636028783701</v>
      </c>
      <c r="AF33" s="35"/>
      <c r="AG33" s="214">
        <v>99.200877664682096</v>
      </c>
      <c r="AH33" s="209">
        <v>102.316035107272</v>
      </c>
      <c r="AI33" s="209">
        <v>102.924173789173</v>
      </c>
      <c r="AJ33" s="209">
        <v>105.485948609205</v>
      </c>
      <c r="AK33" s="209">
        <v>105.205394896719</v>
      </c>
      <c r="AL33" s="215">
        <v>103.30925529819</v>
      </c>
      <c r="AM33" s="209"/>
      <c r="AN33" s="216">
        <v>118.178992988394</v>
      </c>
      <c r="AO33" s="217">
        <v>122.10200441552399</v>
      </c>
      <c r="AP33" s="218">
        <v>120.179315084725</v>
      </c>
      <c r="AQ33" s="209"/>
      <c r="AR33" s="219">
        <v>108.742155545803</v>
      </c>
      <c r="AS33" s="96"/>
      <c r="AT33" s="193">
        <v>5.4379664276694903</v>
      </c>
      <c r="AU33" s="188">
        <v>7.4553340473036096</v>
      </c>
      <c r="AV33" s="188">
        <v>7.1451028969327801</v>
      </c>
      <c r="AW33" s="188">
        <v>9.2550943150993206</v>
      </c>
      <c r="AX33" s="188">
        <v>6.8240994461427604</v>
      </c>
      <c r="AY33" s="194">
        <v>7.3768453264132701</v>
      </c>
      <c r="AZ33" s="188"/>
      <c r="BA33" s="195">
        <v>2.6310656787541702</v>
      </c>
      <c r="BB33" s="196">
        <v>3.99766524207178</v>
      </c>
      <c r="BC33" s="197">
        <v>3.3435305313266501</v>
      </c>
      <c r="BD33" s="188"/>
      <c r="BE33" s="198">
        <v>5.49847812450039</v>
      </c>
    </row>
    <row r="34" spans="1:64" x14ac:dyDescent="0.25">
      <c r="A34" s="24" t="s">
        <v>78</v>
      </c>
      <c r="B34" s="44" t="str">
        <f t="shared" si="0"/>
        <v>Central Virginia</v>
      </c>
      <c r="C34" s="12"/>
      <c r="D34" s="28" t="s">
        <v>16</v>
      </c>
      <c r="E34" s="31" t="s">
        <v>17</v>
      </c>
      <c r="F34" s="12"/>
      <c r="G34" s="214">
        <v>97.486984536082403</v>
      </c>
      <c r="H34" s="209">
        <v>102.60884162611799</v>
      </c>
      <c r="I34" s="209">
        <v>104.97261749251</v>
      </c>
      <c r="J34" s="209">
        <v>108.041955939687</v>
      </c>
      <c r="K34" s="209">
        <v>111.496913996627</v>
      </c>
      <c r="L34" s="215">
        <v>105.384402015894</v>
      </c>
      <c r="M34" s="209"/>
      <c r="N34" s="216">
        <v>127.259980991002</v>
      </c>
      <c r="O34" s="217">
        <v>129.68811302601799</v>
      </c>
      <c r="P34" s="218">
        <v>128.479992433636</v>
      </c>
      <c r="Q34" s="209"/>
      <c r="R34" s="219">
        <v>112.931552403846</v>
      </c>
      <c r="S34" s="96"/>
      <c r="T34" s="193">
        <v>1.7418463864643601</v>
      </c>
      <c r="U34" s="188">
        <v>5.9488969185778302</v>
      </c>
      <c r="V34" s="188">
        <v>6.8625900870606404</v>
      </c>
      <c r="W34" s="188">
        <v>9.9700795943057692</v>
      </c>
      <c r="X34" s="188">
        <v>12.033759522334201</v>
      </c>
      <c r="Y34" s="194">
        <v>7.7486021190479599</v>
      </c>
      <c r="Z34" s="188"/>
      <c r="AA34" s="195">
        <v>10.9858509209764</v>
      </c>
      <c r="AB34" s="196">
        <v>9.7051051365239793</v>
      </c>
      <c r="AC34" s="197">
        <v>10.3316176599945</v>
      </c>
      <c r="AD34" s="188"/>
      <c r="AE34" s="198">
        <v>8.8187249444658509</v>
      </c>
      <c r="AF34" s="35"/>
      <c r="AG34" s="214">
        <v>102.311896811965</v>
      </c>
      <c r="AH34" s="209">
        <v>107.48897153897499</v>
      </c>
      <c r="AI34" s="209">
        <v>109.310322413934</v>
      </c>
      <c r="AJ34" s="209">
        <v>110.908821948333</v>
      </c>
      <c r="AK34" s="209">
        <v>110.203606691874</v>
      </c>
      <c r="AL34" s="215">
        <v>108.337251577747</v>
      </c>
      <c r="AM34" s="209"/>
      <c r="AN34" s="216">
        <v>126.249395497115</v>
      </c>
      <c r="AO34" s="217">
        <v>128.06317039844799</v>
      </c>
      <c r="AP34" s="218">
        <v>127.156777872715</v>
      </c>
      <c r="AQ34" s="209"/>
      <c r="AR34" s="219">
        <v>114.182706596853</v>
      </c>
      <c r="AS34" s="96"/>
      <c r="AT34" s="193">
        <v>8.6885348849326505</v>
      </c>
      <c r="AU34" s="188">
        <v>12.870426444847199</v>
      </c>
      <c r="AV34" s="188">
        <v>12.2378774336883</v>
      </c>
      <c r="AW34" s="188">
        <v>13.743022304638499</v>
      </c>
      <c r="AX34" s="188">
        <v>11.967492485300699</v>
      </c>
      <c r="AY34" s="194">
        <v>12.0921482971463</v>
      </c>
      <c r="AZ34" s="188"/>
      <c r="BA34" s="195">
        <v>9.4343075705947506</v>
      </c>
      <c r="BB34" s="196">
        <v>7.2627232005385904</v>
      </c>
      <c r="BC34" s="197">
        <v>8.3090940514752294</v>
      </c>
      <c r="BD34" s="188"/>
      <c r="BE34" s="198">
        <v>10.3799180066012</v>
      </c>
    </row>
    <row r="35" spans="1:64" x14ac:dyDescent="0.25">
      <c r="A35" s="24" t="s">
        <v>79</v>
      </c>
      <c r="B35" s="44" t="str">
        <f t="shared" si="0"/>
        <v>Chesapeake Bay</v>
      </c>
      <c r="C35" s="12"/>
      <c r="D35" s="28" t="s">
        <v>16</v>
      </c>
      <c r="E35" s="31" t="s">
        <v>17</v>
      </c>
      <c r="F35" s="12"/>
      <c r="G35" s="214">
        <v>110.638461538461</v>
      </c>
      <c r="H35" s="209">
        <v>119.77598079561</v>
      </c>
      <c r="I35" s="209">
        <v>121.023378561736</v>
      </c>
      <c r="J35" s="209">
        <v>116.463783068783</v>
      </c>
      <c r="K35" s="209">
        <v>118.18205970149199</v>
      </c>
      <c r="L35" s="215">
        <v>117.475703192407</v>
      </c>
      <c r="M35" s="209"/>
      <c r="N35" s="216">
        <v>144.42728048780401</v>
      </c>
      <c r="O35" s="217">
        <v>151.01018226002401</v>
      </c>
      <c r="P35" s="218">
        <v>147.72474132684101</v>
      </c>
      <c r="Q35" s="209"/>
      <c r="R35" s="219">
        <v>127.182572265625</v>
      </c>
      <c r="S35" s="96"/>
      <c r="T35" s="193">
        <v>-5.9294842460022297</v>
      </c>
      <c r="U35" s="188">
        <v>-0.98177463792931596</v>
      </c>
      <c r="V35" s="188">
        <v>2.10268341434015</v>
      </c>
      <c r="W35" s="188">
        <v>7.76302333790274</v>
      </c>
      <c r="X35" s="188">
        <v>7.3121171597327103E-2</v>
      </c>
      <c r="Y35" s="194">
        <v>0.83910353301337604</v>
      </c>
      <c r="Z35" s="188"/>
      <c r="AA35" s="195">
        <v>1.89937784479919</v>
      </c>
      <c r="AB35" s="196">
        <v>4.1407960624292999</v>
      </c>
      <c r="AC35" s="197">
        <v>3.0304073285972599</v>
      </c>
      <c r="AD35" s="188"/>
      <c r="AE35" s="198">
        <v>1.6202281030672201</v>
      </c>
      <c r="AF35" s="35"/>
      <c r="AG35" s="214">
        <v>114.33736061150999</v>
      </c>
      <c r="AH35" s="209">
        <v>114.27164455307199</v>
      </c>
      <c r="AI35" s="209">
        <v>112.24661962134201</v>
      </c>
      <c r="AJ35" s="209">
        <v>110.337569585879</v>
      </c>
      <c r="AK35" s="209">
        <v>114.625425072046</v>
      </c>
      <c r="AL35" s="215">
        <v>113.079939482318</v>
      </c>
      <c r="AM35" s="209"/>
      <c r="AN35" s="216">
        <v>142.66776851851799</v>
      </c>
      <c r="AO35" s="217">
        <v>148.95366380585901</v>
      </c>
      <c r="AP35" s="218">
        <v>145.87671853754301</v>
      </c>
      <c r="AQ35" s="209"/>
      <c r="AR35" s="219">
        <v>123.755747516474</v>
      </c>
      <c r="AS35" s="96"/>
      <c r="AT35" s="193">
        <v>-3.19539096415052</v>
      </c>
      <c r="AU35" s="188">
        <v>-1.8358165121035801</v>
      </c>
      <c r="AV35" s="188">
        <v>-5.1061245084136004</v>
      </c>
      <c r="AW35" s="188">
        <v>1.5558426397206699</v>
      </c>
      <c r="AX35" s="188">
        <v>0.496191474067877</v>
      </c>
      <c r="AY35" s="194">
        <v>-1.6253289415602099</v>
      </c>
      <c r="AZ35" s="188"/>
      <c r="BA35" s="195">
        <v>0.69254477294772299</v>
      </c>
      <c r="BB35" s="196">
        <v>-0.12202099844834501</v>
      </c>
      <c r="BC35" s="197">
        <v>0.25224506582045397</v>
      </c>
      <c r="BD35" s="188"/>
      <c r="BE35" s="198">
        <v>-1.0991096970301</v>
      </c>
    </row>
    <row r="36" spans="1:64" x14ac:dyDescent="0.25">
      <c r="A36" s="24" t="s">
        <v>80</v>
      </c>
      <c r="B36" s="44" t="str">
        <f t="shared" si="0"/>
        <v>Coastal Virginia - Eastern Shore</v>
      </c>
      <c r="C36" s="12"/>
      <c r="D36" s="28" t="s">
        <v>16</v>
      </c>
      <c r="E36" s="31" t="s">
        <v>17</v>
      </c>
      <c r="F36" s="12"/>
      <c r="G36" s="214">
        <v>160.23620457604301</v>
      </c>
      <c r="H36" s="209">
        <v>167.382858695652</v>
      </c>
      <c r="I36" s="209">
        <v>168.208069651741</v>
      </c>
      <c r="J36" s="209">
        <v>160.409137931034</v>
      </c>
      <c r="K36" s="209">
        <v>166.331816386969</v>
      </c>
      <c r="L36" s="215">
        <v>164.66838306878299</v>
      </c>
      <c r="M36" s="209"/>
      <c r="N36" s="216">
        <v>205.738015138772</v>
      </c>
      <c r="O36" s="217">
        <v>210.630677824267</v>
      </c>
      <c r="P36" s="218">
        <v>208.19050335570401</v>
      </c>
      <c r="Q36" s="209"/>
      <c r="R36" s="219">
        <v>179.26350682233701</v>
      </c>
      <c r="S36" s="96"/>
      <c r="T36" s="193">
        <v>2.48411444421451</v>
      </c>
      <c r="U36" s="188">
        <v>2.4896436353388798</v>
      </c>
      <c r="V36" s="188">
        <v>-2.0815653900006701E-2</v>
      </c>
      <c r="W36" s="188">
        <v>1.03369518254368</v>
      </c>
      <c r="X36" s="188">
        <v>2.5597910061146201</v>
      </c>
      <c r="Y36" s="194">
        <v>1.70522624998022</v>
      </c>
      <c r="Z36" s="188"/>
      <c r="AA36" s="195">
        <v>8.0273250916043697</v>
      </c>
      <c r="AB36" s="196">
        <v>10.442065570364999</v>
      </c>
      <c r="AC36" s="197">
        <v>9.2380848916707201</v>
      </c>
      <c r="AD36" s="188"/>
      <c r="AE36" s="198">
        <v>4.4347166825654201</v>
      </c>
      <c r="AF36" s="35"/>
      <c r="AG36" s="214">
        <v>165.291934840425</v>
      </c>
      <c r="AH36" s="209">
        <v>169.16031241863999</v>
      </c>
      <c r="AI36" s="209">
        <v>173.969014838238</v>
      </c>
      <c r="AJ36" s="209">
        <v>169.67033617539499</v>
      </c>
      <c r="AK36" s="209">
        <v>170.339229249011</v>
      </c>
      <c r="AL36" s="215">
        <v>169.94503479307201</v>
      </c>
      <c r="AM36" s="209"/>
      <c r="AN36" s="216">
        <v>204.337792378449</v>
      </c>
      <c r="AO36" s="217">
        <v>208.334907327586</v>
      </c>
      <c r="AP36" s="218">
        <v>206.35241472952401</v>
      </c>
      <c r="AQ36" s="209"/>
      <c r="AR36" s="219">
        <v>181.78042233129699</v>
      </c>
      <c r="AS36" s="96"/>
      <c r="AT36" s="193">
        <v>3.3209363119186999</v>
      </c>
      <c r="AU36" s="188">
        <v>5.8235531280153001</v>
      </c>
      <c r="AV36" s="188">
        <v>6.9458534226844399</v>
      </c>
      <c r="AW36" s="188">
        <v>6.0202739165954204</v>
      </c>
      <c r="AX36" s="188">
        <v>3.34681036814961</v>
      </c>
      <c r="AY36" s="194">
        <v>5.20882251478064</v>
      </c>
      <c r="AZ36" s="188"/>
      <c r="BA36" s="195">
        <v>5.5773538059321002</v>
      </c>
      <c r="BB36" s="196">
        <v>4.65519679301865</v>
      </c>
      <c r="BC36" s="197">
        <v>5.1111402379744799</v>
      </c>
      <c r="BD36" s="188"/>
      <c r="BE36" s="198">
        <v>4.9671296223996002</v>
      </c>
    </row>
    <row r="37" spans="1:64" x14ac:dyDescent="0.25">
      <c r="A37" s="24" t="s">
        <v>81</v>
      </c>
      <c r="B37" s="44" t="str">
        <f t="shared" si="0"/>
        <v>Coastal Virginia - Hampton Roads</v>
      </c>
      <c r="C37" s="12"/>
      <c r="D37" s="28" t="s">
        <v>16</v>
      </c>
      <c r="E37" s="31" t="s">
        <v>17</v>
      </c>
      <c r="F37" s="12"/>
      <c r="G37" s="214">
        <v>145.24012367851699</v>
      </c>
      <c r="H37" s="209">
        <v>147.424174550788</v>
      </c>
      <c r="I37" s="209">
        <v>147.56148927943701</v>
      </c>
      <c r="J37" s="209">
        <v>149.533190770386</v>
      </c>
      <c r="K37" s="209">
        <v>152.34673542630901</v>
      </c>
      <c r="L37" s="215">
        <v>148.56498141103799</v>
      </c>
      <c r="M37" s="209"/>
      <c r="N37" s="216">
        <v>192.374574067944</v>
      </c>
      <c r="O37" s="217">
        <v>198.004604807974</v>
      </c>
      <c r="P37" s="218">
        <v>195.226249053353</v>
      </c>
      <c r="Q37" s="209"/>
      <c r="R37" s="219">
        <v>163.76924005554599</v>
      </c>
      <c r="S37" s="96"/>
      <c r="T37" s="193">
        <v>-2.3430286441149502</v>
      </c>
      <c r="U37" s="188">
        <v>-0.96047791400455096</v>
      </c>
      <c r="V37" s="188">
        <v>-0.19079886173421401</v>
      </c>
      <c r="W37" s="188">
        <v>3.1641719875332299</v>
      </c>
      <c r="X37" s="188">
        <v>0.551935015681154</v>
      </c>
      <c r="Y37" s="194">
        <v>0.114851841620185</v>
      </c>
      <c r="Z37" s="188"/>
      <c r="AA37" s="195">
        <v>0.39794915398004199</v>
      </c>
      <c r="AB37" s="196">
        <v>-0.32340666873058799</v>
      </c>
      <c r="AC37" s="197">
        <v>4.1385769089301701E-2</v>
      </c>
      <c r="AD37" s="188"/>
      <c r="AE37" s="198">
        <v>0.30675868842332199</v>
      </c>
      <c r="AF37" s="35"/>
      <c r="AG37" s="214">
        <v>146.99554024813801</v>
      </c>
      <c r="AH37" s="209">
        <v>149.39227008776601</v>
      </c>
      <c r="AI37" s="209">
        <v>150.52229216980101</v>
      </c>
      <c r="AJ37" s="209">
        <v>151.63892100789599</v>
      </c>
      <c r="AK37" s="209">
        <v>154.03469239224501</v>
      </c>
      <c r="AL37" s="215">
        <v>150.64833509050899</v>
      </c>
      <c r="AM37" s="209"/>
      <c r="AN37" s="216">
        <v>193.62963867411699</v>
      </c>
      <c r="AO37" s="217">
        <v>201.961710330312</v>
      </c>
      <c r="AP37" s="218">
        <v>197.86317807827101</v>
      </c>
      <c r="AQ37" s="209"/>
      <c r="AR37" s="219">
        <v>165.636608842215</v>
      </c>
      <c r="AS37" s="96"/>
      <c r="AT37" s="193">
        <v>-1.01074194957734</v>
      </c>
      <c r="AU37" s="188">
        <v>7.3074448987268295E-2</v>
      </c>
      <c r="AV37" s="188">
        <v>0.247014451913625</v>
      </c>
      <c r="AW37" s="188">
        <v>1.2354985594989401</v>
      </c>
      <c r="AX37" s="188">
        <v>0.46926368195066998</v>
      </c>
      <c r="AY37" s="194">
        <v>0.25553436013975001</v>
      </c>
      <c r="AZ37" s="188"/>
      <c r="BA37" s="195">
        <v>1.42075916187362E-2</v>
      </c>
      <c r="BB37" s="196">
        <v>-0.31335690324190102</v>
      </c>
      <c r="BC37" s="197">
        <v>-0.136099574315213</v>
      </c>
      <c r="BD37" s="188"/>
      <c r="BE37" s="198">
        <v>9.2187449810986602E-2</v>
      </c>
    </row>
    <row r="38" spans="1:64" x14ac:dyDescent="0.25">
      <c r="A38" s="25" t="s">
        <v>82</v>
      </c>
      <c r="B38" s="44" t="str">
        <f t="shared" si="0"/>
        <v>Northern Virginia</v>
      </c>
      <c r="C38" s="12"/>
      <c r="D38" s="28" t="s">
        <v>16</v>
      </c>
      <c r="E38" s="31" t="s">
        <v>17</v>
      </c>
      <c r="F38" s="13"/>
      <c r="G38" s="214">
        <v>116.40962970704</v>
      </c>
      <c r="H38" s="209">
        <v>124.89583644499299</v>
      </c>
      <c r="I38" s="209">
        <v>128.764224211049</v>
      </c>
      <c r="J38" s="209">
        <v>128.93661548693001</v>
      </c>
      <c r="K38" s="209">
        <v>125.772205553693</v>
      </c>
      <c r="L38" s="215">
        <v>125.256569412673</v>
      </c>
      <c r="M38" s="209"/>
      <c r="N38" s="216">
        <v>123.698545814141</v>
      </c>
      <c r="O38" s="217">
        <v>124.527484870924</v>
      </c>
      <c r="P38" s="218">
        <v>124.11694690037299</v>
      </c>
      <c r="Q38" s="209"/>
      <c r="R38" s="219">
        <v>124.89309582238801</v>
      </c>
      <c r="S38" s="96"/>
      <c r="T38" s="193">
        <v>14.12423393133</v>
      </c>
      <c r="U38" s="188">
        <v>14.651251897855399</v>
      </c>
      <c r="V38" s="188">
        <v>16.626555807307302</v>
      </c>
      <c r="W38" s="188">
        <v>18.0906779718186</v>
      </c>
      <c r="X38" s="188">
        <v>18.7037330159677</v>
      </c>
      <c r="Y38" s="194">
        <v>16.6520704308641</v>
      </c>
      <c r="Z38" s="188"/>
      <c r="AA38" s="195">
        <v>16.186288998844802</v>
      </c>
      <c r="AB38" s="196">
        <v>14.117790555055601</v>
      </c>
      <c r="AC38" s="197">
        <v>15.0873030634864</v>
      </c>
      <c r="AD38" s="188"/>
      <c r="AE38" s="198">
        <v>16.147106429758502</v>
      </c>
      <c r="AF38" s="35"/>
      <c r="AG38" s="214">
        <v>119.57492985920901</v>
      </c>
      <c r="AH38" s="209">
        <v>131.32255640494299</v>
      </c>
      <c r="AI38" s="209">
        <v>136.53159332897999</v>
      </c>
      <c r="AJ38" s="209">
        <v>134.87677765800001</v>
      </c>
      <c r="AK38" s="209">
        <v>128.65223088414101</v>
      </c>
      <c r="AL38" s="215">
        <v>130.66996279792599</v>
      </c>
      <c r="AM38" s="209"/>
      <c r="AN38" s="216">
        <v>123.297228520465</v>
      </c>
      <c r="AO38" s="217">
        <v>124.800023673691</v>
      </c>
      <c r="AP38" s="218">
        <v>124.060757958664</v>
      </c>
      <c r="AQ38" s="209"/>
      <c r="AR38" s="219">
        <v>128.670032856137</v>
      </c>
      <c r="AS38" s="96"/>
      <c r="AT38" s="193">
        <v>18.399206150314701</v>
      </c>
      <c r="AU38" s="188">
        <v>21.989967454421802</v>
      </c>
      <c r="AV38" s="188">
        <v>24.8291572875527</v>
      </c>
      <c r="AW38" s="188">
        <v>24.191188778517901</v>
      </c>
      <c r="AX38" s="188">
        <v>21.4088189196687</v>
      </c>
      <c r="AY38" s="194">
        <v>22.520218772062201</v>
      </c>
      <c r="AZ38" s="188"/>
      <c r="BA38" s="195">
        <v>15.981808722303001</v>
      </c>
      <c r="BB38" s="196">
        <v>15.5278996092654</v>
      </c>
      <c r="BC38" s="197">
        <v>15.7326413900311</v>
      </c>
      <c r="BD38" s="188"/>
      <c r="BE38" s="198">
        <v>20.444212741274502</v>
      </c>
    </row>
    <row r="39" spans="1:64" x14ac:dyDescent="0.25">
      <c r="A39" s="26" t="s">
        <v>83</v>
      </c>
      <c r="B39" s="44" t="str">
        <f t="shared" si="0"/>
        <v>Shenandoah Valley</v>
      </c>
      <c r="C39" s="12"/>
      <c r="D39" s="29" t="s">
        <v>16</v>
      </c>
      <c r="E39" s="32" t="s">
        <v>17</v>
      </c>
      <c r="F39" s="12"/>
      <c r="G39" s="220">
        <v>94.010846531949696</v>
      </c>
      <c r="H39" s="221">
        <v>94.897711427231499</v>
      </c>
      <c r="I39" s="221">
        <v>95.493111575178901</v>
      </c>
      <c r="J39" s="221">
        <v>97.043655468191503</v>
      </c>
      <c r="K39" s="221">
        <v>99.559629525680606</v>
      </c>
      <c r="L39" s="222">
        <v>96.345112333791803</v>
      </c>
      <c r="M39" s="209"/>
      <c r="N39" s="223">
        <v>117.02188989214901</v>
      </c>
      <c r="O39" s="224">
        <v>118.988117503059</v>
      </c>
      <c r="P39" s="225">
        <v>118.01693942021799</v>
      </c>
      <c r="Q39" s="209"/>
      <c r="R39" s="226">
        <v>103.50592152929801</v>
      </c>
      <c r="S39" s="96"/>
      <c r="T39" s="199">
        <v>2.99633151147916</v>
      </c>
      <c r="U39" s="200">
        <v>2.5584781632496099</v>
      </c>
      <c r="V39" s="200">
        <v>3.49305001073115</v>
      </c>
      <c r="W39" s="200">
        <v>3.6819985321289299</v>
      </c>
      <c r="X39" s="200">
        <v>3.5933819392720801</v>
      </c>
      <c r="Y39" s="201">
        <v>3.3024894152508799</v>
      </c>
      <c r="Z39" s="188"/>
      <c r="AA39" s="202">
        <v>3.4119138034876602</v>
      </c>
      <c r="AB39" s="203">
        <v>2.8713009518163202</v>
      </c>
      <c r="AC39" s="204">
        <v>3.1335615251355402</v>
      </c>
      <c r="AD39" s="188"/>
      <c r="AE39" s="205">
        <v>2.77877467073951</v>
      </c>
      <c r="AF39" s="36"/>
      <c r="AG39" s="220">
        <v>94.449421901302301</v>
      </c>
      <c r="AH39" s="221">
        <v>95.681984641965798</v>
      </c>
      <c r="AI39" s="221">
        <v>96.722776274327998</v>
      </c>
      <c r="AJ39" s="221">
        <v>97.684874599690502</v>
      </c>
      <c r="AK39" s="221">
        <v>98.699140875133395</v>
      </c>
      <c r="AL39" s="222">
        <v>96.752185482337694</v>
      </c>
      <c r="AM39" s="209"/>
      <c r="AN39" s="223">
        <v>116.329980716696</v>
      </c>
      <c r="AO39" s="224">
        <v>118.38947024855599</v>
      </c>
      <c r="AP39" s="225">
        <v>117.371972085933</v>
      </c>
      <c r="AQ39" s="209"/>
      <c r="AR39" s="226">
        <v>103.42975441447101</v>
      </c>
      <c r="AS39" s="96"/>
      <c r="AT39" s="199">
        <v>4.21266907418486</v>
      </c>
      <c r="AU39" s="200">
        <v>3.45636505865507</v>
      </c>
      <c r="AV39" s="200">
        <v>4.6342614518803202</v>
      </c>
      <c r="AW39" s="200">
        <v>5.9026163748325198</v>
      </c>
      <c r="AX39" s="200">
        <v>3.56810395537804</v>
      </c>
      <c r="AY39" s="201">
        <v>4.3655980690399696</v>
      </c>
      <c r="AZ39" s="188"/>
      <c r="BA39" s="202">
        <v>3.9100229836860501</v>
      </c>
      <c r="BB39" s="203">
        <v>3.3430692315314299</v>
      </c>
      <c r="BC39" s="204">
        <v>3.6063767471938801</v>
      </c>
      <c r="BD39" s="188"/>
      <c r="BE39" s="205">
        <v>3.6056473359985701</v>
      </c>
    </row>
    <row r="40" spans="1:64" x14ac:dyDescent="0.25">
      <c r="A40" s="22" t="s">
        <v>84</v>
      </c>
      <c r="B40" s="44" t="str">
        <f t="shared" si="0"/>
        <v>Southern Virginia</v>
      </c>
      <c r="C40" s="10"/>
      <c r="D40" s="27" t="s">
        <v>16</v>
      </c>
      <c r="E40" s="30" t="s">
        <v>17</v>
      </c>
      <c r="F40" s="3"/>
      <c r="G40" s="206">
        <v>87.843642818132096</v>
      </c>
      <c r="H40" s="207">
        <v>92.241036225779197</v>
      </c>
      <c r="I40" s="207">
        <v>93.734606425702793</v>
      </c>
      <c r="J40" s="207">
        <v>92.962200803212795</v>
      </c>
      <c r="K40" s="207">
        <v>92.368033402922705</v>
      </c>
      <c r="L40" s="208">
        <v>92.048222797927394</v>
      </c>
      <c r="M40" s="209"/>
      <c r="N40" s="210">
        <v>106.250555760029</v>
      </c>
      <c r="O40" s="211">
        <v>109.407472978009</v>
      </c>
      <c r="P40" s="212">
        <v>107.81907592592501</v>
      </c>
      <c r="Q40" s="209"/>
      <c r="R40" s="213">
        <v>97.063688457008197</v>
      </c>
      <c r="S40" s="96"/>
      <c r="T40" s="185">
        <v>8.3822157242647108</v>
      </c>
      <c r="U40" s="186">
        <v>10.3531226253213</v>
      </c>
      <c r="V40" s="186">
        <v>9.8823308957945297</v>
      </c>
      <c r="W40" s="186">
        <v>9.5984168883494796</v>
      </c>
      <c r="X40" s="186">
        <v>10.573753390713099</v>
      </c>
      <c r="Y40" s="187">
        <v>9.9256586222945593</v>
      </c>
      <c r="Z40" s="188"/>
      <c r="AA40" s="189">
        <v>8.2732873281989505</v>
      </c>
      <c r="AB40" s="190">
        <v>9.1881820652653303</v>
      </c>
      <c r="AC40" s="191">
        <v>8.7118070208687097</v>
      </c>
      <c r="AD40" s="188"/>
      <c r="AE40" s="192">
        <v>9.0872292817315703</v>
      </c>
      <c r="AF40" s="33"/>
      <c r="AG40" s="206">
        <v>87.805936525159296</v>
      </c>
      <c r="AH40" s="207">
        <v>92.067126303592104</v>
      </c>
      <c r="AI40" s="207">
        <v>95.095312658871293</v>
      </c>
      <c r="AJ40" s="207">
        <v>94.055837185929605</v>
      </c>
      <c r="AK40" s="207">
        <v>93.981205940801104</v>
      </c>
      <c r="AL40" s="208">
        <v>92.855939799186302</v>
      </c>
      <c r="AM40" s="209"/>
      <c r="AN40" s="210">
        <v>107.957374722409</v>
      </c>
      <c r="AO40" s="211">
        <v>109.085943771206</v>
      </c>
      <c r="AP40" s="212">
        <v>108.520512770897</v>
      </c>
      <c r="AQ40" s="209"/>
      <c r="AR40" s="213">
        <v>97.697427336881702</v>
      </c>
      <c r="AS40" s="96"/>
      <c r="AT40" s="185">
        <v>6.3576429548899602</v>
      </c>
      <c r="AU40" s="186">
        <v>9.3444481462847193</v>
      </c>
      <c r="AV40" s="186">
        <v>11.798398976867899</v>
      </c>
      <c r="AW40" s="186">
        <v>10.7720143268931</v>
      </c>
      <c r="AX40" s="186">
        <v>10.201313431806399</v>
      </c>
      <c r="AY40" s="187">
        <v>9.9378191816849402</v>
      </c>
      <c r="AZ40" s="188"/>
      <c r="BA40" s="189">
        <v>10.6464404518435</v>
      </c>
      <c r="BB40" s="190">
        <v>10.3307905561505</v>
      </c>
      <c r="BC40" s="191">
        <v>10.4806153591379</v>
      </c>
      <c r="BD40" s="188"/>
      <c r="BE40" s="192">
        <v>9.5349253525253008</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214">
        <v>101.428711577868</v>
      </c>
      <c r="H41" s="209">
        <v>102.14985572782</v>
      </c>
      <c r="I41" s="209">
        <v>104.151519420406</v>
      </c>
      <c r="J41" s="209">
        <v>103.648405881214</v>
      </c>
      <c r="K41" s="209">
        <v>107.700586734693</v>
      </c>
      <c r="L41" s="215">
        <v>103.964818770498</v>
      </c>
      <c r="M41" s="209"/>
      <c r="N41" s="216">
        <v>127.117778876256</v>
      </c>
      <c r="O41" s="217">
        <v>126.28088173178401</v>
      </c>
      <c r="P41" s="218">
        <v>126.713111224576</v>
      </c>
      <c r="Q41" s="209"/>
      <c r="R41" s="219">
        <v>111.487830748881</v>
      </c>
      <c r="S41" s="96"/>
      <c r="T41" s="193">
        <v>7.3281909216535102</v>
      </c>
      <c r="U41" s="188">
        <v>4.1806898133398596</v>
      </c>
      <c r="V41" s="188">
        <v>5.9077042586845803</v>
      </c>
      <c r="W41" s="188">
        <v>5.5927752925872998</v>
      </c>
      <c r="X41" s="188">
        <v>11.0913707746115</v>
      </c>
      <c r="Y41" s="194">
        <v>6.8438721651198096</v>
      </c>
      <c r="Z41" s="188"/>
      <c r="AA41" s="195">
        <v>4.2175310422258701</v>
      </c>
      <c r="AB41" s="196">
        <v>5.4799713313416696</v>
      </c>
      <c r="AC41" s="197">
        <v>4.8287436551293901</v>
      </c>
      <c r="AD41" s="188"/>
      <c r="AE41" s="198">
        <v>5.7223911903297902</v>
      </c>
      <c r="AF41" s="34"/>
      <c r="AG41" s="214">
        <v>102.98302815048601</v>
      </c>
      <c r="AH41" s="209">
        <v>104.05692464134501</v>
      </c>
      <c r="AI41" s="209">
        <v>103.61706364952499</v>
      </c>
      <c r="AJ41" s="209">
        <v>103.406349436795</v>
      </c>
      <c r="AK41" s="209">
        <v>106.31620246278599</v>
      </c>
      <c r="AL41" s="215">
        <v>104.145378135773</v>
      </c>
      <c r="AM41" s="209"/>
      <c r="AN41" s="216">
        <v>128.729603738317</v>
      </c>
      <c r="AO41" s="217">
        <v>124.970561782818</v>
      </c>
      <c r="AP41" s="218">
        <v>126.910683874287</v>
      </c>
      <c r="AQ41" s="209"/>
      <c r="AR41" s="219">
        <v>111.791182319566</v>
      </c>
      <c r="AS41" s="96"/>
      <c r="AT41" s="193">
        <v>8.6963003504932406</v>
      </c>
      <c r="AU41" s="188">
        <v>8.5125371208842697</v>
      </c>
      <c r="AV41" s="188">
        <v>7.5550955566900599</v>
      </c>
      <c r="AW41" s="188">
        <v>7.65056276078995</v>
      </c>
      <c r="AX41" s="188">
        <v>9.04133589165024</v>
      </c>
      <c r="AY41" s="194">
        <v>8.2881397478766097</v>
      </c>
      <c r="AZ41" s="188"/>
      <c r="BA41" s="195">
        <v>7.9329991299331297</v>
      </c>
      <c r="BB41" s="196">
        <v>6.1341844304773403</v>
      </c>
      <c r="BC41" s="197">
        <v>7.0745306631500702</v>
      </c>
      <c r="BD41" s="188"/>
      <c r="BE41" s="198">
        <v>7.7021519442731199</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214">
        <v>88.815747266099606</v>
      </c>
      <c r="H42" s="209">
        <v>90.905753012048095</v>
      </c>
      <c r="I42" s="209">
        <v>89.238999055712895</v>
      </c>
      <c r="J42" s="209">
        <v>89.767141560798507</v>
      </c>
      <c r="K42" s="209">
        <v>91.943511520737303</v>
      </c>
      <c r="L42" s="215">
        <v>90.192238894373105</v>
      </c>
      <c r="M42" s="209"/>
      <c r="N42" s="216">
        <v>101.38240495137001</v>
      </c>
      <c r="O42" s="217">
        <v>101.866008695652</v>
      </c>
      <c r="P42" s="218">
        <v>101.626220955721</v>
      </c>
      <c r="Q42" s="209"/>
      <c r="R42" s="219">
        <v>93.742594609311098</v>
      </c>
      <c r="S42" s="96"/>
      <c r="T42" s="193">
        <v>6.20628644599919</v>
      </c>
      <c r="U42" s="188">
        <v>7.8192575801824304</v>
      </c>
      <c r="V42" s="188">
        <v>6.9002929688597803</v>
      </c>
      <c r="W42" s="188">
        <v>5.1981291326163799</v>
      </c>
      <c r="X42" s="188">
        <v>6.4101580351359404</v>
      </c>
      <c r="Y42" s="194">
        <v>6.4744006541605703</v>
      </c>
      <c r="Z42" s="188"/>
      <c r="AA42" s="195">
        <v>6.5396479689264897</v>
      </c>
      <c r="AB42" s="196">
        <v>5.8240479585994596</v>
      </c>
      <c r="AC42" s="197">
        <v>6.1889813419634203</v>
      </c>
      <c r="AD42" s="188"/>
      <c r="AE42" s="198">
        <v>5.77021542622734</v>
      </c>
      <c r="AF42" s="35"/>
      <c r="AG42" s="214">
        <v>88.877246666666593</v>
      </c>
      <c r="AH42" s="209">
        <v>89.686065881092603</v>
      </c>
      <c r="AI42" s="209">
        <v>90.215228374585294</v>
      </c>
      <c r="AJ42" s="209">
        <v>90.811727996021801</v>
      </c>
      <c r="AK42" s="209">
        <v>91.668185724516505</v>
      </c>
      <c r="AL42" s="215">
        <v>90.347529156064397</v>
      </c>
      <c r="AM42" s="209"/>
      <c r="AN42" s="216">
        <v>100.743259809612</v>
      </c>
      <c r="AO42" s="217">
        <v>102.445613663133</v>
      </c>
      <c r="AP42" s="218">
        <v>101.588265902712</v>
      </c>
      <c r="AQ42" s="209"/>
      <c r="AR42" s="219">
        <v>93.853904289466001</v>
      </c>
      <c r="AS42" s="96"/>
      <c r="AT42" s="193">
        <v>5.6712447223879696</v>
      </c>
      <c r="AU42" s="188">
        <v>5.4322259432411997</v>
      </c>
      <c r="AV42" s="188">
        <v>6.4886295833427603</v>
      </c>
      <c r="AW42" s="188">
        <v>6.9549085486720399</v>
      </c>
      <c r="AX42" s="188">
        <v>5.4943552170310399</v>
      </c>
      <c r="AY42" s="194">
        <v>6.0532172466947696</v>
      </c>
      <c r="AZ42" s="188"/>
      <c r="BA42" s="195">
        <v>6.2465317347707803</v>
      </c>
      <c r="BB42" s="196">
        <v>6.5536710363424202</v>
      </c>
      <c r="BC42" s="197">
        <v>6.4011748210339299</v>
      </c>
      <c r="BD42" s="188"/>
      <c r="BE42" s="198">
        <v>5.8406283330381701</v>
      </c>
      <c r="BF42" s="98"/>
      <c r="BG42" s="98"/>
      <c r="BH42" s="98"/>
      <c r="BI42" s="98"/>
      <c r="BJ42" s="98"/>
      <c r="BK42" s="98"/>
      <c r="BL42" s="98"/>
    </row>
    <row r="43" spans="1:64" x14ac:dyDescent="0.25">
      <c r="A43" s="26" t="s">
        <v>87</v>
      </c>
      <c r="B43" s="44" t="str">
        <f t="shared" si="0"/>
        <v>Virginia Mountains</v>
      </c>
      <c r="C43" s="12"/>
      <c r="D43" s="29" t="s">
        <v>16</v>
      </c>
      <c r="E43" s="32" t="s">
        <v>17</v>
      </c>
      <c r="F43" s="12"/>
      <c r="G43" s="220">
        <v>106.18473153366899</v>
      </c>
      <c r="H43" s="221">
        <v>111.758059664076</v>
      </c>
      <c r="I43" s="221">
        <v>113.072076539855</v>
      </c>
      <c r="J43" s="221">
        <v>110.888410940325</v>
      </c>
      <c r="K43" s="221">
        <v>114.930614474283</v>
      </c>
      <c r="L43" s="222">
        <v>111.617625036418</v>
      </c>
      <c r="M43" s="209"/>
      <c r="N43" s="223">
        <v>130.116893442622</v>
      </c>
      <c r="O43" s="224">
        <v>131.87373366013</v>
      </c>
      <c r="P43" s="225">
        <v>130.996751227495</v>
      </c>
      <c r="Q43" s="209"/>
      <c r="R43" s="226">
        <v>117.855700032927</v>
      </c>
      <c r="S43" s="96"/>
      <c r="T43" s="199">
        <v>1.63842853548064</v>
      </c>
      <c r="U43" s="200">
        <v>5.9116882042850696</v>
      </c>
      <c r="V43" s="200">
        <v>10.528202920243499</v>
      </c>
      <c r="W43" s="200">
        <v>11.683490807027599</v>
      </c>
      <c r="X43" s="200">
        <v>15.3414207044704</v>
      </c>
      <c r="Y43" s="201">
        <v>9.3555835112456407</v>
      </c>
      <c r="Z43" s="188"/>
      <c r="AA43" s="202">
        <v>18.3448122131974</v>
      </c>
      <c r="AB43" s="203">
        <v>17.521192920033901</v>
      </c>
      <c r="AC43" s="204">
        <v>17.922011497237701</v>
      </c>
      <c r="AD43" s="188"/>
      <c r="AE43" s="205">
        <v>12.1189362147545</v>
      </c>
      <c r="AF43" s="36"/>
      <c r="AG43" s="220">
        <v>103.88009052723</v>
      </c>
      <c r="AH43" s="221">
        <v>110.682671898793</v>
      </c>
      <c r="AI43" s="221">
        <v>113.96528212397</v>
      </c>
      <c r="AJ43" s="221">
        <v>111.44441932574099</v>
      </c>
      <c r="AK43" s="221">
        <v>113.548139736477</v>
      </c>
      <c r="AL43" s="222">
        <v>111.031311426774</v>
      </c>
      <c r="AM43" s="209"/>
      <c r="AN43" s="223">
        <v>127.437720872014</v>
      </c>
      <c r="AO43" s="224">
        <v>128.062682209619</v>
      </c>
      <c r="AP43" s="225">
        <v>127.749138625778</v>
      </c>
      <c r="AQ43" s="209"/>
      <c r="AR43" s="226">
        <v>116.24763930277101</v>
      </c>
      <c r="AS43" s="96"/>
      <c r="AT43" s="199">
        <v>1.4833271932268299</v>
      </c>
      <c r="AU43" s="200">
        <v>6.2931996837700499</v>
      </c>
      <c r="AV43" s="200">
        <v>9.5466701308698703</v>
      </c>
      <c r="AW43" s="200">
        <v>10.718740871291301</v>
      </c>
      <c r="AX43" s="200">
        <v>12.8415732510902</v>
      </c>
      <c r="AY43" s="201">
        <v>8.4814648348536501</v>
      </c>
      <c r="AZ43" s="188"/>
      <c r="BA43" s="202">
        <v>14.554042108779999</v>
      </c>
      <c r="BB43" s="203">
        <v>12.1467218853112</v>
      </c>
      <c r="BC43" s="204">
        <v>13.305466667609601</v>
      </c>
      <c r="BD43" s="188"/>
      <c r="BE43" s="205">
        <v>9.9951439002741207</v>
      </c>
      <c r="BF43" s="98"/>
      <c r="BG43" s="98"/>
      <c r="BH43" s="98"/>
      <c r="BI43" s="98"/>
      <c r="BJ43" s="98"/>
      <c r="BK43" s="98"/>
      <c r="BL43" s="98"/>
    </row>
  </sheetData>
  <sheetProtection algorithmName="SHA-512" hashValue="rTymdAwu474uq8M6OQbZvauZS0Qq9iYDzohsysfdTFI/rprg14n7JUY+KYrBLd3nHXPKL4o2vcsGR6R5djyDcQ==" saltValue="DGHOWp0s8Y9gVrruLk/twQ=="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C11" activePane="bottomRight" state="frozen"/>
      <selection activeCell="O19" sqref="O19:R19"/>
      <selection pane="topRight" activeCell="O19" sqref="O19:R19"/>
      <selection pane="bottomLeft" activeCell="O19" sqref="O19:R19"/>
      <selection pane="bottomRight" activeCell="AG40" sqref="AG40:BE43"/>
    </sheetView>
  </sheetViews>
  <sheetFormatPr defaultColWidth="9.109375" defaultRowHeight="13.2" x14ac:dyDescent="0.25"/>
  <cols>
    <col min="1" max="1" width="20.6640625" style="97" customWidth="1"/>
    <col min="2" max="2" width="25.33203125" style="97" customWidth="1"/>
    <col min="3" max="16384" width="9.109375" style="97"/>
  </cols>
  <sheetData>
    <row r="1" spans="1:57" x14ac:dyDescent="0.25">
      <c r="B1" s="97">
        <v>1</v>
      </c>
      <c r="C1" s="97">
        <v>2</v>
      </c>
      <c r="D1" s="97">
        <v>3</v>
      </c>
      <c r="E1" s="97">
        <v>4</v>
      </c>
      <c r="F1" s="97">
        <v>5</v>
      </c>
      <c r="G1" s="97">
        <v>6</v>
      </c>
      <c r="H1" s="97">
        <v>7</v>
      </c>
      <c r="I1" s="97">
        <v>8</v>
      </c>
      <c r="J1" s="97">
        <v>9</v>
      </c>
      <c r="K1" s="97">
        <v>10</v>
      </c>
      <c r="L1" s="97">
        <v>11</v>
      </c>
      <c r="M1" s="97">
        <v>12</v>
      </c>
      <c r="N1" s="97">
        <v>13</v>
      </c>
      <c r="O1" s="97">
        <v>14</v>
      </c>
      <c r="P1" s="97">
        <v>15</v>
      </c>
      <c r="Q1" s="97">
        <v>16</v>
      </c>
      <c r="R1" s="97">
        <v>17</v>
      </c>
      <c r="S1" s="97">
        <v>18</v>
      </c>
      <c r="T1" s="97">
        <v>19</v>
      </c>
      <c r="U1" s="97">
        <v>20</v>
      </c>
      <c r="V1" s="97">
        <v>21</v>
      </c>
      <c r="W1" s="97">
        <v>22</v>
      </c>
      <c r="X1" s="97">
        <v>23</v>
      </c>
      <c r="Y1" s="97">
        <v>24</v>
      </c>
      <c r="Z1" s="97">
        <v>25</v>
      </c>
      <c r="AA1" s="97">
        <v>26</v>
      </c>
      <c r="AB1" s="97">
        <v>27</v>
      </c>
      <c r="AC1" s="97">
        <v>28</v>
      </c>
      <c r="AD1" s="97">
        <v>29</v>
      </c>
      <c r="AE1" s="97">
        <v>30</v>
      </c>
      <c r="AF1" s="97">
        <v>31</v>
      </c>
      <c r="AG1" s="97">
        <v>32</v>
      </c>
      <c r="AH1" s="97">
        <v>33</v>
      </c>
      <c r="AI1" s="97">
        <v>34</v>
      </c>
      <c r="AJ1" s="97">
        <v>35</v>
      </c>
      <c r="AK1" s="97">
        <v>36</v>
      </c>
      <c r="AL1" s="97">
        <v>37</v>
      </c>
      <c r="AM1" s="97">
        <v>38</v>
      </c>
      <c r="AN1" s="97">
        <v>39</v>
      </c>
      <c r="AO1" s="97">
        <v>40</v>
      </c>
      <c r="AP1" s="97">
        <v>41</v>
      </c>
      <c r="AQ1" s="97">
        <v>42</v>
      </c>
      <c r="AR1" s="97">
        <v>43</v>
      </c>
      <c r="AS1" s="97">
        <v>44</v>
      </c>
      <c r="AT1" s="97">
        <v>45</v>
      </c>
      <c r="AU1" s="97">
        <v>46</v>
      </c>
      <c r="AV1" s="97">
        <v>47</v>
      </c>
      <c r="AW1" s="97">
        <v>48</v>
      </c>
      <c r="AX1" s="97">
        <v>49</v>
      </c>
      <c r="AY1" s="97">
        <v>50</v>
      </c>
      <c r="AZ1" s="97">
        <v>51</v>
      </c>
      <c r="BA1" s="97">
        <v>52</v>
      </c>
      <c r="BB1" s="97">
        <v>53</v>
      </c>
      <c r="BC1" s="97">
        <v>54</v>
      </c>
      <c r="BD1" s="97">
        <v>55</v>
      </c>
      <c r="BE1" s="97">
        <v>56</v>
      </c>
    </row>
    <row r="2" spans="1:57" ht="13.8" x14ac:dyDescent="0.25">
      <c r="C2" s="3"/>
      <c r="D2" s="151" t="s">
        <v>5</v>
      </c>
      <c r="E2" s="152"/>
      <c r="G2" s="153" t="s">
        <v>110</v>
      </c>
      <c r="H2" s="154"/>
      <c r="I2" s="154"/>
      <c r="J2" s="154"/>
      <c r="K2" s="154"/>
      <c r="L2" s="154"/>
      <c r="M2" s="154"/>
      <c r="N2" s="154"/>
      <c r="O2" s="154"/>
      <c r="P2" s="154"/>
      <c r="Q2" s="154"/>
      <c r="R2" s="154"/>
      <c r="T2" s="153" t="s">
        <v>40</v>
      </c>
      <c r="U2" s="154"/>
      <c r="V2" s="154"/>
      <c r="W2" s="154"/>
      <c r="X2" s="154"/>
      <c r="Y2" s="154"/>
      <c r="Z2" s="154"/>
      <c r="AA2" s="154"/>
      <c r="AB2" s="154"/>
      <c r="AC2" s="154"/>
      <c r="AD2" s="154"/>
      <c r="AE2" s="154"/>
      <c r="AF2" s="138"/>
      <c r="AG2" s="153" t="s">
        <v>41</v>
      </c>
      <c r="AH2" s="154"/>
      <c r="AI2" s="154"/>
      <c r="AJ2" s="154"/>
      <c r="AK2" s="154"/>
      <c r="AL2" s="154"/>
      <c r="AM2" s="154"/>
      <c r="AN2" s="154"/>
      <c r="AO2" s="154"/>
      <c r="AP2" s="154"/>
      <c r="AQ2" s="154"/>
      <c r="AR2" s="154"/>
      <c r="AT2" s="153" t="s">
        <v>42</v>
      </c>
      <c r="AU2" s="154"/>
      <c r="AV2" s="154"/>
      <c r="AW2" s="154"/>
      <c r="AX2" s="154"/>
      <c r="AY2" s="154"/>
      <c r="AZ2" s="154"/>
      <c r="BA2" s="154"/>
      <c r="BB2" s="154"/>
      <c r="BC2" s="154"/>
      <c r="BD2" s="154"/>
      <c r="BE2" s="154"/>
    </row>
    <row r="3" spans="1:57" x14ac:dyDescent="0.25">
      <c r="A3" s="37"/>
      <c r="B3" s="37"/>
      <c r="C3" s="3"/>
      <c r="D3" s="155" t="s">
        <v>8</v>
      </c>
      <c r="E3" s="157" t="s">
        <v>9</v>
      </c>
      <c r="F3" s="5"/>
      <c r="G3" s="159" t="s">
        <v>0</v>
      </c>
      <c r="H3" s="161" t="s">
        <v>1</v>
      </c>
      <c r="I3" s="161" t="s">
        <v>10</v>
      </c>
      <c r="J3" s="161" t="s">
        <v>2</v>
      </c>
      <c r="K3" s="161" t="s">
        <v>11</v>
      </c>
      <c r="L3" s="163" t="s">
        <v>12</v>
      </c>
      <c r="M3" s="5"/>
      <c r="N3" s="159" t="s">
        <v>3</v>
      </c>
      <c r="O3" s="161" t="s">
        <v>4</v>
      </c>
      <c r="P3" s="163" t="s">
        <v>13</v>
      </c>
      <c r="Q3" s="2"/>
      <c r="R3" s="165" t="s">
        <v>14</v>
      </c>
      <c r="S3" s="2"/>
      <c r="T3" s="159" t="s">
        <v>0</v>
      </c>
      <c r="U3" s="161" t="s">
        <v>1</v>
      </c>
      <c r="V3" s="161" t="s">
        <v>10</v>
      </c>
      <c r="W3" s="161" t="s">
        <v>2</v>
      </c>
      <c r="X3" s="161" t="s">
        <v>11</v>
      </c>
      <c r="Y3" s="163" t="s">
        <v>12</v>
      </c>
      <c r="Z3" s="2"/>
      <c r="AA3" s="159" t="s">
        <v>3</v>
      </c>
      <c r="AB3" s="161" t="s">
        <v>4</v>
      </c>
      <c r="AC3" s="163" t="s">
        <v>13</v>
      </c>
      <c r="AD3" s="1"/>
      <c r="AE3" s="167" t="s">
        <v>14</v>
      </c>
      <c r="AF3" s="47"/>
      <c r="AG3" s="159" t="s">
        <v>0</v>
      </c>
      <c r="AH3" s="161" t="s">
        <v>1</v>
      </c>
      <c r="AI3" s="161" t="s">
        <v>10</v>
      </c>
      <c r="AJ3" s="161" t="s">
        <v>2</v>
      </c>
      <c r="AK3" s="161" t="s">
        <v>11</v>
      </c>
      <c r="AL3" s="163" t="s">
        <v>12</v>
      </c>
      <c r="AM3" s="5"/>
      <c r="AN3" s="159" t="s">
        <v>3</v>
      </c>
      <c r="AO3" s="161" t="s">
        <v>4</v>
      </c>
      <c r="AP3" s="163" t="s">
        <v>13</v>
      </c>
      <c r="AQ3" s="2"/>
      <c r="AR3" s="165" t="s">
        <v>14</v>
      </c>
      <c r="AS3" s="2"/>
      <c r="AT3" s="159" t="s">
        <v>0</v>
      </c>
      <c r="AU3" s="161" t="s">
        <v>1</v>
      </c>
      <c r="AV3" s="161" t="s">
        <v>10</v>
      </c>
      <c r="AW3" s="161" t="s">
        <v>2</v>
      </c>
      <c r="AX3" s="161" t="s">
        <v>11</v>
      </c>
      <c r="AY3" s="163" t="s">
        <v>12</v>
      </c>
      <c r="AZ3" s="2"/>
      <c r="BA3" s="159" t="s">
        <v>3</v>
      </c>
      <c r="BB3" s="161" t="s">
        <v>4</v>
      </c>
      <c r="BC3" s="163" t="s">
        <v>13</v>
      </c>
      <c r="BD3" s="1"/>
      <c r="BE3" s="167" t="s">
        <v>14</v>
      </c>
    </row>
    <row r="4" spans="1:57" x14ac:dyDescent="0.25">
      <c r="A4" s="37"/>
      <c r="B4" s="37"/>
      <c r="C4" s="3"/>
      <c r="D4" s="156"/>
      <c r="E4" s="158"/>
      <c r="F4" s="5"/>
      <c r="G4" s="169"/>
      <c r="H4" s="170"/>
      <c r="I4" s="170"/>
      <c r="J4" s="170"/>
      <c r="K4" s="170"/>
      <c r="L4" s="171"/>
      <c r="M4" s="5"/>
      <c r="N4" s="169"/>
      <c r="O4" s="170"/>
      <c r="P4" s="171"/>
      <c r="Q4" s="2"/>
      <c r="R4" s="172"/>
      <c r="S4" s="2"/>
      <c r="T4" s="169"/>
      <c r="U4" s="170"/>
      <c r="V4" s="170"/>
      <c r="W4" s="170"/>
      <c r="X4" s="170"/>
      <c r="Y4" s="171"/>
      <c r="Z4" s="2"/>
      <c r="AA4" s="169"/>
      <c r="AB4" s="170"/>
      <c r="AC4" s="171"/>
      <c r="AD4" s="1"/>
      <c r="AE4" s="173"/>
      <c r="AF4" s="48"/>
      <c r="AG4" s="169"/>
      <c r="AH4" s="170"/>
      <c r="AI4" s="170"/>
      <c r="AJ4" s="170"/>
      <c r="AK4" s="170"/>
      <c r="AL4" s="171"/>
      <c r="AM4" s="5"/>
      <c r="AN4" s="169"/>
      <c r="AO4" s="170"/>
      <c r="AP4" s="171"/>
      <c r="AQ4" s="2"/>
      <c r="AR4" s="172"/>
      <c r="AS4" s="2"/>
      <c r="AT4" s="169"/>
      <c r="AU4" s="170"/>
      <c r="AV4" s="170"/>
      <c r="AW4" s="170"/>
      <c r="AX4" s="170"/>
      <c r="AY4" s="171"/>
      <c r="AZ4" s="2"/>
      <c r="BA4" s="169"/>
      <c r="BB4" s="170"/>
      <c r="BC4" s="171"/>
      <c r="BD4" s="1"/>
      <c r="BE4" s="173"/>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206">
        <v>84.856741226017604</v>
      </c>
      <c r="H6" s="207">
        <v>94.844188086688703</v>
      </c>
      <c r="I6" s="207">
        <v>102.38262380268699</v>
      </c>
      <c r="J6" s="207">
        <v>104.45451681972401</v>
      </c>
      <c r="K6" s="207">
        <v>105.46279804458899</v>
      </c>
      <c r="L6" s="208">
        <v>98.400539994389106</v>
      </c>
      <c r="M6" s="209"/>
      <c r="N6" s="210">
        <v>128.80107978898101</v>
      </c>
      <c r="O6" s="211">
        <v>135.495203451501</v>
      </c>
      <c r="P6" s="212">
        <v>132.14814162024101</v>
      </c>
      <c r="Q6" s="209"/>
      <c r="R6" s="213">
        <v>108.04289770998101</v>
      </c>
      <c r="S6" s="96"/>
      <c r="T6" s="185">
        <v>8.0057322732645009</v>
      </c>
      <c r="U6" s="186">
        <v>14.031163930837099</v>
      </c>
      <c r="V6" s="186">
        <v>17.315628737938201</v>
      </c>
      <c r="W6" s="186">
        <v>17.8123657530655</v>
      </c>
      <c r="X6" s="186">
        <v>13.9580443414825</v>
      </c>
      <c r="Y6" s="187">
        <v>14.360713541792499</v>
      </c>
      <c r="Z6" s="188"/>
      <c r="AA6" s="189">
        <v>8.9099762108479403</v>
      </c>
      <c r="AB6" s="190">
        <v>7.8550869076266698</v>
      </c>
      <c r="AC6" s="191">
        <v>8.3666075346416395</v>
      </c>
      <c r="AD6" s="188"/>
      <c r="AE6" s="192">
        <v>12.191074355069</v>
      </c>
      <c r="AG6" s="206">
        <v>86.993902613587906</v>
      </c>
      <c r="AH6" s="207">
        <v>101.669834907848</v>
      </c>
      <c r="AI6" s="207">
        <v>110.246080691331</v>
      </c>
      <c r="AJ6" s="207">
        <v>111.125257424426</v>
      </c>
      <c r="AK6" s="207">
        <v>109.672404612699</v>
      </c>
      <c r="AL6" s="208">
        <v>103.941625575068</v>
      </c>
      <c r="AM6" s="209"/>
      <c r="AN6" s="210">
        <v>131.14236632586901</v>
      </c>
      <c r="AO6" s="211">
        <v>138.710094450474</v>
      </c>
      <c r="AP6" s="212">
        <v>134.92623038817101</v>
      </c>
      <c r="AQ6" s="209"/>
      <c r="AR6" s="213">
        <v>112.794419941134</v>
      </c>
      <c r="AS6" s="96"/>
      <c r="AT6" s="185">
        <v>10.020963632387399</v>
      </c>
      <c r="AU6" s="186">
        <v>18.415086966227999</v>
      </c>
      <c r="AV6" s="186">
        <v>21.715869510044499</v>
      </c>
      <c r="AW6" s="186">
        <v>20.349930194957398</v>
      </c>
      <c r="AX6" s="186">
        <v>14.248703909074599</v>
      </c>
      <c r="AY6" s="187">
        <v>17.094724754406499</v>
      </c>
      <c r="AZ6" s="188"/>
      <c r="BA6" s="189">
        <v>7.1059316979802203</v>
      </c>
      <c r="BB6" s="190">
        <v>6.2607115448250701</v>
      </c>
      <c r="BC6" s="191">
        <v>6.6697964333399096</v>
      </c>
      <c r="BD6" s="188"/>
      <c r="BE6" s="192">
        <v>13.3096631651977</v>
      </c>
    </row>
    <row r="7" spans="1:57" x14ac:dyDescent="0.25">
      <c r="A7" s="23" t="s">
        <v>18</v>
      </c>
      <c r="B7" s="44" t="str">
        <f>TRIM(A7)</f>
        <v>Virginia</v>
      </c>
      <c r="C7" s="11"/>
      <c r="D7" s="28" t="s">
        <v>16</v>
      </c>
      <c r="E7" s="31" t="s">
        <v>17</v>
      </c>
      <c r="F7" s="12"/>
      <c r="G7" s="214">
        <v>67.094280948534603</v>
      </c>
      <c r="H7" s="209">
        <v>80.259774026006994</v>
      </c>
      <c r="I7" s="209">
        <v>86.225502263531496</v>
      </c>
      <c r="J7" s="209">
        <v>89.104274663460302</v>
      </c>
      <c r="K7" s="209">
        <v>91.045481861846895</v>
      </c>
      <c r="L7" s="215">
        <v>82.744986564866394</v>
      </c>
      <c r="M7" s="209"/>
      <c r="N7" s="216">
        <v>114.29240317517799</v>
      </c>
      <c r="O7" s="217">
        <v>118.269712433519</v>
      </c>
      <c r="P7" s="218">
        <v>116.28105780434799</v>
      </c>
      <c r="Q7" s="209"/>
      <c r="R7" s="219">
        <v>92.326338060725504</v>
      </c>
      <c r="S7" s="96"/>
      <c r="T7" s="193">
        <v>0.53153943763574996</v>
      </c>
      <c r="U7" s="188">
        <v>6.9308308724112502</v>
      </c>
      <c r="V7" s="188">
        <v>11.156951430957101</v>
      </c>
      <c r="W7" s="188">
        <v>16.022925930468201</v>
      </c>
      <c r="X7" s="188">
        <v>15.6334628082703</v>
      </c>
      <c r="Y7" s="194">
        <v>10.355115920428</v>
      </c>
      <c r="Z7" s="188"/>
      <c r="AA7" s="195">
        <v>9.1944309635988404</v>
      </c>
      <c r="AB7" s="196">
        <v>7.2149715182216196</v>
      </c>
      <c r="AC7" s="197">
        <v>8.1787259236024106</v>
      </c>
      <c r="AD7" s="188"/>
      <c r="AE7" s="198">
        <v>9.5614879284438707</v>
      </c>
      <c r="AG7" s="214">
        <v>70.143170782188093</v>
      </c>
      <c r="AH7" s="209">
        <v>86.803818428199705</v>
      </c>
      <c r="AI7" s="209">
        <v>93.651627553889099</v>
      </c>
      <c r="AJ7" s="209">
        <v>94.525563079836601</v>
      </c>
      <c r="AK7" s="209">
        <v>91.821964533204806</v>
      </c>
      <c r="AL7" s="215">
        <v>87.388987554031402</v>
      </c>
      <c r="AM7" s="209"/>
      <c r="AN7" s="216">
        <v>111.33959568378199</v>
      </c>
      <c r="AO7" s="217">
        <v>116.298323751757</v>
      </c>
      <c r="AP7" s="218">
        <v>113.818959717769</v>
      </c>
      <c r="AQ7" s="209"/>
      <c r="AR7" s="219">
        <v>94.940332696323097</v>
      </c>
      <c r="AS7" s="96"/>
      <c r="AT7" s="193">
        <v>7.01331207253281</v>
      </c>
      <c r="AU7" s="188">
        <v>16.618676358850099</v>
      </c>
      <c r="AV7" s="188">
        <v>19.591755687968799</v>
      </c>
      <c r="AW7" s="188">
        <v>20.085955141141099</v>
      </c>
      <c r="AX7" s="188">
        <v>15.0776551455385</v>
      </c>
      <c r="AY7" s="194">
        <v>15.963336571987901</v>
      </c>
      <c r="AZ7" s="188"/>
      <c r="BA7" s="195">
        <v>5.9290599270512301</v>
      </c>
      <c r="BB7" s="196">
        <v>4.2295387453034996</v>
      </c>
      <c r="BC7" s="197">
        <v>5.0539212441945498</v>
      </c>
      <c r="BD7" s="188"/>
      <c r="BE7" s="198">
        <v>11.9801045771564</v>
      </c>
    </row>
    <row r="8" spans="1:57" x14ac:dyDescent="0.25">
      <c r="A8" s="24" t="s">
        <v>19</v>
      </c>
      <c r="B8" s="44" t="str">
        <f t="shared" ref="B8:B43" si="0">TRIM(A8)</f>
        <v>Norfolk/Virginia Beach, VA</v>
      </c>
      <c r="C8" s="12"/>
      <c r="D8" s="28" t="s">
        <v>16</v>
      </c>
      <c r="E8" s="31" t="s">
        <v>17</v>
      </c>
      <c r="F8" s="12"/>
      <c r="G8" s="214">
        <v>95.843334680460899</v>
      </c>
      <c r="H8" s="209">
        <v>108.384978913043</v>
      </c>
      <c r="I8" s="209">
        <v>113.379477723939</v>
      </c>
      <c r="J8" s="209">
        <v>118.082768386589</v>
      </c>
      <c r="K8" s="209">
        <v>122.37105689366101</v>
      </c>
      <c r="L8" s="215">
        <v>111.612323319539</v>
      </c>
      <c r="M8" s="209"/>
      <c r="N8" s="216">
        <v>171.75980871398599</v>
      </c>
      <c r="O8" s="217">
        <v>181.28198254845401</v>
      </c>
      <c r="P8" s="218">
        <v>176.52089563121999</v>
      </c>
      <c r="Q8" s="209"/>
      <c r="R8" s="219">
        <v>130.157629694305</v>
      </c>
      <c r="S8" s="96"/>
      <c r="T8" s="193">
        <v>-8.7505106172913507</v>
      </c>
      <c r="U8" s="188">
        <v>-5.3990167997532801</v>
      </c>
      <c r="V8" s="188">
        <v>-1.7888021901997799</v>
      </c>
      <c r="W8" s="188">
        <v>4.9186205045658999</v>
      </c>
      <c r="X8" s="188">
        <v>9.7512342473177804E-2</v>
      </c>
      <c r="Y8" s="194">
        <v>-2.0684162381560798</v>
      </c>
      <c r="Z8" s="188"/>
      <c r="AA8" s="195">
        <v>0.53902901404996495</v>
      </c>
      <c r="AB8" s="196">
        <v>1.45783064433888</v>
      </c>
      <c r="AC8" s="197">
        <v>1.0087323340516201</v>
      </c>
      <c r="AD8" s="188"/>
      <c r="AE8" s="198">
        <v>-0.89857237111567001</v>
      </c>
      <c r="AG8" s="214">
        <v>99.674243101754797</v>
      </c>
      <c r="AH8" s="209">
        <v>113.868207237427</v>
      </c>
      <c r="AI8" s="209">
        <v>119.310848959533</v>
      </c>
      <c r="AJ8" s="209">
        <v>122.055279790466</v>
      </c>
      <c r="AK8" s="209">
        <v>124.614150495678</v>
      </c>
      <c r="AL8" s="215">
        <v>115.904545916972</v>
      </c>
      <c r="AM8" s="209"/>
      <c r="AN8" s="216">
        <v>170.060096542037</v>
      </c>
      <c r="AO8" s="217">
        <v>183.03946742142401</v>
      </c>
      <c r="AP8" s="218">
        <v>176.549781981731</v>
      </c>
      <c r="AQ8" s="209"/>
      <c r="AR8" s="219">
        <v>133.23175622118899</v>
      </c>
      <c r="AS8" s="96"/>
      <c r="AT8" s="193">
        <v>-5.0410674596330898</v>
      </c>
      <c r="AU8" s="188">
        <v>-0.39167541796303901</v>
      </c>
      <c r="AV8" s="188">
        <v>0.102333473967971</v>
      </c>
      <c r="AW8" s="188">
        <v>2.8338259990317902</v>
      </c>
      <c r="AX8" s="188">
        <v>0.47138053862216001</v>
      </c>
      <c r="AY8" s="194">
        <v>-0.28716801324685098</v>
      </c>
      <c r="AZ8" s="188"/>
      <c r="BA8" s="195">
        <v>-1.8340400007498701</v>
      </c>
      <c r="BB8" s="196">
        <v>-0.498369704693091</v>
      </c>
      <c r="BC8" s="197">
        <v>-1.14616399600761</v>
      </c>
      <c r="BD8" s="188"/>
      <c r="BE8" s="198">
        <v>-0.61414228769556201</v>
      </c>
    </row>
    <row r="9" spans="1:57" ht="15" x14ac:dyDescent="0.35">
      <c r="A9" s="24" t="s">
        <v>20</v>
      </c>
      <c r="B9" s="79" t="s">
        <v>72</v>
      </c>
      <c r="C9" s="12"/>
      <c r="D9" s="28" t="s">
        <v>16</v>
      </c>
      <c r="E9" s="31" t="s">
        <v>17</v>
      </c>
      <c r="F9" s="12"/>
      <c r="G9" s="214">
        <v>52.020198850522597</v>
      </c>
      <c r="H9" s="209">
        <v>64.791616269176799</v>
      </c>
      <c r="I9" s="209">
        <v>71.045736538896605</v>
      </c>
      <c r="J9" s="209">
        <v>77.612472679549199</v>
      </c>
      <c r="K9" s="209">
        <v>82.417619165497499</v>
      </c>
      <c r="L9" s="215">
        <v>69.577528700728607</v>
      </c>
      <c r="M9" s="209"/>
      <c r="N9" s="216">
        <v>101.8565363443</v>
      </c>
      <c r="O9" s="217">
        <v>102.511627112277</v>
      </c>
      <c r="P9" s="218">
        <v>102.18408172828801</v>
      </c>
      <c r="Q9" s="209"/>
      <c r="R9" s="219">
        <v>78.8936867086029</v>
      </c>
      <c r="S9" s="96"/>
      <c r="T9" s="193">
        <v>-7.7515570765991102</v>
      </c>
      <c r="U9" s="188">
        <v>1.21994697023012</v>
      </c>
      <c r="V9" s="188">
        <v>2.7857657881370601</v>
      </c>
      <c r="W9" s="188">
        <v>12.4872832050968</v>
      </c>
      <c r="X9" s="188">
        <v>21.342826871198898</v>
      </c>
      <c r="Y9" s="194">
        <v>6.5700665035158501</v>
      </c>
      <c r="Z9" s="188"/>
      <c r="AA9" s="195">
        <v>16.479513041228699</v>
      </c>
      <c r="AB9" s="196">
        <v>14.101358087289499</v>
      </c>
      <c r="AC9" s="197">
        <v>15.274360718521899</v>
      </c>
      <c r="AD9" s="188"/>
      <c r="AE9" s="198">
        <v>9.63356250224383</v>
      </c>
      <c r="AG9" s="214">
        <v>54.497092673213501</v>
      </c>
      <c r="AH9" s="209">
        <v>69.8876966228447</v>
      </c>
      <c r="AI9" s="209">
        <v>77.320785508213703</v>
      </c>
      <c r="AJ9" s="209">
        <v>79.729523377607805</v>
      </c>
      <c r="AK9" s="209">
        <v>75.801044144001395</v>
      </c>
      <c r="AL9" s="215">
        <v>71.447228465176195</v>
      </c>
      <c r="AM9" s="209"/>
      <c r="AN9" s="216">
        <v>90.958591189980496</v>
      </c>
      <c r="AO9" s="217">
        <v>90.639102024030393</v>
      </c>
      <c r="AP9" s="218">
        <v>90.798846607005402</v>
      </c>
      <c r="AQ9" s="209"/>
      <c r="AR9" s="219">
        <v>76.976262219984605</v>
      </c>
      <c r="AS9" s="96"/>
      <c r="AT9" s="193">
        <v>1.82716549359958</v>
      </c>
      <c r="AU9" s="188">
        <v>16.05181566752</v>
      </c>
      <c r="AV9" s="188">
        <v>18.0243937813614</v>
      </c>
      <c r="AW9" s="188">
        <v>18.932209188280201</v>
      </c>
      <c r="AX9" s="188">
        <v>13.152154637701001</v>
      </c>
      <c r="AY9" s="194">
        <v>14.0305711836965</v>
      </c>
      <c r="AZ9" s="188"/>
      <c r="BA9" s="195">
        <v>4.7207789202978603</v>
      </c>
      <c r="BB9" s="196">
        <v>-0.86712643655176502</v>
      </c>
      <c r="BC9" s="197">
        <v>1.8551522172897701</v>
      </c>
      <c r="BD9" s="188"/>
      <c r="BE9" s="198">
        <v>9.6146141378992809</v>
      </c>
    </row>
    <row r="10" spans="1:57" x14ac:dyDescent="0.25">
      <c r="A10" s="24" t="s">
        <v>21</v>
      </c>
      <c r="B10" s="44" t="str">
        <f t="shared" si="0"/>
        <v>Virginia Area</v>
      </c>
      <c r="C10" s="12"/>
      <c r="D10" s="28" t="s">
        <v>16</v>
      </c>
      <c r="E10" s="31" t="s">
        <v>17</v>
      </c>
      <c r="F10" s="12"/>
      <c r="G10" s="214">
        <v>50.345090021717297</v>
      </c>
      <c r="H10" s="209">
        <v>63.104389536922298</v>
      </c>
      <c r="I10" s="209">
        <v>67.107553004978996</v>
      </c>
      <c r="J10" s="209">
        <v>69.076357792374694</v>
      </c>
      <c r="K10" s="209">
        <v>69.442617171976906</v>
      </c>
      <c r="L10" s="215">
        <v>63.812431160284</v>
      </c>
      <c r="M10" s="209"/>
      <c r="N10" s="216">
        <v>93.181161083709199</v>
      </c>
      <c r="O10" s="217">
        <v>95.294214684775199</v>
      </c>
      <c r="P10" s="218">
        <v>94.237687884242206</v>
      </c>
      <c r="Q10" s="209"/>
      <c r="R10" s="219">
        <v>72.504084548426107</v>
      </c>
      <c r="S10" s="96"/>
      <c r="T10" s="193">
        <v>-2.9057503280335899</v>
      </c>
      <c r="U10" s="188">
        <v>3.7667378796442401</v>
      </c>
      <c r="V10" s="188">
        <v>5.7236160162165097</v>
      </c>
      <c r="W10" s="188">
        <v>7.2862824500191499</v>
      </c>
      <c r="X10" s="188">
        <v>4.7633563460185302</v>
      </c>
      <c r="Y10" s="194">
        <v>3.9933065596874102</v>
      </c>
      <c r="Z10" s="188"/>
      <c r="AA10" s="195">
        <v>-1.0674398646974299</v>
      </c>
      <c r="AB10" s="196">
        <v>-1.2675232021991301</v>
      </c>
      <c r="AC10" s="197">
        <v>-1.16870438214256</v>
      </c>
      <c r="AD10" s="188"/>
      <c r="AE10" s="198">
        <v>2.0128396619747102</v>
      </c>
      <c r="AG10" s="214">
        <v>52.286790276253399</v>
      </c>
      <c r="AH10" s="209">
        <v>66.160985821732197</v>
      </c>
      <c r="AI10" s="209">
        <v>69.195377756236496</v>
      </c>
      <c r="AJ10" s="209">
        <v>70.431049997664203</v>
      </c>
      <c r="AK10" s="209">
        <v>70.758465967485705</v>
      </c>
      <c r="AL10" s="215">
        <v>65.765841309658896</v>
      </c>
      <c r="AM10" s="209"/>
      <c r="AN10" s="216">
        <v>93.156968022984202</v>
      </c>
      <c r="AO10" s="217">
        <v>94.125043737737002</v>
      </c>
      <c r="AP10" s="218">
        <v>93.641005880360595</v>
      </c>
      <c r="AQ10" s="209"/>
      <c r="AR10" s="219">
        <v>73.729881721416703</v>
      </c>
      <c r="AS10" s="96"/>
      <c r="AT10" s="193">
        <v>1.4740428623964801</v>
      </c>
      <c r="AU10" s="188">
        <v>7.9189287367790797</v>
      </c>
      <c r="AV10" s="188">
        <v>7.7716956745065797</v>
      </c>
      <c r="AW10" s="188">
        <v>9.7652814944308002</v>
      </c>
      <c r="AX10" s="188">
        <v>7.5911422966739703</v>
      </c>
      <c r="AY10" s="194">
        <v>7.1208951132942602</v>
      </c>
      <c r="AZ10" s="188"/>
      <c r="BA10" s="195">
        <v>0.49713253472491897</v>
      </c>
      <c r="BB10" s="196">
        <v>-2.1666592679603101</v>
      </c>
      <c r="BC10" s="197">
        <v>-0.85953511940347105</v>
      </c>
      <c r="BD10" s="188"/>
      <c r="BE10" s="198">
        <v>4.0803086418969698</v>
      </c>
    </row>
    <row r="11" spans="1:57" x14ac:dyDescent="0.25">
      <c r="A11" s="41" t="s">
        <v>22</v>
      </c>
      <c r="B11" s="44" t="str">
        <f t="shared" si="0"/>
        <v>Washington, DC</v>
      </c>
      <c r="C11" s="12"/>
      <c r="D11" s="28" t="s">
        <v>16</v>
      </c>
      <c r="E11" s="31" t="s">
        <v>17</v>
      </c>
      <c r="F11" s="12"/>
      <c r="G11" s="214">
        <v>79.242955435340207</v>
      </c>
      <c r="H11" s="209">
        <v>91.223627190653204</v>
      </c>
      <c r="I11" s="209">
        <v>102.70731153856499</v>
      </c>
      <c r="J11" s="209">
        <v>99.779061990872805</v>
      </c>
      <c r="K11" s="209">
        <v>96.019681359532598</v>
      </c>
      <c r="L11" s="215">
        <v>93.794527502992807</v>
      </c>
      <c r="M11" s="209"/>
      <c r="N11" s="216">
        <v>103.278086807024</v>
      </c>
      <c r="O11" s="217">
        <v>111.52752117518899</v>
      </c>
      <c r="P11" s="218">
        <v>107.402803991106</v>
      </c>
      <c r="Q11" s="209"/>
      <c r="R11" s="219">
        <v>97.682606499596801</v>
      </c>
      <c r="S11" s="96"/>
      <c r="T11" s="193">
        <v>31.522873128636402</v>
      </c>
      <c r="U11" s="188">
        <v>37.324786390114703</v>
      </c>
      <c r="V11" s="188">
        <v>50.102297702604297</v>
      </c>
      <c r="W11" s="188">
        <v>57.160034066649096</v>
      </c>
      <c r="X11" s="188">
        <v>43.189016532904397</v>
      </c>
      <c r="Y11" s="194">
        <v>44.010753156522</v>
      </c>
      <c r="Z11" s="188"/>
      <c r="AA11" s="195">
        <v>21.1260920740079</v>
      </c>
      <c r="AB11" s="196">
        <v>18.323104930471001</v>
      </c>
      <c r="AC11" s="197">
        <v>19.6544009877646</v>
      </c>
      <c r="AD11" s="188"/>
      <c r="AE11" s="198">
        <v>35.355312002251999</v>
      </c>
      <c r="AG11" s="214">
        <v>83.157622010495302</v>
      </c>
      <c r="AH11" s="209">
        <v>105.688344644769</v>
      </c>
      <c r="AI11" s="209">
        <v>119.642085992421</v>
      </c>
      <c r="AJ11" s="209">
        <v>116.052427788329</v>
      </c>
      <c r="AK11" s="209">
        <v>104.51399565244699</v>
      </c>
      <c r="AL11" s="215">
        <v>105.81089521769201</v>
      </c>
      <c r="AM11" s="209"/>
      <c r="AN11" s="216">
        <v>107.566555465044</v>
      </c>
      <c r="AO11" s="217">
        <v>116.10199339316</v>
      </c>
      <c r="AP11" s="218">
        <v>111.834274429102</v>
      </c>
      <c r="AQ11" s="209"/>
      <c r="AR11" s="219">
        <v>107.531860706666</v>
      </c>
      <c r="AS11" s="96"/>
      <c r="AT11" s="193">
        <v>45.188925829645903</v>
      </c>
      <c r="AU11" s="188">
        <v>66.525269216245903</v>
      </c>
      <c r="AV11" s="188">
        <v>77.616280485733796</v>
      </c>
      <c r="AW11" s="188">
        <v>73.789356330784202</v>
      </c>
      <c r="AX11" s="188">
        <v>56.6810347030193</v>
      </c>
      <c r="AY11" s="194">
        <v>64.514787272111207</v>
      </c>
      <c r="AZ11" s="188"/>
      <c r="BA11" s="195">
        <v>32.9929577986072</v>
      </c>
      <c r="BB11" s="196">
        <v>28.891048897189499</v>
      </c>
      <c r="BC11" s="197">
        <v>30.831678358977801</v>
      </c>
      <c r="BD11" s="188"/>
      <c r="BE11" s="198">
        <v>52.823580372474702</v>
      </c>
    </row>
    <row r="12" spans="1:57" x14ac:dyDescent="0.25">
      <c r="A12" s="24" t="s">
        <v>23</v>
      </c>
      <c r="B12" s="44" t="str">
        <f t="shared" si="0"/>
        <v>Arlington, VA</v>
      </c>
      <c r="C12" s="12"/>
      <c r="D12" s="28" t="s">
        <v>16</v>
      </c>
      <c r="E12" s="31" t="s">
        <v>17</v>
      </c>
      <c r="F12" s="12"/>
      <c r="G12" s="214">
        <v>79.386983015954698</v>
      </c>
      <c r="H12" s="209">
        <v>98.590676273803297</v>
      </c>
      <c r="I12" s="209">
        <v>111.420911991765</v>
      </c>
      <c r="J12" s="209">
        <v>114.534027792074</v>
      </c>
      <c r="K12" s="209">
        <v>120.212500257334</v>
      </c>
      <c r="L12" s="215">
        <v>104.829019866186</v>
      </c>
      <c r="M12" s="209"/>
      <c r="N12" s="216">
        <v>107.97316520843999</v>
      </c>
      <c r="O12" s="217">
        <v>102.63712197632501</v>
      </c>
      <c r="P12" s="218">
        <v>105.305143592382</v>
      </c>
      <c r="Q12" s="209"/>
      <c r="R12" s="219">
        <v>104.965055216528</v>
      </c>
      <c r="S12" s="96"/>
      <c r="T12" s="193">
        <v>36.899639035948098</v>
      </c>
      <c r="U12" s="188">
        <v>58.214144052600901</v>
      </c>
      <c r="V12" s="188">
        <v>71.991651873178</v>
      </c>
      <c r="W12" s="188">
        <v>77.550027068204201</v>
      </c>
      <c r="X12" s="188">
        <v>94.523344423748895</v>
      </c>
      <c r="Y12" s="194">
        <v>68.322611871008206</v>
      </c>
      <c r="Z12" s="188"/>
      <c r="AA12" s="195">
        <v>60.240706016118502</v>
      </c>
      <c r="AB12" s="196">
        <v>38.217414037652297</v>
      </c>
      <c r="AC12" s="197">
        <v>48.694500958471899</v>
      </c>
      <c r="AD12" s="188"/>
      <c r="AE12" s="198">
        <v>62.185930502130901</v>
      </c>
      <c r="AG12" s="214">
        <v>89.718028049408105</v>
      </c>
      <c r="AH12" s="209">
        <v>123.25645342254199</v>
      </c>
      <c r="AI12" s="209">
        <v>137.76030236747201</v>
      </c>
      <c r="AJ12" s="209">
        <v>134.35954837879501</v>
      </c>
      <c r="AK12" s="209">
        <v>122.601856664951</v>
      </c>
      <c r="AL12" s="215">
        <v>121.539237776634</v>
      </c>
      <c r="AM12" s="209"/>
      <c r="AN12" s="216">
        <v>106.177544261451</v>
      </c>
      <c r="AO12" s="217">
        <v>107.239681163149</v>
      </c>
      <c r="AP12" s="218">
        <v>106.7086127123</v>
      </c>
      <c r="AQ12" s="209"/>
      <c r="AR12" s="219">
        <v>117.30191632968101</v>
      </c>
      <c r="AS12" s="96"/>
      <c r="AT12" s="193">
        <v>61.852869154586202</v>
      </c>
      <c r="AU12" s="188">
        <v>94.154859014580595</v>
      </c>
      <c r="AV12" s="188">
        <v>108.765775048634</v>
      </c>
      <c r="AW12" s="188">
        <v>100.51313961975001</v>
      </c>
      <c r="AX12" s="188">
        <v>91.244273624210706</v>
      </c>
      <c r="AY12" s="194">
        <v>92.297533479968905</v>
      </c>
      <c r="AZ12" s="188"/>
      <c r="BA12" s="195">
        <v>51.4679115807253</v>
      </c>
      <c r="BB12" s="196">
        <v>40.8205923768692</v>
      </c>
      <c r="BC12" s="197">
        <v>45.923869851167296</v>
      </c>
      <c r="BD12" s="188"/>
      <c r="BE12" s="198">
        <v>77.625924536213503</v>
      </c>
    </row>
    <row r="13" spans="1:57" x14ac:dyDescent="0.25">
      <c r="A13" s="24" t="s">
        <v>24</v>
      </c>
      <c r="B13" s="44" t="str">
        <f t="shared" si="0"/>
        <v>Suburban Virginia Area</v>
      </c>
      <c r="C13" s="12"/>
      <c r="D13" s="28" t="s">
        <v>16</v>
      </c>
      <c r="E13" s="31" t="s">
        <v>17</v>
      </c>
      <c r="F13" s="12"/>
      <c r="G13" s="214">
        <v>59.016644672188598</v>
      </c>
      <c r="H13" s="209">
        <v>71.818559595675893</v>
      </c>
      <c r="I13" s="209">
        <v>77.066852449810398</v>
      </c>
      <c r="J13" s="209">
        <v>83.820185315176104</v>
      </c>
      <c r="K13" s="209">
        <v>87.469455285694195</v>
      </c>
      <c r="L13" s="215">
        <v>75.838339463709104</v>
      </c>
      <c r="M13" s="209"/>
      <c r="N13" s="216">
        <v>123.30607749543699</v>
      </c>
      <c r="O13" s="217">
        <v>143.30804857503799</v>
      </c>
      <c r="P13" s="218">
        <v>133.30706303523701</v>
      </c>
      <c r="Q13" s="209"/>
      <c r="R13" s="219">
        <v>92.257974769860198</v>
      </c>
      <c r="S13" s="96"/>
      <c r="T13" s="193">
        <v>-0.605313431916915</v>
      </c>
      <c r="U13" s="188">
        <v>4.9442880692982598</v>
      </c>
      <c r="V13" s="188">
        <v>12.759744318185099</v>
      </c>
      <c r="W13" s="188">
        <v>15.698396001493601</v>
      </c>
      <c r="X13" s="188">
        <v>9.6416050851245796</v>
      </c>
      <c r="Y13" s="194">
        <v>8.8437091521585298</v>
      </c>
      <c r="Z13" s="188"/>
      <c r="AA13" s="195">
        <v>10.3965814113568</v>
      </c>
      <c r="AB13" s="196">
        <v>3.4771323286194802</v>
      </c>
      <c r="AC13" s="197">
        <v>6.5662679547296499</v>
      </c>
      <c r="AD13" s="188"/>
      <c r="AE13" s="198">
        <v>7.89179662958405</v>
      </c>
      <c r="AG13" s="214">
        <v>64.668772286957704</v>
      </c>
      <c r="AH13" s="209">
        <v>78.540275866909994</v>
      </c>
      <c r="AI13" s="209">
        <v>86.692074968412101</v>
      </c>
      <c r="AJ13" s="209">
        <v>85.9281917731292</v>
      </c>
      <c r="AK13" s="209">
        <v>88.618341990734194</v>
      </c>
      <c r="AL13" s="215">
        <v>80.889531377228593</v>
      </c>
      <c r="AM13" s="209"/>
      <c r="AN13" s="216">
        <v>113.860072651972</v>
      </c>
      <c r="AO13" s="217">
        <v>131.717985048434</v>
      </c>
      <c r="AP13" s="218">
        <v>122.789028850203</v>
      </c>
      <c r="AQ13" s="209"/>
      <c r="AR13" s="219">
        <v>92.860816369507205</v>
      </c>
      <c r="AS13" s="96"/>
      <c r="AT13" s="193">
        <v>6.1602686734725403</v>
      </c>
      <c r="AU13" s="188">
        <v>11.3311910702009</v>
      </c>
      <c r="AV13" s="188">
        <v>21.221551079685501</v>
      </c>
      <c r="AW13" s="188">
        <v>16.760510312752999</v>
      </c>
      <c r="AX13" s="188">
        <v>8.5577115690257504</v>
      </c>
      <c r="AY13" s="194">
        <v>12.9098359685108</v>
      </c>
      <c r="AZ13" s="188"/>
      <c r="BA13" s="195">
        <v>3.01039265132182</v>
      </c>
      <c r="BB13" s="196">
        <v>3.6062378927541898</v>
      </c>
      <c r="BC13" s="197">
        <v>3.3291247779258302</v>
      </c>
      <c r="BD13" s="188"/>
      <c r="BE13" s="198">
        <v>9.0885189701376508</v>
      </c>
    </row>
    <row r="14" spans="1:57" x14ac:dyDescent="0.25">
      <c r="A14" s="24" t="s">
        <v>25</v>
      </c>
      <c r="B14" s="44" t="str">
        <f t="shared" si="0"/>
        <v>Alexandria, VA</v>
      </c>
      <c r="C14" s="12"/>
      <c r="D14" s="28" t="s">
        <v>16</v>
      </c>
      <c r="E14" s="31" t="s">
        <v>17</v>
      </c>
      <c r="F14" s="12"/>
      <c r="G14" s="214">
        <v>67.023237401480699</v>
      </c>
      <c r="H14" s="209">
        <v>79.774727728683999</v>
      </c>
      <c r="I14" s="209">
        <v>83.833736565560002</v>
      </c>
      <c r="J14" s="209">
        <v>83.221493909720493</v>
      </c>
      <c r="K14" s="209">
        <v>82.536239550991098</v>
      </c>
      <c r="L14" s="215">
        <v>79.277887031287307</v>
      </c>
      <c r="M14" s="209"/>
      <c r="N14" s="216">
        <v>93.451729161690906</v>
      </c>
      <c r="O14" s="217">
        <v>99.057129209457798</v>
      </c>
      <c r="P14" s="218">
        <v>96.254429185574296</v>
      </c>
      <c r="Q14" s="209"/>
      <c r="R14" s="219">
        <v>84.128327646797899</v>
      </c>
      <c r="S14" s="96"/>
      <c r="T14" s="193">
        <v>8.6637105104450995</v>
      </c>
      <c r="U14" s="188">
        <v>6.4754441903827997</v>
      </c>
      <c r="V14" s="188">
        <v>8.2611142249689902</v>
      </c>
      <c r="W14" s="188">
        <v>18.422531070011502</v>
      </c>
      <c r="X14" s="188">
        <v>33.301143746223403</v>
      </c>
      <c r="Y14" s="194">
        <v>14.486848415413901</v>
      </c>
      <c r="Z14" s="188"/>
      <c r="AA14" s="195">
        <v>26.7275198185812</v>
      </c>
      <c r="AB14" s="196">
        <v>25.979725382415602</v>
      </c>
      <c r="AC14" s="197">
        <v>26.341630224444199</v>
      </c>
      <c r="AD14" s="188"/>
      <c r="AE14" s="198">
        <v>18.109635756076798</v>
      </c>
      <c r="AG14" s="214">
        <v>71.199624731311204</v>
      </c>
      <c r="AH14" s="209">
        <v>87.979013912108897</v>
      </c>
      <c r="AI14" s="209">
        <v>97.116914556962001</v>
      </c>
      <c r="AJ14" s="209">
        <v>94.450304513971801</v>
      </c>
      <c r="AK14" s="209">
        <v>87.409659362311899</v>
      </c>
      <c r="AL14" s="215">
        <v>87.631103415333101</v>
      </c>
      <c r="AM14" s="209"/>
      <c r="AN14" s="216">
        <v>92.436605564843504</v>
      </c>
      <c r="AO14" s="217">
        <v>100.023098578934</v>
      </c>
      <c r="AP14" s="218">
        <v>96.229852071889098</v>
      </c>
      <c r="AQ14" s="209"/>
      <c r="AR14" s="219">
        <v>90.087888745777704</v>
      </c>
      <c r="AS14" s="96"/>
      <c r="AT14" s="193">
        <v>29.970975947501898</v>
      </c>
      <c r="AU14" s="188">
        <v>39.0200685678737</v>
      </c>
      <c r="AV14" s="188">
        <v>43.882370505672398</v>
      </c>
      <c r="AW14" s="188">
        <v>44.752764243058898</v>
      </c>
      <c r="AX14" s="188">
        <v>39.977661622273402</v>
      </c>
      <c r="AY14" s="194">
        <v>39.8702457079347</v>
      </c>
      <c r="AZ14" s="188"/>
      <c r="BA14" s="195">
        <v>26.4008290072865</v>
      </c>
      <c r="BB14" s="196">
        <v>23.958067847734</v>
      </c>
      <c r="BC14" s="197">
        <v>25.119409344518498</v>
      </c>
      <c r="BD14" s="188"/>
      <c r="BE14" s="198">
        <v>35.012429530595902</v>
      </c>
    </row>
    <row r="15" spans="1:57" x14ac:dyDescent="0.25">
      <c r="A15" s="24" t="s">
        <v>26</v>
      </c>
      <c r="B15" s="44" t="str">
        <f t="shared" si="0"/>
        <v>Fairfax/Tysons Corner, VA</v>
      </c>
      <c r="C15" s="12"/>
      <c r="D15" s="28" t="s">
        <v>16</v>
      </c>
      <c r="E15" s="31" t="s">
        <v>17</v>
      </c>
      <c r="F15" s="12"/>
      <c r="G15" s="214">
        <v>63.101319936058403</v>
      </c>
      <c r="H15" s="209">
        <v>80.980614295501198</v>
      </c>
      <c r="I15" s="209">
        <v>91.418296414706504</v>
      </c>
      <c r="J15" s="209">
        <v>88.437755195250006</v>
      </c>
      <c r="K15" s="209">
        <v>79.927280200959103</v>
      </c>
      <c r="L15" s="215">
        <v>80.773053208495</v>
      </c>
      <c r="M15" s="209"/>
      <c r="N15" s="216">
        <v>79.206461520895104</v>
      </c>
      <c r="O15" s="217">
        <v>87.810277460607395</v>
      </c>
      <c r="P15" s="218">
        <v>83.508369490751306</v>
      </c>
      <c r="Q15" s="209"/>
      <c r="R15" s="219">
        <v>81.554572146282496</v>
      </c>
      <c r="S15" s="96"/>
      <c r="T15" s="193">
        <v>16.804988047476701</v>
      </c>
      <c r="U15" s="188">
        <v>30.080705401405201</v>
      </c>
      <c r="V15" s="188">
        <v>38.808456657731902</v>
      </c>
      <c r="W15" s="188">
        <v>31.018963107718299</v>
      </c>
      <c r="X15" s="188">
        <v>26.8298422924608</v>
      </c>
      <c r="Y15" s="194">
        <v>29.172605556462301</v>
      </c>
      <c r="Z15" s="188"/>
      <c r="AA15" s="195">
        <v>18.194916684830499</v>
      </c>
      <c r="AB15" s="196">
        <v>17.0752341134611</v>
      </c>
      <c r="AC15" s="197">
        <v>17.603578708758501</v>
      </c>
      <c r="AD15" s="188"/>
      <c r="AE15" s="198">
        <v>25.559023938331201</v>
      </c>
      <c r="AG15" s="214">
        <v>66.682005309431304</v>
      </c>
      <c r="AH15" s="209">
        <v>93.645423898150199</v>
      </c>
      <c r="AI15" s="209">
        <v>110.010321991322</v>
      </c>
      <c r="AJ15" s="209">
        <v>107.920064797899</v>
      </c>
      <c r="AK15" s="209">
        <v>86.426813770267103</v>
      </c>
      <c r="AL15" s="215">
        <v>92.936925953414004</v>
      </c>
      <c r="AM15" s="209"/>
      <c r="AN15" s="216">
        <v>77.392036138387695</v>
      </c>
      <c r="AO15" s="217">
        <v>84.213177380680506</v>
      </c>
      <c r="AP15" s="218">
        <v>80.8026067595341</v>
      </c>
      <c r="AQ15" s="209"/>
      <c r="AR15" s="219">
        <v>89.469977612305399</v>
      </c>
      <c r="AS15" s="96"/>
      <c r="AT15" s="193">
        <v>23.9067188333579</v>
      </c>
      <c r="AU15" s="188">
        <v>45.175879545095803</v>
      </c>
      <c r="AV15" s="188">
        <v>58.585273773603198</v>
      </c>
      <c r="AW15" s="188">
        <v>57.632034925498502</v>
      </c>
      <c r="AX15" s="188">
        <v>38.1495141954899</v>
      </c>
      <c r="AY15" s="194">
        <v>45.799626702221303</v>
      </c>
      <c r="AZ15" s="188"/>
      <c r="BA15" s="195">
        <v>18.372939357397801</v>
      </c>
      <c r="BB15" s="196">
        <v>16.935403984555499</v>
      </c>
      <c r="BC15" s="197">
        <v>17.6194513314388</v>
      </c>
      <c r="BD15" s="188"/>
      <c r="BE15" s="198">
        <v>37.310771084585298</v>
      </c>
    </row>
    <row r="16" spans="1:57" x14ac:dyDescent="0.25">
      <c r="A16" s="24" t="s">
        <v>27</v>
      </c>
      <c r="B16" s="44" t="str">
        <f t="shared" si="0"/>
        <v>I-95 Fredericksburg, VA</v>
      </c>
      <c r="C16" s="12"/>
      <c r="D16" s="28" t="s">
        <v>16</v>
      </c>
      <c r="E16" s="31" t="s">
        <v>17</v>
      </c>
      <c r="F16" s="12"/>
      <c r="G16" s="214">
        <v>54.780437801577001</v>
      </c>
      <c r="H16" s="209">
        <v>58.8743791926562</v>
      </c>
      <c r="I16" s="209">
        <v>59.1997740378957</v>
      </c>
      <c r="J16" s="209">
        <v>61.587821584088502</v>
      </c>
      <c r="K16" s="209">
        <v>65.871647640343596</v>
      </c>
      <c r="L16" s="215">
        <v>60.0628120513122</v>
      </c>
      <c r="M16" s="209"/>
      <c r="N16" s="216">
        <v>87.4207755678474</v>
      </c>
      <c r="O16" s="217">
        <v>86.939638696010306</v>
      </c>
      <c r="P16" s="218">
        <v>87.180207131928896</v>
      </c>
      <c r="Q16" s="209"/>
      <c r="R16" s="219">
        <v>67.810639217202706</v>
      </c>
      <c r="S16" s="96"/>
      <c r="T16" s="193">
        <v>13.2429469949221</v>
      </c>
      <c r="U16" s="188">
        <v>20.772873882200301</v>
      </c>
      <c r="V16" s="188">
        <v>18.487632745829199</v>
      </c>
      <c r="W16" s="188">
        <v>18.6796593008123</v>
      </c>
      <c r="X16" s="188">
        <v>24.049667075415901</v>
      </c>
      <c r="Y16" s="194">
        <v>19.1342837226832</v>
      </c>
      <c r="Z16" s="188"/>
      <c r="AA16" s="195">
        <v>16.171462315425199</v>
      </c>
      <c r="AB16" s="196">
        <v>10.767078099308</v>
      </c>
      <c r="AC16" s="197">
        <v>13.412372167637301</v>
      </c>
      <c r="AD16" s="188"/>
      <c r="AE16" s="198">
        <v>16.9666065197911</v>
      </c>
      <c r="AG16" s="214">
        <v>54.058166705896099</v>
      </c>
      <c r="AH16" s="209">
        <v>59.458179945863201</v>
      </c>
      <c r="AI16" s="209">
        <v>62.2026250441332</v>
      </c>
      <c r="AJ16" s="209">
        <v>63.734563669530402</v>
      </c>
      <c r="AK16" s="209">
        <v>65.568420619042001</v>
      </c>
      <c r="AL16" s="215">
        <v>61.004391196893003</v>
      </c>
      <c r="AM16" s="209"/>
      <c r="AN16" s="216">
        <v>88.250363363540004</v>
      </c>
      <c r="AO16" s="217">
        <v>91.726023596563394</v>
      </c>
      <c r="AP16" s="218">
        <v>89.988193480051706</v>
      </c>
      <c r="AQ16" s="209"/>
      <c r="AR16" s="219">
        <v>69.285477563509801</v>
      </c>
      <c r="AS16" s="96"/>
      <c r="AT16" s="193">
        <v>15.1527706488988</v>
      </c>
      <c r="AU16" s="188">
        <v>19.9953687378963</v>
      </c>
      <c r="AV16" s="188">
        <v>20.2238991292012</v>
      </c>
      <c r="AW16" s="188">
        <v>16.729776439628701</v>
      </c>
      <c r="AX16" s="188">
        <v>15.8671124886342</v>
      </c>
      <c r="AY16" s="194">
        <v>17.576823920667501</v>
      </c>
      <c r="AZ16" s="188"/>
      <c r="BA16" s="195">
        <v>16.3431427980553</v>
      </c>
      <c r="BB16" s="196">
        <v>16.552790284132701</v>
      </c>
      <c r="BC16" s="197">
        <v>16.449896545400001</v>
      </c>
      <c r="BD16" s="188"/>
      <c r="BE16" s="198">
        <v>17.1561001957343</v>
      </c>
    </row>
    <row r="17" spans="1:58" x14ac:dyDescent="0.25">
      <c r="A17" s="24" t="s">
        <v>28</v>
      </c>
      <c r="B17" s="44" t="str">
        <f t="shared" si="0"/>
        <v>Dulles Airport Area, VA</v>
      </c>
      <c r="C17" s="12"/>
      <c r="D17" s="28" t="s">
        <v>16</v>
      </c>
      <c r="E17" s="31" t="s">
        <v>17</v>
      </c>
      <c r="F17" s="12"/>
      <c r="G17" s="214">
        <v>72.885292250233405</v>
      </c>
      <c r="H17" s="209">
        <v>89.826664799252995</v>
      </c>
      <c r="I17" s="209">
        <v>99.740881419234299</v>
      </c>
      <c r="J17" s="209">
        <v>98.746051353874805</v>
      </c>
      <c r="K17" s="209">
        <v>99.025786181139097</v>
      </c>
      <c r="L17" s="215">
        <v>92.044935200746906</v>
      </c>
      <c r="M17" s="209"/>
      <c r="N17" s="216">
        <v>92.454938375350096</v>
      </c>
      <c r="O17" s="217">
        <v>89.181051353874807</v>
      </c>
      <c r="P17" s="218">
        <v>90.817994864612501</v>
      </c>
      <c r="Q17" s="209"/>
      <c r="R17" s="219">
        <v>91.694380818994205</v>
      </c>
      <c r="S17" s="96"/>
      <c r="T17" s="193">
        <v>30.195097928685399</v>
      </c>
      <c r="U17" s="188">
        <v>39.4259459534683</v>
      </c>
      <c r="V17" s="188">
        <v>45.155267312831299</v>
      </c>
      <c r="W17" s="188">
        <v>55.4318665943387</v>
      </c>
      <c r="X17" s="188">
        <v>65.076151285816195</v>
      </c>
      <c r="Y17" s="194">
        <v>47.2064338537214</v>
      </c>
      <c r="Z17" s="188"/>
      <c r="AA17" s="195">
        <v>58.109797075403797</v>
      </c>
      <c r="AB17" s="196">
        <v>38.634353820602897</v>
      </c>
      <c r="AC17" s="197">
        <v>47.907952633403497</v>
      </c>
      <c r="AD17" s="188"/>
      <c r="AE17" s="198">
        <v>47.404276084738299</v>
      </c>
      <c r="AG17" s="214">
        <v>72.023121615312704</v>
      </c>
      <c r="AH17" s="209">
        <v>99.178626283846796</v>
      </c>
      <c r="AI17" s="209">
        <v>110.860569327731</v>
      </c>
      <c r="AJ17" s="209">
        <v>107.88954668533999</v>
      </c>
      <c r="AK17" s="209">
        <v>98.294157096171801</v>
      </c>
      <c r="AL17" s="215">
        <v>97.649204201680604</v>
      </c>
      <c r="AM17" s="209"/>
      <c r="AN17" s="216">
        <v>86.241458450046593</v>
      </c>
      <c r="AO17" s="217">
        <v>83.769790616246397</v>
      </c>
      <c r="AP17" s="218">
        <v>85.005624533146502</v>
      </c>
      <c r="AQ17" s="209"/>
      <c r="AR17" s="219">
        <v>94.036752867813703</v>
      </c>
      <c r="AS17" s="96"/>
      <c r="AT17" s="193">
        <v>34.312386313969597</v>
      </c>
      <c r="AU17" s="188">
        <v>50.258480705505001</v>
      </c>
      <c r="AV17" s="188">
        <v>56.731525850767802</v>
      </c>
      <c r="AW17" s="188">
        <v>48.392732758030299</v>
      </c>
      <c r="AX17" s="188">
        <v>48.725919040409003</v>
      </c>
      <c r="AY17" s="194">
        <v>48.331841670259301</v>
      </c>
      <c r="AZ17" s="188"/>
      <c r="BA17" s="195">
        <v>38.742112945957103</v>
      </c>
      <c r="BB17" s="196">
        <v>26.036331877309301</v>
      </c>
      <c r="BC17" s="197">
        <v>32.176581295404802</v>
      </c>
      <c r="BD17" s="188"/>
      <c r="BE17" s="198">
        <v>43.792653982103197</v>
      </c>
    </row>
    <row r="18" spans="1:58" x14ac:dyDescent="0.25">
      <c r="A18" s="24" t="s">
        <v>29</v>
      </c>
      <c r="B18" s="44" t="str">
        <f t="shared" si="0"/>
        <v>Williamsburg, VA</v>
      </c>
      <c r="C18" s="12"/>
      <c r="D18" s="28" t="s">
        <v>16</v>
      </c>
      <c r="E18" s="31" t="s">
        <v>17</v>
      </c>
      <c r="F18" s="12"/>
      <c r="G18" s="214">
        <v>80.937638480064194</v>
      </c>
      <c r="H18" s="209">
        <v>85.967689322986303</v>
      </c>
      <c r="I18" s="209">
        <v>90.008224511640293</v>
      </c>
      <c r="J18" s="209">
        <v>94.436325929890202</v>
      </c>
      <c r="K18" s="209">
        <v>99.838249933101395</v>
      </c>
      <c r="L18" s="215">
        <v>90.237625635536503</v>
      </c>
      <c r="M18" s="209"/>
      <c r="N18" s="216">
        <v>159.61369280171201</v>
      </c>
      <c r="O18" s="217">
        <v>174.103073320845</v>
      </c>
      <c r="P18" s="218">
        <v>166.858383061279</v>
      </c>
      <c r="Q18" s="209"/>
      <c r="R18" s="219">
        <v>112.12927061432001</v>
      </c>
      <c r="S18" s="96"/>
      <c r="T18" s="193">
        <v>-2.1230544515185801</v>
      </c>
      <c r="U18" s="188">
        <v>-8.2402096633367901</v>
      </c>
      <c r="V18" s="188">
        <v>-5.2089592660581303</v>
      </c>
      <c r="W18" s="188">
        <v>1.68520307598513</v>
      </c>
      <c r="X18" s="188">
        <v>-5.5670151728325896</v>
      </c>
      <c r="Y18" s="194">
        <v>-3.9883386210621299</v>
      </c>
      <c r="Z18" s="188"/>
      <c r="AA18" s="195">
        <v>-2.1794035084133698</v>
      </c>
      <c r="AB18" s="196">
        <v>0.88279634118748895</v>
      </c>
      <c r="AC18" s="197">
        <v>-0.60539291347661095</v>
      </c>
      <c r="AD18" s="188"/>
      <c r="AE18" s="198">
        <v>-2.57857047341852</v>
      </c>
      <c r="AG18" s="214">
        <v>79.888239898314097</v>
      </c>
      <c r="AH18" s="209">
        <v>88.994948488092007</v>
      </c>
      <c r="AI18" s="209">
        <v>91.755303385068203</v>
      </c>
      <c r="AJ18" s="209">
        <v>92.934285188654002</v>
      </c>
      <c r="AK18" s="209">
        <v>101.17723441263</v>
      </c>
      <c r="AL18" s="215">
        <v>90.950002274551693</v>
      </c>
      <c r="AM18" s="209"/>
      <c r="AN18" s="216">
        <v>155.352677281241</v>
      </c>
      <c r="AO18" s="217">
        <v>166.431896909285</v>
      </c>
      <c r="AP18" s="218">
        <v>160.89228709526299</v>
      </c>
      <c r="AQ18" s="209"/>
      <c r="AR18" s="219">
        <v>110.93351222332601</v>
      </c>
      <c r="AS18" s="96"/>
      <c r="AT18" s="193">
        <v>-2.4311911765660001</v>
      </c>
      <c r="AU18" s="188">
        <v>-1.6156691625783</v>
      </c>
      <c r="AV18" s="188">
        <v>-1.2627666157119599</v>
      </c>
      <c r="AW18" s="188">
        <v>0.37960498348133298</v>
      </c>
      <c r="AX18" s="188">
        <v>-0.77388137102837695</v>
      </c>
      <c r="AY18" s="194">
        <v>-1.10114954666896</v>
      </c>
      <c r="AZ18" s="188"/>
      <c r="BA18" s="195">
        <v>0.13886212455490399</v>
      </c>
      <c r="BB18" s="196">
        <v>-0.50255255945210398</v>
      </c>
      <c r="BC18" s="197">
        <v>-0.19391641777059301</v>
      </c>
      <c r="BD18" s="188"/>
      <c r="BE18" s="198">
        <v>-0.72721420495788203</v>
      </c>
    </row>
    <row r="19" spans="1:58" x14ac:dyDescent="0.25">
      <c r="A19" s="24" t="s">
        <v>30</v>
      </c>
      <c r="B19" s="44" t="str">
        <f t="shared" si="0"/>
        <v>Virginia Beach, VA</v>
      </c>
      <c r="C19" s="12"/>
      <c r="D19" s="28" t="s">
        <v>16</v>
      </c>
      <c r="E19" s="31" t="s">
        <v>17</v>
      </c>
      <c r="F19" s="12"/>
      <c r="G19" s="214">
        <v>157.931956901294</v>
      </c>
      <c r="H19" s="209">
        <v>177.01235507281501</v>
      </c>
      <c r="I19" s="209">
        <v>183.43100695792799</v>
      </c>
      <c r="J19" s="209">
        <v>186.138220873786</v>
      </c>
      <c r="K19" s="209">
        <v>196.966752815533</v>
      </c>
      <c r="L19" s="215">
        <v>180.29605852427099</v>
      </c>
      <c r="M19" s="209"/>
      <c r="N19" s="216">
        <v>263.25703375404498</v>
      </c>
      <c r="O19" s="217">
        <v>276.53347050161801</v>
      </c>
      <c r="P19" s="218">
        <v>269.89525212783099</v>
      </c>
      <c r="Q19" s="209"/>
      <c r="R19" s="219">
        <v>205.89582812528801</v>
      </c>
      <c r="S19" s="96"/>
      <c r="T19" s="193">
        <v>-11.9020558869579</v>
      </c>
      <c r="U19" s="188">
        <v>-6.38183607346929</v>
      </c>
      <c r="V19" s="188">
        <v>-0.38267046659609799</v>
      </c>
      <c r="W19" s="188">
        <v>5.2508904205561198</v>
      </c>
      <c r="X19" s="188">
        <v>-1.27255747846915</v>
      </c>
      <c r="Y19" s="194">
        <v>-2.9456631343492901</v>
      </c>
      <c r="Z19" s="188"/>
      <c r="AA19" s="195">
        <v>-0.85276223075291502</v>
      </c>
      <c r="AB19" s="196">
        <v>-0.101385483247819</v>
      </c>
      <c r="AC19" s="197">
        <v>-0.46925105711319898</v>
      </c>
      <c r="AD19" s="188"/>
      <c r="AE19" s="198">
        <v>-2.0327568820218498</v>
      </c>
      <c r="AG19" s="214">
        <v>163.40290130258799</v>
      </c>
      <c r="AH19" s="209">
        <v>182.673457028721</v>
      </c>
      <c r="AI19" s="209">
        <v>188.990197222896</v>
      </c>
      <c r="AJ19" s="209">
        <v>193.14152289643999</v>
      </c>
      <c r="AK19" s="209">
        <v>198.40384996156899</v>
      </c>
      <c r="AL19" s="215">
        <v>185.32238568244301</v>
      </c>
      <c r="AM19" s="209"/>
      <c r="AN19" s="216">
        <v>259.76935941140698</v>
      </c>
      <c r="AO19" s="217">
        <v>283.60628459142299</v>
      </c>
      <c r="AP19" s="218">
        <v>271.68782200141499</v>
      </c>
      <c r="AQ19" s="209"/>
      <c r="AR19" s="219">
        <v>209.99822463072101</v>
      </c>
      <c r="AS19" s="96"/>
      <c r="AT19" s="193">
        <v>-8.8000151273524807</v>
      </c>
      <c r="AU19" s="188">
        <v>-4.6791832892493401</v>
      </c>
      <c r="AV19" s="188">
        <v>-4.1394743011344897</v>
      </c>
      <c r="AW19" s="188">
        <v>-1.3507000780851699</v>
      </c>
      <c r="AX19" s="188">
        <v>-3.23843299272498</v>
      </c>
      <c r="AY19" s="194">
        <v>-4.3538677137278397</v>
      </c>
      <c r="AZ19" s="188"/>
      <c r="BA19" s="195">
        <v>-3.8673755306722302</v>
      </c>
      <c r="BB19" s="196">
        <v>-0.444102136958268</v>
      </c>
      <c r="BC19" s="197">
        <v>-2.11056018265579</v>
      </c>
      <c r="BD19" s="188"/>
      <c r="BE19" s="198">
        <v>-3.5367182334848701</v>
      </c>
    </row>
    <row r="20" spans="1:58" x14ac:dyDescent="0.25">
      <c r="A20" s="41" t="s">
        <v>31</v>
      </c>
      <c r="B20" s="44" t="str">
        <f t="shared" si="0"/>
        <v>Norfolk/Portsmouth, VA</v>
      </c>
      <c r="C20" s="12"/>
      <c r="D20" s="28" t="s">
        <v>16</v>
      </c>
      <c r="E20" s="31" t="s">
        <v>17</v>
      </c>
      <c r="F20" s="12"/>
      <c r="G20" s="214">
        <v>66.793759869924401</v>
      </c>
      <c r="H20" s="209">
        <v>80.1042594304798</v>
      </c>
      <c r="I20" s="209">
        <v>88.161011970469303</v>
      </c>
      <c r="J20" s="209">
        <v>93.993891984531501</v>
      </c>
      <c r="K20" s="209">
        <v>93.657813376691806</v>
      </c>
      <c r="L20" s="215">
        <v>84.542147326419396</v>
      </c>
      <c r="M20" s="209"/>
      <c r="N20" s="216">
        <v>132.94698969941899</v>
      </c>
      <c r="O20" s="217">
        <v>141.23264209878701</v>
      </c>
      <c r="P20" s="218">
        <v>137.089815899103</v>
      </c>
      <c r="Q20" s="209"/>
      <c r="R20" s="219">
        <v>99.555766918614793</v>
      </c>
      <c r="S20" s="96"/>
      <c r="T20" s="193">
        <v>-6.7729016857290096</v>
      </c>
      <c r="U20" s="188">
        <v>-2.6520201366278001E-2</v>
      </c>
      <c r="V20" s="188">
        <v>0.16910823893057</v>
      </c>
      <c r="W20" s="188">
        <v>6.5310052253522004</v>
      </c>
      <c r="X20" s="188">
        <v>5.0521512000590496</v>
      </c>
      <c r="Y20" s="194">
        <v>1.3283901065608901</v>
      </c>
      <c r="Z20" s="188"/>
      <c r="AA20" s="195">
        <v>0.94943204222481004</v>
      </c>
      <c r="AB20" s="196">
        <v>0.38282721748819398</v>
      </c>
      <c r="AC20" s="197">
        <v>0.65677179317579004</v>
      </c>
      <c r="AD20" s="188"/>
      <c r="AE20" s="198">
        <v>1.0630867057712501</v>
      </c>
      <c r="AG20" s="214">
        <v>74.647213007558406</v>
      </c>
      <c r="AH20" s="209">
        <v>87.756540995781293</v>
      </c>
      <c r="AI20" s="209">
        <v>95.957632989101697</v>
      </c>
      <c r="AJ20" s="209">
        <v>97.464285080857707</v>
      </c>
      <c r="AK20" s="209">
        <v>97.458370728598993</v>
      </c>
      <c r="AL20" s="215">
        <v>90.656808560379602</v>
      </c>
      <c r="AM20" s="209"/>
      <c r="AN20" s="216">
        <v>132.492206991562</v>
      </c>
      <c r="AO20" s="217">
        <v>143.24913679908499</v>
      </c>
      <c r="AP20" s="218">
        <v>137.87067189532399</v>
      </c>
      <c r="AQ20" s="209"/>
      <c r="AR20" s="219">
        <v>104.14648379893499</v>
      </c>
      <c r="AS20" s="96"/>
      <c r="AT20" s="193">
        <v>-3.2639776005047998</v>
      </c>
      <c r="AU20" s="188">
        <v>5.4452176955817304</v>
      </c>
      <c r="AV20" s="188">
        <v>7.0646489421230596</v>
      </c>
      <c r="AW20" s="188">
        <v>7.8166748563494997</v>
      </c>
      <c r="AX20" s="188">
        <v>5.1057142969870997</v>
      </c>
      <c r="AY20" s="194">
        <v>4.65098120743734</v>
      </c>
      <c r="AZ20" s="188"/>
      <c r="BA20" s="195">
        <v>-3.6315784612505002</v>
      </c>
      <c r="BB20" s="196">
        <v>-4.7753160103961001</v>
      </c>
      <c r="BC20" s="197">
        <v>-4.2291642247553503</v>
      </c>
      <c r="BD20" s="188"/>
      <c r="BE20" s="198">
        <v>1.10514008757745</v>
      </c>
    </row>
    <row r="21" spans="1:58" x14ac:dyDescent="0.25">
      <c r="A21" s="42" t="s">
        <v>32</v>
      </c>
      <c r="B21" s="44" t="str">
        <f t="shared" si="0"/>
        <v>Newport News/Hampton, VA</v>
      </c>
      <c r="C21" s="12"/>
      <c r="D21" s="28" t="s">
        <v>16</v>
      </c>
      <c r="E21" s="31" t="s">
        <v>17</v>
      </c>
      <c r="F21" s="13"/>
      <c r="G21" s="214">
        <v>51.011797879399801</v>
      </c>
      <c r="H21" s="209">
        <v>56.620351240623101</v>
      </c>
      <c r="I21" s="209">
        <v>57.462470427005101</v>
      </c>
      <c r="J21" s="209">
        <v>65.709075504904703</v>
      </c>
      <c r="K21" s="209">
        <v>67.782088300634697</v>
      </c>
      <c r="L21" s="215">
        <v>59.717156670513504</v>
      </c>
      <c r="M21" s="209"/>
      <c r="N21" s="216">
        <v>98.505869114252704</v>
      </c>
      <c r="O21" s="217">
        <v>103.62617489901901</v>
      </c>
      <c r="P21" s="218">
        <v>101.066022006635</v>
      </c>
      <c r="Q21" s="209"/>
      <c r="R21" s="219">
        <v>71.531118195119902</v>
      </c>
      <c r="S21" s="96"/>
      <c r="T21" s="193">
        <v>-11.308262963180701</v>
      </c>
      <c r="U21" s="188">
        <v>-11.5934741865566</v>
      </c>
      <c r="V21" s="188">
        <v>-13.610358798317399</v>
      </c>
      <c r="W21" s="188">
        <v>0.22366193783923</v>
      </c>
      <c r="X21" s="188">
        <v>2.4046093309421401</v>
      </c>
      <c r="Y21" s="194">
        <v>-6.6422444792075499</v>
      </c>
      <c r="Z21" s="188"/>
      <c r="AA21" s="195">
        <v>4.6780933115484897</v>
      </c>
      <c r="AB21" s="196">
        <v>6.6364041007334897</v>
      </c>
      <c r="AC21" s="197">
        <v>5.6729817562910698</v>
      </c>
      <c r="AD21" s="188"/>
      <c r="AE21" s="198">
        <v>-2.0333272996590899</v>
      </c>
      <c r="AG21" s="214">
        <v>54.197562593767998</v>
      </c>
      <c r="AH21" s="209">
        <v>62.436509286641602</v>
      </c>
      <c r="AI21" s="209">
        <v>66.104293465089398</v>
      </c>
      <c r="AJ21" s="209">
        <v>69.8412246970571</v>
      </c>
      <c r="AK21" s="209">
        <v>70.326437330496205</v>
      </c>
      <c r="AL21" s="215">
        <v>64.581205474610499</v>
      </c>
      <c r="AM21" s="209"/>
      <c r="AN21" s="216">
        <v>98.842137554096894</v>
      </c>
      <c r="AO21" s="217">
        <v>103.399725724899</v>
      </c>
      <c r="AP21" s="218">
        <v>101.120931639497</v>
      </c>
      <c r="AQ21" s="209"/>
      <c r="AR21" s="219">
        <v>75.021127236006905</v>
      </c>
      <c r="AS21" s="96"/>
      <c r="AT21" s="193">
        <v>-3.3902168136064801E-3</v>
      </c>
      <c r="AU21" s="188">
        <v>3.91920517490622</v>
      </c>
      <c r="AV21" s="188">
        <v>3.34993934719953</v>
      </c>
      <c r="AW21" s="188">
        <v>9.4104021075237991</v>
      </c>
      <c r="AX21" s="188">
        <v>6.3281206343431604</v>
      </c>
      <c r="AY21" s="194">
        <v>4.7654911370962099</v>
      </c>
      <c r="AZ21" s="188"/>
      <c r="BA21" s="195">
        <v>0.27366387085084898</v>
      </c>
      <c r="BB21" s="196">
        <v>-0.34861094330617498</v>
      </c>
      <c r="BC21" s="197">
        <v>-4.5452990043551203E-2</v>
      </c>
      <c r="BD21" s="188"/>
      <c r="BE21" s="198">
        <v>2.8588935519477401</v>
      </c>
    </row>
    <row r="22" spans="1:58" x14ac:dyDescent="0.25">
      <c r="A22" s="43" t="s">
        <v>33</v>
      </c>
      <c r="B22" s="44" t="str">
        <f t="shared" si="0"/>
        <v>Chesapeake/Suffolk, VA</v>
      </c>
      <c r="C22" s="12"/>
      <c r="D22" s="29" t="s">
        <v>16</v>
      </c>
      <c r="E22" s="32" t="s">
        <v>17</v>
      </c>
      <c r="F22" s="12"/>
      <c r="G22" s="220">
        <v>64.406661659388604</v>
      </c>
      <c r="H22" s="221">
        <v>80.268623493449695</v>
      </c>
      <c r="I22" s="221">
        <v>85.418672733624405</v>
      </c>
      <c r="J22" s="221">
        <v>89.377820803493407</v>
      </c>
      <c r="K22" s="221">
        <v>85.369794061135295</v>
      </c>
      <c r="L22" s="222">
        <v>80.968314550218295</v>
      </c>
      <c r="M22" s="209"/>
      <c r="N22" s="223">
        <v>117.345276925764</v>
      </c>
      <c r="O22" s="224">
        <v>118.83613676855801</v>
      </c>
      <c r="P22" s="225">
        <v>118.090706847161</v>
      </c>
      <c r="Q22" s="209"/>
      <c r="R22" s="226">
        <v>91.574712349344907</v>
      </c>
      <c r="S22" s="96"/>
      <c r="T22" s="199">
        <v>-6.8326343586540199</v>
      </c>
      <c r="U22" s="200">
        <v>-0.81163007224830397</v>
      </c>
      <c r="V22" s="200">
        <v>0.91347391419396895</v>
      </c>
      <c r="W22" s="200">
        <v>5.8245939994323104</v>
      </c>
      <c r="X22" s="200">
        <v>3.3946251538228598</v>
      </c>
      <c r="Y22" s="201">
        <v>0.77545200937024905</v>
      </c>
      <c r="Z22" s="188"/>
      <c r="AA22" s="202">
        <v>2.7977464590946899</v>
      </c>
      <c r="AB22" s="203">
        <v>1.27471997431356</v>
      </c>
      <c r="AC22" s="204">
        <v>2.0257434734896802</v>
      </c>
      <c r="AD22" s="188"/>
      <c r="AE22" s="205">
        <v>1.23253358825822</v>
      </c>
      <c r="AG22" s="220">
        <v>67.851971672489</v>
      </c>
      <c r="AH22" s="221">
        <v>86.015569318777196</v>
      </c>
      <c r="AI22" s="221">
        <v>92.480751393013094</v>
      </c>
      <c r="AJ22" s="221">
        <v>94.259707331877706</v>
      </c>
      <c r="AK22" s="221">
        <v>88.620872620087297</v>
      </c>
      <c r="AL22" s="222">
        <v>85.845774467248901</v>
      </c>
      <c r="AM22" s="209"/>
      <c r="AN22" s="223">
        <v>119.147149441048</v>
      </c>
      <c r="AO22" s="224">
        <v>123.572044213973</v>
      </c>
      <c r="AP22" s="225">
        <v>121.35959682751</v>
      </c>
      <c r="AQ22" s="209"/>
      <c r="AR22" s="226">
        <v>95.992580855895099</v>
      </c>
      <c r="AS22" s="96"/>
      <c r="AT22" s="199">
        <v>-1.0154949286055199</v>
      </c>
      <c r="AU22" s="200">
        <v>7.71167125616057</v>
      </c>
      <c r="AV22" s="200">
        <v>7.2409432375096703</v>
      </c>
      <c r="AW22" s="200">
        <v>10.040390088349399</v>
      </c>
      <c r="AX22" s="200">
        <v>5.3420544154897902</v>
      </c>
      <c r="AY22" s="201">
        <v>6.1324115228369704</v>
      </c>
      <c r="AZ22" s="188"/>
      <c r="BA22" s="202">
        <v>-0.26026327459487097</v>
      </c>
      <c r="BB22" s="203">
        <v>-0.82462192030283399</v>
      </c>
      <c r="BC22" s="204">
        <v>-0.54838715751131795</v>
      </c>
      <c r="BD22" s="188"/>
      <c r="BE22" s="205">
        <v>3.6180914905677701</v>
      </c>
    </row>
    <row r="23" spans="1:58" x14ac:dyDescent="0.25">
      <c r="A23" s="22" t="s">
        <v>43</v>
      </c>
      <c r="B23" s="44" t="str">
        <f t="shared" si="0"/>
        <v>Richmond CBD/Airport, VA</v>
      </c>
      <c r="C23" s="10"/>
      <c r="D23" s="27" t="s">
        <v>16</v>
      </c>
      <c r="E23" s="30" t="s">
        <v>17</v>
      </c>
      <c r="F23" s="3"/>
      <c r="G23" s="206">
        <v>51.232559032443802</v>
      </c>
      <c r="H23" s="207">
        <v>71.307627183720399</v>
      </c>
      <c r="I23" s="207">
        <v>84.867872912267202</v>
      </c>
      <c r="J23" s="207">
        <v>99.425500095987701</v>
      </c>
      <c r="K23" s="207">
        <v>118.55388750239899</v>
      </c>
      <c r="L23" s="208">
        <v>85.077489345363702</v>
      </c>
      <c r="M23" s="209"/>
      <c r="N23" s="210">
        <v>132.53563639853999</v>
      </c>
      <c r="O23" s="211">
        <v>133.96562488001501</v>
      </c>
      <c r="P23" s="212">
        <v>133.250630639278</v>
      </c>
      <c r="Q23" s="209"/>
      <c r="R23" s="213">
        <v>98.841244000767901</v>
      </c>
      <c r="S23" s="96"/>
      <c r="T23" s="185">
        <v>-10.1632745567996</v>
      </c>
      <c r="U23" s="186">
        <v>0.85512667788274199</v>
      </c>
      <c r="V23" s="186">
        <v>16.095652812405898</v>
      </c>
      <c r="W23" s="186">
        <v>35.917927319464503</v>
      </c>
      <c r="X23" s="186">
        <v>66.340111257339998</v>
      </c>
      <c r="Y23" s="187">
        <v>23.209163057923998</v>
      </c>
      <c r="Z23" s="188"/>
      <c r="AA23" s="189">
        <v>36.092913655830301</v>
      </c>
      <c r="AB23" s="190">
        <v>29.108515043505999</v>
      </c>
      <c r="AC23" s="191">
        <v>32.490020332338197</v>
      </c>
      <c r="AD23" s="188"/>
      <c r="AE23" s="192">
        <v>26.6257298453034</v>
      </c>
      <c r="AF23" s="136"/>
      <c r="AG23" s="206">
        <v>60.114048281819898</v>
      </c>
      <c r="AH23" s="207">
        <v>83.311354386638499</v>
      </c>
      <c r="AI23" s="207">
        <v>97.262889710117094</v>
      </c>
      <c r="AJ23" s="207">
        <v>102.296888558264</v>
      </c>
      <c r="AK23" s="207">
        <v>97.655900364753293</v>
      </c>
      <c r="AL23" s="208">
        <v>88.128216260318595</v>
      </c>
      <c r="AM23" s="209"/>
      <c r="AN23" s="210">
        <v>110.807578709925</v>
      </c>
      <c r="AO23" s="211">
        <v>106.022513918218</v>
      </c>
      <c r="AP23" s="212">
        <v>108.41504631407101</v>
      </c>
      <c r="AQ23" s="209"/>
      <c r="AR23" s="213">
        <v>93.924453418533801</v>
      </c>
      <c r="AS23" s="96"/>
      <c r="AT23" s="185">
        <v>10.1314038092804</v>
      </c>
      <c r="AU23" s="186">
        <v>24.109844274483201</v>
      </c>
      <c r="AV23" s="186">
        <v>32.265661263409797</v>
      </c>
      <c r="AW23" s="186">
        <v>40.542793119385799</v>
      </c>
      <c r="AX23" s="186">
        <v>38.3583931242758</v>
      </c>
      <c r="AY23" s="187">
        <v>30.130063530121198</v>
      </c>
      <c r="AZ23" s="188"/>
      <c r="BA23" s="189">
        <v>15.534101136120499</v>
      </c>
      <c r="BB23" s="190">
        <v>-1.1530785160386601</v>
      </c>
      <c r="BC23" s="191">
        <v>6.7243834693006601</v>
      </c>
      <c r="BD23" s="188"/>
      <c r="BE23" s="192">
        <v>21.352967512931698</v>
      </c>
      <c r="BF23" s="96"/>
    </row>
    <row r="24" spans="1:58" x14ac:dyDescent="0.25">
      <c r="A24" s="23" t="s">
        <v>44</v>
      </c>
      <c r="B24" s="44" t="str">
        <f t="shared" si="0"/>
        <v>Richmond North/Glen Allen, VA</v>
      </c>
      <c r="C24" s="11"/>
      <c r="D24" s="28" t="s">
        <v>16</v>
      </c>
      <c r="E24" s="31" t="s">
        <v>17</v>
      </c>
      <c r="F24" s="12"/>
      <c r="G24" s="214">
        <v>49.044653342366701</v>
      </c>
      <c r="H24" s="209">
        <v>61.435088075880699</v>
      </c>
      <c r="I24" s="209">
        <v>66.054584462511201</v>
      </c>
      <c r="J24" s="209">
        <v>69.783801942186003</v>
      </c>
      <c r="K24" s="209">
        <v>71.048194444444405</v>
      </c>
      <c r="L24" s="215">
        <v>63.473264453477803</v>
      </c>
      <c r="M24" s="209"/>
      <c r="N24" s="216">
        <v>95.2055363595302</v>
      </c>
      <c r="O24" s="217">
        <v>97.421974932249299</v>
      </c>
      <c r="P24" s="218">
        <v>96.3137556458897</v>
      </c>
      <c r="Q24" s="209"/>
      <c r="R24" s="219">
        <v>72.856261937024101</v>
      </c>
      <c r="S24" s="96"/>
      <c r="T24" s="193">
        <v>-3.7977267609835601</v>
      </c>
      <c r="U24" s="188">
        <v>5.9312457120563602</v>
      </c>
      <c r="V24" s="188">
        <v>3.3376995749310399</v>
      </c>
      <c r="W24" s="188">
        <v>10.378674621057201</v>
      </c>
      <c r="X24" s="188">
        <v>13.473327119343301</v>
      </c>
      <c r="Y24" s="194">
        <v>6.2379760744833996</v>
      </c>
      <c r="Z24" s="188"/>
      <c r="AA24" s="195">
        <v>10.176459774314401</v>
      </c>
      <c r="AB24" s="196">
        <v>10.506915874136499</v>
      </c>
      <c r="AC24" s="197">
        <v>10.343341607555599</v>
      </c>
      <c r="AD24" s="188"/>
      <c r="AE24" s="198">
        <v>7.75218278061599</v>
      </c>
      <c r="AF24" s="136"/>
      <c r="AG24" s="214">
        <v>51.973582881662097</v>
      </c>
      <c r="AH24" s="209">
        <v>67.381789464769597</v>
      </c>
      <c r="AI24" s="209">
        <v>74.9159380645889</v>
      </c>
      <c r="AJ24" s="209">
        <v>75.802678974706396</v>
      </c>
      <c r="AK24" s="209">
        <v>71.042364780939394</v>
      </c>
      <c r="AL24" s="215">
        <v>68.223270833333302</v>
      </c>
      <c r="AM24" s="209"/>
      <c r="AN24" s="216">
        <v>89.280757113821096</v>
      </c>
      <c r="AO24" s="217">
        <v>91.118242434507593</v>
      </c>
      <c r="AP24" s="218">
        <v>90.199499774164394</v>
      </c>
      <c r="AQ24" s="209"/>
      <c r="AR24" s="219">
        <v>74.502193387856394</v>
      </c>
      <c r="AS24" s="96"/>
      <c r="AT24" s="193">
        <v>0.87544419632413994</v>
      </c>
      <c r="AU24" s="188">
        <v>19.670174746815999</v>
      </c>
      <c r="AV24" s="188">
        <v>18.893395227831299</v>
      </c>
      <c r="AW24" s="188">
        <v>17.347227935823199</v>
      </c>
      <c r="AX24" s="188">
        <v>10.1968109466558</v>
      </c>
      <c r="AY24" s="194">
        <v>13.741344933087399</v>
      </c>
      <c r="AZ24" s="188"/>
      <c r="BA24" s="195">
        <v>1.56340013290337</v>
      </c>
      <c r="BB24" s="196">
        <v>9.8980782315417404E-2</v>
      </c>
      <c r="BC24" s="197">
        <v>0.81841623899466198</v>
      </c>
      <c r="BD24" s="188"/>
      <c r="BE24" s="198">
        <v>8.9122596876789899</v>
      </c>
      <c r="BF24" s="96"/>
    </row>
    <row r="25" spans="1:58" x14ac:dyDescent="0.25">
      <c r="A25" s="24" t="s">
        <v>45</v>
      </c>
      <c r="B25" s="44" t="str">
        <f t="shared" si="0"/>
        <v>Richmond West/Midlothian, VA</v>
      </c>
      <c r="C25" s="12"/>
      <c r="D25" s="28" t="s">
        <v>16</v>
      </c>
      <c r="E25" s="31" t="s">
        <v>17</v>
      </c>
      <c r="F25" s="12"/>
      <c r="G25" s="214">
        <v>47.124206239168103</v>
      </c>
      <c r="H25" s="209">
        <v>56.855916360485203</v>
      </c>
      <c r="I25" s="209">
        <v>63.703570675909802</v>
      </c>
      <c r="J25" s="209">
        <v>74.987163292894195</v>
      </c>
      <c r="K25" s="209">
        <v>77.488071819757295</v>
      </c>
      <c r="L25" s="215">
        <v>64.031785677642901</v>
      </c>
      <c r="M25" s="209"/>
      <c r="N25" s="216">
        <v>98.442204991334407</v>
      </c>
      <c r="O25" s="217">
        <v>96.087778266897701</v>
      </c>
      <c r="P25" s="218">
        <v>97.264991629116096</v>
      </c>
      <c r="Q25" s="209"/>
      <c r="R25" s="219">
        <v>73.526987378063794</v>
      </c>
      <c r="S25" s="96"/>
      <c r="T25" s="193">
        <v>-16.691518681568201</v>
      </c>
      <c r="U25" s="188">
        <v>1.07691058677044</v>
      </c>
      <c r="V25" s="188">
        <v>-10.0199542111549</v>
      </c>
      <c r="W25" s="188">
        <v>3.2346999072100502</v>
      </c>
      <c r="X25" s="188">
        <v>4.2459078275588</v>
      </c>
      <c r="Y25" s="194">
        <v>-3.1532596740787202</v>
      </c>
      <c r="Z25" s="188"/>
      <c r="AA25" s="195">
        <v>9.1826015825466296</v>
      </c>
      <c r="AB25" s="196">
        <v>7.65568165141209</v>
      </c>
      <c r="AC25" s="197">
        <v>8.4230061308506592</v>
      </c>
      <c r="AD25" s="188"/>
      <c r="AE25" s="198">
        <v>0.91925657545402695</v>
      </c>
      <c r="AF25" s="136"/>
      <c r="AG25" s="214">
        <v>47.018919159445403</v>
      </c>
      <c r="AH25" s="209">
        <v>58.684962842287597</v>
      </c>
      <c r="AI25" s="209">
        <v>65.510644584055399</v>
      </c>
      <c r="AJ25" s="209">
        <v>69.640239081455803</v>
      </c>
      <c r="AK25" s="209">
        <v>67.410966195840501</v>
      </c>
      <c r="AL25" s="215">
        <v>61.653146372616902</v>
      </c>
      <c r="AM25" s="209"/>
      <c r="AN25" s="216">
        <v>82.942044150779793</v>
      </c>
      <c r="AO25" s="217">
        <v>82.330052538994806</v>
      </c>
      <c r="AP25" s="218">
        <v>82.6360483448873</v>
      </c>
      <c r="AQ25" s="209"/>
      <c r="AR25" s="219">
        <v>67.648261221837004</v>
      </c>
      <c r="AS25" s="96"/>
      <c r="AT25" s="193">
        <v>-12.388151114911601</v>
      </c>
      <c r="AU25" s="188">
        <v>8.3004316080013503</v>
      </c>
      <c r="AV25" s="188">
        <v>9.04618729821056</v>
      </c>
      <c r="AW25" s="188">
        <v>7.2062488376789204</v>
      </c>
      <c r="AX25" s="188">
        <v>-1.67326746167539</v>
      </c>
      <c r="AY25" s="194">
        <v>2.2617286480914101</v>
      </c>
      <c r="AZ25" s="188"/>
      <c r="BA25" s="195">
        <v>-3.38868665436424</v>
      </c>
      <c r="BB25" s="196">
        <v>-7.5851884905637297</v>
      </c>
      <c r="BC25" s="197">
        <v>-5.5257536025736798</v>
      </c>
      <c r="BD25" s="188"/>
      <c r="BE25" s="198">
        <v>-0.597992245390357</v>
      </c>
      <c r="BF25" s="96"/>
    </row>
    <row r="26" spans="1:58" x14ac:dyDescent="0.25">
      <c r="A26" s="24" t="s">
        <v>46</v>
      </c>
      <c r="B26" s="44" t="str">
        <f t="shared" si="0"/>
        <v>Petersburg/Chester, VA</v>
      </c>
      <c r="C26" s="12"/>
      <c r="D26" s="28" t="s">
        <v>16</v>
      </c>
      <c r="E26" s="31" t="s">
        <v>17</v>
      </c>
      <c r="F26" s="12"/>
      <c r="G26" s="214">
        <v>60.681396735962601</v>
      </c>
      <c r="H26" s="209">
        <v>68.420527686030596</v>
      </c>
      <c r="I26" s="209">
        <v>69.760382533514601</v>
      </c>
      <c r="J26" s="209">
        <v>70.478349077132293</v>
      </c>
      <c r="K26" s="209">
        <v>68.171562755002896</v>
      </c>
      <c r="L26" s="215">
        <v>67.502443757528596</v>
      </c>
      <c r="M26" s="209"/>
      <c r="N26" s="216">
        <v>84.165487118709905</v>
      </c>
      <c r="O26" s="217">
        <v>83.036765883038598</v>
      </c>
      <c r="P26" s="218">
        <v>83.601126500874201</v>
      </c>
      <c r="Q26" s="209"/>
      <c r="R26" s="219">
        <v>72.102067398484493</v>
      </c>
      <c r="S26" s="96"/>
      <c r="T26" s="193">
        <v>-6.5153946491437598</v>
      </c>
      <c r="U26" s="188">
        <v>-4.7206320600630596</v>
      </c>
      <c r="V26" s="188">
        <v>-4.4488783378027499</v>
      </c>
      <c r="W26" s="188">
        <v>-2.9126593016287101</v>
      </c>
      <c r="X26" s="188">
        <v>-2.5993696872730698</v>
      </c>
      <c r="Y26" s="194">
        <v>-4.20104887199129</v>
      </c>
      <c r="Z26" s="188"/>
      <c r="AA26" s="195">
        <v>8.5854448029476096</v>
      </c>
      <c r="AB26" s="196">
        <v>5.3818978438713696</v>
      </c>
      <c r="AC26" s="197">
        <v>6.9705010175534898</v>
      </c>
      <c r="AD26" s="188"/>
      <c r="AE26" s="198">
        <v>-0.76785649445095105</v>
      </c>
      <c r="AF26" s="136"/>
      <c r="AG26" s="214">
        <v>57.346133189236397</v>
      </c>
      <c r="AH26" s="209">
        <v>66.8934023654556</v>
      </c>
      <c r="AI26" s="209">
        <v>67.896104089760996</v>
      </c>
      <c r="AJ26" s="209">
        <v>69.302150927724796</v>
      </c>
      <c r="AK26" s="209">
        <v>66.573589950456494</v>
      </c>
      <c r="AL26" s="215">
        <v>65.602276104526894</v>
      </c>
      <c r="AM26" s="209"/>
      <c r="AN26" s="216">
        <v>78.250850913153201</v>
      </c>
      <c r="AO26" s="217">
        <v>78.903362317854999</v>
      </c>
      <c r="AP26" s="218">
        <v>78.577106615504107</v>
      </c>
      <c r="AQ26" s="209"/>
      <c r="AR26" s="219">
        <v>69.309370536234596</v>
      </c>
      <c r="AS26" s="96"/>
      <c r="AT26" s="193">
        <v>2.8331791034772</v>
      </c>
      <c r="AU26" s="188">
        <v>5.78497467619985</v>
      </c>
      <c r="AV26" s="188">
        <v>5.0606459804761998</v>
      </c>
      <c r="AW26" s="188">
        <v>4.2219695006032802</v>
      </c>
      <c r="AX26" s="188">
        <v>-0.26808868533244301</v>
      </c>
      <c r="AY26" s="194">
        <v>3.5146440326759301</v>
      </c>
      <c r="AZ26" s="188"/>
      <c r="BA26" s="195">
        <v>2.48370682405753</v>
      </c>
      <c r="BB26" s="196">
        <v>2.1759954137386002</v>
      </c>
      <c r="BC26" s="197">
        <v>2.3289809822566601</v>
      </c>
      <c r="BD26" s="188"/>
      <c r="BE26" s="198">
        <v>3.1275882750415902</v>
      </c>
      <c r="BF26" s="96"/>
    </row>
    <row r="27" spans="1:58" x14ac:dyDescent="0.25">
      <c r="A27" s="99" t="s">
        <v>99</v>
      </c>
      <c r="B27" s="45" t="s">
        <v>71</v>
      </c>
      <c r="C27" s="12"/>
      <c r="D27" s="28" t="s">
        <v>16</v>
      </c>
      <c r="E27" s="31" t="s">
        <v>17</v>
      </c>
      <c r="F27" s="12"/>
      <c r="G27" s="214">
        <v>50.602733729011298</v>
      </c>
      <c r="H27" s="209">
        <v>64.339981697086699</v>
      </c>
      <c r="I27" s="209">
        <v>67.712694087142197</v>
      </c>
      <c r="J27" s="209">
        <v>69.214107478773698</v>
      </c>
      <c r="K27" s="209">
        <v>71.054476587523496</v>
      </c>
      <c r="L27" s="215">
        <v>64.578545874030596</v>
      </c>
      <c r="M27" s="209"/>
      <c r="N27" s="216">
        <v>96.791283745996196</v>
      </c>
      <c r="O27" s="217">
        <v>100.115537139661</v>
      </c>
      <c r="P27" s="218">
        <v>98.453410442828797</v>
      </c>
      <c r="Q27" s="209"/>
      <c r="R27" s="219">
        <v>74.253986582151597</v>
      </c>
      <c r="S27" s="96"/>
      <c r="T27" s="193">
        <v>-8.69942432660687</v>
      </c>
      <c r="U27" s="188">
        <v>-9.78891087523205E-2</v>
      </c>
      <c r="V27" s="188">
        <v>3.3345970386361299</v>
      </c>
      <c r="W27" s="188">
        <v>4.4048336365535103</v>
      </c>
      <c r="X27" s="188">
        <v>5.96496098889327</v>
      </c>
      <c r="Y27" s="194">
        <v>1.31441912328354</v>
      </c>
      <c r="Z27" s="188"/>
      <c r="AA27" s="195">
        <v>1.05573160945888</v>
      </c>
      <c r="AB27" s="196">
        <v>1.4525270517592099</v>
      </c>
      <c r="AC27" s="197">
        <v>1.2570901106305701</v>
      </c>
      <c r="AD27" s="188"/>
      <c r="AE27" s="198">
        <v>1.2884767377930799</v>
      </c>
      <c r="AF27" s="136"/>
      <c r="AG27" s="214">
        <v>51.558731040430096</v>
      </c>
      <c r="AH27" s="209">
        <v>64.428597604304102</v>
      </c>
      <c r="AI27" s="209">
        <v>67.510627347477396</v>
      </c>
      <c r="AJ27" s="209">
        <v>68.224256420667899</v>
      </c>
      <c r="AK27" s="209">
        <v>70.085013577301694</v>
      </c>
      <c r="AL27" s="215">
        <v>64.360015758061706</v>
      </c>
      <c r="AM27" s="209"/>
      <c r="AN27" s="216">
        <v>92.615953837173805</v>
      </c>
      <c r="AO27" s="217">
        <v>94.999296391229294</v>
      </c>
      <c r="AP27" s="218">
        <v>93.807625114201599</v>
      </c>
      <c r="AQ27" s="209"/>
      <c r="AR27" s="219">
        <v>72.772947417074406</v>
      </c>
      <c r="AS27" s="96"/>
      <c r="AT27" s="193">
        <v>-5.7792090064606398</v>
      </c>
      <c r="AU27" s="188">
        <v>0.65096802178420599</v>
      </c>
      <c r="AV27" s="188">
        <v>2.0658657597593102</v>
      </c>
      <c r="AW27" s="188">
        <v>3.8195298215326199</v>
      </c>
      <c r="AX27" s="188">
        <v>4.5009315371927103</v>
      </c>
      <c r="AY27" s="194">
        <v>1.30396157948154</v>
      </c>
      <c r="AZ27" s="188"/>
      <c r="BA27" s="195">
        <v>-3.6350394266241999</v>
      </c>
      <c r="BB27" s="196">
        <v>-5.0288240430465798</v>
      </c>
      <c r="BC27" s="197">
        <v>-4.3458598136077198</v>
      </c>
      <c r="BD27" s="188"/>
      <c r="BE27" s="198">
        <v>-0.85374038867206004</v>
      </c>
      <c r="BF27" s="96"/>
    </row>
    <row r="28" spans="1:58" x14ac:dyDescent="0.25">
      <c r="A28" s="24" t="s">
        <v>48</v>
      </c>
      <c r="B28" s="44" t="str">
        <f t="shared" si="0"/>
        <v>Roanoke, VA</v>
      </c>
      <c r="C28" s="12"/>
      <c r="D28" s="28" t="s">
        <v>16</v>
      </c>
      <c r="E28" s="31" t="s">
        <v>17</v>
      </c>
      <c r="F28" s="12"/>
      <c r="G28" s="214">
        <v>46.266974539069302</v>
      </c>
      <c r="H28" s="209">
        <v>56.466430201931502</v>
      </c>
      <c r="I28" s="209">
        <v>64.033532923617202</v>
      </c>
      <c r="J28" s="209">
        <v>62.126767339771703</v>
      </c>
      <c r="K28" s="209">
        <v>63.061919227392401</v>
      </c>
      <c r="L28" s="215">
        <v>58.391124846356398</v>
      </c>
      <c r="M28" s="209"/>
      <c r="N28" s="216">
        <v>76.855662862159704</v>
      </c>
      <c r="O28" s="217">
        <v>76.658022827041194</v>
      </c>
      <c r="P28" s="218">
        <v>76.756842844600499</v>
      </c>
      <c r="Q28" s="209"/>
      <c r="R28" s="219">
        <v>63.6384728458547</v>
      </c>
      <c r="S28" s="96"/>
      <c r="T28" s="193">
        <v>9.3481964857245803</v>
      </c>
      <c r="U28" s="188">
        <v>10.7653374185722</v>
      </c>
      <c r="V28" s="188">
        <v>10.676831026151</v>
      </c>
      <c r="W28" s="188">
        <v>8.3663312581978406</v>
      </c>
      <c r="X28" s="188">
        <v>6.4359279218553596</v>
      </c>
      <c r="Y28" s="194">
        <v>9.0504088655332104</v>
      </c>
      <c r="Z28" s="188"/>
      <c r="AA28" s="195">
        <v>-1.35666231786769</v>
      </c>
      <c r="AB28" s="196">
        <v>-5.8800387104449499</v>
      </c>
      <c r="AC28" s="197">
        <v>-3.6685129271900099</v>
      </c>
      <c r="AD28" s="188"/>
      <c r="AE28" s="198">
        <v>4.3045523330202204</v>
      </c>
      <c r="AF28" s="136"/>
      <c r="AG28" s="214">
        <v>45.702712467076303</v>
      </c>
      <c r="AH28" s="209">
        <v>62.313775241439799</v>
      </c>
      <c r="AI28" s="209">
        <v>71.184461808603999</v>
      </c>
      <c r="AJ28" s="209">
        <v>65.738118964003505</v>
      </c>
      <c r="AK28" s="209">
        <v>61.8203902546093</v>
      </c>
      <c r="AL28" s="215">
        <v>61.351891747146603</v>
      </c>
      <c r="AM28" s="209"/>
      <c r="AN28" s="216">
        <v>75.037209394205405</v>
      </c>
      <c r="AO28" s="217">
        <v>74.169860403862998</v>
      </c>
      <c r="AP28" s="218">
        <v>74.603534899034202</v>
      </c>
      <c r="AQ28" s="209"/>
      <c r="AR28" s="219">
        <v>65.138075504828706</v>
      </c>
      <c r="AS28" s="96"/>
      <c r="AT28" s="193">
        <v>-2.5878548153277299</v>
      </c>
      <c r="AU28" s="188">
        <v>10.4899952684768</v>
      </c>
      <c r="AV28" s="188">
        <v>18.134194427389101</v>
      </c>
      <c r="AW28" s="188">
        <v>8.9935650744548301</v>
      </c>
      <c r="AX28" s="188">
        <v>6.41252342254145</v>
      </c>
      <c r="AY28" s="194">
        <v>8.7874347004359699</v>
      </c>
      <c r="AZ28" s="188"/>
      <c r="BA28" s="195">
        <v>7.2376276108630497</v>
      </c>
      <c r="BB28" s="196">
        <v>-1.8817432944169601</v>
      </c>
      <c r="BC28" s="197">
        <v>2.5019175373497</v>
      </c>
      <c r="BD28" s="188"/>
      <c r="BE28" s="198">
        <v>6.64742453210369</v>
      </c>
      <c r="BF28" s="96"/>
    </row>
    <row r="29" spans="1:58" x14ac:dyDescent="0.25">
      <c r="A29" s="24" t="s">
        <v>49</v>
      </c>
      <c r="B29" s="44" t="str">
        <f t="shared" si="0"/>
        <v>Charlottesville, VA</v>
      </c>
      <c r="C29" s="12"/>
      <c r="D29" s="28" t="s">
        <v>16</v>
      </c>
      <c r="E29" s="31" t="s">
        <v>17</v>
      </c>
      <c r="F29" s="12"/>
      <c r="G29" s="214">
        <v>64.131179761615101</v>
      </c>
      <c r="H29" s="209">
        <v>76.068258331306197</v>
      </c>
      <c r="I29" s="209">
        <v>81.462957917781495</v>
      </c>
      <c r="J29" s="209">
        <v>85.017501824373596</v>
      </c>
      <c r="K29" s="209">
        <v>86.954507419119395</v>
      </c>
      <c r="L29" s="215">
        <v>78.726881050839197</v>
      </c>
      <c r="M29" s="209"/>
      <c r="N29" s="216">
        <v>119.61383604962199</v>
      </c>
      <c r="O29" s="217">
        <v>129.55227438579399</v>
      </c>
      <c r="P29" s="218">
        <v>124.58305521770799</v>
      </c>
      <c r="Q29" s="209"/>
      <c r="R29" s="219">
        <v>91.828645098516105</v>
      </c>
      <c r="S29" s="96"/>
      <c r="T29" s="193">
        <v>-14.556958943542799</v>
      </c>
      <c r="U29" s="188">
        <v>-7.5890697536880296</v>
      </c>
      <c r="V29" s="188">
        <v>-5.2472848479050898</v>
      </c>
      <c r="W29" s="188">
        <v>-0.86926035589585504</v>
      </c>
      <c r="X29" s="188">
        <v>-6.93680134873604</v>
      </c>
      <c r="Y29" s="194">
        <v>-6.8421702384144298</v>
      </c>
      <c r="Z29" s="188"/>
      <c r="AA29" s="195">
        <v>0.41176256008781598</v>
      </c>
      <c r="AB29" s="196">
        <v>1.25222145908029</v>
      </c>
      <c r="AC29" s="197">
        <v>0.84700475564504896</v>
      </c>
      <c r="AD29" s="188"/>
      <c r="AE29" s="198">
        <v>-4.0050490419651599</v>
      </c>
      <c r="AF29" s="136"/>
      <c r="AG29" s="214">
        <v>80.726582948187698</v>
      </c>
      <c r="AH29" s="209">
        <v>101.643522257358</v>
      </c>
      <c r="AI29" s="209">
        <v>99.107754196059304</v>
      </c>
      <c r="AJ29" s="209">
        <v>103.973369618097</v>
      </c>
      <c r="AK29" s="209">
        <v>103.76404342009199</v>
      </c>
      <c r="AL29" s="215">
        <v>97.843054487959094</v>
      </c>
      <c r="AM29" s="209"/>
      <c r="AN29" s="216">
        <v>136.656956944782</v>
      </c>
      <c r="AO29" s="217">
        <v>143.09905254195999</v>
      </c>
      <c r="AP29" s="218">
        <v>139.87800474337101</v>
      </c>
      <c r="AQ29" s="209"/>
      <c r="AR29" s="219">
        <v>109.853040275219</v>
      </c>
      <c r="AS29" s="96"/>
      <c r="AT29" s="193">
        <v>23.484501621526</v>
      </c>
      <c r="AU29" s="188">
        <v>33.8184945497622</v>
      </c>
      <c r="AV29" s="188">
        <v>20.226447756154499</v>
      </c>
      <c r="AW29" s="188">
        <v>25.6039280357964</v>
      </c>
      <c r="AX29" s="188">
        <v>17.5681219003725</v>
      </c>
      <c r="AY29" s="194">
        <v>23.914155285275001</v>
      </c>
      <c r="AZ29" s="188"/>
      <c r="BA29" s="195">
        <v>9.9653878758521</v>
      </c>
      <c r="BB29" s="196">
        <v>6.1503532259346496</v>
      </c>
      <c r="BC29" s="197">
        <v>7.9803037260879996</v>
      </c>
      <c r="BD29" s="188"/>
      <c r="BE29" s="198">
        <v>17.600861092003999</v>
      </c>
      <c r="BF29" s="96"/>
    </row>
    <row r="30" spans="1:58" x14ac:dyDescent="0.25">
      <c r="A30" s="24" t="s">
        <v>50</v>
      </c>
      <c r="B30" s="46" t="s">
        <v>73</v>
      </c>
      <c r="C30" s="12"/>
      <c r="D30" s="28" t="s">
        <v>16</v>
      </c>
      <c r="E30" s="31" t="s">
        <v>17</v>
      </c>
      <c r="F30" s="12"/>
      <c r="G30" s="214">
        <v>47.931144640998902</v>
      </c>
      <c r="H30" s="209">
        <v>63.250123383380398</v>
      </c>
      <c r="I30" s="209">
        <v>72.717376244982901</v>
      </c>
      <c r="J30" s="209">
        <v>69.989228482235703</v>
      </c>
      <c r="K30" s="209">
        <v>62.774209900401303</v>
      </c>
      <c r="L30" s="215">
        <v>63.332416530399797</v>
      </c>
      <c r="M30" s="209"/>
      <c r="N30" s="216">
        <v>71.514382339824493</v>
      </c>
      <c r="O30" s="217">
        <v>69.967358406421795</v>
      </c>
      <c r="P30" s="218">
        <v>70.740870373123201</v>
      </c>
      <c r="Q30" s="209"/>
      <c r="R30" s="219">
        <v>65.449117628320806</v>
      </c>
      <c r="S30" s="96"/>
      <c r="T30" s="193">
        <v>16.895223257467599</v>
      </c>
      <c r="U30" s="188">
        <v>24.855738403316</v>
      </c>
      <c r="V30" s="188">
        <v>32.712089467084802</v>
      </c>
      <c r="W30" s="188">
        <v>17.926769369560802</v>
      </c>
      <c r="X30" s="188">
        <v>13.4705001137806</v>
      </c>
      <c r="Y30" s="194">
        <v>21.267369708820699</v>
      </c>
      <c r="Z30" s="188"/>
      <c r="AA30" s="195">
        <v>3.2867229406067802</v>
      </c>
      <c r="AB30" s="196">
        <v>-1.39999024890532</v>
      </c>
      <c r="AC30" s="197">
        <v>0.91458232696526298</v>
      </c>
      <c r="AD30" s="188"/>
      <c r="AE30" s="198">
        <v>14.1573253185417</v>
      </c>
      <c r="AF30" s="136"/>
      <c r="AG30" s="214">
        <v>50.485638843466603</v>
      </c>
      <c r="AH30" s="209">
        <v>65.563330236360898</v>
      </c>
      <c r="AI30" s="209">
        <v>71.304143749070903</v>
      </c>
      <c r="AJ30" s="209">
        <v>77.508820796788996</v>
      </c>
      <c r="AK30" s="209">
        <v>70.274122565779606</v>
      </c>
      <c r="AL30" s="215">
        <v>67.027211238293404</v>
      </c>
      <c r="AM30" s="209"/>
      <c r="AN30" s="216">
        <v>79.232329790396903</v>
      </c>
      <c r="AO30" s="217">
        <v>80.271049873643506</v>
      </c>
      <c r="AP30" s="218">
        <v>79.751689832020205</v>
      </c>
      <c r="AQ30" s="209"/>
      <c r="AR30" s="219">
        <v>70.662776550786802</v>
      </c>
      <c r="AS30" s="96"/>
      <c r="AT30" s="193">
        <v>10.288729961749199</v>
      </c>
      <c r="AU30" s="188">
        <v>14.2614445013802</v>
      </c>
      <c r="AV30" s="188">
        <v>15.384395479968999</v>
      </c>
      <c r="AW30" s="188">
        <v>18.340588537775702</v>
      </c>
      <c r="AX30" s="188">
        <v>8.1907966143255297</v>
      </c>
      <c r="AY30" s="194">
        <v>13.4503419359008</v>
      </c>
      <c r="AZ30" s="188"/>
      <c r="BA30" s="195">
        <v>2.2935569899530099</v>
      </c>
      <c r="BB30" s="196">
        <v>2.4803506769106098</v>
      </c>
      <c r="BC30" s="197">
        <v>2.3874768606241399</v>
      </c>
      <c r="BD30" s="188"/>
      <c r="BE30" s="198">
        <v>9.63060259553367</v>
      </c>
      <c r="BF30" s="96"/>
    </row>
    <row r="31" spans="1:58" x14ac:dyDescent="0.25">
      <c r="A31" s="24" t="s">
        <v>51</v>
      </c>
      <c r="B31" s="44" t="str">
        <f t="shared" si="0"/>
        <v>Staunton &amp; Harrisonburg, VA</v>
      </c>
      <c r="C31" s="12"/>
      <c r="D31" s="28" t="s">
        <v>16</v>
      </c>
      <c r="E31" s="31" t="s">
        <v>17</v>
      </c>
      <c r="F31" s="12"/>
      <c r="G31" s="214">
        <v>48.690457041977197</v>
      </c>
      <c r="H31" s="209">
        <v>60.076357395056803</v>
      </c>
      <c r="I31" s="209">
        <v>61.096363279717501</v>
      </c>
      <c r="J31" s="209">
        <v>65.551396626127797</v>
      </c>
      <c r="K31" s="209">
        <v>62.719470380541303</v>
      </c>
      <c r="L31" s="215">
        <v>59.6268089446841</v>
      </c>
      <c r="M31" s="209"/>
      <c r="N31" s="216">
        <v>81.795837583365994</v>
      </c>
      <c r="O31" s="217">
        <v>85.195353079639006</v>
      </c>
      <c r="P31" s="218">
        <v>83.4955953315025</v>
      </c>
      <c r="Q31" s="209"/>
      <c r="R31" s="219">
        <v>66.4464621980608</v>
      </c>
      <c r="S31" s="96"/>
      <c r="T31" s="193">
        <v>1.1926042456700501</v>
      </c>
      <c r="U31" s="188">
        <v>10.0405609524095</v>
      </c>
      <c r="V31" s="188">
        <v>6.2033223808134297</v>
      </c>
      <c r="W31" s="188">
        <v>11.376229830052401</v>
      </c>
      <c r="X31" s="188">
        <v>0.86787329540286096</v>
      </c>
      <c r="Y31" s="194">
        <v>5.9938924651532401</v>
      </c>
      <c r="Z31" s="188"/>
      <c r="AA31" s="195">
        <v>-10.2996445872619</v>
      </c>
      <c r="AB31" s="196">
        <v>-9.3986489908786197</v>
      </c>
      <c r="AC31" s="197">
        <v>-9.8422263041936393</v>
      </c>
      <c r="AD31" s="188"/>
      <c r="AE31" s="198">
        <v>-0.29380139708700997</v>
      </c>
      <c r="AF31" s="136"/>
      <c r="AG31" s="214">
        <v>51.769252648097201</v>
      </c>
      <c r="AH31" s="209">
        <v>62.045786582973697</v>
      </c>
      <c r="AI31" s="209">
        <v>63.556950765005801</v>
      </c>
      <c r="AJ31" s="209">
        <v>68.042090525696295</v>
      </c>
      <c r="AK31" s="209">
        <v>66.836488819144705</v>
      </c>
      <c r="AL31" s="215">
        <v>62.4501138681836</v>
      </c>
      <c r="AM31" s="209"/>
      <c r="AN31" s="216">
        <v>84.576021479011303</v>
      </c>
      <c r="AO31" s="217">
        <v>86.692934484111404</v>
      </c>
      <c r="AP31" s="218">
        <v>85.634477981561304</v>
      </c>
      <c r="AQ31" s="209"/>
      <c r="AR31" s="219">
        <v>69.074217900577196</v>
      </c>
      <c r="AS31" s="96"/>
      <c r="AT31" s="193">
        <v>5.6476308120212497</v>
      </c>
      <c r="AU31" s="188">
        <v>5.99648099079592</v>
      </c>
      <c r="AV31" s="188">
        <v>4.3008247976688398</v>
      </c>
      <c r="AW31" s="188">
        <v>13.385332470389001</v>
      </c>
      <c r="AX31" s="188">
        <v>6.7357124859989304</v>
      </c>
      <c r="AY31" s="194">
        <v>7.2650076644159496</v>
      </c>
      <c r="AZ31" s="188"/>
      <c r="BA31" s="195">
        <v>-2.3728616513862502</v>
      </c>
      <c r="BB31" s="196">
        <v>-5.9674403876301003</v>
      </c>
      <c r="BC31" s="197">
        <v>-4.22606102901731</v>
      </c>
      <c r="BD31" s="188"/>
      <c r="BE31" s="198">
        <v>2.8922020938266</v>
      </c>
      <c r="BF31" s="96"/>
    </row>
    <row r="32" spans="1:58" x14ac:dyDescent="0.25">
      <c r="A32" s="24" t="s">
        <v>52</v>
      </c>
      <c r="B32" s="44" t="str">
        <f t="shared" si="0"/>
        <v>Blacksburg &amp; Wytheville, VA</v>
      </c>
      <c r="C32" s="12"/>
      <c r="D32" s="28" t="s">
        <v>16</v>
      </c>
      <c r="E32" s="31" t="s">
        <v>17</v>
      </c>
      <c r="F32" s="12"/>
      <c r="G32" s="214">
        <v>48.8650555230859</v>
      </c>
      <c r="H32" s="209">
        <v>59.609633742450796</v>
      </c>
      <c r="I32" s="209">
        <v>61.695359438924598</v>
      </c>
      <c r="J32" s="209">
        <v>66.554849016169797</v>
      </c>
      <c r="K32" s="209">
        <v>68.488234950321399</v>
      </c>
      <c r="L32" s="215">
        <v>61.042626534190497</v>
      </c>
      <c r="M32" s="209"/>
      <c r="N32" s="216">
        <v>100.39304889927899</v>
      </c>
      <c r="O32" s="217">
        <v>90.177225793882698</v>
      </c>
      <c r="P32" s="218">
        <v>95.285137346580896</v>
      </c>
      <c r="Q32" s="209"/>
      <c r="R32" s="219">
        <v>70.826201052016302</v>
      </c>
      <c r="S32" s="96"/>
      <c r="T32" s="193">
        <v>20.105524591159998</v>
      </c>
      <c r="U32" s="188">
        <v>13.6231681808747</v>
      </c>
      <c r="V32" s="188">
        <v>15.2984983742074</v>
      </c>
      <c r="W32" s="188">
        <v>18.345607405486899</v>
      </c>
      <c r="X32" s="188">
        <v>16.450149397660901</v>
      </c>
      <c r="Y32" s="194">
        <v>16.623551969468</v>
      </c>
      <c r="Z32" s="188"/>
      <c r="AA32" s="195">
        <v>2.1244573596431899</v>
      </c>
      <c r="AB32" s="196">
        <v>-0.14016370914121001</v>
      </c>
      <c r="AC32" s="197">
        <v>1.0401796888292401</v>
      </c>
      <c r="AD32" s="188"/>
      <c r="AE32" s="198">
        <v>10.096685146332399</v>
      </c>
      <c r="AF32" s="136"/>
      <c r="AG32" s="214">
        <v>46.269556302357202</v>
      </c>
      <c r="AH32" s="209">
        <v>56.587352425482102</v>
      </c>
      <c r="AI32" s="209">
        <v>57.814570913695597</v>
      </c>
      <c r="AJ32" s="209">
        <v>60.593787745957499</v>
      </c>
      <c r="AK32" s="209">
        <v>65.129338106370497</v>
      </c>
      <c r="AL32" s="215">
        <v>57.278921098772599</v>
      </c>
      <c r="AM32" s="209"/>
      <c r="AN32" s="216">
        <v>97.179080459770105</v>
      </c>
      <c r="AO32" s="217">
        <v>86.2389699006428</v>
      </c>
      <c r="AP32" s="218">
        <v>91.709025180206496</v>
      </c>
      <c r="AQ32" s="209"/>
      <c r="AR32" s="219">
        <v>67.116093693468002</v>
      </c>
      <c r="AS32" s="96"/>
      <c r="AT32" s="193">
        <v>7.8935728667455498</v>
      </c>
      <c r="AU32" s="188">
        <v>8.20354196457642</v>
      </c>
      <c r="AV32" s="188">
        <v>8.2047619905425702</v>
      </c>
      <c r="AW32" s="188">
        <v>8.6678343642992299</v>
      </c>
      <c r="AX32" s="188">
        <v>10.052320240019901</v>
      </c>
      <c r="AY32" s="194">
        <v>8.6667231143728607</v>
      </c>
      <c r="AZ32" s="188"/>
      <c r="BA32" s="195">
        <v>5.3336660852545901</v>
      </c>
      <c r="BB32" s="196">
        <v>1.92586446090192</v>
      </c>
      <c r="BC32" s="197">
        <v>3.7034521421409701</v>
      </c>
      <c r="BD32" s="188"/>
      <c r="BE32" s="198">
        <v>6.6735326019719601</v>
      </c>
      <c r="BF32" s="96"/>
    </row>
    <row r="33" spans="1:58" x14ac:dyDescent="0.25">
      <c r="A33" s="24" t="s">
        <v>53</v>
      </c>
      <c r="B33" s="44" t="str">
        <f t="shared" si="0"/>
        <v>Lynchburg, VA</v>
      </c>
      <c r="C33" s="12"/>
      <c r="D33" s="28" t="s">
        <v>16</v>
      </c>
      <c r="E33" s="31" t="s">
        <v>17</v>
      </c>
      <c r="F33" s="12"/>
      <c r="G33" s="214">
        <v>43.024445167588603</v>
      </c>
      <c r="H33" s="209">
        <v>61.015662219329599</v>
      </c>
      <c r="I33" s="209">
        <v>68.739440286365095</v>
      </c>
      <c r="J33" s="209">
        <v>69.807770907907496</v>
      </c>
      <c r="K33" s="209">
        <v>60.271278880572702</v>
      </c>
      <c r="L33" s="215">
        <v>60.571719492352699</v>
      </c>
      <c r="M33" s="209"/>
      <c r="N33" s="216">
        <v>71.809616010413194</v>
      </c>
      <c r="O33" s="217">
        <v>78.443299707126499</v>
      </c>
      <c r="P33" s="218">
        <v>75.126457858769896</v>
      </c>
      <c r="Q33" s="209"/>
      <c r="R33" s="219">
        <v>64.730216168471898</v>
      </c>
      <c r="S33" s="96"/>
      <c r="T33" s="193">
        <v>3.06295286753527</v>
      </c>
      <c r="U33" s="188">
        <v>15.893888842129501</v>
      </c>
      <c r="V33" s="188">
        <v>17.9630578855338</v>
      </c>
      <c r="W33" s="188">
        <v>15.2435499987218</v>
      </c>
      <c r="X33" s="188">
        <v>2.49691186299302</v>
      </c>
      <c r="Y33" s="194">
        <v>11.3275511060996</v>
      </c>
      <c r="Z33" s="188"/>
      <c r="AA33" s="195">
        <v>-10.498901015301</v>
      </c>
      <c r="AB33" s="196">
        <v>-7.6656938600599096</v>
      </c>
      <c r="AC33" s="197">
        <v>-9.0417986973299609</v>
      </c>
      <c r="AD33" s="188"/>
      <c r="AE33" s="198">
        <v>3.6318801335921602</v>
      </c>
      <c r="AF33" s="136"/>
      <c r="AG33" s="214">
        <v>42.022369834038301</v>
      </c>
      <c r="AH33" s="209">
        <v>59.748169541164899</v>
      </c>
      <c r="AI33" s="209">
        <v>64.658352587048398</v>
      </c>
      <c r="AJ33" s="209">
        <v>68.799288154897397</v>
      </c>
      <c r="AK33" s="209">
        <v>63.3954083957045</v>
      </c>
      <c r="AL33" s="215">
        <v>59.7247177025707</v>
      </c>
      <c r="AM33" s="209"/>
      <c r="AN33" s="216">
        <v>79.529501301659593</v>
      </c>
      <c r="AO33" s="217">
        <v>85.487296615684897</v>
      </c>
      <c r="AP33" s="218">
        <v>82.508398958672302</v>
      </c>
      <c r="AQ33" s="209"/>
      <c r="AR33" s="219">
        <v>66.234340918599699</v>
      </c>
      <c r="AS33" s="96"/>
      <c r="AT33" s="193">
        <v>4.6069914164310104</v>
      </c>
      <c r="AU33" s="188">
        <v>11.1817366709015</v>
      </c>
      <c r="AV33" s="188">
        <v>9.5446306323870491</v>
      </c>
      <c r="AW33" s="188">
        <v>18.1852459391548</v>
      </c>
      <c r="AX33" s="188">
        <v>7.6861033201293498</v>
      </c>
      <c r="AY33" s="194">
        <v>10.5934746060957</v>
      </c>
      <c r="AZ33" s="188"/>
      <c r="BA33" s="195">
        <v>-4.1772716700957799</v>
      </c>
      <c r="BB33" s="196">
        <v>-1.1419716365308199</v>
      </c>
      <c r="BC33" s="197">
        <v>-2.628472551472</v>
      </c>
      <c r="BD33" s="188"/>
      <c r="BE33" s="198">
        <v>5.4949781996551499</v>
      </c>
      <c r="BF33" s="96"/>
    </row>
    <row r="34" spans="1:58" x14ac:dyDescent="0.25">
      <c r="A34" s="24" t="s">
        <v>78</v>
      </c>
      <c r="B34" s="44" t="str">
        <f t="shared" si="0"/>
        <v>Central Virginia</v>
      </c>
      <c r="C34" s="12"/>
      <c r="D34" s="28" t="s">
        <v>16</v>
      </c>
      <c r="E34" s="31" t="s">
        <v>17</v>
      </c>
      <c r="F34" s="12"/>
      <c r="G34" s="214">
        <v>52.3219618758434</v>
      </c>
      <c r="H34" s="209">
        <v>66.166086032388606</v>
      </c>
      <c r="I34" s="209">
        <v>72.117321524966201</v>
      </c>
      <c r="J34" s="209">
        <v>77.601390013495205</v>
      </c>
      <c r="K34" s="209">
        <v>80.304862348178105</v>
      </c>
      <c r="L34" s="215">
        <v>69.702324358974295</v>
      </c>
      <c r="M34" s="209"/>
      <c r="N34" s="216">
        <v>101.640537449392</v>
      </c>
      <c r="O34" s="217">
        <v>104.59932624831301</v>
      </c>
      <c r="P34" s="218">
        <v>103.119931848852</v>
      </c>
      <c r="Q34" s="209"/>
      <c r="R34" s="219">
        <v>79.250212213225296</v>
      </c>
      <c r="S34" s="96"/>
      <c r="T34" s="193">
        <v>-8.9998506911959506</v>
      </c>
      <c r="U34" s="188">
        <v>0.51180728074571202</v>
      </c>
      <c r="V34" s="188">
        <v>2.0824007452809399</v>
      </c>
      <c r="W34" s="188">
        <v>9.6339849161744802</v>
      </c>
      <c r="X34" s="188">
        <v>13.3821275993461</v>
      </c>
      <c r="Y34" s="194">
        <v>3.8532362284591701</v>
      </c>
      <c r="Z34" s="188"/>
      <c r="AA34" s="195">
        <v>10.1878113661223</v>
      </c>
      <c r="AB34" s="196">
        <v>8.7923083451296709</v>
      </c>
      <c r="AC34" s="197">
        <v>9.47560440357449</v>
      </c>
      <c r="AD34" s="188"/>
      <c r="AE34" s="198">
        <v>5.8747109116400802</v>
      </c>
      <c r="AF34" s="136"/>
      <c r="AG34" s="214">
        <v>56.600328947368403</v>
      </c>
      <c r="AH34" s="209">
        <v>73.202383097165907</v>
      </c>
      <c r="AI34" s="209">
        <v>78.496723515519506</v>
      </c>
      <c r="AJ34" s="209">
        <v>81.440714659244193</v>
      </c>
      <c r="AK34" s="209">
        <v>78.174289220647694</v>
      </c>
      <c r="AL34" s="215">
        <v>73.582887887989202</v>
      </c>
      <c r="AM34" s="209"/>
      <c r="AN34" s="216">
        <v>96.532443066801605</v>
      </c>
      <c r="AO34" s="217">
        <v>98.026221659919003</v>
      </c>
      <c r="AP34" s="218">
        <v>97.279332363360297</v>
      </c>
      <c r="AQ34" s="209"/>
      <c r="AR34" s="219">
        <v>80.353300595237997</v>
      </c>
      <c r="AS34" s="96"/>
      <c r="AT34" s="193">
        <v>5.1070991303723599</v>
      </c>
      <c r="AU34" s="188">
        <v>17.368482284858</v>
      </c>
      <c r="AV34" s="188">
        <v>16.032125551741</v>
      </c>
      <c r="AW34" s="188">
        <v>18.6760632913333</v>
      </c>
      <c r="AX34" s="188">
        <v>12.783090899532899</v>
      </c>
      <c r="AY34" s="194">
        <v>14.3269815198489</v>
      </c>
      <c r="AZ34" s="188"/>
      <c r="BA34" s="195">
        <v>4.4262643429108497</v>
      </c>
      <c r="BB34" s="196">
        <v>0.151507813892795</v>
      </c>
      <c r="BC34" s="197">
        <v>2.2278239497318002</v>
      </c>
      <c r="BD34" s="188"/>
      <c r="BE34" s="198">
        <v>9.8306493854250903</v>
      </c>
      <c r="BF34" s="96"/>
    </row>
    <row r="35" spans="1:58" x14ac:dyDescent="0.25">
      <c r="A35" s="24" t="s">
        <v>79</v>
      </c>
      <c r="B35" s="44" t="str">
        <f t="shared" si="0"/>
        <v>Chesapeake Bay</v>
      </c>
      <c r="C35" s="12"/>
      <c r="D35" s="28" t="s">
        <v>16</v>
      </c>
      <c r="E35" s="31" t="s">
        <v>17</v>
      </c>
      <c r="F35" s="12"/>
      <c r="G35" s="214">
        <v>60.263966480446904</v>
      </c>
      <c r="H35" s="209">
        <v>81.300456238361207</v>
      </c>
      <c r="I35" s="209">
        <v>83.048631284916198</v>
      </c>
      <c r="J35" s="209">
        <v>81.9800931098696</v>
      </c>
      <c r="K35" s="209">
        <v>73.726238361266198</v>
      </c>
      <c r="L35" s="215">
        <v>76.063877094972</v>
      </c>
      <c r="M35" s="209"/>
      <c r="N35" s="216">
        <v>110.270363128491</v>
      </c>
      <c r="O35" s="217">
        <v>115.718230912476</v>
      </c>
      <c r="P35" s="218">
        <v>112.994297020484</v>
      </c>
      <c r="Q35" s="209"/>
      <c r="R35" s="219">
        <v>86.615425645118293</v>
      </c>
      <c r="S35" s="96"/>
      <c r="T35" s="193">
        <v>-14.147813235431</v>
      </c>
      <c r="U35" s="188">
        <v>-1.25268633522636</v>
      </c>
      <c r="V35" s="188">
        <v>-4.01826826993788</v>
      </c>
      <c r="W35" s="188">
        <v>1.2035349608130099</v>
      </c>
      <c r="X35" s="188">
        <v>-11.4280169287051</v>
      </c>
      <c r="Y35" s="194">
        <v>-5.69726654537721</v>
      </c>
      <c r="Z35" s="188"/>
      <c r="AA35" s="195">
        <v>-4.8320161358367404</v>
      </c>
      <c r="AB35" s="196">
        <v>-3.4821225682665302</v>
      </c>
      <c r="AC35" s="197">
        <v>-4.1455496937229297</v>
      </c>
      <c r="AD35" s="188"/>
      <c r="AE35" s="198">
        <v>-5.1248052721181203</v>
      </c>
      <c r="AF35" s="136"/>
      <c r="AG35" s="214">
        <v>59.191408286778298</v>
      </c>
      <c r="AH35" s="209">
        <v>76.181096368715004</v>
      </c>
      <c r="AI35" s="209">
        <v>75.902334729981305</v>
      </c>
      <c r="AJ35" s="209">
        <v>75.664450651769002</v>
      </c>
      <c r="AK35" s="209">
        <v>74.068943202979497</v>
      </c>
      <c r="AL35" s="215">
        <v>72.201646648044601</v>
      </c>
      <c r="AM35" s="209"/>
      <c r="AN35" s="216">
        <v>107.59859636871499</v>
      </c>
      <c r="AO35" s="217">
        <v>117.15885242085599</v>
      </c>
      <c r="AP35" s="218">
        <v>112.378724394785</v>
      </c>
      <c r="AQ35" s="209"/>
      <c r="AR35" s="219">
        <v>83.680811718542103</v>
      </c>
      <c r="AS35" s="96"/>
      <c r="AT35" s="193">
        <v>-8.6965858796737798</v>
      </c>
      <c r="AU35" s="188">
        <v>-1.87007975241349</v>
      </c>
      <c r="AV35" s="188">
        <v>-9.0809009554556503</v>
      </c>
      <c r="AW35" s="188">
        <v>-1.6813958538885501</v>
      </c>
      <c r="AX35" s="188">
        <v>-4.29590822229419</v>
      </c>
      <c r="AY35" s="194">
        <v>-5.0722146227748102</v>
      </c>
      <c r="AZ35" s="188"/>
      <c r="BA35" s="195">
        <v>-5.6280459750215099</v>
      </c>
      <c r="BB35" s="196">
        <v>-7.41078434945321</v>
      </c>
      <c r="BC35" s="197">
        <v>-6.5658110263776903</v>
      </c>
      <c r="BD35" s="188"/>
      <c r="BE35" s="198">
        <v>-5.6509170339859196</v>
      </c>
      <c r="BF35" s="96"/>
    </row>
    <row r="36" spans="1:58" x14ac:dyDescent="0.25">
      <c r="A36" s="24" t="s">
        <v>80</v>
      </c>
      <c r="B36" s="44" t="str">
        <f t="shared" si="0"/>
        <v>Coastal Virginia - Eastern Shore</v>
      </c>
      <c r="C36" s="12"/>
      <c r="D36" s="28" t="s">
        <v>16</v>
      </c>
      <c r="E36" s="31" t="s">
        <v>17</v>
      </c>
      <c r="F36" s="12"/>
      <c r="G36" s="214">
        <v>83.665144061841104</v>
      </c>
      <c r="H36" s="209">
        <v>108.21660576247299</v>
      </c>
      <c r="I36" s="209">
        <v>118.797687983134</v>
      </c>
      <c r="J36" s="209">
        <v>117.685973295853</v>
      </c>
      <c r="K36" s="209">
        <v>118.407680955727</v>
      </c>
      <c r="L36" s="215">
        <v>109.354618411806</v>
      </c>
      <c r="M36" s="209"/>
      <c r="N36" s="216">
        <v>171.90618411806</v>
      </c>
      <c r="O36" s="217">
        <v>176.882403373155</v>
      </c>
      <c r="P36" s="218">
        <v>174.394293745607</v>
      </c>
      <c r="Q36" s="209"/>
      <c r="R36" s="219">
        <v>127.937382792892</v>
      </c>
      <c r="S36" s="96"/>
      <c r="T36" s="193">
        <v>-7.3736817837980704</v>
      </c>
      <c r="U36" s="188">
        <v>1.6591255335105799</v>
      </c>
      <c r="V36" s="188">
        <v>5.9856058568466697</v>
      </c>
      <c r="W36" s="188">
        <v>9.7474541684311102</v>
      </c>
      <c r="X36" s="188">
        <v>4.7413703648506802</v>
      </c>
      <c r="Y36" s="194">
        <v>3.3313237493519301</v>
      </c>
      <c r="Z36" s="188"/>
      <c r="AA36" s="195">
        <v>8.3015993511255903</v>
      </c>
      <c r="AB36" s="196">
        <v>9.3032544626173905</v>
      </c>
      <c r="AC36" s="197">
        <v>8.8072672516422799</v>
      </c>
      <c r="AD36" s="188"/>
      <c r="AE36" s="198">
        <v>5.3971640486600503</v>
      </c>
      <c r="AF36" s="136"/>
      <c r="AG36" s="214">
        <v>87.350340829234</v>
      </c>
      <c r="AH36" s="209">
        <v>114.150520028109</v>
      </c>
      <c r="AI36" s="209">
        <v>125.64768446943</v>
      </c>
      <c r="AJ36" s="209">
        <v>122.364147926914</v>
      </c>
      <c r="AK36" s="209">
        <v>121.140758959943</v>
      </c>
      <c r="AL36" s="215">
        <v>114.13069044272601</v>
      </c>
      <c r="AM36" s="209"/>
      <c r="AN36" s="216">
        <v>163.915382993675</v>
      </c>
      <c r="AO36" s="217">
        <v>169.83028285312699</v>
      </c>
      <c r="AP36" s="218">
        <v>166.87283292340101</v>
      </c>
      <c r="AQ36" s="209"/>
      <c r="AR36" s="219">
        <v>129.199874008633</v>
      </c>
      <c r="AS36" s="96"/>
      <c r="AT36" s="193">
        <v>-6.8084445580001898</v>
      </c>
      <c r="AU36" s="188">
        <v>5.2437134991541896</v>
      </c>
      <c r="AV36" s="188">
        <v>8.7898021984539092</v>
      </c>
      <c r="AW36" s="188">
        <v>7.5418751707839498</v>
      </c>
      <c r="AX36" s="188">
        <v>5.02105337432591</v>
      </c>
      <c r="AY36" s="194">
        <v>4.3580384756696402</v>
      </c>
      <c r="AZ36" s="188"/>
      <c r="BA36" s="195">
        <v>-0.13135787707700899</v>
      </c>
      <c r="BB36" s="196">
        <v>-0.32413123397684501</v>
      </c>
      <c r="BC36" s="197">
        <v>-0.22954588023446701</v>
      </c>
      <c r="BD36" s="188"/>
      <c r="BE36" s="198">
        <v>2.6168085517302999</v>
      </c>
      <c r="BF36" s="96"/>
    </row>
    <row r="37" spans="1:58" x14ac:dyDescent="0.25">
      <c r="A37" s="24" t="s">
        <v>81</v>
      </c>
      <c r="B37" s="44" t="str">
        <f t="shared" si="0"/>
        <v>Coastal Virginia - Hampton Roads</v>
      </c>
      <c r="C37" s="12"/>
      <c r="D37" s="28" t="s">
        <v>16</v>
      </c>
      <c r="E37" s="31" t="s">
        <v>17</v>
      </c>
      <c r="F37" s="12"/>
      <c r="G37" s="214">
        <v>95.597587114800703</v>
      </c>
      <c r="H37" s="209">
        <v>108.010457537411</v>
      </c>
      <c r="I37" s="209">
        <v>112.789134359635</v>
      </c>
      <c r="J37" s="209">
        <v>117.69898417559899</v>
      </c>
      <c r="K37" s="209">
        <v>122.029649122807</v>
      </c>
      <c r="L37" s="215">
        <v>111.22516246204999</v>
      </c>
      <c r="M37" s="209"/>
      <c r="N37" s="216">
        <v>171.76282797345499</v>
      </c>
      <c r="O37" s="217">
        <v>181.45501383627499</v>
      </c>
      <c r="P37" s="218">
        <v>176.60892090486499</v>
      </c>
      <c r="Q37" s="209"/>
      <c r="R37" s="219">
        <v>129.90623630285501</v>
      </c>
      <c r="S37" s="96"/>
      <c r="T37" s="193">
        <v>-9.3745714522298194</v>
      </c>
      <c r="U37" s="188">
        <v>-6.1344942324076301</v>
      </c>
      <c r="V37" s="188">
        <v>-2.6213199464610502</v>
      </c>
      <c r="W37" s="188">
        <v>4.2852676561140104</v>
      </c>
      <c r="X37" s="188">
        <v>-0.68268446722530196</v>
      </c>
      <c r="Y37" s="194">
        <v>-2.7942643173053598</v>
      </c>
      <c r="Z37" s="188"/>
      <c r="AA37" s="195">
        <v>0.11531381118718</v>
      </c>
      <c r="AB37" s="196">
        <v>1.0986791175046799</v>
      </c>
      <c r="AC37" s="197">
        <v>0.61808663545598796</v>
      </c>
      <c r="AD37" s="188"/>
      <c r="AE37" s="198">
        <v>-1.49665726439421</v>
      </c>
      <c r="AF37" s="136"/>
      <c r="AG37" s="214">
        <v>99.472076784610806</v>
      </c>
      <c r="AH37" s="209">
        <v>113.52724826039</v>
      </c>
      <c r="AI37" s="209">
        <v>118.890004768813</v>
      </c>
      <c r="AJ37" s="209">
        <v>121.62666928615501</v>
      </c>
      <c r="AK37" s="209">
        <v>124.242485021896</v>
      </c>
      <c r="AL37" s="215">
        <v>115.551696824373</v>
      </c>
      <c r="AM37" s="209"/>
      <c r="AN37" s="216">
        <v>169.889576448778</v>
      </c>
      <c r="AO37" s="217">
        <v>183.037125950404</v>
      </c>
      <c r="AP37" s="218">
        <v>176.46335119959099</v>
      </c>
      <c r="AQ37" s="209"/>
      <c r="AR37" s="219">
        <v>132.955026645864</v>
      </c>
      <c r="AS37" s="96"/>
      <c r="AT37" s="193">
        <v>-5.6916293543699403</v>
      </c>
      <c r="AU37" s="188">
        <v>-1.10853461125981</v>
      </c>
      <c r="AV37" s="188">
        <v>-0.63571360405610899</v>
      </c>
      <c r="AW37" s="188">
        <v>2.1213804778885001</v>
      </c>
      <c r="AX37" s="188">
        <v>-0.26018103228766598</v>
      </c>
      <c r="AY37" s="194">
        <v>-0.99967513400136598</v>
      </c>
      <c r="AZ37" s="188"/>
      <c r="BA37" s="195">
        <v>-2.3347501163931401</v>
      </c>
      <c r="BB37" s="196">
        <v>-0.93452306288281295</v>
      </c>
      <c r="BC37" s="197">
        <v>-1.61353276639398</v>
      </c>
      <c r="BD37" s="188"/>
      <c r="BE37" s="198">
        <v>-1.2333566194260499</v>
      </c>
      <c r="BF37" s="96"/>
    </row>
    <row r="38" spans="1:58" x14ac:dyDescent="0.25">
      <c r="A38" s="25" t="s">
        <v>82</v>
      </c>
      <c r="B38" s="44" t="str">
        <f t="shared" si="0"/>
        <v>Northern Virginia</v>
      </c>
      <c r="C38" s="12"/>
      <c r="D38" s="28" t="s">
        <v>16</v>
      </c>
      <c r="E38" s="31" t="s">
        <v>17</v>
      </c>
      <c r="F38" s="13"/>
      <c r="G38" s="214">
        <v>67.2158666049842</v>
      </c>
      <c r="H38" s="209">
        <v>81.405748134440898</v>
      </c>
      <c r="I38" s="209">
        <v>88.5527604239998</v>
      </c>
      <c r="J38" s="209">
        <v>89.690526580445294</v>
      </c>
      <c r="K38" s="209">
        <v>90.555380855642895</v>
      </c>
      <c r="L38" s="215">
        <v>83.484056519902595</v>
      </c>
      <c r="M38" s="209"/>
      <c r="N38" s="216">
        <v>95.608424080294398</v>
      </c>
      <c r="O38" s="217">
        <v>98.092601926906198</v>
      </c>
      <c r="P38" s="218">
        <v>96.850513003600298</v>
      </c>
      <c r="Q38" s="209"/>
      <c r="R38" s="219">
        <v>87.303044086673395</v>
      </c>
      <c r="S38" s="96"/>
      <c r="T38" s="193">
        <v>20.750471107296399</v>
      </c>
      <c r="U38" s="188">
        <v>29.558573597732</v>
      </c>
      <c r="V38" s="188">
        <v>35.226477287751699</v>
      </c>
      <c r="W38" s="188">
        <v>39.946150287071603</v>
      </c>
      <c r="X38" s="188">
        <v>47.0801916077017</v>
      </c>
      <c r="Y38" s="194">
        <v>34.807792316519702</v>
      </c>
      <c r="Z38" s="188"/>
      <c r="AA38" s="195">
        <v>33.036674763939999</v>
      </c>
      <c r="AB38" s="196">
        <v>23.114120740054599</v>
      </c>
      <c r="AC38" s="197">
        <v>27.819711591679901</v>
      </c>
      <c r="AD38" s="188"/>
      <c r="AE38" s="198">
        <v>32.511546923533601</v>
      </c>
      <c r="AF38" s="136"/>
      <c r="AG38" s="214">
        <v>70.936960697548102</v>
      </c>
      <c r="AH38" s="209">
        <v>92.4292406018062</v>
      </c>
      <c r="AI38" s="209">
        <v>103.03786727879699</v>
      </c>
      <c r="AJ38" s="209">
        <v>101.293227769173</v>
      </c>
      <c r="AK38" s="209">
        <v>93.108354938954406</v>
      </c>
      <c r="AL38" s="215">
        <v>92.161130257256005</v>
      </c>
      <c r="AM38" s="209"/>
      <c r="AN38" s="216">
        <v>92.806478870406494</v>
      </c>
      <c r="AO38" s="217">
        <v>97.020804050928206</v>
      </c>
      <c r="AP38" s="218">
        <v>94.913641460667307</v>
      </c>
      <c r="AQ38" s="209"/>
      <c r="AR38" s="219">
        <v>92.947562029659295</v>
      </c>
      <c r="AS38" s="96"/>
      <c r="AT38" s="193">
        <v>32.841637125566301</v>
      </c>
      <c r="AU38" s="188">
        <v>48.493344615868601</v>
      </c>
      <c r="AV38" s="188">
        <v>56.824399796610898</v>
      </c>
      <c r="AW38" s="188">
        <v>52.495807602268002</v>
      </c>
      <c r="AX38" s="188">
        <v>45.1006584073968</v>
      </c>
      <c r="AY38" s="194">
        <v>47.7231069877284</v>
      </c>
      <c r="AZ38" s="188"/>
      <c r="BA38" s="195">
        <v>27.370185396998099</v>
      </c>
      <c r="BB38" s="196">
        <v>22.375004172171302</v>
      </c>
      <c r="BC38" s="197">
        <v>24.767238370304199</v>
      </c>
      <c r="BD38" s="188"/>
      <c r="BE38" s="198">
        <v>40.197261670556699</v>
      </c>
      <c r="BF38" s="96"/>
    </row>
    <row r="39" spans="1:58" x14ac:dyDescent="0.25">
      <c r="A39" s="26" t="s">
        <v>83</v>
      </c>
      <c r="B39" s="44" t="str">
        <f t="shared" si="0"/>
        <v>Shenandoah Valley</v>
      </c>
      <c r="C39" s="12"/>
      <c r="D39" s="29" t="s">
        <v>16</v>
      </c>
      <c r="E39" s="32" t="s">
        <v>17</v>
      </c>
      <c r="F39" s="12"/>
      <c r="G39" s="220">
        <v>47.908115780684597</v>
      </c>
      <c r="H39" s="221">
        <v>56.549665579878898</v>
      </c>
      <c r="I39" s="221">
        <v>59.635381462505798</v>
      </c>
      <c r="J39" s="221">
        <v>63.2343148579413</v>
      </c>
      <c r="K39" s="221">
        <v>66.088674429436395</v>
      </c>
      <c r="L39" s="222">
        <v>58.674404772985298</v>
      </c>
      <c r="M39" s="209"/>
      <c r="N39" s="223">
        <v>86.924317652538406</v>
      </c>
      <c r="O39" s="224">
        <v>90.5573283651606</v>
      </c>
      <c r="P39" s="225">
        <v>88.740823008849503</v>
      </c>
      <c r="Q39" s="209"/>
      <c r="R39" s="226">
        <v>67.259782946973601</v>
      </c>
      <c r="S39" s="96"/>
      <c r="T39" s="199">
        <v>-2.7340692034809302</v>
      </c>
      <c r="U39" s="200">
        <v>4.03985601593872</v>
      </c>
      <c r="V39" s="200">
        <v>6.4283759331329904</v>
      </c>
      <c r="W39" s="200">
        <v>6.0797808298923002</v>
      </c>
      <c r="X39" s="200">
        <v>2.96315948287396</v>
      </c>
      <c r="Y39" s="201">
        <v>3.5045249303406298</v>
      </c>
      <c r="Z39" s="188"/>
      <c r="AA39" s="202">
        <v>-5.4857266031279703</v>
      </c>
      <c r="AB39" s="203">
        <v>-6.2798847464747602</v>
      </c>
      <c r="AC39" s="204">
        <v>-5.8926082213342301</v>
      </c>
      <c r="AD39" s="188"/>
      <c r="AE39" s="205">
        <v>-0.25743018876963603</v>
      </c>
      <c r="AF39" s="136"/>
      <c r="AG39" s="220">
        <v>49.450349058354199</v>
      </c>
      <c r="AH39" s="221">
        <v>57.857477943907803</v>
      </c>
      <c r="AI39" s="221">
        <v>60.575243545690903</v>
      </c>
      <c r="AJ39" s="221">
        <v>63.028425659360998</v>
      </c>
      <c r="AK39" s="221">
        <v>64.413838456537803</v>
      </c>
      <c r="AL39" s="222">
        <v>59.0631029600193</v>
      </c>
      <c r="AM39" s="209"/>
      <c r="AN39" s="223">
        <v>84.0362033339524</v>
      </c>
      <c r="AO39" s="224">
        <v>87.582700594353597</v>
      </c>
      <c r="AP39" s="225">
        <v>85.809451964152998</v>
      </c>
      <c r="AQ39" s="209"/>
      <c r="AR39" s="226">
        <v>66.703801915449603</v>
      </c>
      <c r="AS39" s="96"/>
      <c r="AT39" s="199">
        <v>1.1083176888138899</v>
      </c>
      <c r="AU39" s="200">
        <v>2.4054396254724901</v>
      </c>
      <c r="AV39" s="200">
        <v>4.2448355121609396</v>
      </c>
      <c r="AW39" s="200">
        <v>6.4527290454652002</v>
      </c>
      <c r="AX39" s="200">
        <v>1.9941726902157599</v>
      </c>
      <c r="AY39" s="201">
        <v>3.3013505603619699</v>
      </c>
      <c r="AZ39" s="188"/>
      <c r="BA39" s="202">
        <v>-5.8701456557260698</v>
      </c>
      <c r="BB39" s="203">
        <v>-8.4861095187883304</v>
      </c>
      <c r="BC39" s="204">
        <v>-7.2235749244784602</v>
      </c>
      <c r="BD39" s="188"/>
      <c r="BE39" s="205">
        <v>-0.83511928301649796</v>
      </c>
      <c r="BF39" s="96"/>
    </row>
    <row r="40" spans="1:58" x14ac:dyDescent="0.25">
      <c r="A40" s="22" t="s">
        <v>84</v>
      </c>
      <c r="B40" s="44" t="str">
        <f t="shared" si="0"/>
        <v>Southern Virginia</v>
      </c>
      <c r="C40" s="10"/>
      <c r="D40" s="27" t="s">
        <v>16</v>
      </c>
      <c r="E40" s="30" t="s">
        <v>17</v>
      </c>
      <c r="F40" s="3"/>
      <c r="G40" s="206">
        <v>40.637117230924702</v>
      </c>
      <c r="H40" s="207">
        <v>55.325977766548696</v>
      </c>
      <c r="I40" s="207">
        <v>58.968966649823102</v>
      </c>
      <c r="J40" s="207">
        <v>58.483041940373901</v>
      </c>
      <c r="K40" s="207">
        <v>55.892228398180798</v>
      </c>
      <c r="L40" s="208">
        <v>53.861466397170197</v>
      </c>
      <c r="M40" s="209"/>
      <c r="N40" s="210">
        <v>72.936523496715495</v>
      </c>
      <c r="O40" s="211">
        <v>74.163782213239003</v>
      </c>
      <c r="P40" s="212">
        <v>73.550152854977199</v>
      </c>
      <c r="Q40" s="209"/>
      <c r="R40" s="213">
        <v>59.486805385115098</v>
      </c>
      <c r="S40" s="96"/>
      <c r="T40" s="185">
        <v>-2.9824167137299198</v>
      </c>
      <c r="U40" s="186">
        <v>16.103014036890901</v>
      </c>
      <c r="V40" s="186">
        <v>15.7682451443372</v>
      </c>
      <c r="W40" s="186">
        <v>14.5965604663226</v>
      </c>
      <c r="X40" s="186">
        <v>17.886536691427199</v>
      </c>
      <c r="Y40" s="187">
        <v>12.7178415855861</v>
      </c>
      <c r="Z40" s="188"/>
      <c r="AA40" s="189">
        <v>2.6344076435610901</v>
      </c>
      <c r="AB40" s="190">
        <v>-0.229517326144625</v>
      </c>
      <c r="AC40" s="191">
        <v>1.1702405572233401</v>
      </c>
      <c r="AD40" s="188"/>
      <c r="AE40" s="192">
        <v>8.3490726537097508</v>
      </c>
      <c r="AF40" s="137"/>
      <c r="AG40" s="206">
        <v>40.891433173319797</v>
      </c>
      <c r="AH40" s="207">
        <v>55.204221197574498</v>
      </c>
      <c r="AI40" s="207">
        <v>59.074178878221304</v>
      </c>
      <c r="AJ40" s="207">
        <v>59.111646033350098</v>
      </c>
      <c r="AK40" s="207">
        <v>56.755577943405697</v>
      </c>
      <c r="AL40" s="208">
        <v>54.207411445174301</v>
      </c>
      <c r="AM40" s="209"/>
      <c r="AN40" s="210">
        <v>70.623707049014598</v>
      </c>
      <c r="AO40" s="211">
        <v>71.072606745831195</v>
      </c>
      <c r="AP40" s="212">
        <v>70.848156897422896</v>
      </c>
      <c r="AQ40" s="209"/>
      <c r="AR40" s="213">
        <v>58.961910145816702</v>
      </c>
      <c r="AS40" s="96"/>
      <c r="AT40" s="185">
        <v>-1.37246868326105</v>
      </c>
      <c r="AU40" s="186">
        <v>14.977325841955601</v>
      </c>
      <c r="AV40" s="186">
        <v>16.360751973822499</v>
      </c>
      <c r="AW40" s="186">
        <v>15.5199819963773</v>
      </c>
      <c r="AX40" s="186">
        <v>13.416421412623899</v>
      </c>
      <c r="AY40" s="187">
        <v>12.2522519550794</v>
      </c>
      <c r="AZ40" s="188"/>
      <c r="BA40" s="189">
        <v>-2.5367859755296398</v>
      </c>
      <c r="BB40" s="190">
        <v>-4.7267197543799</v>
      </c>
      <c r="BC40" s="191">
        <v>-3.6476625564960798</v>
      </c>
      <c r="BD40" s="188"/>
      <c r="BE40" s="192">
        <v>6.2338075968406397</v>
      </c>
      <c r="BF40" s="137"/>
    </row>
    <row r="41" spans="1:58" x14ac:dyDescent="0.25">
      <c r="A41" s="23" t="s">
        <v>85</v>
      </c>
      <c r="B41" s="44" t="str">
        <f t="shared" si="0"/>
        <v>Southwest Virginia - Blue Ridge Highlands</v>
      </c>
      <c r="C41" s="11"/>
      <c r="D41" s="28" t="s">
        <v>16</v>
      </c>
      <c r="E41" s="31" t="s">
        <v>17</v>
      </c>
      <c r="F41" s="12"/>
      <c r="G41" s="214">
        <v>50.003496653617802</v>
      </c>
      <c r="H41" s="209">
        <v>59.904524561181901</v>
      </c>
      <c r="I41" s="209">
        <v>65.352809698194207</v>
      </c>
      <c r="J41" s="209">
        <v>67.654831418108301</v>
      </c>
      <c r="K41" s="209">
        <v>69.307007197878505</v>
      </c>
      <c r="L41" s="215">
        <v>62.444533905796099</v>
      </c>
      <c r="M41" s="209"/>
      <c r="N41" s="216">
        <v>97.421113776992001</v>
      </c>
      <c r="O41" s="217">
        <v>90.608406364439901</v>
      </c>
      <c r="P41" s="218">
        <v>94.014760070715894</v>
      </c>
      <c r="Q41" s="209"/>
      <c r="R41" s="219">
        <v>71.464598524344694</v>
      </c>
      <c r="S41" s="96"/>
      <c r="T41" s="193">
        <v>7.9086421215903497</v>
      </c>
      <c r="U41" s="188">
        <v>2.9393879772660201</v>
      </c>
      <c r="V41" s="188">
        <v>11.2590660594933</v>
      </c>
      <c r="W41" s="188">
        <v>9.0745514563116991</v>
      </c>
      <c r="X41" s="188">
        <v>12.8181796467557</v>
      </c>
      <c r="Y41" s="194">
        <v>8.8905492963736599</v>
      </c>
      <c r="Z41" s="188"/>
      <c r="AA41" s="195">
        <v>-6.0143948318512597E-4</v>
      </c>
      <c r="AB41" s="196">
        <v>-0.160386955741565</v>
      </c>
      <c r="AC41" s="197">
        <v>-7.7663311857115599E-2</v>
      </c>
      <c r="AD41" s="188"/>
      <c r="AE41" s="198">
        <v>5.3370082765327798</v>
      </c>
      <c r="AF41" s="137"/>
      <c r="AG41" s="214">
        <v>49.430292966283602</v>
      </c>
      <c r="AH41" s="209">
        <v>59.7647313423412</v>
      </c>
      <c r="AI41" s="209">
        <v>61.003744791008899</v>
      </c>
      <c r="AJ41" s="209">
        <v>65.2084174138148</v>
      </c>
      <c r="AK41" s="209">
        <v>67.869046912488898</v>
      </c>
      <c r="AL41" s="215">
        <v>60.6552466851875</v>
      </c>
      <c r="AM41" s="209"/>
      <c r="AN41" s="216">
        <v>97.839538136128198</v>
      </c>
      <c r="AO41" s="217">
        <v>89.0488240308119</v>
      </c>
      <c r="AP41" s="218">
        <v>93.444181083470099</v>
      </c>
      <c r="AQ41" s="209"/>
      <c r="AR41" s="219">
        <v>70.023513656125402</v>
      </c>
      <c r="AS41" s="96"/>
      <c r="AT41" s="193">
        <v>3.2628436971319199</v>
      </c>
      <c r="AU41" s="188">
        <v>3.8817400463190701</v>
      </c>
      <c r="AV41" s="188">
        <v>3.9002837107854398</v>
      </c>
      <c r="AW41" s="188">
        <v>6.8747510510327698</v>
      </c>
      <c r="AX41" s="188">
        <v>6.7346719462222699</v>
      </c>
      <c r="AY41" s="194">
        <v>5.04374322095292</v>
      </c>
      <c r="AZ41" s="188"/>
      <c r="BA41" s="195">
        <v>3.2087601403320498</v>
      </c>
      <c r="BB41" s="196">
        <v>-0.32227866765263302</v>
      </c>
      <c r="BC41" s="197">
        <v>1.4956016523734701</v>
      </c>
      <c r="BD41" s="188"/>
      <c r="BE41" s="198">
        <v>3.6620430851913999</v>
      </c>
      <c r="BF41" s="137"/>
    </row>
    <row r="42" spans="1:58" x14ac:dyDescent="0.25">
      <c r="A42" s="24" t="s">
        <v>86</v>
      </c>
      <c r="B42" s="44" t="str">
        <f t="shared" si="0"/>
        <v>Southwest Virginia - Heart of Appalachia</v>
      </c>
      <c r="C42" s="12"/>
      <c r="D42" s="28" t="s">
        <v>16</v>
      </c>
      <c r="E42" s="31" t="s">
        <v>17</v>
      </c>
      <c r="F42" s="12"/>
      <c r="G42" s="214">
        <v>48.120710994074997</v>
      </c>
      <c r="H42" s="209">
        <v>59.606405529953904</v>
      </c>
      <c r="I42" s="209">
        <v>62.214680710994003</v>
      </c>
      <c r="J42" s="209">
        <v>65.124022383146794</v>
      </c>
      <c r="K42" s="209">
        <v>65.673936800526604</v>
      </c>
      <c r="L42" s="215">
        <v>60.147951283739303</v>
      </c>
      <c r="M42" s="209"/>
      <c r="N42" s="216">
        <v>75.486175115207303</v>
      </c>
      <c r="O42" s="217">
        <v>77.120414746543702</v>
      </c>
      <c r="P42" s="218">
        <v>76.303294930875495</v>
      </c>
      <c r="Q42" s="209"/>
      <c r="R42" s="219">
        <v>64.763763754349597</v>
      </c>
      <c r="S42" s="96"/>
      <c r="T42" s="193">
        <v>32.436020825844402</v>
      </c>
      <c r="U42" s="188">
        <v>32.414279346315297</v>
      </c>
      <c r="V42" s="188">
        <v>37.7219102846989</v>
      </c>
      <c r="W42" s="188">
        <v>34.800393376910698</v>
      </c>
      <c r="X42" s="188">
        <v>29.870665318473002</v>
      </c>
      <c r="Y42" s="194">
        <v>33.422275931054699</v>
      </c>
      <c r="Z42" s="188"/>
      <c r="AA42" s="195">
        <v>6.3515815117880496</v>
      </c>
      <c r="AB42" s="196">
        <v>9.9346478341367401</v>
      </c>
      <c r="AC42" s="197">
        <v>8.1326189468832908</v>
      </c>
      <c r="AD42" s="188"/>
      <c r="AE42" s="198">
        <v>23.684814154897399</v>
      </c>
      <c r="AF42" s="137"/>
      <c r="AG42" s="214">
        <v>43.882774851876199</v>
      </c>
      <c r="AH42" s="209">
        <v>55.116486175115199</v>
      </c>
      <c r="AI42" s="209">
        <v>58.188525345622097</v>
      </c>
      <c r="AJ42" s="209">
        <v>60.112700789993397</v>
      </c>
      <c r="AK42" s="209">
        <v>63.199149111257398</v>
      </c>
      <c r="AL42" s="215">
        <v>56.099927254772801</v>
      </c>
      <c r="AM42" s="209"/>
      <c r="AN42" s="216">
        <v>71.4123140223831</v>
      </c>
      <c r="AO42" s="217">
        <v>71.573671823568105</v>
      </c>
      <c r="AP42" s="218">
        <v>71.492992922975603</v>
      </c>
      <c r="AQ42" s="209"/>
      <c r="AR42" s="219">
        <v>60.497946017116497</v>
      </c>
      <c r="AS42" s="96"/>
      <c r="AT42" s="193">
        <v>7.6081921816578104</v>
      </c>
      <c r="AU42" s="188">
        <v>12.3206652416726</v>
      </c>
      <c r="AV42" s="188">
        <v>17.425137686302801</v>
      </c>
      <c r="AW42" s="188">
        <v>18.374419973241299</v>
      </c>
      <c r="AX42" s="188">
        <v>18.6351285917162</v>
      </c>
      <c r="AY42" s="194">
        <v>15.214690747618601</v>
      </c>
      <c r="AZ42" s="188"/>
      <c r="BA42" s="195">
        <v>2.0070914359468901</v>
      </c>
      <c r="BB42" s="196">
        <v>2.6135057961146999</v>
      </c>
      <c r="BC42" s="197">
        <v>2.3097421935554499</v>
      </c>
      <c r="BD42" s="188"/>
      <c r="BE42" s="198">
        <v>10.508289526185299</v>
      </c>
      <c r="BF42" s="137"/>
    </row>
    <row r="43" spans="1:58" x14ac:dyDescent="0.25">
      <c r="A43" s="26" t="s">
        <v>87</v>
      </c>
      <c r="B43" s="44" t="str">
        <f t="shared" si="0"/>
        <v>Virginia Mountains</v>
      </c>
      <c r="C43" s="12"/>
      <c r="D43" s="29" t="s">
        <v>16</v>
      </c>
      <c r="E43" s="32" t="s">
        <v>17</v>
      </c>
      <c r="F43" s="12"/>
      <c r="G43" s="220">
        <v>49.074407732382703</v>
      </c>
      <c r="H43" s="221">
        <v>61.119125308472697</v>
      </c>
      <c r="I43" s="221">
        <v>68.457127776254396</v>
      </c>
      <c r="J43" s="221">
        <v>67.256694543460299</v>
      </c>
      <c r="K43" s="221">
        <v>69.235689607896902</v>
      </c>
      <c r="L43" s="222">
        <v>63.028608993693403</v>
      </c>
      <c r="M43" s="209"/>
      <c r="N43" s="223">
        <v>87.053803125856803</v>
      </c>
      <c r="O43" s="224">
        <v>88.518480943241002</v>
      </c>
      <c r="P43" s="225">
        <v>87.786142034548902</v>
      </c>
      <c r="Q43" s="209"/>
      <c r="R43" s="226">
        <v>70.102189862509306</v>
      </c>
      <c r="S43" s="96"/>
      <c r="T43" s="199">
        <v>-6.5071558991793497</v>
      </c>
      <c r="U43" s="200">
        <v>-1.2039481713676901</v>
      </c>
      <c r="V43" s="200">
        <v>5.2566266283734704</v>
      </c>
      <c r="W43" s="200">
        <v>5.1668879834172001</v>
      </c>
      <c r="X43" s="200">
        <v>6.0329386927699797</v>
      </c>
      <c r="Y43" s="201">
        <v>2.1066682457060302</v>
      </c>
      <c r="Z43" s="188"/>
      <c r="AA43" s="202">
        <v>3.2777787193877899</v>
      </c>
      <c r="AB43" s="203">
        <v>1.5207221087206599</v>
      </c>
      <c r="AC43" s="204">
        <v>2.3843852439697102</v>
      </c>
      <c r="AD43" s="188"/>
      <c r="AE43" s="205">
        <v>2.2058589244668898</v>
      </c>
      <c r="AF43" s="137"/>
      <c r="AG43" s="220">
        <v>49.162883534411797</v>
      </c>
      <c r="AH43" s="221">
        <v>64.772276528653606</v>
      </c>
      <c r="AI43" s="221">
        <v>71.650163490540095</v>
      </c>
      <c r="AJ43" s="221">
        <v>67.754356663010597</v>
      </c>
      <c r="AK43" s="221">
        <v>67.344290170002694</v>
      </c>
      <c r="AL43" s="222">
        <v>64.136794077323799</v>
      </c>
      <c r="AM43" s="209"/>
      <c r="AN43" s="223">
        <v>83.750029476281796</v>
      </c>
      <c r="AO43" s="224">
        <v>83.590132986015902</v>
      </c>
      <c r="AP43" s="225">
        <v>83.670081231148799</v>
      </c>
      <c r="AQ43" s="209"/>
      <c r="AR43" s="226">
        <v>69.717733264130899</v>
      </c>
      <c r="AS43" s="96"/>
      <c r="AT43" s="199">
        <v>-9.9289624317578795</v>
      </c>
      <c r="AU43" s="200">
        <v>9.2355779973657903E-2</v>
      </c>
      <c r="AV43" s="200">
        <v>6.9150972523555101</v>
      </c>
      <c r="AW43" s="200">
        <v>4.0594121868862603</v>
      </c>
      <c r="AX43" s="200">
        <v>4.9746523687081501</v>
      </c>
      <c r="AY43" s="201">
        <v>1.6189626170612601</v>
      </c>
      <c r="AZ43" s="188"/>
      <c r="BA43" s="202">
        <v>5.4723835929977698</v>
      </c>
      <c r="BB43" s="203">
        <v>-1.2848232463082401</v>
      </c>
      <c r="BC43" s="204">
        <v>1.98519647054809</v>
      </c>
      <c r="BD43" s="188"/>
      <c r="BE43" s="205">
        <v>1.74424502474839</v>
      </c>
      <c r="BF43" s="137"/>
    </row>
  </sheetData>
  <sheetProtection algorithmName="SHA-512" hashValue="v67zyoQvyoPFhQtqnk870wSCaWcwl1y/wsWal5gpHsXH+tFRphhI3d5cqe1hqiUUJkuE6hZRg+KOG2MxOnCjWQ==" saltValue="COic6ePnvl4V0i3lOCOzFA=="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12" sqref="AD12"/>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00"/>
      <c r="B1" s="101" t="s">
        <v>101</v>
      </c>
      <c r="D1" s="139"/>
      <c r="E1" s="139"/>
      <c r="F1" s="139"/>
      <c r="G1" s="139"/>
      <c r="H1" s="139"/>
      <c r="I1" s="139"/>
      <c r="J1" s="139"/>
      <c r="K1" s="139"/>
      <c r="L1" s="139"/>
      <c r="M1" s="139"/>
      <c r="N1" s="139"/>
      <c r="O1" s="139"/>
      <c r="P1" s="139"/>
      <c r="Q1" s="139"/>
      <c r="R1" s="139"/>
      <c r="S1" s="139"/>
      <c r="T1" s="139"/>
      <c r="U1" s="139"/>
      <c r="V1" s="139"/>
      <c r="W1" s="139"/>
      <c r="X1" s="139"/>
      <c r="Y1" s="140"/>
      <c r="Z1" s="140"/>
      <c r="AA1" s="140"/>
      <c r="AB1" s="140"/>
      <c r="AC1" s="140"/>
      <c r="AD1" s="140"/>
      <c r="AE1" s="140"/>
      <c r="AF1" s="140"/>
      <c r="AG1" s="140"/>
      <c r="AH1" s="140"/>
      <c r="AI1" s="140"/>
      <c r="AJ1" s="140"/>
      <c r="AK1" s="140"/>
      <c r="AL1" s="140"/>
    </row>
    <row r="2" spans="1:50" ht="15" customHeight="1" x14ac:dyDescent="0.25">
      <c r="A2" s="139"/>
      <c r="B2" s="97" t="s">
        <v>114</v>
      </c>
      <c r="C2" s="139"/>
      <c r="D2" s="139"/>
      <c r="E2" s="139"/>
      <c r="F2" s="139"/>
      <c r="G2" s="139"/>
      <c r="H2" s="139"/>
      <c r="I2" s="139"/>
      <c r="J2" s="139"/>
      <c r="K2" s="139"/>
      <c r="L2" s="139"/>
      <c r="M2" s="139"/>
      <c r="N2" s="139"/>
      <c r="O2" s="139"/>
      <c r="P2" s="139"/>
      <c r="Q2" s="139"/>
      <c r="R2" s="139"/>
      <c r="S2" s="139"/>
      <c r="T2" s="139"/>
      <c r="U2" s="139"/>
      <c r="V2" s="139"/>
      <c r="W2" s="139"/>
      <c r="X2" s="139"/>
      <c r="Y2" s="140"/>
      <c r="Z2" s="140"/>
      <c r="AA2" s="140"/>
      <c r="AB2" s="140"/>
      <c r="AC2" s="140"/>
      <c r="AD2" s="140"/>
      <c r="AE2" s="140"/>
      <c r="AF2" s="140"/>
      <c r="AG2" s="140"/>
      <c r="AH2" s="140"/>
      <c r="AI2" s="140"/>
      <c r="AJ2" s="140"/>
      <c r="AK2" s="140"/>
      <c r="AL2" s="140"/>
    </row>
    <row r="3" spans="1:50" x14ac:dyDescent="0.25">
      <c r="A3" s="139"/>
      <c r="B3" s="139"/>
      <c r="C3" s="139"/>
      <c r="D3" s="139"/>
      <c r="E3" s="139"/>
      <c r="F3" s="139"/>
      <c r="G3" s="139"/>
      <c r="H3" s="139"/>
      <c r="I3" s="139"/>
      <c r="J3" s="139"/>
      <c r="K3" s="139"/>
      <c r="L3" s="139"/>
      <c r="M3" s="139"/>
      <c r="N3" s="139"/>
      <c r="O3" s="139"/>
      <c r="P3" s="139"/>
      <c r="Q3" s="139"/>
      <c r="R3" s="139"/>
      <c r="S3" s="139"/>
      <c r="T3" s="139"/>
      <c r="U3" s="139"/>
      <c r="V3" s="139"/>
      <c r="W3" s="139"/>
      <c r="X3" s="139"/>
      <c r="Y3" s="140"/>
      <c r="Z3" s="140"/>
      <c r="AA3" s="140"/>
      <c r="AB3" s="140"/>
      <c r="AC3" s="140"/>
      <c r="AD3" s="140"/>
      <c r="AE3" s="140"/>
      <c r="AF3" s="140"/>
      <c r="AG3" s="140"/>
      <c r="AH3" s="140"/>
      <c r="AI3" s="140"/>
      <c r="AJ3" s="140"/>
      <c r="AK3" s="140"/>
      <c r="AL3" s="140"/>
    </row>
    <row r="4" spans="1:50" x14ac:dyDescent="0.25">
      <c r="A4" s="139"/>
      <c r="B4" s="139"/>
      <c r="C4" s="139"/>
      <c r="D4" s="139"/>
      <c r="E4" s="139"/>
      <c r="F4" s="139"/>
      <c r="G4" s="139"/>
      <c r="H4" s="139"/>
      <c r="I4" s="139"/>
      <c r="J4" s="139"/>
      <c r="K4" s="139"/>
      <c r="L4" s="139"/>
      <c r="M4" s="139"/>
      <c r="N4" s="139"/>
      <c r="O4" s="139"/>
      <c r="P4" s="139"/>
      <c r="Q4" s="139"/>
      <c r="R4" s="139"/>
      <c r="S4" s="139"/>
      <c r="T4" s="139"/>
      <c r="U4" s="139"/>
      <c r="V4" s="139"/>
      <c r="W4" s="139"/>
      <c r="X4" s="139"/>
      <c r="Y4" s="140"/>
      <c r="Z4" s="140"/>
      <c r="AA4" s="140"/>
      <c r="AB4" s="140"/>
      <c r="AC4" s="140"/>
      <c r="AD4" s="140"/>
      <c r="AE4" s="140"/>
      <c r="AF4" s="140"/>
      <c r="AG4" s="140"/>
      <c r="AH4" s="140"/>
      <c r="AI4" s="140"/>
      <c r="AJ4" s="140"/>
      <c r="AK4" s="140"/>
      <c r="AL4" s="140"/>
    </row>
    <row r="5" spans="1:50" x14ac:dyDescent="0.25">
      <c r="A5" s="139"/>
      <c r="B5" s="139"/>
      <c r="C5" s="139"/>
      <c r="D5" s="139"/>
      <c r="E5" s="139"/>
      <c r="F5" s="139"/>
      <c r="G5" s="139"/>
      <c r="H5" s="139"/>
      <c r="I5" s="139"/>
      <c r="J5" s="139"/>
      <c r="K5" s="139"/>
      <c r="L5" s="139"/>
      <c r="M5" s="139"/>
      <c r="N5" s="139"/>
      <c r="O5" s="139"/>
      <c r="P5" s="139"/>
      <c r="Q5" s="139"/>
      <c r="R5" s="139"/>
      <c r="S5" s="139"/>
      <c r="T5" s="139"/>
      <c r="U5" s="139"/>
      <c r="V5" s="139"/>
      <c r="W5" s="139"/>
      <c r="X5" s="139"/>
      <c r="Y5" s="140"/>
      <c r="Z5" s="140"/>
      <c r="AA5" s="140"/>
      <c r="AB5" s="140"/>
      <c r="AC5" s="140"/>
      <c r="AD5" s="140"/>
      <c r="AE5" s="140"/>
      <c r="AF5" s="140"/>
      <c r="AG5" s="140"/>
      <c r="AH5" s="140"/>
      <c r="AI5" s="140"/>
      <c r="AJ5" s="140"/>
      <c r="AK5" s="140"/>
      <c r="AL5" s="140"/>
    </row>
    <row r="6" spans="1:50" x14ac:dyDescent="0.25">
      <c r="A6" s="139"/>
      <c r="B6" s="139"/>
      <c r="C6" s="139"/>
      <c r="D6" s="139"/>
      <c r="E6" s="139"/>
      <c r="F6" s="139"/>
      <c r="G6" s="139"/>
      <c r="H6" s="139"/>
      <c r="I6" s="139"/>
      <c r="J6" s="139"/>
      <c r="K6" s="139"/>
      <c r="L6" s="139"/>
      <c r="M6" s="139"/>
      <c r="N6" s="139"/>
      <c r="O6" s="139"/>
      <c r="P6" s="139"/>
      <c r="Q6" s="139"/>
      <c r="R6" s="139"/>
      <c r="S6" s="139"/>
      <c r="T6" s="139"/>
      <c r="U6" s="139"/>
      <c r="V6" s="139"/>
      <c r="W6" s="139"/>
      <c r="X6" s="139"/>
      <c r="Y6" s="140"/>
      <c r="Z6" s="140"/>
      <c r="AA6" s="140"/>
      <c r="AB6" s="140"/>
      <c r="AC6" s="140"/>
      <c r="AD6" s="140"/>
      <c r="AE6" s="140"/>
      <c r="AF6" s="140"/>
      <c r="AG6" s="140"/>
      <c r="AH6" s="140"/>
      <c r="AI6" s="140"/>
      <c r="AJ6" s="140"/>
      <c r="AK6" s="140"/>
      <c r="AL6" s="140"/>
    </row>
    <row r="7" spans="1:50" x14ac:dyDescent="0.25">
      <c r="A7" s="139"/>
      <c r="B7" s="139"/>
      <c r="C7" s="139"/>
      <c r="D7" s="139"/>
      <c r="E7" s="139"/>
      <c r="F7" s="139"/>
      <c r="G7" s="139"/>
      <c r="H7" s="139"/>
      <c r="I7" s="139"/>
      <c r="J7" s="139"/>
      <c r="K7" s="139"/>
      <c r="L7" s="139"/>
      <c r="M7" s="139"/>
      <c r="N7" s="139"/>
      <c r="O7" s="139"/>
      <c r="P7" s="139"/>
      <c r="Q7" s="139"/>
      <c r="R7" s="139"/>
      <c r="S7" s="139"/>
      <c r="T7" s="139"/>
      <c r="U7" s="139"/>
      <c r="V7" s="139"/>
      <c r="W7" s="139"/>
      <c r="X7" s="139"/>
      <c r="Y7" s="140"/>
      <c r="Z7" s="140"/>
      <c r="AA7" s="140"/>
      <c r="AB7" s="140"/>
      <c r="AC7" s="140"/>
      <c r="AD7" s="140"/>
      <c r="AE7" s="140"/>
      <c r="AF7" s="140"/>
      <c r="AG7" s="140"/>
      <c r="AH7" s="140"/>
      <c r="AI7" s="140"/>
      <c r="AJ7" s="140"/>
      <c r="AK7" s="140"/>
      <c r="AL7" s="140"/>
    </row>
    <row r="8" spans="1:50" ht="18" customHeight="1" x14ac:dyDescent="0.3">
      <c r="A8" s="102"/>
      <c r="B8" s="139"/>
      <c r="C8" s="139"/>
      <c r="D8" s="177">
        <v>2022</v>
      </c>
      <c r="E8" s="177"/>
      <c r="F8" s="177"/>
      <c r="G8" s="177"/>
      <c r="H8" s="177"/>
      <c r="I8" s="177"/>
      <c r="J8" s="177"/>
      <c r="K8" s="102"/>
      <c r="L8" s="102"/>
      <c r="M8" s="102"/>
      <c r="N8" s="102"/>
      <c r="O8" s="139"/>
      <c r="P8" s="177">
        <v>2021</v>
      </c>
      <c r="Q8" s="177"/>
      <c r="R8" s="177"/>
      <c r="S8" s="177"/>
      <c r="T8" s="177"/>
      <c r="U8" s="177"/>
      <c r="V8" s="177"/>
      <c r="W8" s="102"/>
      <c r="X8" s="102"/>
      <c r="Y8" s="140"/>
      <c r="Z8" s="140"/>
      <c r="AA8" s="140"/>
      <c r="AB8" s="140"/>
      <c r="AC8" s="140"/>
      <c r="AD8" s="140"/>
      <c r="AE8" s="140"/>
      <c r="AF8" s="140"/>
      <c r="AG8" s="140"/>
      <c r="AH8" s="140"/>
      <c r="AI8" s="140"/>
      <c r="AJ8" s="140"/>
      <c r="AK8" s="140"/>
      <c r="AL8" s="140"/>
    </row>
    <row r="9" spans="1:50" ht="15.75" customHeight="1" x14ac:dyDescent="0.3">
      <c r="A9" s="103"/>
      <c r="B9" s="104"/>
      <c r="C9" s="104"/>
      <c r="D9" s="105" t="s">
        <v>0</v>
      </c>
      <c r="E9" s="105" t="s">
        <v>1</v>
      </c>
      <c r="F9" s="105" t="s">
        <v>102</v>
      </c>
      <c r="G9" s="105" t="s">
        <v>2</v>
      </c>
      <c r="H9" s="105" t="s">
        <v>103</v>
      </c>
      <c r="I9" s="105" t="s">
        <v>3</v>
      </c>
      <c r="J9" s="105" t="s">
        <v>4</v>
      </c>
      <c r="K9" s="103"/>
      <c r="L9" s="103"/>
      <c r="M9" s="104"/>
      <c r="N9" s="104"/>
      <c r="O9" s="104"/>
      <c r="P9" s="105" t="s">
        <v>0</v>
      </c>
      <c r="Q9" s="105" t="s">
        <v>1</v>
      </c>
      <c r="R9" s="105" t="s">
        <v>102</v>
      </c>
      <c r="S9" s="105" t="s">
        <v>2</v>
      </c>
      <c r="T9" s="105" t="s">
        <v>103</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5">
      <c r="A10" s="141"/>
      <c r="B10" s="139"/>
      <c r="C10" s="108" t="s">
        <v>111</v>
      </c>
      <c r="D10" s="109">
        <v>10</v>
      </c>
      <c r="E10" s="110">
        <v>11</v>
      </c>
      <c r="F10" s="110">
        <v>12</v>
      </c>
      <c r="G10" s="110">
        <v>13</v>
      </c>
      <c r="H10" s="110">
        <v>14</v>
      </c>
      <c r="I10" s="110">
        <v>15</v>
      </c>
      <c r="J10" s="111">
        <v>16</v>
      </c>
      <c r="K10" s="141"/>
      <c r="L10" s="141"/>
      <c r="M10" s="178" t="s">
        <v>104</v>
      </c>
      <c r="N10" s="179"/>
      <c r="O10" s="108" t="s">
        <v>111</v>
      </c>
      <c r="P10" s="109">
        <v>11</v>
      </c>
      <c r="Q10" s="110">
        <v>12</v>
      </c>
      <c r="R10" s="110">
        <v>13</v>
      </c>
      <c r="S10" s="110">
        <v>14</v>
      </c>
      <c r="T10" s="110">
        <v>15</v>
      </c>
      <c r="U10" s="110">
        <v>16</v>
      </c>
      <c r="V10" s="111">
        <v>17</v>
      </c>
      <c r="W10" s="141"/>
      <c r="X10" s="141"/>
      <c r="Y10" s="140"/>
      <c r="Z10" s="140"/>
      <c r="AA10" s="140"/>
      <c r="AB10" s="140"/>
      <c r="AC10" s="140"/>
      <c r="AD10" s="140"/>
      <c r="AE10" s="140"/>
      <c r="AF10" s="140"/>
      <c r="AG10" s="140"/>
      <c r="AH10" s="140"/>
      <c r="AI10" s="140"/>
      <c r="AJ10" s="140"/>
      <c r="AK10" s="140"/>
      <c r="AL10" s="140"/>
    </row>
    <row r="11" spans="1:50" ht="20.100000000000001" customHeight="1" x14ac:dyDescent="0.25">
      <c r="A11" s="141"/>
      <c r="B11" s="139"/>
      <c r="C11" s="108" t="s">
        <v>111</v>
      </c>
      <c r="D11" s="112">
        <v>17</v>
      </c>
      <c r="E11" s="113">
        <v>18</v>
      </c>
      <c r="F11" s="113">
        <v>19</v>
      </c>
      <c r="G11" s="113">
        <v>20</v>
      </c>
      <c r="H11" s="113">
        <v>21</v>
      </c>
      <c r="I11" s="113">
        <v>22</v>
      </c>
      <c r="J11" s="114">
        <v>23</v>
      </c>
      <c r="K11" s="141"/>
      <c r="L11" s="141"/>
      <c r="M11" s="178" t="s">
        <v>104</v>
      </c>
      <c r="N11" s="179"/>
      <c r="O11" s="108" t="s">
        <v>111</v>
      </c>
      <c r="P11" s="112">
        <v>18</v>
      </c>
      <c r="Q11" s="113">
        <v>19</v>
      </c>
      <c r="R11" s="113">
        <v>20</v>
      </c>
      <c r="S11" s="113">
        <v>21</v>
      </c>
      <c r="T11" s="113">
        <v>22</v>
      </c>
      <c r="U11" s="113">
        <v>23</v>
      </c>
      <c r="V11" s="114">
        <v>24</v>
      </c>
      <c r="W11" s="141"/>
      <c r="X11" s="141"/>
      <c r="Y11" s="140"/>
      <c r="Z11" s="140"/>
      <c r="AA11" s="140"/>
      <c r="AB11" s="140"/>
      <c r="AC11" s="140"/>
      <c r="AD11" s="140"/>
      <c r="AE11" s="140"/>
      <c r="AF11" s="140"/>
      <c r="AG11" s="140"/>
      <c r="AH11" s="140"/>
      <c r="AI11" s="140"/>
      <c r="AJ11" s="140"/>
      <c r="AK11" s="140"/>
      <c r="AL11" s="140"/>
    </row>
    <row r="12" spans="1:50" ht="20.100000000000001" customHeight="1" x14ac:dyDescent="0.25">
      <c r="A12" s="141"/>
      <c r="B12" s="139"/>
      <c r="C12" s="108" t="s">
        <v>111</v>
      </c>
      <c r="D12" s="115">
        <v>24</v>
      </c>
      <c r="E12" s="116">
        <v>25</v>
      </c>
      <c r="F12" s="116">
        <v>26</v>
      </c>
      <c r="G12" s="116">
        <v>27</v>
      </c>
      <c r="H12" s="116">
        <v>28</v>
      </c>
      <c r="I12" s="116">
        <v>29</v>
      </c>
      <c r="J12" s="117">
        <v>30</v>
      </c>
      <c r="K12" s="141"/>
      <c r="L12" s="141"/>
      <c r="M12" s="178" t="s">
        <v>104</v>
      </c>
      <c r="N12" s="179"/>
      <c r="O12" s="108" t="s">
        <v>111</v>
      </c>
      <c r="P12" s="115">
        <v>25</v>
      </c>
      <c r="Q12" s="116">
        <v>26</v>
      </c>
      <c r="R12" s="116">
        <v>27</v>
      </c>
      <c r="S12" s="116">
        <v>28</v>
      </c>
      <c r="T12" s="116">
        <v>29</v>
      </c>
      <c r="U12" s="116">
        <v>30</v>
      </c>
      <c r="V12" s="117">
        <v>31</v>
      </c>
      <c r="W12" s="141"/>
      <c r="X12" s="141"/>
      <c r="Y12" s="140"/>
      <c r="Z12" s="140"/>
      <c r="AA12" s="140"/>
      <c r="AB12" s="140"/>
      <c r="AC12" s="140"/>
      <c r="AD12" s="140"/>
      <c r="AE12" s="140"/>
      <c r="AF12" s="140"/>
      <c r="AG12" s="140"/>
      <c r="AH12" s="140"/>
      <c r="AI12" s="140"/>
      <c r="AJ12" s="140"/>
      <c r="AK12" s="140"/>
      <c r="AL12" s="140"/>
    </row>
    <row r="13" spans="1:50" ht="20.100000000000001" customHeight="1" x14ac:dyDescent="0.25">
      <c r="A13" s="141"/>
      <c r="B13" s="139"/>
      <c r="C13" s="108" t="s">
        <v>112</v>
      </c>
      <c r="D13" s="118">
        <v>31</v>
      </c>
      <c r="E13" s="119">
        <v>1</v>
      </c>
      <c r="F13" s="119">
        <v>2</v>
      </c>
      <c r="G13" s="119">
        <v>3</v>
      </c>
      <c r="H13" s="119">
        <v>4</v>
      </c>
      <c r="I13" s="119">
        <v>5</v>
      </c>
      <c r="J13" s="120">
        <v>6</v>
      </c>
      <c r="K13" s="141"/>
      <c r="L13" s="141"/>
      <c r="M13" s="178" t="s">
        <v>104</v>
      </c>
      <c r="N13" s="179"/>
      <c r="O13" s="108" t="s">
        <v>113</v>
      </c>
      <c r="P13" s="118">
        <v>1</v>
      </c>
      <c r="Q13" s="119">
        <v>2</v>
      </c>
      <c r="R13" s="119">
        <v>3</v>
      </c>
      <c r="S13" s="119">
        <v>4</v>
      </c>
      <c r="T13" s="119">
        <v>5</v>
      </c>
      <c r="U13" s="119">
        <v>6</v>
      </c>
      <c r="V13" s="120">
        <v>7</v>
      </c>
      <c r="W13" s="141"/>
      <c r="X13" s="141"/>
      <c r="Y13" s="140"/>
      <c r="Z13" s="140"/>
      <c r="AA13" s="140"/>
      <c r="AB13" s="140"/>
      <c r="AC13" s="140"/>
      <c r="AD13" s="140"/>
      <c r="AE13" s="140"/>
      <c r="AF13" s="140"/>
      <c r="AG13" s="140"/>
      <c r="AH13" s="140"/>
      <c r="AI13" s="140"/>
      <c r="AJ13" s="140"/>
      <c r="AK13" s="140"/>
      <c r="AL13" s="140"/>
    </row>
    <row r="14" spans="1:50" ht="20.100000000000001" customHeight="1" x14ac:dyDescent="0.25">
      <c r="A14" s="141"/>
      <c r="B14" s="139"/>
      <c r="C14" s="108" t="s">
        <v>113</v>
      </c>
      <c r="D14" s="121">
        <v>7</v>
      </c>
      <c r="E14" s="122">
        <v>8</v>
      </c>
      <c r="F14" s="122">
        <v>9</v>
      </c>
      <c r="G14" s="122">
        <v>10</v>
      </c>
      <c r="H14" s="122">
        <v>11</v>
      </c>
      <c r="I14" s="122">
        <v>12</v>
      </c>
      <c r="J14" s="123">
        <v>13</v>
      </c>
      <c r="K14" s="141"/>
      <c r="L14" s="141"/>
      <c r="M14" s="178" t="s">
        <v>104</v>
      </c>
      <c r="N14" s="179"/>
      <c r="O14" s="108" t="s">
        <v>113</v>
      </c>
      <c r="P14" s="121">
        <v>8</v>
      </c>
      <c r="Q14" s="122">
        <v>9</v>
      </c>
      <c r="R14" s="122">
        <v>10</v>
      </c>
      <c r="S14" s="122">
        <v>11</v>
      </c>
      <c r="T14" s="122">
        <v>12</v>
      </c>
      <c r="U14" s="122">
        <v>13</v>
      </c>
      <c r="V14" s="123">
        <v>14</v>
      </c>
      <c r="W14" s="141"/>
      <c r="X14" s="141"/>
      <c r="Y14" s="140"/>
      <c r="Z14" s="140"/>
      <c r="AA14" s="140"/>
      <c r="AB14" s="140"/>
      <c r="AC14" s="140"/>
      <c r="AD14" s="140"/>
      <c r="AE14" s="140"/>
      <c r="AF14" s="140"/>
      <c r="AG14" s="140"/>
      <c r="AH14" s="140"/>
      <c r="AI14" s="140"/>
      <c r="AJ14" s="140"/>
      <c r="AK14" s="140"/>
      <c r="AL14" s="140"/>
    </row>
    <row r="15" spans="1:50" ht="20.100000000000001" customHeight="1" x14ac:dyDescent="0.25">
      <c r="A15" s="141"/>
      <c r="B15" s="139"/>
      <c r="C15" s="108" t="s">
        <v>113</v>
      </c>
      <c r="D15" s="124">
        <v>14</v>
      </c>
      <c r="E15" s="125">
        <v>15</v>
      </c>
      <c r="F15" s="125">
        <v>16</v>
      </c>
      <c r="G15" s="125">
        <v>17</v>
      </c>
      <c r="H15" s="125">
        <v>18</v>
      </c>
      <c r="I15" s="125">
        <v>19</v>
      </c>
      <c r="J15" s="126">
        <v>20</v>
      </c>
      <c r="K15" s="141"/>
      <c r="L15" s="141"/>
      <c r="M15" s="178" t="s">
        <v>104</v>
      </c>
      <c r="N15" s="179"/>
      <c r="O15" s="108" t="s">
        <v>113</v>
      </c>
      <c r="P15" s="124">
        <v>15</v>
      </c>
      <c r="Q15" s="125">
        <v>16</v>
      </c>
      <c r="R15" s="125">
        <v>17</v>
      </c>
      <c r="S15" s="125">
        <v>18</v>
      </c>
      <c r="T15" s="125">
        <v>19</v>
      </c>
      <c r="U15" s="125">
        <v>20</v>
      </c>
      <c r="V15" s="126">
        <v>21</v>
      </c>
      <c r="W15" s="141"/>
      <c r="X15" s="141"/>
      <c r="Y15" s="140"/>
      <c r="Z15" s="140"/>
      <c r="AA15" s="140"/>
      <c r="AB15" s="140"/>
      <c r="AC15" s="140"/>
      <c r="AD15" s="140"/>
      <c r="AE15" s="140"/>
      <c r="AF15" s="140"/>
      <c r="AG15" s="140"/>
      <c r="AH15" s="140"/>
      <c r="AI15" s="140"/>
      <c r="AJ15" s="140"/>
      <c r="AK15" s="140"/>
      <c r="AL15" s="140"/>
    </row>
    <row r="16" spans="1:50" x14ac:dyDescent="0.25">
      <c r="A16" s="139"/>
      <c r="B16" s="139"/>
      <c r="C16" s="139"/>
      <c r="D16" s="139"/>
      <c r="E16" s="139"/>
      <c r="F16" s="139"/>
      <c r="G16" s="139"/>
      <c r="H16" s="139"/>
      <c r="I16" s="139"/>
      <c r="J16" s="139"/>
      <c r="K16" s="139"/>
      <c r="L16" s="139"/>
      <c r="M16" s="139"/>
      <c r="N16" s="139"/>
      <c r="O16" s="139"/>
      <c r="P16" s="139"/>
      <c r="Q16" s="139"/>
      <c r="R16" s="139"/>
      <c r="S16" s="139"/>
      <c r="T16" s="139"/>
      <c r="U16" s="139"/>
      <c r="V16" s="139"/>
      <c r="W16" s="139"/>
      <c r="X16" s="139"/>
      <c r="Y16" s="140"/>
      <c r="Z16" s="140"/>
      <c r="AA16" s="140"/>
      <c r="AB16" s="140"/>
      <c r="AC16" s="140"/>
      <c r="AD16" s="140"/>
      <c r="AE16" s="140"/>
      <c r="AF16" s="140"/>
      <c r="AG16" s="140"/>
      <c r="AH16" s="140"/>
      <c r="AI16" s="140"/>
      <c r="AJ16" s="140"/>
      <c r="AK16" s="140"/>
      <c r="AL16" s="140"/>
    </row>
    <row r="17" spans="1:50" x14ac:dyDescent="0.25">
      <c r="A17" s="139"/>
      <c r="B17" s="139"/>
      <c r="C17" s="139"/>
      <c r="D17" s="139"/>
      <c r="E17" s="139"/>
      <c r="F17" s="139"/>
      <c r="G17" s="139"/>
      <c r="H17" s="139"/>
      <c r="I17" s="139"/>
      <c r="J17" s="139"/>
      <c r="K17" s="139"/>
      <c r="L17" s="139"/>
      <c r="M17" s="139"/>
      <c r="N17" s="139"/>
      <c r="O17" s="139"/>
      <c r="P17" s="139"/>
      <c r="Q17" s="139"/>
      <c r="R17" s="139"/>
      <c r="S17" s="139"/>
      <c r="T17" s="139"/>
      <c r="U17" s="139"/>
      <c r="V17" s="139"/>
      <c r="W17" s="139"/>
      <c r="X17" s="139"/>
      <c r="Y17" s="140"/>
      <c r="Z17" s="140"/>
      <c r="AA17" s="140"/>
      <c r="AB17" s="140"/>
      <c r="AC17" s="140"/>
      <c r="AD17" s="140"/>
      <c r="AE17" s="140"/>
      <c r="AF17" s="140"/>
      <c r="AG17" s="140"/>
      <c r="AH17" s="140"/>
      <c r="AI17" s="140"/>
      <c r="AJ17" s="140"/>
      <c r="AK17" s="140"/>
      <c r="AL17" s="140"/>
    </row>
    <row r="18" spans="1:50" x14ac:dyDescent="0.25">
      <c r="A18" s="139"/>
      <c r="B18" s="139"/>
      <c r="C18" s="139"/>
      <c r="D18" s="180" t="s">
        <v>105</v>
      </c>
      <c r="E18" s="180"/>
      <c r="F18" s="180"/>
      <c r="G18" s="180"/>
      <c r="H18" s="180"/>
      <c r="I18" s="180"/>
      <c r="J18" s="180"/>
      <c r="K18" s="139"/>
      <c r="L18" s="139"/>
      <c r="M18" s="139"/>
      <c r="N18" s="139"/>
      <c r="O18" s="139"/>
      <c r="P18" s="180" t="s">
        <v>106</v>
      </c>
      <c r="Q18" s="180"/>
      <c r="R18" s="180"/>
      <c r="S18" s="180"/>
      <c r="T18" s="180"/>
      <c r="U18" s="180"/>
      <c r="V18" s="180"/>
      <c r="W18" s="139"/>
      <c r="X18" s="139"/>
      <c r="Y18" s="140"/>
      <c r="Z18" s="140"/>
      <c r="AA18" s="140"/>
      <c r="AB18" s="140"/>
      <c r="AC18" s="140"/>
      <c r="AD18" s="140"/>
      <c r="AE18" s="140"/>
      <c r="AF18" s="140"/>
      <c r="AG18" s="140"/>
      <c r="AH18" s="140"/>
      <c r="AI18" s="140"/>
      <c r="AJ18" s="140"/>
      <c r="AK18" s="140"/>
      <c r="AL18" s="140"/>
    </row>
    <row r="19" spans="1:50" ht="13.2" customHeight="1" x14ac:dyDescent="0.25">
      <c r="A19" s="139"/>
      <c r="B19" s="139"/>
      <c r="C19" s="174"/>
      <c r="D19" s="174"/>
      <c r="E19" s="174"/>
      <c r="F19" s="174"/>
      <c r="G19" s="139"/>
      <c r="H19" s="139"/>
      <c r="I19" s="139"/>
      <c r="J19" s="139"/>
      <c r="K19" s="139"/>
      <c r="L19" s="139"/>
      <c r="M19" s="139"/>
      <c r="N19" s="139"/>
      <c r="O19" s="174"/>
      <c r="P19" s="174"/>
      <c r="Q19" s="174"/>
      <c r="R19" s="174"/>
      <c r="S19" s="139"/>
      <c r="T19" s="139"/>
      <c r="U19" s="139"/>
      <c r="V19" s="139"/>
      <c r="W19" s="139"/>
      <c r="X19" s="139"/>
      <c r="Y19" s="140"/>
      <c r="Z19" s="140"/>
      <c r="AA19" s="140"/>
      <c r="AB19" s="140"/>
      <c r="AC19" s="140"/>
      <c r="AD19" s="140"/>
      <c r="AE19" s="140"/>
      <c r="AF19" s="140"/>
      <c r="AG19" s="140"/>
      <c r="AH19" s="140"/>
      <c r="AI19" s="140"/>
      <c r="AJ19" s="140"/>
      <c r="AK19" s="140"/>
      <c r="AL19" s="140"/>
    </row>
    <row r="20" spans="1:50" x14ac:dyDescent="0.25">
      <c r="A20" s="127"/>
      <c r="B20" s="127"/>
      <c r="C20" s="174"/>
      <c r="D20" s="174"/>
      <c r="E20" s="174"/>
      <c r="F20" s="174"/>
      <c r="G20" s="39"/>
      <c r="H20" s="39"/>
      <c r="I20" s="39"/>
      <c r="J20" s="39"/>
      <c r="K20" s="127"/>
      <c r="L20" s="127"/>
      <c r="M20" s="127"/>
      <c r="N20" s="127"/>
      <c r="O20" s="174"/>
      <c r="P20" s="174"/>
      <c r="Q20" s="174"/>
      <c r="R20" s="174"/>
      <c r="S20" s="39"/>
      <c r="T20" s="39"/>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5">
      <c r="A21" s="130"/>
      <c r="B21" s="130"/>
      <c r="C21" s="174"/>
      <c r="D21" s="174"/>
      <c r="E21" s="174"/>
      <c r="F21" s="174"/>
      <c r="G21" s="39"/>
      <c r="H21" s="39"/>
      <c r="I21" s="39"/>
      <c r="J21" s="39"/>
      <c r="K21" s="127"/>
      <c r="L21" s="127"/>
      <c r="M21" s="127"/>
      <c r="N21" s="127"/>
      <c r="O21" s="174"/>
      <c r="P21" s="174"/>
      <c r="Q21" s="174"/>
      <c r="R21" s="174"/>
      <c r="S21" s="131"/>
      <c r="T21" s="131"/>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5">
      <c r="A22" s="127"/>
      <c r="B22" s="127"/>
      <c r="C22" s="174"/>
      <c r="D22" s="174"/>
      <c r="E22" s="174"/>
      <c r="F22" s="174"/>
      <c r="G22" s="39"/>
      <c r="H22" s="39"/>
      <c r="I22" s="39"/>
      <c r="J22" s="39"/>
      <c r="K22" s="127"/>
      <c r="L22" s="127"/>
      <c r="M22" s="127"/>
      <c r="N22" s="127"/>
      <c r="O22" s="174"/>
      <c r="P22" s="174"/>
      <c r="Q22" s="174"/>
      <c r="R22" s="174"/>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5">
      <c r="A23" s="127"/>
      <c r="B23" s="127"/>
      <c r="C23" s="174"/>
      <c r="D23" s="174"/>
      <c r="E23" s="174"/>
      <c r="F23" s="174"/>
      <c r="G23" s="39"/>
      <c r="H23" s="39"/>
      <c r="I23" s="39"/>
      <c r="J23" s="127"/>
      <c r="K23" s="127"/>
      <c r="L23" s="127"/>
      <c r="M23" s="127"/>
      <c r="N23" s="127"/>
      <c r="O23" s="174"/>
      <c r="P23" s="174"/>
      <c r="Q23" s="174"/>
      <c r="R23" s="174"/>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5">
      <c r="A24" s="139"/>
      <c r="B24" s="139"/>
      <c r="C24" s="174"/>
      <c r="D24" s="174"/>
      <c r="E24" s="174"/>
      <c r="F24" s="174"/>
      <c r="G24" s="39"/>
      <c r="H24" s="39"/>
      <c r="I24" s="39"/>
      <c r="J24" s="139"/>
      <c r="K24" s="139"/>
      <c r="L24" s="139"/>
      <c r="M24" s="139"/>
      <c r="N24" s="139"/>
      <c r="O24" s="174"/>
      <c r="P24" s="174"/>
      <c r="Q24" s="174"/>
      <c r="R24" s="174"/>
      <c r="S24" s="39"/>
      <c r="T24" s="39"/>
      <c r="U24" s="39"/>
      <c r="V24" s="39"/>
      <c r="W24" s="39"/>
      <c r="X24" s="139"/>
      <c r="Y24" s="140"/>
      <c r="Z24" s="140"/>
      <c r="AA24" s="140"/>
      <c r="AB24" s="140"/>
      <c r="AC24" s="140"/>
      <c r="AD24" s="140"/>
      <c r="AE24" s="140"/>
      <c r="AF24" s="140"/>
      <c r="AG24" s="140"/>
      <c r="AH24" s="140"/>
      <c r="AI24" s="140"/>
      <c r="AJ24" s="140"/>
      <c r="AK24" s="140"/>
      <c r="AL24" s="140"/>
    </row>
    <row r="25" spans="1:50" ht="12.75" customHeight="1" x14ac:dyDescent="0.25">
      <c r="Y25" s="140"/>
      <c r="Z25" s="140"/>
      <c r="AA25" s="140"/>
      <c r="AB25" s="140"/>
      <c r="AC25" s="140"/>
      <c r="AD25" s="140"/>
      <c r="AE25" s="140"/>
      <c r="AF25" s="140"/>
      <c r="AG25" s="140"/>
      <c r="AH25" s="140"/>
      <c r="AI25" s="140"/>
      <c r="AJ25" s="140"/>
      <c r="AK25" s="140"/>
      <c r="AL25" s="140"/>
    </row>
    <row r="26" spans="1:50" x14ac:dyDescent="0.25">
      <c r="A26" s="139"/>
      <c r="B26" s="139"/>
      <c r="C26" s="174"/>
      <c r="D26" s="174"/>
      <c r="E26" s="174"/>
      <c r="F26" s="174"/>
      <c r="G26" s="39"/>
      <c r="H26" s="39"/>
      <c r="I26" s="39"/>
      <c r="J26" s="139"/>
      <c r="K26" s="139"/>
      <c r="L26" s="139"/>
      <c r="M26" s="139"/>
      <c r="N26" s="139"/>
      <c r="O26" s="174"/>
      <c r="P26" s="174"/>
      <c r="Q26" s="174"/>
      <c r="R26" s="174"/>
      <c r="S26" s="39"/>
      <c r="T26" s="39"/>
      <c r="U26" s="39"/>
      <c r="V26" s="39"/>
      <c r="W26" s="39"/>
      <c r="X26" s="139"/>
      <c r="Y26" s="140"/>
      <c r="Z26" s="140"/>
      <c r="AA26" s="140"/>
      <c r="AB26" s="140"/>
      <c r="AC26" s="140"/>
      <c r="AD26" s="140"/>
      <c r="AE26" s="140"/>
      <c r="AF26" s="140"/>
      <c r="AG26" s="140"/>
      <c r="AH26" s="140"/>
      <c r="AI26" s="140"/>
      <c r="AJ26" s="140"/>
      <c r="AK26" s="140"/>
      <c r="AL26" s="140"/>
    </row>
    <row r="27" spans="1:50" x14ac:dyDescent="0.25">
      <c r="A27" s="139"/>
      <c r="B27" s="139"/>
      <c r="C27" s="174"/>
      <c r="D27" s="176"/>
      <c r="E27" s="176"/>
      <c r="F27" s="39"/>
      <c r="G27" s="39"/>
      <c r="H27" s="39"/>
      <c r="I27" s="39"/>
      <c r="J27" s="139"/>
      <c r="K27" s="139"/>
      <c r="L27" s="139"/>
      <c r="M27" s="139"/>
      <c r="N27" s="139"/>
      <c r="O27" s="174"/>
      <c r="P27" s="176"/>
      <c r="Q27" s="176"/>
      <c r="R27" s="39"/>
      <c r="S27" s="39"/>
      <c r="T27" s="39"/>
      <c r="U27" s="39"/>
      <c r="V27" s="39"/>
      <c r="W27" s="39"/>
      <c r="X27" s="139"/>
      <c r="Y27" s="140"/>
      <c r="Z27" s="140"/>
      <c r="AA27" s="140"/>
      <c r="AB27" s="140"/>
      <c r="AC27" s="140"/>
      <c r="AD27" s="140"/>
      <c r="AE27" s="140"/>
      <c r="AF27" s="140"/>
      <c r="AG27" s="140"/>
      <c r="AH27" s="140"/>
      <c r="AI27" s="140"/>
      <c r="AJ27" s="140"/>
      <c r="AK27" s="140"/>
      <c r="AL27" s="140"/>
    </row>
    <row r="28" spans="1:50" x14ac:dyDescent="0.25">
      <c r="A28" s="139"/>
      <c r="B28" s="139"/>
      <c r="C28" s="174"/>
      <c r="D28" s="176"/>
      <c r="E28" s="176"/>
      <c r="F28" s="139"/>
      <c r="G28" s="139"/>
      <c r="H28" s="139"/>
      <c r="I28" s="139"/>
      <c r="J28" s="139"/>
      <c r="K28" s="139"/>
      <c r="L28" s="139"/>
      <c r="M28" s="139"/>
      <c r="N28" s="139"/>
      <c r="O28" s="174"/>
      <c r="P28" s="176"/>
      <c r="Q28" s="176"/>
      <c r="R28" s="139"/>
      <c r="S28" s="139"/>
      <c r="T28" s="139"/>
      <c r="U28" s="139"/>
      <c r="V28" s="139"/>
      <c r="W28" s="139"/>
      <c r="X28" s="139"/>
      <c r="Y28" s="140"/>
      <c r="Z28" s="140"/>
      <c r="AA28" s="140"/>
      <c r="AB28" s="140"/>
      <c r="AC28" s="140"/>
      <c r="AD28" s="140"/>
      <c r="AE28" s="140"/>
      <c r="AF28" s="140"/>
      <c r="AG28" s="140"/>
      <c r="AH28" s="140"/>
      <c r="AI28" s="140"/>
      <c r="AJ28" s="140"/>
      <c r="AK28" s="140"/>
      <c r="AL28" s="140"/>
    </row>
    <row r="29" spans="1:50" x14ac:dyDescent="0.25">
      <c r="A29" s="139"/>
      <c r="B29" s="139"/>
      <c r="C29" s="174"/>
      <c r="D29" s="176"/>
      <c r="E29" s="176"/>
      <c r="F29" s="139"/>
      <c r="G29" s="139"/>
      <c r="H29" s="139"/>
      <c r="I29" s="139"/>
      <c r="J29" s="139"/>
      <c r="K29" s="139"/>
      <c r="L29" s="139"/>
      <c r="M29" s="139"/>
      <c r="N29" s="139"/>
      <c r="O29" s="174"/>
      <c r="P29" s="176"/>
      <c r="Q29" s="176"/>
      <c r="R29" s="139"/>
      <c r="T29" s="139"/>
      <c r="U29" s="139"/>
      <c r="V29" s="139"/>
      <c r="W29" s="139"/>
      <c r="X29" s="139"/>
      <c r="Y29" s="140"/>
      <c r="Z29" s="140"/>
      <c r="AA29" s="140"/>
      <c r="AB29" s="140"/>
      <c r="AC29" s="140"/>
      <c r="AD29" s="140"/>
      <c r="AE29" s="140"/>
      <c r="AF29" s="140"/>
      <c r="AG29" s="140"/>
      <c r="AH29" s="140"/>
      <c r="AI29" s="140"/>
      <c r="AJ29" s="140"/>
      <c r="AK29" s="140"/>
      <c r="AL29" s="140"/>
    </row>
    <row r="30" spans="1:50" x14ac:dyDescent="0.25">
      <c r="A30" s="139"/>
      <c r="B30" s="139"/>
      <c r="C30" s="142"/>
      <c r="D30" s="139"/>
      <c r="E30" s="139"/>
      <c r="F30" s="139"/>
      <c r="G30" s="132" t="s">
        <v>107</v>
      </c>
      <c r="H30" s="139">
        <v>30</v>
      </c>
      <c r="I30" s="139"/>
      <c r="J30" s="139"/>
      <c r="K30" s="139"/>
      <c r="L30" s="139"/>
      <c r="M30" s="139"/>
      <c r="N30" s="139"/>
      <c r="O30" s="142"/>
      <c r="P30" s="139"/>
      <c r="Q30" s="139"/>
      <c r="R30" s="139"/>
      <c r="S30" s="132" t="s">
        <v>107</v>
      </c>
      <c r="T30" s="139">
        <v>30</v>
      </c>
      <c r="U30" s="139"/>
      <c r="V30" s="139"/>
      <c r="W30" s="139"/>
      <c r="X30" s="139"/>
      <c r="Y30" s="140"/>
      <c r="Z30" s="140"/>
      <c r="AA30" s="140"/>
      <c r="AB30" s="140"/>
      <c r="AC30" s="140"/>
      <c r="AD30" s="140"/>
      <c r="AE30" s="140"/>
      <c r="AF30" s="140"/>
      <c r="AG30" s="140"/>
      <c r="AH30" s="140"/>
      <c r="AI30" s="140"/>
      <c r="AJ30" s="140"/>
      <c r="AK30" s="140"/>
      <c r="AL30" s="140"/>
    </row>
    <row r="31" spans="1:50" x14ac:dyDescent="0.25">
      <c r="A31" s="139"/>
      <c r="B31" s="139"/>
      <c r="C31" s="142"/>
      <c r="D31" s="139"/>
      <c r="E31" s="139"/>
      <c r="F31" s="139"/>
      <c r="G31" s="132" t="s">
        <v>108</v>
      </c>
      <c r="H31" s="139">
        <v>12</v>
      </c>
      <c r="I31" s="139"/>
      <c r="J31" s="139"/>
      <c r="K31" s="139"/>
      <c r="L31" s="139"/>
      <c r="M31" s="139"/>
      <c r="N31" s="139"/>
      <c r="O31" s="142"/>
      <c r="P31" s="139"/>
      <c r="Q31" s="139"/>
      <c r="R31" s="139"/>
      <c r="S31" s="132" t="s">
        <v>108</v>
      </c>
      <c r="T31" s="139">
        <v>12</v>
      </c>
      <c r="U31" s="139"/>
      <c r="V31" s="139"/>
      <c r="W31" s="139"/>
      <c r="X31" s="139"/>
      <c r="Y31" s="140"/>
      <c r="Z31" s="140"/>
      <c r="AA31" s="140"/>
      <c r="AB31" s="140"/>
      <c r="AC31" s="140"/>
      <c r="AD31" s="140"/>
      <c r="AE31" s="140"/>
      <c r="AF31" s="140"/>
      <c r="AG31" s="140"/>
      <c r="AH31" s="140"/>
      <c r="AI31" s="140"/>
      <c r="AJ31" s="140"/>
      <c r="AK31" s="140"/>
      <c r="AL31" s="140"/>
    </row>
    <row r="32" spans="1:50" x14ac:dyDescent="0.25">
      <c r="A32" s="139"/>
      <c r="B32" s="139"/>
      <c r="C32" s="142"/>
      <c r="D32" s="139"/>
      <c r="E32" s="139"/>
      <c r="F32" s="139"/>
      <c r="G32" s="139"/>
      <c r="H32" s="139"/>
      <c r="I32" s="139"/>
      <c r="J32" s="139"/>
      <c r="K32" s="139"/>
      <c r="L32" s="139"/>
      <c r="M32" s="139"/>
      <c r="N32" s="139"/>
      <c r="O32" s="142"/>
      <c r="P32" s="139"/>
      <c r="Q32" s="139"/>
      <c r="R32" s="139"/>
      <c r="S32" s="139"/>
      <c r="T32" s="139"/>
      <c r="U32" s="139"/>
      <c r="V32" s="139"/>
      <c r="W32" s="139"/>
      <c r="X32" s="139"/>
      <c r="Y32" s="140"/>
      <c r="Z32" s="140"/>
      <c r="AA32" s="140"/>
      <c r="AB32" s="140"/>
      <c r="AC32" s="140"/>
      <c r="AD32" s="140"/>
      <c r="AE32" s="140"/>
      <c r="AF32" s="140"/>
      <c r="AG32" s="140"/>
      <c r="AH32" s="140"/>
      <c r="AI32" s="140"/>
      <c r="AJ32" s="140"/>
      <c r="AK32" s="140"/>
      <c r="AL32" s="140"/>
    </row>
    <row r="33" spans="1:38" x14ac:dyDescent="0.25">
      <c r="A33" s="139"/>
      <c r="B33" s="139"/>
      <c r="C33" s="142"/>
      <c r="D33" s="139"/>
      <c r="E33" s="139"/>
      <c r="F33" s="139"/>
      <c r="G33" s="139"/>
      <c r="H33" s="139"/>
      <c r="I33" s="139"/>
      <c r="J33" s="139"/>
      <c r="K33" s="139"/>
      <c r="L33" s="139"/>
      <c r="M33" s="139"/>
      <c r="N33" s="139"/>
      <c r="O33" s="142"/>
      <c r="P33" s="139"/>
      <c r="Q33" s="139"/>
      <c r="R33" s="139"/>
      <c r="S33" s="139"/>
      <c r="T33" s="139"/>
      <c r="U33" s="139"/>
      <c r="V33" s="139"/>
      <c r="W33" s="139"/>
      <c r="X33" s="139"/>
      <c r="Y33" s="140"/>
      <c r="Z33" s="140"/>
      <c r="AA33" s="140"/>
      <c r="AB33" s="140"/>
      <c r="AC33" s="140"/>
      <c r="AD33" s="140"/>
      <c r="AE33" s="140"/>
      <c r="AF33" s="140"/>
      <c r="AG33" s="140"/>
      <c r="AH33" s="140"/>
      <c r="AI33" s="140"/>
      <c r="AJ33" s="140"/>
      <c r="AK33" s="140"/>
      <c r="AL33" s="140"/>
    </row>
    <row r="34" spans="1:38" x14ac:dyDescent="0.25">
      <c r="A34" s="139"/>
      <c r="B34" s="133"/>
      <c r="C34" s="134"/>
      <c r="D34" s="139"/>
      <c r="E34" s="139"/>
      <c r="F34" s="139"/>
      <c r="G34" s="139"/>
      <c r="H34" s="139"/>
      <c r="I34" s="139"/>
      <c r="J34" s="139"/>
      <c r="K34" s="139"/>
      <c r="L34" s="139"/>
      <c r="M34" s="139"/>
      <c r="N34" s="139"/>
      <c r="O34" s="142"/>
      <c r="P34" s="139"/>
      <c r="Q34" s="139"/>
      <c r="R34" s="139"/>
      <c r="S34" s="139"/>
      <c r="T34" s="139"/>
      <c r="U34" s="139"/>
      <c r="V34" s="139"/>
      <c r="W34" s="139"/>
      <c r="X34" s="139"/>
      <c r="Y34" s="140"/>
      <c r="Z34" s="140"/>
      <c r="AA34" s="140"/>
      <c r="AB34" s="140"/>
      <c r="AC34" s="140"/>
      <c r="AD34" s="140"/>
      <c r="AE34" s="140"/>
      <c r="AF34" s="140"/>
      <c r="AG34" s="140"/>
      <c r="AH34" s="140"/>
      <c r="AI34" s="140"/>
      <c r="AJ34" s="140"/>
      <c r="AK34" s="140"/>
      <c r="AL34" s="140"/>
    </row>
    <row r="35" spans="1:38" x14ac:dyDescent="0.25">
      <c r="A35" s="139"/>
      <c r="B35" s="133"/>
      <c r="C35" s="134"/>
      <c r="D35" s="139"/>
      <c r="E35" s="139"/>
      <c r="F35" s="139"/>
      <c r="G35" s="139"/>
      <c r="H35" s="139"/>
      <c r="I35" s="139"/>
      <c r="J35" s="139"/>
      <c r="K35" s="139"/>
      <c r="L35" s="139"/>
      <c r="M35" s="139"/>
      <c r="N35" s="139"/>
      <c r="O35" s="139"/>
      <c r="P35" s="139"/>
      <c r="Q35" s="139"/>
      <c r="R35" s="139"/>
      <c r="S35" s="139"/>
      <c r="T35" s="139"/>
      <c r="U35" s="139"/>
      <c r="V35" s="139"/>
      <c r="W35" s="139"/>
      <c r="X35" s="139"/>
      <c r="Y35" s="140"/>
      <c r="Z35" s="140"/>
      <c r="AA35" s="140"/>
      <c r="AB35" s="140"/>
      <c r="AC35" s="140"/>
      <c r="AD35" s="140"/>
      <c r="AE35" s="140"/>
      <c r="AF35" s="140"/>
      <c r="AG35" s="140"/>
      <c r="AH35" s="140"/>
      <c r="AI35" s="140"/>
      <c r="AJ35" s="140"/>
      <c r="AK35" s="140"/>
      <c r="AL35" s="140"/>
    </row>
    <row r="36" spans="1:38" x14ac:dyDescent="0.25">
      <c r="A36" s="139"/>
      <c r="B36" s="139"/>
      <c r="C36" s="134"/>
      <c r="D36" s="139"/>
      <c r="E36" s="139"/>
      <c r="F36" s="139"/>
      <c r="G36" s="139"/>
      <c r="H36" s="139"/>
      <c r="I36" s="139"/>
      <c r="J36" s="139"/>
      <c r="K36" s="139"/>
      <c r="L36" s="139"/>
      <c r="M36" s="139"/>
      <c r="N36" s="139"/>
      <c r="O36" s="139"/>
      <c r="P36" s="139"/>
      <c r="Q36" s="139"/>
      <c r="R36" s="139"/>
      <c r="S36" s="139"/>
      <c r="T36" s="139"/>
      <c r="U36" s="139"/>
      <c r="V36" s="139"/>
      <c r="W36" s="139"/>
      <c r="X36" s="139"/>
      <c r="Y36" s="140"/>
      <c r="Z36" s="140"/>
      <c r="AA36" s="140"/>
      <c r="AB36" s="140"/>
      <c r="AC36" s="140"/>
      <c r="AD36" s="140"/>
      <c r="AE36" s="140"/>
      <c r="AF36" s="140"/>
      <c r="AG36" s="140"/>
      <c r="AH36" s="140"/>
      <c r="AI36" s="140"/>
      <c r="AJ36" s="140"/>
      <c r="AK36" s="140"/>
      <c r="AL36" s="140"/>
    </row>
    <row r="37" spans="1:38" x14ac:dyDescent="0.25">
      <c r="A37" s="139"/>
      <c r="C37" s="135" t="s">
        <v>115</v>
      </c>
      <c r="D37" s="139"/>
      <c r="E37" s="139"/>
      <c r="F37" s="139"/>
      <c r="G37" s="139"/>
      <c r="H37" s="139"/>
      <c r="I37" s="139"/>
      <c r="J37" s="139"/>
      <c r="K37" s="139"/>
      <c r="L37" s="139"/>
      <c r="M37" s="139"/>
      <c r="N37" s="139"/>
      <c r="O37" s="139"/>
      <c r="P37" s="139"/>
      <c r="Q37" s="139"/>
      <c r="R37" s="139"/>
      <c r="S37" s="139"/>
      <c r="T37" s="139"/>
      <c r="U37" s="139"/>
      <c r="V37" s="139"/>
      <c r="W37" s="139"/>
      <c r="X37" s="139"/>
      <c r="Y37" s="140"/>
      <c r="Z37" s="140"/>
      <c r="AA37" s="140"/>
      <c r="AB37" s="140"/>
      <c r="AC37" s="140"/>
      <c r="AD37" s="140"/>
      <c r="AE37" s="140"/>
      <c r="AF37" s="140"/>
      <c r="AG37" s="140"/>
      <c r="AH37" s="140"/>
      <c r="AI37" s="140"/>
      <c r="AJ37" s="140"/>
      <c r="AK37" s="140"/>
      <c r="AL37" s="140"/>
    </row>
    <row r="38" spans="1:38" x14ac:dyDescent="0.25">
      <c r="A38" s="139"/>
      <c r="B38" s="139"/>
      <c r="C38" s="139"/>
      <c r="D38" s="139"/>
      <c r="E38" s="139"/>
      <c r="F38" s="139"/>
      <c r="G38" s="139"/>
      <c r="H38" s="139"/>
      <c r="I38" s="139"/>
      <c r="J38" s="139"/>
      <c r="K38" s="139"/>
      <c r="L38" s="139"/>
      <c r="M38" s="139"/>
      <c r="N38" s="139"/>
      <c r="O38" s="139"/>
      <c r="P38" s="139"/>
      <c r="Q38" s="139"/>
      <c r="R38" s="139"/>
      <c r="S38" s="139"/>
      <c r="T38" s="139"/>
      <c r="U38" s="139"/>
      <c r="V38" s="139"/>
      <c r="W38" s="139"/>
      <c r="X38" s="139"/>
      <c r="Y38" s="140"/>
      <c r="Z38" s="140"/>
      <c r="AA38" s="140"/>
      <c r="AB38" s="140"/>
      <c r="AC38" s="140"/>
      <c r="AD38" s="140"/>
      <c r="AE38" s="140"/>
      <c r="AF38" s="140"/>
      <c r="AG38" s="140"/>
      <c r="AH38" s="140"/>
      <c r="AI38" s="140"/>
      <c r="AJ38" s="140"/>
      <c r="AK38" s="140"/>
      <c r="AL38" s="140"/>
    </row>
    <row r="39" spans="1:38" x14ac:dyDescent="0.25">
      <c r="A39" s="139"/>
      <c r="B39" s="139"/>
      <c r="C39" s="139"/>
      <c r="D39" s="139"/>
      <c r="E39" s="139"/>
      <c r="F39" s="139"/>
      <c r="G39" s="139"/>
      <c r="H39" s="139"/>
      <c r="I39" s="139"/>
      <c r="J39" s="139"/>
      <c r="K39" s="139"/>
      <c r="L39" s="139"/>
      <c r="M39" s="139"/>
      <c r="N39" s="139"/>
      <c r="O39" s="139"/>
      <c r="P39" s="139"/>
      <c r="Q39" s="139"/>
      <c r="R39" s="139"/>
      <c r="S39" s="139"/>
      <c r="T39" s="139"/>
      <c r="U39" s="139"/>
      <c r="V39" s="139"/>
      <c r="W39" s="139"/>
      <c r="X39" s="139"/>
      <c r="Y39" s="140"/>
      <c r="Z39" s="140"/>
      <c r="AA39" s="140"/>
      <c r="AB39" s="140"/>
      <c r="AC39" s="140"/>
      <c r="AD39" s="140"/>
      <c r="AE39" s="140"/>
      <c r="AF39" s="140"/>
      <c r="AG39" s="140"/>
      <c r="AH39" s="140"/>
      <c r="AI39" s="140"/>
      <c r="AJ39" s="140"/>
      <c r="AK39" s="140"/>
      <c r="AL39" s="140"/>
    </row>
    <row r="40" spans="1:38" x14ac:dyDescent="0.25">
      <c r="A40" s="139"/>
      <c r="B40" s="139"/>
      <c r="C40" s="139"/>
      <c r="D40" s="139"/>
      <c r="E40" s="139"/>
      <c r="F40" s="139"/>
      <c r="G40" s="139"/>
      <c r="H40" s="139"/>
      <c r="I40" s="139"/>
      <c r="J40" s="139"/>
      <c r="K40" s="139"/>
      <c r="L40" s="139"/>
      <c r="M40" s="139"/>
      <c r="N40" s="139"/>
      <c r="O40" s="139"/>
      <c r="P40" s="139"/>
      <c r="Q40" s="139"/>
      <c r="R40" s="139"/>
      <c r="S40" s="139"/>
      <c r="T40" s="139"/>
      <c r="U40" s="139"/>
      <c r="V40" s="139"/>
      <c r="W40" s="139"/>
      <c r="X40" s="139"/>
      <c r="Y40" s="140"/>
      <c r="Z40" s="140"/>
      <c r="AA40" s="140"/>
      <c r="AB40" s="140"/>
      <c r="AC40" s="140"/>
      <c r="AD40" s="140"/>
      <c r="AE40" s="140"/>
      <c r="AF40" s="140"/>
      <c r="AG40" s="140"/>
      <c r="AH40" s="140"/>
      <c r="AI40" s="140"/>
      <c r="AJ40" s="140"/>
      <c r="AK40" s="140"/>
      <c r="AL40" s="140"/>
    </row>
    <row r="41" spans="1:38" x14ac:dyDescent="0.25">
      <c r="A41" s="139"/>
      <c r="B41" s="139"/>
      <c r="C41" s="139"/>
      <c r="D41" s="139"/>
      <c r="E41" s="139"/>
      <c r="F41" s="139"/>
      <c r="G41" s="139"/>
      <c r="H41" s="139"/>
      <c r="I41" s="139"/>
      <c r="J41" s="139"/>
      <c r="K41" s="139"/>
      <c r="L41" s="139"/>
      <c r="M41" s="139"/>
      <c r="N41" s="139"/>
      <c r="O41" s="139"/>
      <c r="P41" s="139"/>
      <c r="Q41" s="139"/>
      <c r="R41" s="139"/>
      <c r="S41" s="139"/>
      <c r="T41" s="139"/>
      <c r="U41" s="139"/>
      <c r="V41" s="139"/>
      <c r="W41" s="139"/>
      <c r="X41" s="139"/>
      <c r="Y41" s="140"/>
      <c r="Z41" s="140"/>
      <c r="AA41" s="140"/>
      <c r="AB41" s="140"/>
      <c r="AC41" s="140"/>
      <c r="AD41" s="140"/>
      <c r="AE41" s="140"/>
      <c r="AF41" s="140"/>
      <c r="AG41" s="140"/>
      <c r="AH41" s="140"/>
      <c r="AI41" s="140"/>
      <c r="AJ41" s="140"/>
      <c r="AK41" s="140"/>
      <c r="AL41" s="140"/>
    </row>
    <row r="42" spans="1:38" x14ac:dyDescent="0.25">
      <c r="A42" s="139"/>
      <c r="B42" s="139"/>
      <c r="C42" s="139"/>
      <c r="D42" s="139"/>
      <c r="E42" s="139"/>
      <c r="F42" s="139"/>
      <c r="G42" s="139"/>
      <c r="H42" s="139"/>
      <c r="I42" s="139"/>
      <c r="J42" s="139"/>
      <c r="K42" s="139"/>
      <c r="L42" s="139"/>
      <c r="M42" s="139"/>
      <c r="N42" s="139"/>
      <c r="O42" s="139"/>
      <c r="P42" s="139"/>
      <c r="Q42" s="139"/>
      <c r="R42" s="139"/>
      <c r="S42" s="139"/>
      <c r="T42" s="139"/>
      <c r="U42" s="139"/>
      <c r="V42" s="139"/>
      <c r="W42" s="139"/>
      <c r="X42" s="139"/>
      <c r="Y42" s="140"/>
      <c r="Z42" s="140"/>
      <c r="AA42" s="140"/>
      <c r="AB42" s="140"/>
      <c r="AC42" s="140"/>
      <c r="AD42" s="140"/>
      <c r="AE42" s="140"/>
      <c r="AF42" s="140"/>
      <c r="AG42" s="140"/>
      <c r="AH42" s="140"/>
      <c r="AI42" s="140"/>
      <c r="AJ42" s="140"/>
      <c r="AK42" s="140"/>
      <c r="AL42" s="140"/>
    </row>
    <row r="43" spans="1:38" ht="12.75" customHeight="1" x14ac:dyDescent="0.25">
      <c r="A43" s="139"/>
      <c r="X43" s="139"/>
      <c r="Y43" s="140"/>
      <c r="Z43" s="140"/>
      <c r="AA43" s="140"/>
      <c r="AB43" s="140"/>
      <c r="AC43" s="140"/>
      <c r="AD43" s="140"/>
      <c r="AE43" s="140"/>
      <c r="AF43" s="140"/>
      <c r="AG43" s="140"/>
      <c r="AH43" s="140"/>
      <c r="AI43" s="140"/>
      <c r="AJ43" s="140"/>
      <c r="AK43" s="140"/>
      <c r="AL43" s="140"/>
    </row>
    <row r="44" spans="1:38" ht="41.25" customHeight="1" x14ac:dyDescent="0.25">
      <c r="A44" s="139"/>
      <c r="B44" s="175" t="s">
        <v>100</v>
      </c>
      <c r="C44" s="175"/>
      <c r="D44" s="175"/>
      <c r="E44" s="175"/>
      <c r="F44" s="175"/>
      <c r="G44" s="175"/>
      <c r="H44" s="175"/>
      <c r="I44" s="175"/>
      <c r="J44" s="175"/>
      <c r="K44" s="175"/>
      <c r="L44" s="175"/>
      <c r="M44" s="175"/>
      <c r="N44" s="175"/>
      <c r="O44" s="175"/>
      <c r="P44" s="175"/>
      <c r="Q44" s="175"/>
      <c r="R44" s="175"/>
      <c r="S44" s="175"/>
      <c r="T44" s="175"/>
      <c r="U44" s="175"/>
      <c r="V44" s="175"/>
      <c r="W44" s="175"/>
      <c r="X44" s="139"/>
      <c r="Y44" s="140"/>
      <c r="Z44" s="140"/>
      <c r="AA44" s="140"/>
      <c r="AB44" s="140"/>
      <c r="AC44" s="140"/>
      <c r="AD44" s="140"/>
      <c r="AE44" s="140"/>
      <c r="AF44" s="140"/>
      <c r="AG44" s="140"/>
      <c r="AH44" s="140"/>
      <c r="AI44" s="140"/>
      <c r="AJ44" s="140"/>
      <c r="AK44" s="140"/>
      <c r="AL44" s="140"/>
    </row>
    <row r="45" spans="1:38" x14ac:dyDescent="0.25">
      <c r="A45" s="139"/>
      <c r="B45" s="139"/>
      <c r="C45" s="139"/>
      <c r="D45" s="139"/>
      <c r="E45" s="139"/>
      <c r="F45" s="139"/>
      <c r="G45" s="139"/>
      <c r="H45" s="139"/>
      <c r="I45" s="139"/>
      <c r="J45" s="139"/>
      <c r="K45" s="139"/>
      <c r="L45" s="139"/>
      <c r="M45" s="139"/>
      <c r="N45" s="139"/>
      <c r="O45" s="139"/>
      <c r="P45" s="139"/>
      <c r="Q45" s="139"/>
      <c r="R45" s="139"/>
      <c r="S45" s="139"/>
      <c r="T45" s="139"/>
      <c r="U45" s="139"/>
      <c r="V45" s="139"/>
      <c r="W45" s="139"/>
      <c r="X45" s="139"/>
      <c r="Y45" s="140"/>
      <c r="Z45" s="140"/>
      <c r="AA45" s="140"/>
      <c r="AB45" s="140"/>
      <c r="AC45" s="140"/>
      <c r="AD45" s="140"/>
      <c r="AE45" s="140"/>
      <c r="AF45" s="140"/>
      <c r="AG45" s="140"/>
      <c r="AH45" s="140"/>
      <c r="AI45" s="140"/>
      <c r="AJ45" s="140"/>
      <c r="AK45" s="140"/>
      <c r="AL45" s="140"/>
    </row>
    <row r="46" spans="1:38" x14ac:dyDescent="0.25">
      <c r="A46" s="14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c r="AE46" s="140"/>
      <c r="AF46" s="140"/>
      <c r="AG46" s="140"/>
      <c r="AH46" s="140"/>
      <c r="AI46" s="140"/>
      <c r="AJ46" s="140"/>
      <c r="AK46" s="140"/>
      <c r="AL46" s="140"/>
    </row>
    <row r="47" spans="1:38" x14ac:dyDescent="0.25">
      <c r="A47" s="14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c r="AE47" s="140"/>
      <c r="AF47" s="140"/>
      <c r="AG47" s="140"/>
      <c r="AH47" s="140"/>
      <c r="AI47" s="140"/>
      <c r="AJ47" s="140"/>
      <c r="AK47" s="140"/>
      <c r="AL47" s="140"/>
    </row>
    <row r="48" spans="1:38" x14ac:dyDescent="0.25">
      <c r="A48" s="14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row>
    <row r="49" spans="1:38" x14ac:dyDescent="0.25">
      <c r="A49" s="14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c r="AE49" s="140"/>
      <c r="AF49" s="140"/>
      <c r="AG49" s="140"/>
      <c r="AH49" s="140"/>
      <c r="AI49" s="140"/>
      <c r="AJ49" s="140"/>
      <c r="AK49" s="140"/>
      <c r="AL49" s="140"/>
    </row>
    <row r="50" spans="1:38" x14ac:dyDescent="0.25">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c r="AE50" s="140"/>
      <c r="AF50" s="140"/>
      <c r="AG50" s="140"/>
      <c r="AH50" s="140"/>
      <c r="AI50" s="140"/>
      <c r="AJ50" s="140"/>
      <c r="AK50" s="140"/>
      <c r="AL50" s="140"/>
    </row>
    <row r="51" spans="1:38" x14ac:dyDescent="0.25">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c r="AE51" s="140"/>
      <c r="AF51" s="140"/>
      <c r="AG51" s="140"/>
      <c r="AH51" s="140"/>
      <c r="AI51" s="140"/>
      <c r="AJ51" s="140"/>
      <c r="AK51" s="140"/>
      <c r="AL51" s="140"/>
    </row>
    <row r="52" spans="1:38" x14ac:dyDescent="0.25">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c r="AE52" s="140"/>
      <c r="AF52" s="140"/>
      <c r="AG52" s="140"/>
      <c r="AH52" s="140"/>
      <c r="AI52" s="140"/>
      <c r="AJ52" s="140"/>
      <c r="AK52" s="140"/>
      <c r="AL52" s="140"/>
    </row>
    <row r="53" spans="1:38" x14ac:dyDescent="0.25">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c r="AA53" s="140"/>
      <c r="AB53" s="140"/>
      <c r="AC53" s="140"/>
      <c r="AD53" s="140"/>
      <c r="AE53" s="140"/>
      <c r="AF53" s="140"/>
      <c r="AG53" s="140"/>
      <c r="AH53" s="140"/>
      <c r="AI53" s="140"/>
      <c r="AJ53" s="140"/>
      <c r="AK53" s="140"/>
      <c r="AL53" s="140"/>
    </row>
    <row r="54" spans="1:38" x14ac:dyDescent="0.25">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c r="AA54" s="140"/>
      <c r="AB54" s="140"/>
      <c r="AC54" s="140"/>
      <c r="AD54" s="140"/>
      <c r="AE54" s="140"/>
      <c r="AF54" s="140"/>
      <c r="AG54" s="140"/>
      <c r="AH54" s="140"/>
      <c r="AI54" s="140"/>
      <c r="AJ54" s="140"/>
      <c r="AK54" s="140"/>
      <c r="AL54" s="140"/>
    </row>
    <row r="55" spans="1:38" x14ac:dyDescent="0.25">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c r="AA55" s="140"/>
      <c r="AB55" s="140"/>
      <c r="AC55" s="140"/>
      <c r="AD55" s="140"/>
      <c r="AE55" s="140"/>
      <c r="AF55" s="140"/>
      <c r="AG55" s="140"/>
      <c r="AH55" s="140"/>
      <c r="AI55" s="140"/>
      <c r="AJ55" s="140"/>
      <c r="AK55" s="140"/>
      <c r="AL55" s="140"/>
    </row>
    <row r="56" spans="1:38" x14ac:dyDescent="0.25">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c r="AA56" s="140"/>
      <c r="AB56" s="140"/>
      <c r="AC56" s="140"/>
      <c r="AD56" s="140"/>
      <c r="AE56" s="140"/>
      <c r="AF56" s="140"/>
      <c r="AG56" s="140"/>
      <c r="AH56" s="140"/>
      <c r="AI56" s="140"/>
      <c r="AJ56" s="140"/>
      <c r="AK56" s="140"/>
      <c r="AL56" s="140"/>
    </row>
    <row r="57" spans="1:38" x14ac:dyDescent="0.25">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c r="AA57" s="140"/>
      <c r="AB57" s="140"/>
      <c r="AC57" s="140"/>
      <c r="AD57" s="140"/>
      <c r="AE57" s="140"/>
      <c r="AF57" s="140"/>
      <c r="AG57" s="140"/>
      <c r="AH57" s="140"/>
      <c r="AI57" s="140"/>
      <c r="AJ57" s="140"/>
      <c r="AK57" s="140"/>
      <c r="AL57" s="140"/>
    </row>
    <row r="58" spans="1:38" x14ac:dyDescent="0.25">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0"/>
      <c r="AF58" s="140"/>
      <c r="AG58" s="140"/>
      <c r="AH58" s="140"/>
      <c r="AI58" s="140"/>
      <c r="AJ58" s="140"/>
      <c r="AK58" s="140"/>
      <c r="AL58" s="140"/>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182" t="str">
        <f>HYPERLINK("http://www.str.com/data-insights/resources/glossary", "For all STR definitions, please visit www.str.com/data-insights/resources/glossary")</f>
        <v>For all STR definitions, please visit www.str.com/data-insights/resources/glossary</v>
      </c>
      <c r="B5" s="182"/>
      <c r="C5" s="182"/>
      <c r="D5" s="182"/>
      <c r="E5" s="182"/>
      <c r="F5" s="182"/>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182" t="str">
        <f>HYPERLINK("http://www.str.com/data-insights/resources/FAQ", "For all STR FAQs, please click here or visit http://www.str.com/data-insights/resources/FAQ")</f>
        <v>For all STR FAQs, please click here or visit http://www.str.com/data-insights/resources/FAQ</v>
      </c>
      <c r="B9" s="182"/>
      <c r="C9" s="182"/>
      <c r="D9" s="182"/>
      <c r="E9" s="182"/>
      <c r="F9" s="182"/>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182" t="str">
        <f>HYPERLINK("http://www.str.com/contact", "For additional support, please contact your regional office")</f>
        <v>For additional support, please contact your regional office</v>
      </c>
      <c r="B12" s="182"/>
      <c r="C12" s="182"/>
      <c r="D12" s="182"/>
      <c r="E12" s="182"/>
      <c r="F12" s="182"/>
      <c r="G12" s="182"/>
      <c r="H12" s="182"/>
      <c r="I12" s="182"/>
      <c r="J12" s="182"/>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181" t="str">
        <f>HYPERLINK("http://www.hotelnewsnow.com/", "For the latest in industry news, visit HotelNewsNow.com.")</f>
        <v>For the latest in industry news, visit HotelNewsNow.com.</v>
      </c>
      <c r="B14" s="181"/>
      <c r="C14" s="181"/>
      <c r="D14" s="181"/>
      <c r="E14" s="181"/>
      <c r="F14" s="181"/>
      <c r="G14" s="181"/>
      <c r="H14" s="181"/>
      <c r="I14" s="181"/>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181" t="str">
        <f>HYPERLINK("http://www.hoteldataconference.com/", "To learn more about the Hotel Data Conference, visit HotelDataConference.com.")</f>
        <v>To learn more about the Hotel Data Conference, visit HotelDataConference.com.</v>
      </c>
      <c r="B15" s="181"/>
      <c r="C15" s="181"/>
      <c r="D15" s="181"/>
      <c r="E15" s="181"/>
      <c r="F15" s="181"/>
      <c r="G15" s="181"/>
      <c r="H15" s="181"/>
      <c r="I15" s="181"/>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3.2" x14ac:dyDescent="0.25"/>
  <sheetData>
    <row r="1" spans="1:1" x14ac:dyDescent="0.25">
      <c r="A1" s="40" t="s">
        <v>97</v>
      </c>
    </row>
    <row r="2" spans="1:1" x14ac:dyDescent="0.25">
      <c r="A2" s="40"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8CCFB76-91ED-40A6-A502-48E5CA59D090}"/>
</file>

<file path=customXml/itemProps2.xml><?xml version="1.0" encoding="utf-8"?>
<ds:datastoreItem xmlns:ds="http://schemas.openxmlformats.org/officeDocument/2006/customXml" ds:itemID="{CC55683C-0D9C-40E9-89E2-5D09E7C7A9FB}"/>
</file>

<file path=customXml/itemProps3.xml><?xml version="1.0" encoding="utf-8"?>
<ds:datastoreItem xmlns:ds="http://schemas.openxmlformats.org/officeDocument/2006/customXml" ds:itemID="{45E8FD53-59E7-4B64-AFF1-9A9936402F5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2022-08-11T17:48:42Z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