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checkCompatibility="1"/>
  <xr:revisionPtr revIDLastSave="0" documentId="13_ncr:1_{31C49E90-524C-4C1B-9FED-0E1469F772B3}" xr6:coauthVersionLast="47" xr6:coauthVersionMax="47" xr10:uidLastSave="{00000000-0000-0000-0000-000000000000}"/>
  <workbookProtection workbookAlgorithmName="SHA-512" workbookHashValue="iOYjfSbfQ0gIHXdKRlUiSDusJ90/o3X0+8i8ETdXi6yl3Oz/EtHa8R8x+FmMlb/w5J2XkPnl5MrJBuuOl63x5w==" workbookSaltValue="6qMF/3BHI3J0FAM84e++Wg==" workbookSpinCount="100000" lockStructure="1"/>
  <bookViews>
    <workbookView xWindow="25080" yWindow="480" windowWidth="25440" windowHeight="1539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<sst xmlns="http://schemas.openxmlformats.org/spreadsheetml/2006/main" count="770" uniqueCount="131">
  <si>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</si>
  <si>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</si>
  <si>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</si>
  <si>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</si>
  <si>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</si>
  <si>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</si>
  <si>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</si>
  <si>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</si>
  <si>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</si>
  <si>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</si>
  <si>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</si>
  <si>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</si>
  <si>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</si>
  <si>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</si>
  <si>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</si>
  <si>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</si>
  <si>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</si>
  <si>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</si>
  <si>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</si>
  <si>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</si>
  <si>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</si>
  <si>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</si>
  <si>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</si>
  <si>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</si>
  <si>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</si>
  <si>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</si>
  <si>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</si>
  <si>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</si>
  <si>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</si>
  <si>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</si>
  <si>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</si>
  <si>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</si>
  <si>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</si>
  <si>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</si>
  <si>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</si>
  <si>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</si>
  <si>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</si>
  <si>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</si>
  <si>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</si>
  <si>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</si>
  <si>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</si>
  <si>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</si>
  <si>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</si>
  <si>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</si>
  <si>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</si>
  <si>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</si>
  <si>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</si>
  <si>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</si>
  <si>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</si>
  <si>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</si>
  <si>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</si>
  <si>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</si>
  <si>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</si>
  <si>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</si>
  <si>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</si>
  <si>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</si>
  <si>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</si>
  <si>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</si>
  <si>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</si>
  <si>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</si>
  <si>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</si>
  <si>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</si>
  <si>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</si>
  <si>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</si>
  <si>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</si>
  <si>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</si>
  <si>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</si>
  <si>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</si>
  <si>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</si>
  <si>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</si>
  <si>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</si>
  <si>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</si>
  <si>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</si>
  <si>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</si>
  <si>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</si>
  <si>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</si>
  <si>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</si>
  <si>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</si>
  <si>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</si>
  <si>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</si>
  <si>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</si>
  <si>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</si>
  <si>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</si>
  <si>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</si>
  <si>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</si>
  <si>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</si>
  <si>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</si>
  <si>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</si>
  <si>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</si>
  <si>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</si>
  <si>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</si>
  <si>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</si>
  <si>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</si>
  <si>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</si>
  <si>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</si>
  <si>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</si>
  <si>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</si>
  <si>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</si>
  <si>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</si>
  <si>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</si>
  <si>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</si>
  <si>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</si>
  <si>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</si>
  <si>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</si>
  <si>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</si>
  <si>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</si>
  <si>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</si>
  <si>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</si>
  <si>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</si>
  <si>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</si>
  <si>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</si>
  <si>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</si>
  <si>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</si>
  <si>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Nov</t>
  </si>
  <si>
    <t>Thursday, Nov 24th</t>
  </si>
  <si>
    <t xml:space="preserve"> - Thanksgiving Day</t>
  </si>
  <si>
    <t>Thursday, Nov 25th</t>
  </si>
  <si>
    <t>Nov / Dec</t>
  </si>
  <si>
    <t>Monday, Nov 29th</t>
  </si>
  <si>
    <t xml:space="preserve"> - First Day of Hanukkah</t>
  </si>
  <si>
    <t>Dec</t>
  </si>
  <si>
    <t>For the Week of December 04, 2022 to December 10, 2022</t>
  </si>
  <si>
    <t>Monday, Dec 19th</t>
  </si>
  <si>
    <t>Saturday, Dec 24th</t>
  </si>
  <si>
    <t xml:space="preserve"> - Christmas Eve</t>
  </si>
  <si>
    <t>Friday, Dec 24th</t>
  </si>
  <si>
    <t>Saturday, Dec 25th</t>
  </si>
  <si>
    <t xml:space="preserve"> - Christmas Day</t>
  </si>
  <si>
    <r>
      <t>Note:</t>
    </r>
    <r>
      <rPr>
        <sz val="10"/>
        <rFont val="Arial"/>
      </rPr>
      <t xml:space="preserve"> Weekdays - Sunday through Thursday,  Weekends - Friday and Saturday</t>
    </r>
  </si>
  <si>
    <t>Week of December 04, 2022 - December 10, 2022</t>
  </si>
  <si>
    <t>November 13, 2022 - December 10,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</si>
</sst>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28515625" style="41" bestFit="1" customWidth="1"/>
    <col min="6" max="6" width="6.85546875" style="41" bestFit="1" customWidth="1"/>
    <col min="7" max="7" width="12.28515625" style="43" bestFit="1" customWidth="1"/>
    <col min="8" max="9" width="6.85546875" style="41" bestFit="1" customWidth="1"/>
    <col min="10" max="10" width="12" style="43" bestFit="1" customWidth="1"/>
    <col min="11" max="11" width="14.140625" style="43" bestFit="1" customWidth="1"/>
    <col min="12" max="12" width="11.28515625" style="41" hidden="1" customWidth="1" outlineLevel="1"/>
    <col min="13" max="13" width="8" style="41" hidden="1" customWidth="1" outlineLevel="1"/>
    <col min="14" max="17" width="7.5703125" style="41" hidden="1" customWidth="1" outlineLevel="1"/>
    <col min="18" max="18" width="12.285156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7109375" style="41" bestFit="1" customWidth="1"/>
    <col min="26" max="27" width="8.42578125" style="41" bestFit="1" customWidth="1"/>
    <col min="28" max="28" width="8.28515625" style="41" bestFit="1" customWidth="1"/>
    <col min="29" max="29" width="12.28515625" style="43" bestFit="1" customWidth="1"/>
    <col min="30" max="30" width="7.7109375" style="41" bestFit="1" customWidth="1"/>
    <col min="31" max="31" width="8.285156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28515625" style="41" hidden="1" customWidth="1" outlineLevel="1"/>
    <col min="39" max="39" width="7.5703125" style="41" hidden="1" customWidth="1" outlineLevel="1"/>
    <col min="40" max="40" width="12.28515625" style="41" hidden="1" customWidth="1" outlineLevel="1"/>
    <col min="41" max="41" width="7.5703125" style="41" hidden="1" customWidth="1" outlineLevel="1"/>
    <col min="42" max="42" width="7.285156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7109375" style="41" bestFit="1" customWidth="1" collapsed="1"/>
    <col min="47" max="50" width="7.7109375" style="41" bestFit="1" customWidth="1"/>
    <col min="51" max="51" width="12.28515625" style="41" bestFit="1" customWidth="1"/>
    <col min="52" max="52" width="8.42578125" style="41" bestFit="1" customWidth="1"/>
    <col min="53" max="53" width="8.7109375" style="41" bestFit="1" customWidth="1"/>
    <col min="54" max="54" width="12" style="41" bestFit="1" customWidth="1"/>
    <col min="55" max="55" width="14.140625" style="41" bestFit="1" customWidth="1"/>
    <col min="56" max="56" width="9.140625" style="41"/>
    <col min="57" max="61" width="7.42578125" style="41" hidden="1" customWidth="1" outlineLevel="1"/>
    <col min="62" max="62" width="9.285156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5" t="str">
        <f>'Occupancy Raw Data'!B1</f>
        <v>Week of December 04, 2022 - December 10, 2022</v>
      </c>
      <c r="B1" s="168" t="s">
        <v>67</v>
      </c>
      <c r="C1" s="169"/>
      <c r="D1" s="169"/>
      <c r="E1" s="169"/>
      <c r="F1" s="169"/>
      <c r="G1" s="169"/>
      <c r="H1" s="169"/>
      <c r="I1" s="169"/>
      <c r="J1" s="169"/>
      <c r="K1" s="170"/>
      <c r="L1" s="40"/>
      <c r="M1" s="168" t="s">
        <v>74</v>
      </c>
      <c r="N1" s="169"/>
      <c r="O1" s="169"/>
      <c r="P1" s="169"/>
      <c r="Q1" s="169"/>
      <c r="R1" s="169"/>
      <c r="S1" s="169"/>
      <c r="T1" s="169"/>
      <c r="U1" s="169"/>
      <c r="V1" s="170"/>
      <c r="W1" s="40"/>
      <c r="X1" s="168" t="s">
        <v>68</v>
      </c>
      <c r="Y1" s="169"/>
      <c r="Z1" s="169"/>
      <c r="AA1" s="169"/>
      <c r="AB1" s="169"/>
      <c r="AC1" s="169"/>
      <c r="AD1" s="169"/>
      <c r="AE1" s="169"/>
      <c r="AF1" s="169"/>
      <c r="AG1" s="170"/>
      <c r="AH1" s="40"/>
      <c r="AI1" s="168" t="s">
        <v>75</v>
      </c>
      <c r="AJ1" s="169"/>
      <c r="AK1" s="169"/>
      <c r="AL1" s="169"/>
      <c r="AM1" s="169"/>
      <c r="AN1" s="169"/>
      <c r="AO1" s="169"/>
      <c r="AP1" s="169"/>
      <c r="AQ1" s="169"/>
      <c r="AR1" s="170"/>
      <c r="AS1" s="40"/>
      <c r="AT1" s="168" t="s">
        <v>69</v>
      </c>
      <c r="AU1" s="169"/>
      <c r="AV1" s="169"/>
      <c r="AW1" s="169"/>
      <c r="AX1" s="169"/>
      <c r="AY1" s="169"/>
      <c r="AZ1" s="169"/>
      <c r="BA1" s="169"/>
      <c r="BB1" s="169"/>
      <c r="BC1" s="170"/>
      <c r="BD1" s="40"/>
      <c r="BE1" s="168" t="s">
        <v>76</v>
      </c>
      <c r="BF1" s="169"/>
      <c r="BG1" s="169"/>
      <c r="BH1" s="169"/>
      <c r="BI1" s="169"/>
      <c r="BJ1" s="169"/>
      <c r="BK1" s="169"/>
      <c r="BL1" s="169"/>
      <c r="BM1" s="169"/>
      <c r="BN1" s="170"/>
    </row>
    <row r="2" spans="1:66" x14ac:dyDescent="0.25">
      <c r="A2" s="165"/>
      <c r="B2" s="42"/>
      <c r="C2" s="43"/>
      <c r="D2" s="43"/>
      <c r="E2" s="43"/>
      <c r="F2" s="43"/>
      <c r="G2" s="166" t="s">
        <v>65</v>
      </c>
      <c r="H2" s="43"/>
      <c r="I2" s="43"/>
      <c r="J2" s="166" t="s">
        <v>66</v>
      </c>
      <c r="K2" s="167" t="s">
        <v>57</v>
      </c>
      <c r="L2" s="44"/>
      <c r="M2" s="42"/>
      <c r="N2" s="43"/>
      <c r="O2" s="43"/>
      <c r="P2" s="43"/>
      <c r="Q2" s="43"/>
      <c r="R2" s="166" t="s">
        <v>65</v>
      </c>
      <c r="S2" s="43"/>
      <c r="T2" s="43"/>
      <c r="U2" s="166" t="s">
        <v>66</v>
      </c>
      <c r="V2" s="167" t="s">
        <v>57</v>
      </c>
      <c r="W2" s="44"/>
      <c r="X2" s="42"/>
      <c r="Y2" s="43"/>
      <c r="Z2" s="43"/>
      <c r="AA2" s="43"/>
      <c r="AB2" s="43"/>
      <c r="AC2" s="166" t="s">
        <v>65</v>
      </c>
      <c r="AD2" s="43"/>
      <c r="AE2" s="43"/>
      <c r="AF2" s="166" t="s">
        <v>66</v>
      </c>
      <c r="AG2" s="167" t="s">
        <v>57</v>
      </c>
      <c r="AH2" s="44"/>
      <c r="AI2" s="42"/>
      <c r="AJ2" s="43"/>
      <c r="AK2" s="43"/>
      <c r="AL2" s="43"/>
      <c r="AM2" s="43"/>
      <c r="AN2" s="166" t="s">
        <v>65</v>
      </c>
      <c r="AO2" s="43"/>
      <c r="AP2" s="43"/>
      <c r="AQ2" s="166" t="s">
        <v>66</v>
      </c>
      <c r="AR2" s="167" t="s">
        <v>57</v>
      </c>
      <c r="AS2" s="40"/>
      <c r="AT2" s="42"/>
      <c r="AU2" s="43"/>
      <c r="AV2" s="43"/>
      <c r="AW2" s="43"/>
      <c r="AX2" s="43"/>
      <c r="AY2" s="166" t="s">
        <v>65</v>
      </c>
      <c r="AZ2" s="43"/>
      <c r="BA2" s="43"/>
      <c r="BB2" s="166" t="s">
        <v>66</v>
      </c>
      <c r="BC2" s="167" t="s">
        <v>57</v>
      </c>
      <c r="BD2" s="44"/>
      <c r="BE2" s="42"/>
      <c r="BF2" s="43"/>
      <c r="BG2" s="43"/>
      <c r="BH2" s="43"/>
      <c r="BI2" s="43"/>
      <c r="BJ2" s="166" t="s">
        <v>65</v>
      </c>
      <c r="BK2" s="43"/>
      <c r="BL2" s="43"/>
      <c r="BM2" s="166" t="s">
        <v>66</v>
      </c>
      <c r="BN2" s="167" t="s">
        <v>57</v>
      </c>
    </row>
    <row r="3" spans="1:66" x14ac:dyDescent="0.25">
      <c r="A3" s="165"/>
      <c r="B3" s="45" t="s">
        <v>58</v>
      </c>
      <c r="C3" s="44" t="s">
        <v>59</v>
      </c>
      <c r="D3" s="44" t="s">
        <v>60</v>
      </c>
      <c r="E3" s="44" t="s">
        <v>61</v>
      </c>
      <c r="F3" s="44" t="s">
        <v>62</v>
      </c>
      <c r="G3" s="166"/>
      <c r="H3" s="44" t="s">
        <v>63</v>
      </c>
      <c r="I3" s="44" t="s">
        <v>64</v>
      </c>
      <c r="J3" s="166"/>
      <c r="K3" s="167"/>
      <c r="L3" s="44"/>
      <c r="M3" s="45" t="s">
        <v>58</v>
      </c>
      <c r="N3" s="44" t="s">
        <v>59</v>
      </c>
      <c r="O3" s="44" t="s">
        <v>60</v>
      </c>
      <c r="P3" s="44" t="s">
        <v>61</v>
      </c>
      <c r="Q3" s="44" t="s">
        <v>62</v>
      </c>
      <c r="R3" s="166"/>
      <c r="S3" s="44" t="s">
        <v>63</v>
      </c>
      <c r="T3" s="44" t="s">
        <v>64</v>
      </c>
      <c r="U3" s="166"/>
      <c r="V3" s="167"/>
      <c r="W3" s="44"/>
      <c r="X3" s="45" t="s">
        <v>58</v>
      </c>
      <c r="Y3" s="44" t="s">
        <v>59</v>
      </c>
      <c r="Z3" s="44" t="s">
        <v>60</v>
      </c>
      <c r="AA3" s="44" t="s">
        <v>61</v>
      </c>
      <c r="AB3" s="44" t="s">
        <v>62</v>
      </c>
      <c r="AC3" s="166"/>
      <c r="AD3" s="44" t="s">
        <v>63</v>
      </c>
      <c r="AE3" s="44" t="s">
        <v>64</v>
      </c>
      <c r="AF3" s="166"/>
      <c r="AG3" s="167"/>
      <c r="AH3" s="44"/>
      <c r="AI3" s="45" t="s">
        <v>58</v>
      </c>
      <c r="AJ3" s="44" t="s">
        <v>59</v>
      </c>
      <c r="AK3" s="44" t="s">
        <v>60</v>
      </c>
      <c r="AL3" s="44" t="s">
        <v>61</v>
      </c>
      <c r="AM3" s="44" t="s">
        <v>62</v>
      </c>
      <c r="AN3" s="166"/>
      <c r="AO3" s="44" t="s">
        <v>63</v>
      </c>
      <c r="AP3" s="44" t="s">
        <v>64</v>
      </c>
      <c r="AQ3" s="166"/>
      <c r="AR3" s="167"/>
      <c r="AS3" s="40"/>
      <c r="AT3" s="45" t="s">
        <v>58</v>
      </c>
      <c r="AU3" s="44" t="s">
        <v>59</v>
      </c>
      <c r="AV3" s="44" t="s">
        <v>60</v>
      </c>
      <c r="AW3" s="44" t="s">
        <v>61</v>
      </c>
      <c r="AX3" s="44" t="s">
        <v>62</v>
      </c>
      <c r="AY3" s="166"/>
      <c r="AZ3" s="44" t="s">
        <v>63</v>
      </c>
      <c r="BA3" s="44" t="s">
        <v>64</v>
      </c>
      <c r="BB3" s="166"/>
      <c r="BC3" s="167"/>
      <c r="BD3" s="44"/>
      <c r="BE3" s="45" t="s">
        <v>58</v>
      </c>
      <c r="BF3" s="44" t="s">
        <v>59</v>
      </c>
      <c r="BG3" s="44" t="s">
        <v>60</v>
      </c>
      <c r="BH3" s="44" t="s">
        <v>61</v>
      </c>
      <c r="BI3" s="44" t="s">
        <v>62</v>
      </c>
      <c r="BJ3" s="166"/>
      <c r="BK3" s="44" t="s">
        <v>63</v>
      </c>
      <c r="BL3" s="44" t="s">
        <v>64</v>
      </c>
      <c r="BM3" s="166"/>
      <c r="BN3" s="167"/>
    </row>
    <row r="4" spans="1:66" x14ac:dyDescent="0.25">
      <c r="A4" s="46" t="s">
        <v>15</v>
      </c>
      <c r="B4" s="47">
        <f>VLOOKUP($A4,'Occupancy Raw Data'!$B$8:$BE$45,'Occupancy Raw Data'!G$3,FALSE)</f>
        <v>47.141006211788699</v>
      </c>
      <c r="C4" s="48">
        <f>VLOOKUP($A4,'Occupancy Raw Data'!$B$8:$BE$45,'Occupancy Raw Data'!H$3,FALSE)</f>
        <v>58.459441928338798</v>
      </c>
      <c r="D4" s="48">
        <f>VLOOKUP($A4,'Occupancy Raw Data'!$B$8:$BE$45,'Occupancy Raw Data'!I$3,FALSE)</f>
        <v>63.404559962613398</v>
      </c>
      <c r="E4" s="48">
        <f>VLOOKUP($A4,'Occupancy Raw Data'!$B$8:$BE$45,'Occupancy Raw Data'!J$3,FALSE)</f>
        <v>63.023348093674301</v>
      </c>
      <c r="F4" s="48">
        <f>VLOOKUP($A4,'Occupancy Raw Data'!$B$8:$BE$45,'Occupancy Raw Data'!K$3,FALSE)</f>
        <v>59.273501654337501</v>
      </c>
      <c r="G4" s="49">
        <f>VLOOKUP($A4,'Occupancy Raw Data'!$B$8:$BE$45,'Occupancy Raw Data'!L$3,FALSE)</f>
        <v>58.260238163737903</v>
      </c>
      <c r="H4" s="48">
        <f>VLOOKUP($A4,'Occupancy Raw Data'!$B$8:$BE$45,'Occupancy Raw Data'!N$3,FALSE)</f>
        <v>61.895267282442198</v>
      </c>
      <c r="I4" s="48">
        <f>VLOOKUP($A4,'Occupancy Raw Data'!$B$8:$BE$45,'Occupancy Raw Data'!O$3,FALSE)</f>
        <v>63.953859198420602</v>
      </c>
      <c r="J4" s="49">
        <f>VLOOKUP($A4,'Occupancy Raw Data'!$B$8:$BE$45,'Occupancy Raw Data'!P$3,FALSE)</f>
        <v>62.9245518893891</v>
      </c>
      <c r="K4" s="50">
        <f>VLOOKUP($A4,'Occupancy Raw Data'!$B$8:$BE$45,'Occupancy Raw Data'!R$3,FALSE)</f>
        <v>59.592905698850103</v>
      </c>
      <c r="M4" s="47">
        <f>VLOOKUP($A4,'Occupancy Raw Data'!$B$8:$BE$45,'Occupancy Raw Data'!T$3,FALSE)</f>
        <v>1.9103956896160801</v>
      </c>
      <c r="N4" s="48">
        <f>VLOOKUP($A4,'Occupancy Raw Data'!$B$8:$BE$45,'Occupancy Raw Data'!U$3,FALSE)</f>
        <v>7.4845052054657604</v>
      </c>
      <c r="O4" s="48">
        <f>VLOOKUP($A4,'Occupancy Raw Data'!$B$8:$BE$45,'Occupancy Raw Data'!V$3,FALSE)</f>
        <v>9.3694812925108693</v>
      </c>
      <c r="P4" s="48">
        <f>VLOOKUP($A4,'Occupancy Raw Data'!$B$8:$BE$45,'Occupancy Raw Data'!W$3,FALSE)</f>
        <v>8.5467393406402206</v>
      </c>
      <c r="Q4" s="48">
        <f>VLOOKUP($A4,'Occupancy Raw Data'!$B$8:$BE$45,'Occupancy Raw Data'!X$3,FALSE)</f>
        <v>4.4356851299289604</v>
      </c>
      <c r="R4" s="49">
        <f>VLOOKUP($A4,'Occupancy Raw Data'!$B$8:$BE$45,'Occupancy Raw Data'!Y$3,FALSE)</f>
        <v>6.5337130836914596</v>
      </c>
      <c r="S4" s="48">
        <f>VLOOKUP($A4,'Occupancy Raw Data'!$B$8:$BE$45,'Occupancy Raw Data'!AA$3,FALSE)</f>
        <v>-1.13549034120465</v>
      </c>
      <c r="T4" s="48">
        <f>VLOOKUP($A4,'Occupancy Raw Data'!$B$8:$BE$45,'Occupancy Raw Data'!AB$3,FALSE)</f>
        <v>-2.5906105148615501</v>
      </c>
      <c r="U4" s="49">
        <f>VLOOKUP($A4,'Occupancy Raw Data'!$B$8:$BE$45,'Occupancy Raw Data'!AC$3,FALSE)</f>
        <v>-1.88035221707168</v>
      </c>
      <c r="V4" s="50">
        <f>VLOOKUP($A4,'Occupancy Raw Data'!$B$8:$BE$45,'Occupancy Raw Data'!AE$3,FALSE)</f>
        <v>3.84717437889773</v>
      </c>
      <c r="X4" s="51">
        <f>VLOOKUP($A4,'ADR Raw Data'!$B$6:$BE$43,'ADR Raw Data'!G$1,FALSE)</f>
        <v>133.87369996682301</v>
      </c>
      <c r="Y4" s="52">
        <f>VLOOKUP($A4,'ADR Raw Data'!$B$6:$BE$43,'ADR Raw Data'!H$1,FALSE)</f>
        <v>138.939544684064</v>
      </c>
      <c r="Z4" s="52">
        <f>VLOOKUP($A4,'ADR Raw Data'!$B$6:$BE$43,'ADR Raw Data'!I$1,FALSE)</f>
        <v>145.67708644009801</v>
      </c>
      <c r="AA4" s="52">
        <f>VLOOKUP($A4,'ADR Raw Data'!$B$6:$BE$43,'ADR Raw Data'!J$1,FALSE)</f>
        <v>145.84596030970101</v>
      </c>
      <c r="AB4" s="52">
        <f>VLOOKUP($A4,'ADR Raw Data'!$B$6:$BE$43,'ADR Raw Data'!K$1,FALSE)</f>
        <v>141.57206359375201</v>
      </c>
      <c r="AC4" s="53">
        <f>VLOOKUP($A4,'ADR Raw Data'!$B$6:$BE$43,'ADR Raw Data'!L$1,FALSE)</f>
        <v>141.61600429706201</v>
      </c>
      <c r="AD4" s="52">
        <f>VLOOKUP($A4,'ADR Raw Data'!$B$6:$BE$43,'ADR Raw Data'!N$1,FALSE)</f>
        <v>150.65315277561601</v>
      </c>
      <c r="AE4" s="52">
        <f>VLOOKUP($A4,'ADR Raw Data'!$B$6:$BE$43,'ADR Raw Data'!O$1,FALSE)</f>
        <v>153.58429151472299</v>
      </c>
      <c r="AF4" s="53">
        <f>VLOOKUP($A4,'ADR Raw Data'!$B$6:$BE$43,'ADR Raw Data'!P$1,FALSE)</f>
        <v>152.14267921089899</v>
      </c>
      <c r="AG4" s="54">
        <f>VLOOKUP($A4,'ADR Raw Data'!$B$6:$BE$43,'ADR Raw Data'!R$1,FALSE)</f>
        <v>144.79178748438599</v>
      </c>
      <c r="AI4" s="47">
        <f>VLOOKUP($A4,'ADR Raw Data'!$B$6:$BE$43,'ADR Raw Data'!T$1,FALSE)</f>
        <v>10.425411855556501</v>
      </c>
      <c r="AJ4" s="48">
        <f>VLOOKUP($A4,'ADR Raw Data'!$B$6:$BE$43,'ADR Raw Data'!U$1,FALSE)</f>
        <v>14.3471126302891</v>
      </c>
      <c r="AK4" s="48">
        <f>VLOOKUP($A4,'ADR Raw Data'!$B$6:$BE$43,'ADR Raw Data'!V$1,FALSE)</f>
        <v>17.182141100260999</v>
      </c>
      <c r="AL4" s="48">
        <f>VLOOKUP($A4,'ADR Raw Data'!$B$6:$BE$43,'ADR Raw Data'!W$1,FALSE)</f>
        <v>16.881677628641</v>
      </c>
      <c r="AM4" s="48">
        <f>VLOOKUP($A4,'ADR Raw Data'!$B$6:$BE$43,'ADR Raw Data'!X$1,FALSE)</f>
        <v>12.884154090297701</v>
      </c>
      <c r="AN4" s="49">
        <f>VLOOKUP($A4,'ADR Raw Data'!$B$6:$BE$43,'ADR Raw Data'!Y$1,FALSE)</f>
        <v>14.6107210904581</v>
      </c>
      <c r="AO4" s="48">
        <f>VLOOKUP($A4,'ADR Raw Data'!$B$6:$BE$43,'ADR Raw Data'!AA$1,FALSE)</f>
        <v>9.0906410417600707</v>
      </c>
      <c r="AP4" s="48">
        <f>VLOOKUP($A4,'ADR Raw Data'!$B$6:$BE$43,'ADR Raw Data'!AB$1,FALSE)</f>
        <v>8.2534365386122097</v>
      </c>
      <c r="AQ4" s="49">
        <f>VLOOKUP($A4,'ADR Raw Data'!$B$6:$BE$43,'ADR Raw Data'!AC$1,FALSE)</f>
        <v>8.6486869227255792</v>
      </c>
      <c r="AR4" s="50">
        <f>VLOOKUP($A4,'ADR Raw Data'!$B$6:$BE$43,'ADR Raw Data'!AE$1,FALSE)</f>
        <v>12.3975387668038</v>
      </c>
      <c r="AS4" s="40"/>
      <c r="AT4" s="51">
        <f>VLOOKUP($A4,'RevPAR Raw Data'!$B$6:$BE$43,'RevPAR Raw Data'!G$1,FALSE)</f>
        <v>63.109409217311502</v>
      </c>
      <c r="AU4" s="52">
        <f>VLOOKUP($A4,'RevPAR Raw Data'!$B$6:$BE$43,'RevPAR Raw Data'!H$1,FALSE)</f>
        <v>81.223282440079203</v>
      </c>
      <c r="AV4" s="52">
        <f>VLOOKUP($A4,'RevPAR Raw Data'!$B$6:$BE$43,'RevPAR Raw Data'!I$1,FALSE)</f>
        <v>92.365915623700403</v>
      </c>
      <c r="AW4" s="52">
        <f>VLOOKUP($A4,'RevPAR Raw Data'!$B$6:$BE$43,'RevPAR Raw Data'!J$1,FALSE)</f>
        <v>91.917007246545197</v>
      </c>
      <c r="AX4" s="52">
        <f>VLOOKUP($A4,'RevPAR Raw Data'!$B$6:$BE$43,'RevPAR Raw Data'!K$1,FALSE)</f>
        <v>83.914719456322501</v>
      </c>
      <c r="AY4" s="53">
        <f>VLOOKUP($A4,'RevPAR Raw Data'!$B$6:$BE$43,'RevPAR Raw Data'!L$1,FALSE)</f>
        <v>82.505821381437599</v>
      </c>
      <c r="AZ4" s="52">
        <f>VLOOKUP($A4,'RevPAR Raw Data'!$B$6:$BE$43,'RevPAR Raw Data'!N$1,FALSE)</f>
        <v>93.247171579893603</v>
      </c>
      <c r="BA4" s="52">
        <f>VLOOKUP($A4,'RevPAR Raw Data'!$B$6:$BE$43,'RevPAR Raw Data'!O$1,FALSE)</f>
        <v>98.223081546218097</v>
      </c>
      <c r="BB4" s="53">
        <f>VLOOKUP($A4,'RevPAR Raw Data'!$B$6:$BE$43,'RevPAR Raw Data'!P$1,FALSE)</f>
        <v>95.735099125969299</v>
      </c>
      <c r="BC4" s="54">
        <f>VLOOKUP($A4,'RevPAR Raw Data'!$B$6:$BE$43,'RevPAR Raw Data'!R$1,FALSE)</f>
        <v>86.285633375250001</v>
      </c>
      <c r="BE4" s="47">
        <f>VLOOKUP($A4,'RevPAR Raw Data'!$B$6:$BE$43,'RevPAR Raw Data'!T$1,FALSE)</f>
        <v>12.534974163885799</v>
      </c>
      <c r="BF4" s="48">
        <f>VLOOKUP($A4,'RevPAR Raw Data'!$B$6:$BE$43,'RevPAR Raw Data'!U$1,FALSE)</f>
        <v>22.905428227402901</v>
      </c>
      <c r="BG4" s="48">
        <f>VLOOKUP($A4,'RevPAR Raw Data'!$B$6:$BE$43,'RevPAR Raw Data'!V$1,FALSE)</f>
        <v>28.161499888813701</v>
      </c>
      <c r="BH4" s="48">
        <f>VLOOKUP($A4,'RevPAR Raw Data'!$B$6:$BE$43,'RevPAR Raw Data'!W$1,FALSE)</f>
        <v>26.871249952528299</v>
      </c>
      <c r="BI4" s="48">
        <f>VLOOKUP($A4,'RevPAR Raw Data'!$B$6:$BE$43,'RevPAR Raw Data'!X$1,FALSE)</f>
        <v>17.8913397273271</v>
      </c>
      <c r="BJ4" s="49">
        <f>VLOOKUP($A4,'RevPAR Raw Data'!$B$6:$BE$43,'RevPAR Raw Data'!Y$1,FALSE)</f>
        <v>22.0990567696585</v>
      </c>
      <c r="BK4" s="48">
        <f>VLOOKUP($A4,'RevPAR Raw Data'!$B$6:$BE$43,'RevPAR Raw Data'!AA$1,FALSE)</f>
        <v>7.8519273495726498</v>
      </c>
      <c r="BL4" s="48">
        <f>VLOOKUP($A4,'RevPAR Raw Data'!$B$6:$BE$43,'RevPAR Raw Data'!AB$1,FALSE)</f>
        <v>5.4490116289439401</v>
      </c>
      <c r="BM4" s="49">
        <f>VLOOKUP($A4,'RevPAR Raw Data'!$B$6:$BE$43,'RevPAR Raw Data'!AC$1,FALSE)</f>
        <v>6.6057089293548303</v>
      </c>
      <c r="BN4" s="50">
        <f>VLOOKUP($A4,'RevPAR Raw Data'!$B$6:$BE$43,'RevPAR Raw Data'!AE$1,FALSE)</f>
        <v>16.7216680807519</v>
      </c>
    </row>
    <row r="5" spans="1:66" x14ac:dyDescent="0.25">
      <c r="A5" s="46" t="s">
        <v>70</v>
      </c>
      <c r="B5" s="47">
        <f>VLOOKUP($A5,'Occupancy Raw Data'!$B$8:$BE$45,'Occupancy Raw Data'!G$3,FALSE)</f>
        <v>44.809664278690803</v>
      </c>
      <c r="C5" s="48">
        <f>VLOOKUP($A5,'Occupancy Raw Data'!$B$8:$BE$45,'Occupancy Raw Data'!H$3,FALSE)</f>
        <v>58.672055574710399</v>
      </c>
      <c r="D5" s="48">
        <f>VLOOKUP($A5,'Occupancy Raw Data'!$B$8:$BE$45,'Occupancy Raw Data'!I$3,FALSE)</f>
        <v>63.3426553780536</v>
      </c>
      <c r="E5" s="48">
        <f>VLOOKUP($A5,'Occupancy Raw Data'!$B$8:$BE$45,'Occupancy Raw Data'!J$3,FALSE)</f>
        <v>62.430244288651302</v>
      </c>
      <c r="F5" s="48">
        <f>VLOOKUP($A5,'Occupancy Raw Data'!$B$8:$BE$45,'Occupancy Raw Data'!K$3,FALSE)</f>
        <v>56.883627680087798</v>
      </c>
      <c r="G5" s="49">
        <f>VLOOKUP($A5,'Occupancy Raw Data'!$B$8:$BE$45,'Occupancy Raw Data'!L$3,FALSE)</f>
        <v>57.227649440038803</v>
      </c>
      <c r="H5" s="48">
        <f>VLOOKUP($A5,'Occupancy Raw Data'!$B$8:$BE$45,'Occupancy Raw Data'!N$3,FALSE)</f>
        <v>57.038143763807398</v>
      </c>
      <c r="I5" s="48">
        <f>VLOOKUP($A5,'Occupancy Raw Data'!$B$8:$BE$45,'Occupancy Raw Data'!O$3,FALSE)</f>
        <v>58.8795668441686</v>
      </c>
      <c r="J5" s="49">
        <f>VLOOKUP($A5,'Occupancy Raw Data'!$B$8:$BE$45,'Occupancy Raw Data'!P$3,FALSE)</f>
        <v>57.958855303988003</v>
      </c>
      <c r="K5" s="50">
        <f>VLOOKUP($A5,'Occupancy Raw Data'!$B$8:$BE$45,'Occupancy Raw Data'!R$3,FALSE)</f>
        <v>57.436565401167101</v>
      </c>
      <c r="M5" s="47">
        <f>VLOOKUP($A5,'Occupancy Raw Data'!$B$8:$BE$45,'Occupancy Raw Data'!T$3,FALSE)</f>
        <v>1.0365055514892301</v>
      </c>
      <c r="N5" s="48">
        <f>VLOOKUP($A5,'Occupancy Raw Data'!$B$8:$BE$45,'Occupancy Raw Data'!U$3,FALSE)</f>
        <v>7.2407447808831096</v>
      </c>
      <c r="O5" s="48">
        <f>VLOOKUP($A5,'Occupancy Raw Data'!$B$8:$BE$45,'Occupancy Raw Data'!V$3,FALSE)</f>
        <v>9.2927304485814197</v>
      </c>
      <c r="P5" s="48">
        <f>VLOOKUP($A5,'Occupancy Raw Data'!$B$8:$BE$45,'Occupancy Raw Data'!W$3,FALSE)</f>
        <v>9.3172874969766895</v>
      </c>
      <c r="Q5" s="48">
        <f>VLOOKUP($A5,'Occupancy Raw Data'!$B$8:$BE$45,'Occupancy Raw Data'!X$3,FALSE)</f>
        <v>5.2407552582110499</v>
      </c>
      <c r="R5" s="49">
        <f>VLOOKUP($A5,'Occupancy Raw Data'!$B$8:$BE$45,'Occupancy Raw Data'!Y$3,FALSE)</f>
        <v>6.6972886326789496</v>
      </c>
      <c r="S5" s="48">
        <f>VLOOKUP($A5,'Occupancy Raw Data'!$B$8:$BE$45,'Occupancy Raw Data'!AA$3,FALSE)</f>
        <v>-1.5470529528519901</v>
      </c>
      <c r="T5" s="48">
        <f>VLOOKUP($A5,'Occupancy Raw Data'!$B$8:$BE$45,'Occupancy Raw Data'!AB$3,FALSE)</f>
        <v>-2.8430725729250699</v>
      </c>
      <c r="U5" s="49">
        <f>VLOOKUP($A5,'Occupancy Raw Data'!$B$8:$BE$45,'Occupancy Raw Data'!AC$3,FALSE)</f>
        <v>-2.2096486664339201</v>
      </c>
      <c r="V5" s="50">
        <f>VLOOKUP($A5,'Occupancy Raw Data'!$B$8:$BE$45,'Occupancy Raw Data'!AE$3,FALSE)</f>
        <v>3.9671063837831899</v>
      </c>
      <c r="X5" s="51">
        <f>VLOOKUP($A5,'ADR Raw Data'!$B$6:$BE$43,'ADR Raw Data'!G$1,FALSE)</f>
        <v>103.862379090909</v>
      </c>
      <c r="Y5" s="52">
        <f>VLOOKUP($A5,'ADR Raw Data'!$B$6:$BE$43,'ADR Raw Data'!H$1,FALSE)</f>
        <v>113.600570191857</v>
      </c>
      <c r="Z5" s="52">
        <f>VLOOKUP($A5,'ADR Raw Data'!$B$6:$BE$43,'ADR Raw Data'!I$1,FALSE)</f>
        <v>119.31576326734201</v>
      </c>
      <c r="AA5" s="52">
        <f>VLOOKUP($A5,'ADR Raw Data'!$B$6:$BE$43,'ADR Raw Data'!J$1,FALSE)</f>
        <v>118.13728147417</v>
      </c>
      <c r="AB5" s="52">
        <f>VLOOKUP($A5,'ADR Raw Data'!$B$6:$BE$43,'ADR Raw Data'!K$1,FALSE)</f>
        <v>110.55986940734</v>
      </c>
      <c r="AC5" s="53">
        <f>VLOOKUP($A5,'ADR Raw Data'!$B$6:$BE$43,'ADR Raw Data'!L$1,FALSE)</f>
        <v>113.72607712476299</v>
      </c>
      <c r="AD5" s="52">
        <f>VLOOKUP($A5,'ADR Raw Data'!$B$6:$BE$43,'ADR Raw Data'!N$1,FALSE)</f>
        <v>111.830750052612</v>
      </c>
      <c r="AE5" s="52">
        <f>VLOOKUP($A5,'ADR Raw Data'!$B$6:$BE$43,'ADR Raw Data'!O$1,FALSE)</f>
        <v>113.805256200659</v>
      </c>
      <c r="AF5" s="53">
        <f>VLOOKUP($A5,'ADR Raw Data'!$B$6:$BE$43,'ADR Raw Data'!P$1,FALSE)</f>
        <v>112.833686240002</v>
      </c>
      <c r="AG5" s="54">
        <f>VLOOKUP($A5,'ADR Raw Data'!$B$6:$BE$43,'ADR Raw Data'!R$1,FALSE)</f>
        <v>113.46878978373501</v>
      </c>
      <c r="AI5" s="47">
        <f>VLOOKUP($A5,'ADR Raw Data'!$B$6:$BE$43,'ADR Raw Data'!T$1,FALSE)</f>
        <v>8.7821448288079509</v>
      </c>
      <c r="AJ5" s="48">
        <f>VLOOKUP($A5,'ADR Raw Data'!$B$6:$BE$43,'ADR Raw Data'!U$1,FALSE)</f>
        <v>13.5180663261203</v>
      </c>
      <c r="AK5" s="48">
        <f>VLOOKUP($A5,'ADR Raw Data'!$B$6:$BE$43,'ADR Raw Data'!V$1,FALSE)</f>
        <v>16.620694514630902</v>
      </c>
      <c r="AL5" s="48">
        <f>VLOOKUP($A5,'ADR Raw Data'!$B$6:$BE$43,'ADR Raw Data'!W$1,FALSE)</f>
        <v>16.3349280192527</v>
      </c>
      <c r="AM5" s="48">
        <f>VLOOKUP($A5,'ADR Raw Data'!$B$6:$BE$43,'ADR Raw Data'!X$1,FALSE)</f>
        <v>12.8943023098683</v>
      </c>
      <c r="AN5" s="49">
        <f>VLOOKUP($A5,'ADR Raw Data'!$B$6:$BE$43,'ADR Raw Data'!Y$1,FALSE)</f>
        <v>14.091746948370499</v>
      </c>
      <c r="AO5" s="48">
        <f>VLOOKUP($A5,'ADR Raw Data'!$B$6:$BE$43,'ADR Raw Data'!AA$1,FALSE)</f>
        <v>7.6684761162702699</v>
      </c>
      <c r="AP5" s="48">
        <f>VLOOKUP($A5,'ADR Raw Data'!$B$6:$BE$43,'ADR Raw Data'!AB$1,FALSE)</f>
        <v>6.9670914509711297</v>
      </c>
      <c r="AQ5" s="49">
        <f>VLOOKUP($A5,'ADR Raw Data'!$B$6:$BE$43,'ADR Raw Data'!AC$1,FALSE)</f>
        <v>7.2994606518960401</v>
      </c>
      <c r="AR5" s="50">
        <f>VLOOKUP($A5,'ADR Raw Data'!$B$6:$BE$43,'ADR Raw Data'!AE$1,FALSE)</f>
        <v>11.947752016919701</v>
      </c>
      <c r="AS5" s="40"/>
      <c r="AT5" s="51">
        <f>VLOOKUP($A5,'RevPAR Raw Data'!$B$6:$BE$43,'RevPAR Raw Data'!G$1,FALSE)</f>
        <v>46.540383382497502</v>
      </c>
      <c r="AU5" s="52">
        <f>VLOOKUP($A5,'RevPAR Raw Data'!$B$6:$BE$43,'RevPAR Raw Data'!H$1,FALSE)</f>
        <v>66.651789676154706</v>
      </c>
      <c r="AV5" s="52">
        <f>VLOOKUP($A5,'RevPAR Raw Data'!$B$6:$BE$43,'RevPAR Raw Data'!I$1,FALSE)</f>
        <v>75.577772738127095</v>
      </c>
      <c r="AW5" s="52">
        <f>VLOOKUP($A5,'RevPAR Raw Data'!$B$6:$BE$43,'RevPAR Raw Data'!J$1,FALSE)</f>
        <v>73.753393420296504</v>
      </c>
      <c r="AX5" s="52">
        <f>VLOOKUP($A5,'RevPAR Raw Data'!$B$6:$BE$43,'RevPAR Raw Data'!K$1,FALSE)</f>
        <v>62.890464477263102</v>
      </c>
      <c r="AY5" s="53">
        <f>VLOOKUP($A5,'RevPAR Raw Data'!$B$6:$BE$43,'RevPAR Raw Data'!L$1,FALSE)</f>
        <v>65.082760738867805</v>
      </c>
      <c r="AZ5" s="52">
        <f>VLOOKUP($A5,'RevPAR Raw Data'!$B$6:$BE$43,'RevPAR Raw Data'!N$1,FALSE)</f>
        <v>63.7861839871534</v>
      </c>
      <c r="BA5" s="52">
        <f>VLOOKUP($A5,'RevPAR Raw Data'!$B$6:$BE$43,'RevPAR Raw Data'!O$1,FALSE)</f>
        <v>67.008041896844503</v>
      </c>
      <c r="BB5" s="53">
        <f>VLOOKUP($A5,'RevPAR Raw Data'!$B$6:$BE$43,'RevPAR Raw Data'!P$1,FALSE)</f>
        <v>65.397112941998998</v>
      </c>
      <c r="BC5" s="54">
        <f>VLOOKUP($A5,'RevPAR Raw Data'!$B$6:$BE$43,'RevPAR Raw Data'!R$1,FALSE)</f>
        <v>65.172575654048103</v>
      </c>
      <c r="BE5" s="47">
        <f>VLOOKUP($A5,'RevPAR Raw Data'!$B$6:$BE$43,'RevPAR Raw Data'!T$1,FALSE)</f>
        <v>9.9096777989876106</v>
      </c>
      <c r="BF5" s="48">
        <f>VLOOKUP($A5,'RevPAR Raw Data'!$B$6:$BE$43,'RevPAR Raw Data'!U$1,FALSE)</f>
        <v>21.737619788988301</v>
      </c>
      <c r="BG5" s="48">
        <f>VLOOKUP($A5,'RevPAR Raw Data'!$B$6:$BE$43,'RevPAR Raw Data'!V$1,FALSE)</f>
        <v>27.457941303139201</v>
      </c>
      <c r="BH5" s="48">
        <f>VLOOKUP($A5,'RevPAR Raw Data'!$B$6:$BE$43,'RevPAR Raw Data'!W$1,FALSE)</f>
        <v>27.1741877222073</v>
      </c>
      <c r="BI5" s="48">
        <f>VLOOKUP($A5,'RevPAR Raw Data'!$B$6:$BE$43,'RevPAR Raw Data'!X$1,FALSE)</f>
        <v>18.810816394393399</v>
      </c>
      <c r="BJ5" s="49">
        <f>VLOOKUP($A5,'RevPAR Raw Data'!$B$6:$BE$43,'RevPAR Raw Data'!Y$1,FALSE)</f>
        <v>21.732800547568601</v>
      </c>
      <c r="BK5" s="48">
        <f>VLOOKUP($A5,'RevPAR Raw Data'!$B$6:$BE$43,'RevPAR Raw Data'!AA$1,FALSE)</f>
        <v>6.0027877772227702</v>
      </c>
      <c r="BL5" s="48">
        <f>VLOOKUP($A5,'RevPAR Raw Data'!$B$6:$BE$43,'RevPAR Raw Data'!AB$1,FALSE)</f>
        <v>3.9259394118728901</v>
      </c>
      <c r="BM5" s="49">
        <f>VLOOKUP($A5,'RevPAR Raw Data'!$B$6:$BE$43,'RevPAR Raw Data'!AC$1,FALSE)</f>
        <v>4.9285195505106296</v>
      </c>
      <c r="BN5" s="50">
        <f>VLOOKUP($A5,'RevPAR Raw Data'!$B$6:$BE$43,'RevPAR Raw Data'!AE$1,FALSE)</f>
        <v>16.3888384336847</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Data'!G$3,FALSE)</f>
        <v>50.999775734469601</v>
      </c>
      <c r="C7" s="48">
        <f>VLOOKUP($A7,'Occupancy Raw Data'!$B$8:$BE$45,'Occupancy Raw Data'!H$3,FALSE)</f>
        <v>68.786723480600998</v>
      </c>
      <c r="D7" s="48">
        <f>VLOOKUP($A7,'Occupancy Raw Data'!$B$8:$BE$45,'Occupancy Raw Data'!I$3,FALSE)</f>
        <v>76.482619421394901</v>
      </c>
      <c r="E7" s="48">
        <f>VLOOKUP($A7,'Occupancy Raw Data'!$B$8:$BE$45,'Occupancy Raw Data'!J$3,FALSE)</f>
        <v>73.634447185467494</v>
      </c>
      <c r="F7" s="48">
        <f>VLOOKUP($A7,'Occupancy Raw Data'!$B$8:$BE$45,'Occupancy Raw Data'!K$3,FALSE)</f>
        <v>65.258578156537297</v>
      </c>
      <c r="G7" s="49">
        <f>VLOOKUP($A7,'Occupancy Raw Data'!$B$8:$BE$45,'Occupancy Raw Data'!L$3,FALSE)</f>
        <v>67.032428795694102</v>
      </c>
      <c r="H7" s="48">
        <f>VLOOKUP($A7,'Occupancy Raw Data'!$B$8:$BE$45,'Occupancy Raw Data'!N$3,FALSE)</f>
        <v>60.210809598564701</v>
      </c>
      <c r="I7" s="48">
        <f>VLOOKUP($A7,'Occupancy Raw Data'!$B$8:$BE$45,'Occupancy Raw Data'!O$3,FALSE)</f>
        <v>62.9917021753756</v>
      </c>
      <c r="J7" s="49">
        <f>VLOOKUP($A7,'Occupancy Raw Data'!$B$8:$BE$45,'Occupancy Raw Data'!P$3,FALSE)</f>
        <v>61.601255886970101</v>
      </c>
      <c r="K7" s="50">
        <f>VLOOKUP($A7,'Occupancy Raw Data'!$B$8:$BE$45,'Occupancy Raw Data'!R$3,FALSE)</f>
        <v>65.480665107487198</v>
      </c>
      <c r="M7" s="47">
        <f>VLOOKUP($A7,'Occupancy Raw Data'!$B$8:$BE$45,'Occupancy Raw Data'!T$3,FALSE)</f>
        <v>26.3955928388581</v>
      </c>
      <c r="N7" s="48">
        <f>VLOOKUP($A7,'Occupancy Raw Data'!$B$8:$BE$45,'Occupancy Raw Data'!U$3,FALSE)</f>
        <v>40.004851011428201</v>
      </c>
      <c r="O7" s="48">
        <f>VLOOKUP($A7,'Occupancy Raw Data'!$B$8:$BE$45,'Occupancy Raw Data'!V$3,FALSE)</f>
        <v>41.4441935179388</v>
      </c>
      <c r="P7" s="48">
        <f>VLOOKUP($A7,'Occupancy Raw Data'!$B$8:$BE$45,'Occupancy Raw Data'!W$3,FALSE)</f>
        <v>37.685618002713099</v>
      </c>
      <c r="Q7" s="48">
        <f>VLOOKUP($A7,'Occupancy Raw Data'!$B$8:$BE$45,'Occupancy Raw Data'!X$3,FALSE)</f>
        <v>31.018421824284498</v>
      </c>
      <c r="R7" s="49">
        <f>VLOOKUP($A7,'Occupancy Raw Data'!$B$8:$BE$45,'Occupancy Raw Data'!Y$3,FALSE)</f>
        <v>35.779765193841797</v>
      </c>
      <c r="S7" s="48">
        <f>VLOOKUP($A7,'Occupancy Raw Data'!$B$8:$BE$45,'Occupancy Raw Data'!AA$3,FALSE)</f>
        <v>9.9491748658556407</v>
      </c>
      <c r="T7" s="48">
        <f>VLOOKUP($A7,'Occupancy Raw Data'!$B$8:$BE$45,'Occupancy Raw Data'!AB$3,FALSE)</f>
        <v>1.66684632623183</v>
      </c>
      <c r="U7" s="49">
        <f>VLOOKUP($A7,'Occupancy Raw Data'!$B$8:$BE$45,'Occupancy Raw Data'!AC$3,FALSE)</f>
        <v>5.5526840997876104</v>
      </c>
      <c r="V7" s="50">
        <f>VLOOKUP($A7,'Occupancy Raw Data'!$B$8:$BE$45,'Occupancy Raw Data'!AE$3,FALSE)</f>
        <v>26.0754291943237</v>
      </c>
      <c r="X7" s="51">
        <f>VLOOKUP($A7,'ADR Raw Data'!$B$6:$BE$43,'ADR Raw Data'!G$1,FALSE)</f>
        <v>161.60451470484699</v>
      </c>
      <c r="Y7" s="52">
        <f>VLOOKUP($A7,'ADR Raw Data'!$B$6:$BE$43,'ADR Raw Data'!H$1,FALSE)</f>
        <v>180.07097052686399</v>
      </c>
      <c r="Z7" s="52">
        <f>VLOOKUP($A7,'ADR Raw Data'!$B$6:$BE$43,'ADR Raw Data'!I$1,FALSE)</f>
        <v>188.31051912408</v>
      </c>
      <c r="AA7" s="52">
        <f>VLOOKUP($A7,'ADR Raw Data'!$B$6:$BE$43,'ADR Raw Data'!J$1,FALSE)</f>
        <v>181.00932654354</v>
      </c>
      <c r="AB7" s="52">
        <f>VLOOKUP($A7,'ADR Raw Data'!$B$6:$BE$43,'ADR Raw Data'!K$1,FALSE)</f>
        <v>162.15497175141201</v>
      </c>
      <c r="AC7" s="53">
        <f>VLOOKUP($A7,'ADR Raw Data'!$B$6:$BE$43,'ADR Raw Data'!L$1,FALSE)</f>
        <v>175.859038627275</v>
      </c>
      <c r="AD7" s="52">
        <f>VLOOKUP($A7,'ADR Raw Data'!$B$6:$BE$43,'ADR Raw Data'!N$1,FALSE)</f>
        <v>145.404553039332</v>
      </c>
      <c r="AE7" s="52">
        <f>VLOOKUP($A7,'ADR Raw Data'!$B$6:$BE$43,'ADR Raw Data'!O$1,FALSE)</f>
        <v>149.671054827684</v>
      </c>
      <c r="AF7" s="53">
        <f>VLOOKUP($A7,'ADR Raw Data'!$B$6:$BE$43,'ADR Raw Data'!P$1,FALSE)</f>
        <v>147.58595507499601</v>
      </c>
      <c r="AG7" s="54">
        <f>VLOOKUP($A7,'ADR Raw Data'!$B$6:$BE$43,'ADR Raw Data'!R$1,FALSE)</f>
        <v>168.25959816972599</v>
      </c>
      <c r="AI7" s="47">
        <f>VLOOKUP($A7,'ADR Raw Data'!$B$6:$BE$43,'ADR Raw Data'!T$1,FALSE)</f>
        <v>26.526183112071699</v>
      </c>
      <c r="AJ7" s="48">
        <f>VLOOKUP($A7,'ADR Raw Data'!$B$6:$BE$43,'ADR Raw Data'!U$1,FALSE)</f>
        <v>32.0117656581278</v>
      </c>
      <c r="AK7" s="48">
        <f>VLOOKUP($A7,'ADR Raw Data'!$B$6:$BE$43,'ADR Raw Data'!V$1,FALSE)</f>
        <v>33.895130062265302</v>
      </c>
      <c r="AL7" s="48">
        <f>VLOOKUP($A7,'ADR Raw Data'!$B$6:$BE$43,'ADR Raw Data'!W$1,FALSE)</f>
        <v>30.975584676397101</v>
      </c>
      <c r="AM7" s="48">
        <f>VLOOKUP($A7,'ADR Raw Data'!$B$6:$BE$43,'ADR Raw Data'!X$1,FALSE)</f>
        <v>24.884666212419699</v>
      </c>
      <c r="AN7" s="49">
        <f>VLOOKUP($A7,'ADR Raw Data'!$B$6:$BE$43,'ADR Raw Data'!Y$1,FALSE)</f>
        <v>30.286251194721</v>
      </c>
      <c r="AO7" s="48">
        <f>VLOOKUP($A7,'ADR Raw Data'!$B$6:$BE$43,'ADR Raw Data'!AA$1,FALSE)</f>
        <v>14.5365057258646</v>
      </c>
      <c r="AP7" s="48">
        <f>VLOOKUP($A7,'ADR Raw Data'!$B$6:$BE$43,'ADR Raw Data'!AB$1,FALSE)</f>
        <v>14.302057979692099</v>
      </c>
      <c r="AQ7" s="49">
        <f>VLOOKUP($A7,'ADR Raw Data'!$B$6:$BE$43,'ADR Raw Data'!AC$1,FALSE)</f>
        <v>14.345650451422699</v>
      </c>
      <c r="AR7" s="50">
        <f>VLOOKUP($A7,'ADR Raw Data'!$B$6:$BE$43,'ADR Raw Data'!AE$1,FALSE)</f>
        <v>26.433105985710998</v>
      </c>
      <c r="AS7" s="40"/>
      <c r="AT7" s="51">
        <f>VLOOKUP($A7,'RevPAR Raw Data'!$B$6:$BE$43,'RevPAR Raw Data'!G$1,FALSE)</f>
        <v>82.417940076250204</v>
      </c>
      <c r="AU7" s="52">
        <f>VLOOKUP($A7,'RevPAR Raw Data'!$B$6:$BE$43,'RevPAR Raw Data'!H$1,FALSE)</f>
        <v>123.86492056514901</v>
      </c>
      <c r="AV7" s="52">
        <f>VLOOKUP($A7,'RevPAR Raw Data'!$B$6:$BE$43,'RevPAR Raw Data'!I$1,FALSE)</f>
        <v>144.02481767212299</v>
      </c>
      <c r="AW7" s="52">
        <f>VLOOKUP($A7,'RevPAR Raw Data'!$B$6:$BE$43,'RevPAR Raw Data'!J$1,FALSE)</f>
        <v>133.28521695447401</v>
      </c>
      <c r="AX7" s="52">
        <f>VLOOKUP($A7,'RevPAR Raw Data'!$B$6:$BE$43,'RevPAR Raw Data'!K$1,FALSE)</f>
        <v>105.820028975106</v>
      </c>
      <c r="AY7" s="53">
        <f>VLOOKUP($A7,'RevPAR Raw Data'!$B$6:$BE$43,'RevPAR Raw Data'!L$1,FALSE)</f>
        <v>117.88258484862</v>
      </c>
      <c r="AZ7" s="52">
        <f>VLOOKUP($A7,'RevPAR Raw Data'!$B$6:$BE$43,'RevPAR Raw Data'!N$1,FALSE)</f>
        <v>87.549258578156497</v>
      </c>
      <c r="BA7" s="52">
        <f>VLOOKUP($A7,'RevPAR Raw Data'!$B$6:$BE$43,'RevPAR Raw Data'!O$1,FALSE)</f>
        <v>94.280345099798097</v>
      </c>
      <c r="BB7" s="53">
        <f>VLOOKUP($A7,'RevPAR Raw Data'!$B$6:$BE$43,'RevPAR Raw Data'!P$1,FALSE)</f>
        <v>90.914801838977297</v>
      </c>
      <c r="BC7" s="54">
        <f>VLOOKUP($A7,'RevPAR Raw Data'!$B$6:$BE$43,'RevPAR Raw Data'!R$1,FALSE)</f>
        <v>110.17750398872199</v>
      </c>
      <c r="BE7" s="47">
        <f>VLOOKUP($A7,'RevPAR Raw Data'!$B$6:$BE$43,'RevPAR Raw Data'!T$1,FALSE)</f>
        <v>59.9235192408823</v>
      </c>
      <c r="BF7" s="48">
        <f>VLOOKUP($A7,'RevPAR Raw Data'!$B$6:$BE$43,'RevPAR Raw Data'!U$1,FALSE)</f>
        <v>84.8228758272177</v>
      </c>
      <c r="BG7" s="48">
        <f>VLOOKUP($A7,'RevPAR Raw Data'!$B$6:$BE$43,'RevPAR Raw Data'!V$1,FALSE)</f>
        <v>89.386886876366404</v>
      </c>
      <c r="BH7" s="48">
        <f>VLOOKUP($A7,'RevPAR Raw Data'!$B$6:$BE$43,'RevPAR Raw Data'!W$1,FALSE)</f>
        <v>80.334543194364201</v>
      </c>
      <c r="BI7" s="48">
        <f>VLOOKUP($A7,'RevPAR Raw Data'!$B$6:$BE$43,'RevPAR Raw Data'!X$1,FALSE)</f>
        <v>63.621918772037901</v>
      </c>
      <c r="BJ7" s="49">
        <f>VLOOKUP($A7,'RevPAR Raw Data'!$B$6:$BE$43,'RevPAR Raw Data'!Y$1,FALSE)</f>
        <v>76.902365952051198</v>
      </c>
      <c r="BK7" s="48">
        <f>VLOOKUP($A7,'RevPAR Raw Data'!$B$6:$BE$43,'RevPAR Raw Data'!AA$1,FALSE)</f>
        <v>25.931942965771601</v>
      </c>
      <c r="BL7" s="48">
        <f>VLOOKUP($A7,'RevPAR Raw Data'!$B$6:$BE$43,'RevPAR Raw Data'!AB$1,FALSE)</f>
        <v>16.207297633933901</v>
      </c>
      <c r="BM7" s="49">
        <f>VLOOKUP($A7,'RevPAR Raw Data'!$B$6:$BE$43,'RevPAR Raw Data'!AC$1,FALSE)</f>
        <v>20.694903202837502</v>
      </c>
      <c r="BN7" s="50">
        <f>VLOOKUP($A7,'RevPAR Raw Data'!$B$6:$BE$43,'RevPAR Raw Data'!AE$1,FALSE)</f>
        <v>59.401081015199402</v>
      </c>
    </row>
    <row r="8" spans="1:66" x14ac:dyDescent="0.25">
      <c r="A8" s="63" t="s">
        <v>89</v>
      </c>
      <c r="B8" s="47">
        <f>VLOOKUP($A8,'Occupancy Raw Data'!$B$8:$BE$45,'Occupancy Raw Data'!G$3,FALSE)</f>
        <v>54.843096234309598</v>
      </c>
      <c r="C8" s="48">
        <f>VLOOKUP($A8,'Occupancy Raw Data'!$B$8:$BE$45,'Occupancy Raw Data'!H$3,FALSE)</f>
        <v>79.665271966527101</v>
      </c>
      <c r="D8" s="48">
        <f>VLOOKUP($A8,'Occupancy Raw Data'!$B$8:$BE$45,'Occupancy Raw Data'!I$3,FALSE)</f>
        <v>87.761506276150598</v>
      </c>
      <c r="E8" s="48">
        <f>VLOOKUP($A8,'Occupancy Raw Data'!$B$8:$BE$45,'Occupancy Raw Data'!J$3,FALSE)</f>
        <v>84.497907949790701</v>
      </c>
      <c r="F8" s="48">
        <f>VLOOKUP($A8,'Occupancy Raw Data'!$B$8:$BE$45,'Occupancy Raw Data'!K$3,FALSE)</f>
        <v>73.347280334727998</v>
      </c>
      <c r="G8" s="49">
        <f>VLOOKUP($A8,'Occupancy Raw Data'!$B$8:$BE$45,'Occupancy Raw Data'!L$3,FALSE)</f>
        <v>76.023012552301196</v>
      </c>
      <c r="H8" s="48">
        <f>VLOOKUP($A8,'Occupancy Raw Data'!$B$8:$BE$45,'Occupancy Raw Data'!N$3,FALSE)</f>
        <v>61.924686192468599</v>
      </c>
      <c r="I8" s="48">
        <f>VLOOKUP($A8,'Occupancy Raw Data'!$B$8:$BE$45,'Occupancy Raw Data'!O$3,FALSE)</f>
        <v>59.110878661087803</v>
      </c>
      <c r="J8" s="49">
        <f>VLOOKUP($A8,'Occupancy Raw Data'!$B$8:$BE$45,'Occupancy Raw Data'!P$3,FALSE)</f>
        <v>60.517782426778197</v>
      </c>
      <c r="K8" s="50">
        <f>VLOOKUP($A8,'Occupancy Raw Data'!$B$8:$BE$45,'Occupancy Raw Data'!R$3,FALSE)</f>
        <v>71.592946802151801</v>
      </c>
      <c r="M8" s="47">
        <f>VLOOKUP($A8,'Occupancy Raw Data'!$B$8:$BE$45,'Occupancy Raw Data'!T$3,FALSE)</f>
        <v>43.303033866680401</v>
      </c>
      <c r="N8" s="48">
        <f>VLOOKUP($A8,'Occupancy Raw Data'!$B$8:$BE$45,'Occupancy Raw Data'!U$3,FALSE)</f>
        <v>46.859225266567599</v>
      </c>
      <c r="O8" s="48">
        <f>VLOOKUP($A8,'Occupancy Raw Data'!$B$8:$BE$45,'Occupancy Raw Data'!V$3,FALSE)</f>
        <v>45.495398203550003</v>
      </c>
      <c r="P8" s="48">
        <f>VLOOKUP($A8,'Occupancy Raw Data'!$B$8:$BE$45,'Occupancy Raw Data'!W$3,FALSE)</f>
        <v>45.214430520470103</v>
      </c>
      <c r="Q8" s="48">
        <f>VLOOKUP($A8,'Occupancy Raw Data'!$B$8:$BE$45,'Occupancy Raw Data'!X$3,FALSE)</f>
        <v>46.348085531296498</v>
      </c>
      <c r="R8" s="49">
        <f>VLOOKUP($A8,'Occupancy Raw Data'!$B$8:$BE$45,'Occupancy Raw Data'!Y$3,FALSE)</f>
        <v>45.558448353489602</v>
      </c>
      <c r="S8" s="48">
        <f>VLOOKUP($A8,'Occupancy Raw Data'!$B$8:$BE$45,'Occupancy Raw Data'!AA$3,FALSE)</f>
        <v>28.3820585488332</v>
      </c>
      <c r="T8" s="48">
        <f>VLOOKUP($A8,'Occupancy Raw Data'!$B$8:$BE$45,'Occupancy Raw Data'!AB$3,FALSE)</f>
        <v>7.8426640737030198</v>
      </c>
      <c r="U8" s="49">
        <f>VLOOKUP($A8,'Occupancy Raw Data'!$B$8:$BE$45,'Occupancy Raw Data'!AC$3,FALSE)</f>
        <v>17.456848721636302</v>
      </c>
      <c r="V8" s="50">
        <f>VLOOKUP($A8,'Occupancy Raw Data'!$B$8:$BE$45,'Occupancy Raw Data'!AE$3,FALSE)</f>
        <v>37.607143587810803</v>
      </c>
      <c r="X8" s="51">
        <f>VLOOKUP($A8,'ADR Raw Data'!$B$6:$BE$43,'ADR Raw Data'!G$1,FALSE)</f>
        <v>154.83539958039199</v>
      </c>
      <c r="Y8" s="52">
        <f>VLOOKUP($A8,'ADR Raw Data'!$B$6:$BE$43,'ADR Raw Data'!H$1,FALSE)</f>
        <v>181.31872767857101</v>
      </c>
      <c r="Z8" s="52">
        <f>VLOOKUP($A8,'ADR Raw Data'!$B$6:$BE$43,'ADR Raw Data'!I$1,FALSE)</f>
        <v>189.483213349225</v>
      </c>
      <c r="AA8" s="52">
        <f>VLOOKUP($A8,'ADR Raw Data'!$B$6:$BE$43,'ADR Raw Data'!J$1,FALSE)</f>
        <v>188.201214409507</v>
      </c>
      <c r="AB8" s="52">
        <f>VLOOKUP($A8,'ADR Raw Data'!$B$6:$BE$43,'ADR Raw Data'!K$1,FALSE)</f>
        <v>164.54329007415799</v>
      </c>
      <c r="AC8" s="53">
        <f>VLOOKUP($A8,'ADR Raw Data'!$B$6:$BE$43,'ADR Raw Data'!L$1,FALSE)</f>
        <v>177.67568039846901</v>
      </c>
      <c r="AD8" s="52">
        <f>VLOOKUP($A8,'ADR Raw Data'!$B$6:$BE$43,'ADR Raw Data'!N$1,FALSE)</f>
        <v>127.15805236486401</v>
      </c>
      <c r="AE8" s="52">
        <f>VLOOKUP($A8,'ADR Raw Data'!$B$6:$BE$43,'ADR Raw Data'!O$1,FALSE)</f>
        <v>121.786259069191</v>
      </c>
      <c r="AF8" s="53">
        <f>VLOOKUP($A8,'ADR Raw Data'!$B$6:$BE$43,'ADR Raw Data'!P$1,FALSE)</f>
        <v>124.53459683691899</v>
      </c>
      <c r="AG8" s="54">
        <f>VLOOKUP($A8,'ADR Raw Data'!$B$6:$BE$43,'ADR Raw Data'!R$1,FALSE)</f>
        <v>164.84129346691699</v>
      </c>
      <c r="AI8" s="47">
        <f>VLOOKUP($A8,'ADR Raw Data'!$B$6:$BE$43,'ADR Raw Data'!T$1,FALSE)</f>
        <v>23.6075934161682</v>
      </c>
      <c r="AJ8" s="48">
        <f>VLOOKUP($A8,'ADR Raw Data'!$B$6:$BE$43,'ADR Raw Data'!U$1,FALSE)</f>
        <v>23.737784182753</v>
      </c>
      <c r="AK8" s="48">
        <f>VLOOKUP($A8,'ADR Raw Data'!$B$6:$BE$43,'ADR Raw Data'!V$1,FALSE)</f>
        <v>25.3095710447481</v>
      </c>
      <c r="AL8" s="48">
        <f>VLOOKUP($A8,'ADR Raw Data'!$B$6:$BE$43,'ADR Raw Data'!W$1,FALSE)</f>
        <v>26.5548118742466</v>
      </c>
      <c r="AM8" s="48">
        <f>VLOOKUP($A8,'ADR Raw Data'!$B$6:$BE$43,'ADR Raw Data'!X$1,FALSE)</f>
        <v>26.020347665460601</v>
      </c>
      <c r="AN8" s="49">
        <f>VLOOKUP($A8,'ADR Raw Data'!$B$6:$BE$43,'ADR Raw Data'!Y$1,FALSE)</f>
        <v>25.1954849541982</v>
      </c>
      <c r="AO8" s="48">
        <f>VLOOKUP($A8,'ADR Raw Data'!$B$6:$BE$43,'ADR Raw Data'!AA$1,FALSE)</f>
        <v>21.0361075202295</v>
      </c>
      <c r="AP8" s="48">
        <f>VLOOKUP($A8,'ADR Raw Data'!$B$6:$BE$43,'ADR Raw Data'!AB$1,FALSE)</f>
        <v>16.5450330497432</v>
      </c>
      <c r="AQ8" s="49">
        <f>VLOOKUP($A8,'ADR Raw Data'!$B$6:$BE$43,'ADR Raw Data'!AC$1,FALSE)</f>
        <v>18.8764789856627</v>
      </c>
      <c r="AR8" s="50">
        <f>VLOOKUP($A8,'ADR Raw Data'!$B$6:$BE$43,'ADR Raw Data'!AE$1,FALSE)</f>
        <v>25.445665066522</v>
      </c>
      <c r="AS8" s="40"/>
      <c r="AT8" s="51">
        <f>VLOOKUP($A8,'RevPAR Raw Data'!$B$6:$BE$43,'RevPAR Raw Data'!G$1,FALSE)</f>
        <v>84.916527196652694</v>
      </c>
      <c r="AU8" s="52">
        <f>VLOOKUP($A8,'RevPAR Raw Data'!$B$6:$BE$43,'RevPAR Raw Data'!H$1,FALSE)</f>
        <v>144.44805753137999</v>
      </c>
      <c r="AV8" s="52">
        <f>VLOOKUP($A8,'RevPAR Raw Data'!$B$6:$BE$43,'RevPAR Raw Data'!I$1,FALSE)</f>
        <v>166.29332217573199</v>
      </c>
      <c r="AW8" s="52">
        <f>VLOOKUP($A8,'RevPAR Raw Data'!$B$6:$BE$43,'RevPAR Raw Data'!J$1,FALSE)</f>
        <v>159.02608891213299</v>
      </c>
      <c r="AX8" s="52">
        <f>VLOOKUP($A8,'RevPAR Raw Data'!$B$6:$BE$43,'RevPAR Raw Data'!K$1,FALSE)</f>
        <v>120.68802824267701</v>
      </c>
      <c r="AY8" s="53">
        <f>VLOOKUP($A8,'RevPAR Raw Data'!$B$6:$BE$43,'RevPAR Raw Data'!L$1,FALSE)</f>
        <v>135.074404811715</v>
      </c>
      <c r="AZ8" s="52">
        <f>VLOOKUP($A8,'RevPAR Raw Data'!$B$6:$BE$43,'RevPAR Raw Data'!N$1,FALSE)</f>
        <v>78.742224895397399</v>
      </c>
      <c r="BA8" s="52">
        <f>VLOOKUP($A8,'RevPAR Raw Data'!$B$6:$BE$43,'RevPAR Raw Data'!O$1,FALSE)</f>
        <v>71.988927824267705</v>
      </c>
      <c r="BB8" s="53">
        <f>VLOOKUP($A8,'RevPAR Raw Data'!$B$6:$BE$43,'RevPAR Raw Data'!P$1,FALSE)</f>
        <v>75.365576359832602</v>
      </c>
      <c r="BC8" s="54">
        <f>VLOOKUP($A8,'RevPAR Raw Data'!$B$6:$BE$43,'RevPAR Raw Data'!R$1,FALSE)</f>
        <v>118.01473953974801</v>
      </c>
      <c r="BE8" s="47">
        <f>VLOOKUP($A8,'RevPAR Raw Data'!$B$6:$BE$43,'RevPAR Raw Data'!T$1,FALSE)</f>
        <v>77.133431454960302</v>
      </c>
      <c r="BF8" s="48">
        <f>VLOOKUP($A8,'RevPAR Raw Data'!$B$6:$BE$43,'RevPAR Raw Data'!U$1,FALSE)</f>
        <v>81.720351212808495</v>
      </c>
      <c r="BG8" s="48">
        <f>VLOOKUP($A8,'RevPAR Raw Data'!$B$6:$BE$43,'RevPAR Raw Data'!V$1,FALSE)</f>
        <v>82.319659378716807</v>
      </c>
      <c r="BH8" s="48">
        <f>VLOOKUP($A8,'RevPAR Raw Data'!$B$6:$BE$43,'RevPAR Raw Data'!W$1,FALSE)</f>
        <v>83.775849359439604</v>
      </c>
      <c r="BI8" s="48">
        <f>VLOOKUP($A8,'RevPAR Raw Data'!$B$6:$BE$43,'RevPAR Raw Data'!X$1,FALSE)</f>
        <v>84.428366188285494</v>
      </c>
      <c r="BJ8" s="49">
        <f>VLOOKUP($A8,'RevPAR Raw Data'!$B$6:$BE$43,'RevPAR Raw Data'!Y$1,FALSE)</f>
        <v>82.232605307957499</v>
      </c>
      <c r="BK8" s="48">
        <f>VLOOKUP($A8,'RevPAR Raw Data'!$B$6:$BE$43,'RevPAR Raw Data'!AA$1,FALSE)</f>
        <v>55.388646421849899</v>
      </c>
      <c r="BL8" s="48">
        <f>VLOOKUP($A8,'RevPAR Raw Data'!$B$6:$BE$43,'RevPAR Raw Data'!AB$1,FALSE)</f>
        <v>25.6852684864207</v>
      </c>
      <c r="BM8" s="49">
        <f>VLOOKUP($A8,'RevPAR Raw Data'!$B$6:$BE$43,'RevPAR Raw Data'!AC$1,FALSE)</f>
        <v>39.628566087797701</v>
      </c>
      <c r="BN8" s="50">
        <f>VLOOKUP($A8,'RevPAR Raw Data'!$B$6:$BE$43,'RevPAR Raw Data'!AE$1,FALSE)</f>
        <v>72.622196452773196</v>
      </c>
    </row>
    <row r="9" spans="1:66" x14ac:dyDescent="0.25">
      <c r="A9" s="63" t="s">
        <v>90</v>
      </c>
      <c r="B9" s="47">
        <f>VLOOKUP($A9,'Occupancy Raw Data'!$B$8:$BE$45,'Occupancy Raw Data'!G$3,FALSE)</f>
        <v>44.321164399904497</v>
      </c>
      <c r="C9" s="48">
        <f>VLOOKUP($A9,'Occupancy Raw Data'!$B$8:$BE$45,'Occupancy Raw Data'!H$3,FALSE)</f>
        <v>60.5106179909329</v>
      </c>
      <c r="D9" s="48">
        <f>VLOOKUP($A9,'Occupancy Raw Data'!$B$8:$BE$45,'Occupancy Raw Data'!I$3,FALSE)</f>
        <v>71.295633500357894</v>
      </c>
      <c r="E9" s="48">
        <f>VLOOKUP($A9,'Occupancy Raw Data'!$B$8:$BE$45,'Occupancy Raw Data'!J$3,FALSE)</f>
        <v>72.023383440706198</v>
      </c>
      <c r="F9" s="48">
        <f>VLOOKUP($A9,'Occupancy Raw Data'!$B$8:$BE$45,'Occupancy Raw Data'!K$3,FALSE)</f>
        <v>67.800047721307493</v>
      </c>
      <c r="G9" s="49">
        <f>VLOOKUP($A9,'Occupancy Raw Data'!$B$8:$BE$45,'Occupancy Raw Data'!L$3,FALSE)</f>
        <v>63.190169410641801</v>
      </c>
      <c r="H9" s="48">
        <f>VLOOKUP($A9,'Occupancy Raw Data'!$B$8:$BE$45,'Occupancy Raw Data'!N$3,FALSE)</f>
        <v>66.296826533046996</v>
      </c>
      <c r="I9" s="48">
        <f>VLOOKUP($A9,'Occupancy Raw Data'!$B$8:$BE$45,'Occupancy Raw Data'!O$3,FALSE)</f>
        <v>71.355285134812604</v>
      </c>
      <c r="J9" s="49">
        <f>VLOOKUP($A9,'Occupancy Raw Data'!$B$8:$BE$45,'Occupancy Raw Data'!P$3,FALSE)</f>
        <v>68.8260558339298</v>
      </c>
      <c r="K9" s="50">
        <f>VLOOKUP($A9,'Occupancy Raw Data'!$B$8:$BE$45,'Occupancy Raw Data'!R$3,FALSE)</f>
        <v>64.800422674438394</v>
      </c>
      <c r="M9" s="47">
        <f>VLOOKUP($A9,'Occupancy Raw Data'!$B$8:$BE$45,'Occupancy Raw Data'!T$3,FALSE)</f>
        <v>10.0378353609158</v>
      </c>
      <c r="N9" s="48">
        <f>VLOOKUP($A9,'Occupancy Raw Data'!$B$8:$BE$45,'Occupancy Raw Data'!U$3,FALSE)</f>
        <v>28.577289513107701</v>
      </c>
      <c r="O9" s="48">
        <f>VLOOKUP($A9,'Occupancy Raw Data'!$B$8:$BE$45,'Occupancy Raw Data'!V$3,FALSE)</f>
        <v>30.6770587428989</v>
      </c>
      <c r="P9" s="48">
        <f>VLOOKUP($A9,'Occupancy Raw Data'!$B$8:$BE$45,'Occupancy Raw Data'!W$3,FALSE)</f>
        <v>32.983563530841899</v>
      </c>
      <c r="Q9" s="48">
        <f>VLOOKUP($A9,'Occupancy Raw Data'!$B$8:$BE$45,'Occupancy Raw Data'!X$3,FALSE)</f>
        <v>34.494217955196298</v>
      </c>
      <c r="R9" s="49">
        <f>VLOOKUP($A9,'Occupancy Raw Data'!$B$8:$BE$45,'Occupancy Raw Data'!Y$3,FALSE)</f>
        <v>28.190821033706499</v>
      </c>
      <c r="S9" s="48">
        <f>VLOOKUP($A9,'Occupancy Raw Data'!$B$8:$BE$45,'Occupancy Raw Data'!AA$3,FALSE)</f>
        <v>11.3022240008726</v>
      </c>
      <c r="T9" s="48">
        <f>VLOOKUP($A9,'Occupancy Raw Data'!$B$8:$BE$45,'Occupancy Raw Data'!AB$3,FALSE)</f>
        <v>4.7591351082728499</v>
      </c>
      <c r="U9" s="49">
        <f>VLOOKUP($A9,'Occupancy Raw Data'!$B$8:$BE$45,'Occupancy Raw Data'!AC$3,FALSE)</f>
        <v>7.8116264317832798</v>
      </c>
      <c r="V9" s="50">
        <f>VLOOKUP($A9,'Occupancy Raw Data'!$B$8:$BE$45,'Occupancy Raw Data'!AE$3,FALSE)</f>
        <v>21.2363928842104</v>
      </c>
      <c r="X9" s="51">
        <f>VLOOKUP($A9,'ADR Raw Data'!$B$6:$BE$43,'ADR Raw Data'!G$1,FALSE)</f>
        <v>123.768646029609</v>
      </c>
      <c r="Y9" s="52">
        <f>VLOOKUP($A9,'ADR Raw Data'!$B$6:$BE$43,'ADR Raw Data'!H$1,FALSE)</f>
        <v>134.40726340693999</v>
      </c>
      <c r="Z9" s="52">
        <f>VLOOKUP($A9,'ADR Raw Data'!$B$6:$BE$43,'ADR Raw Data'!I$1,FALSE)</f>
        <v>144.905769745649</v>
      </c>
      <c r="AA9" s="52">
        <f>VLOOKUP($A9,'ADR Raw Data'!$B$6:$BE$43,'ADR Raw Data'!J$1,FALSE)</f>
        <v>147.443748550604</v>
      </c>
      <c r="AB9" s="52">
        <f>VLOOKUP($A9,'ADR Raw Data'!$B$6:$BE$43,'ADR Raw Data'!K$1,FALSE)</f>
        <v>140.64457504838899</v>
      </c>
      <c r="AC9" s="53">
        <f>VLOOKUP($A9,'ADR Raw Data'!$B$6:$BE$43,'ADR Raw Data'!L$1,FALSE)</f>
        <v>139.59415738398201</v>
      </c>
      <c r="AD9" s="52">
        <f>VLOOKUP($A9,'ADR Raw Data'!$B$6:$BE$43,'ADR Raw Data'!N$1,FALSE)</f>
        <v>127.10486413532399</v>
      </c>
      <c r="AE9" s="52">
        <f>VLOOKUP($A9,'ADR Raw Data'!$B$6:$BE$43,'ADR Raw Data'!O$1,FALSE)</f>
        <v>129.31052833974201</v>
      </c>
      <c r="AF9" s="53">
        <f>VLOOKUP($A9,'ADR Raw Data'!$B$6:$BE$43,'ADR Raw Data'!P$1,FALSE)</f>
        <v>128.248223262263</v>
      </c>
      <c r="AG9" s="54">
        <f>VLOOKUP($A9,'ADR Raw Data'!$B$6:$BE$43,'ADR Raw Data'!R$1,FALSE)</f>
        <v>136.15107624733599</v>
      </c>
      <c r="AI9" s="47">
        <f>VLOOKUP($A9,'ADR Raw Data'!$B$6:$BE$43,'ADR Raw Data'!T$1,FALSE)</f>
        <v>16.187500563538698</v>
      </c>
      <c r="AJ9" s="48">
        <f>VLOOKUP($A9,'ADR Raw Data'!$B$6:$BE$43,'ADR Raw Data'!U$1,FALSE)</f>
        <v>13.322853526800399</v>
      </c>
      <c r="AK9" s="48">
        <f>VLOOKUP($A9,'ADR Raw Data'!$B$6:$BE$43,'ADR Raw Data'!V$1,FALSE)</f>
        <v>15.6574573234229</v>
      </c>
      <c r="AL9" s="48">
        <f>VLOOKUP($A9,'ADR Raw Data'!$B$6:$BE$43,'ADR Raw Data'!W$1,FALSE)</f>
        <v>16.3577157678242</v>
      </c>
      <c r="AM9" s="48">
        <f>VLOOKUP($A9,'ADR Raw Data'!$B$6:$BE$43,'ADR Raw Data'!X$1,FALSE)</f>
        <v>20.351042335408099</v>
      </c>
      <c r="AN9" s="49">
        <f>VLOOKUP($A9,'ADR Raw Data'!$B$6:$BE$43,'ADR Raw Data'!Y$1,FALSE)</f>
        <v>16.7797199714872</v>
      </c>
      <c r="AO9" s="48">
        <f>VLOOKUP($A9,'ADR Raw Data'!$B$6:$BE$43,'ADR Raw Data'!AA$1,FALSE)</f>
        <v>15.267010061219301</v>
      </c>
      <c r="AP9" s="48">
        <f>VLOOKUP($A9,'ADR Raw Data'!$B$6:$BE$43,'ADR Raw Data'!AB$1,FALSE)</f>
        <v>19.130395126635101</v>
      </c>
      <c r="AQ9" s="49">
        <f>VLOOKUP($A9,'ADR Raw Data'!$B$6:$BE$43,'ADR Raw Data'!AC$1,FALSE)</f>
        <v>17.2824121396078</v>
      </c>
      <c r="AR9" s="50">
        <f>VLOOKUP($A9,'ADR Raw Data'!$B$6:$BE$43,'ADR Raw Data'!AE$1,FALSE)</f>
        <v>17.310753181625699</v>
      </c>
      <c r="AS9" s="40"/>
      <c r="AT9" s="51">
        <f>VLOOKUP($A9,'RevPAR Raw Data'!$B$6:$BE$43,'RevPAR Raw Data'!G$1,FALSE)</f>
        <v>54.855705082319197</v>
      </c>
      <c r="AU9" s="52">
        <f>VLOOKUP($A9,'RevPAR Raw Data'!$B$6:$BE$43,'RevPAR Raw Data'!H$1,FALSE)</f>
        <v>81.330665712240503</v>
      </c>
      <c r="AV9" s="52">
        <f>VLOOKUP($A9,'RevPAR Raw Data'!$B$6:$BE$43,'RevPAR Raw Data'!I$1,FALSE)</f>
        <v>103.31148651873001</v>
      </c>
      <c r="AW9" s="52">
        <f>VLOOKUP($A9,'RevPAR Raw Data'!$B$6:$BE$43,'RevPAR Raw Data'!J$1,FALSE)</f>
        <v>106.193976377952</v>
      </c>
      <c r="AX9" s="52">
        <f>VLOOKUP($A9,'RevPAR Raw Data'!$B$6:$BE$43,'RevPAR Raw Data'!K$1,FALSE)</f>
        <v>95.357089000238602</v>
      </c>
      <c r="AY9" s="53">
        <f>VLOOKUP($A9,'RevPAR Raw Data'!$B$6:$BE$43,'RevPAR Raw Data'!L$1,FALSE)</f>
        <v>88.209784538296304</v>
      </c>
      <c r="AZ9" s="52">
        <f>VLOOKUP($A9,'RevPAR Raw Data'!$B$6:$BE$43,'RevPAR Raw Data'!N$1,FALSE)</f>
        <v>84.266491290861296</v>
      </c>
      <c r="BA9" s="52">
        <f>VLOOKUP($A9,'RevPAR Raw Data'!$B$6:$BE$43,'RevPAR Raw Data'!O$1,FALSE)</f>
        <v>92.269896206156005</v>
      </c>
      <c r="BB9" s="53">
        <f>VLOOKUP($A9,'RevPAR Raw Data'!$B$6:$BE$43,'RevPAR Raw Data'!P$1,FALSE)</f>
        <v>88.268193748508693</v>
      </c>
      <c r="BC9" s="54">
        <f>VLOOKUP($A9,'RevPAR Raw Data'!$B$6:$BE$43,'RevPAR Raw Data'!R$1,FALSE)</f>
        <v>88.226472884071299</v>
      </c>
      <c r="BE9" s="47">
        <f>VLOOKUP($A9,'RevPAR Raw Data'!$B$6:$BE$43,'RevPAR Raw Data'!T$1,FALSE)</f>
        <v>27.850210580069799</v>
      </c>
      <c r="BF9" s="48">
        <f>VLOOKUP($A9,'RevPAR Raw Data'!$B$6:$BE$43,'RevPAR Raw Data'!U$1,FALSE)</f>
        <v>45.707453463669196</v>
      </c>
      <c r="BG9" s="48">
        <f>VLOOKUP($A9,'RevPAR Raw Data'!$B$6:$BE$43,'RevPAR Raw Data'!V$1,FALSE)</f>
        <v>51.1377634470727</v>
      </c>
      <c r="BH9" s="48">
        <f>VLOOKUP($A9,'RevPAR Raw Data'!$B$6:$BE$43,'RevPAR Raw Data'!W$1,FALSE)</f>
        <v>54.736636871141002</v>
      </c>
      <c r="BI9" s="48">
        <f>VLOOKUP($A9,'RevPAR Raw Data'!$B$6:$BE$43,'RevPAR Raw Data'!X$1,FALSE)</f>
        <v>61.865193189934502</v>
      </c>
      <c r="BJ9" s="49">
        <f>VLOOKUP($A9,'RevPAR Raw Data'!$B$6:$BE$43,'RevPAR Raw Data'!Y$1,FALSE)</f>
        <v>49.700881832312803</v>
      </c>
      <c r="BK9" s="48">
        <f>VLOOKUP($A9,'RevPAR Raw Data'!$B$6:$BE$43,'RevPAR Raw Data'!AA$1,FALSE)</f>
        <v>28.2947457374467</v>
      </c>
      <c r="BL9" s="48">
        <f>VLOOKUP($A9,'RevPAR Raw Data'!$B$6:$BE$43,'RevPAR Raw Data'!AB$1,FALSE)</f>
        <v>24.799971585731001</v>
      </c>
      <c r="BM9" s="49">
        <f>VLOOKUP($A9,'RevPAR Raw Data'!$B$6:$BE$43,'RevPAR Raw Data'!AC$1,FALSE)</f>
        <v>26.444076046138399</v>
      </c>
      <c r="BN9" s="50">
        <f>VLOOKUP($A9,'RevPAR Raw Data'!$B$6:$BE$43,'RevPAR Raw Data'!AE$1,FALSE)</f>
        <v>42.223325622702198</v>
      </c>
    </row>
    <row r="10" spans="1:66" x14ac:dyDescent="0.25">
      <c r="A10" s="63" t="s">
        <v>26</v>
      </c>
      <c r="B10" s="47">
        <f>VLOOKUP($A10,'Occupancy Raw Data'!$B$8:$BE$45,'Occupancy Raw Data'!G$3,FALSE)</f>
        <v>44.389171679777803</v>
      </c>
      <c r="C10" s="48">
        <f>VLOOKUP($A10,'Occupancy Raw Data'!$B$8:$BE$45,'Occupancy Raw Data'!H$3,FALSE)</f>
        <v>63.7667746413697</v>
      </c>
      <c r="D10" s="48">
        <f>VLOOKUP($A10,'Occupancy Raw Data'!$B$8:$BE$45,'Occupancy Raw Data'!I$3,FALSE)</f>
        <v>75.196668209162397</v>
      </c>
      <c r="E10" s="48">
        <f>VLOOKUP($A10,'Occupancy Raw Data'!$B$8:$BE$45,'Occupancy Raw Data'!J$3,FALSE)</f>
        <v>74.548819990745002</v>
      </c>
      <c r="F10" s="48">
        <f>VLOOKUP($A10,'Occupancy Raw Data'!$B$8:$BE$45,'Occupancy Raw Data'!K$3,FALSE)</f>
        <v>62.505784359092999</v>
      </c>
      <c r="G10" s="49">
        <f>VLOOKUP($A10,'Occupancy Raw Data'!$B$8:$BE$45,'Occupancy Raw Data'!L$3,FALSE)</f>
        <v>64.081443776029602</v>
      </c>
      <c r="H10" s="48">
        <f>VLOOKUP($A10,'Occupancy Raw Data'!$B$8:$BE$45,'Occupancy Raw Data'!N$3,FALSE)</f>
        <v>52.788061082832002</v>
      </c>
      <c r="I10" s="48">
        <f>VLOOKUP($A10,'Occupancy Raw Data'!$B$8:$BE$45,'Occupancy Raw Data'!O$3,FALSE)</f>
        <v>55.032392410920799</v>
      </c>
      <c r="J10" s="49">
        <f>VLOOKUP($A10,'Occupancy Raw Data'!$B$8:$BE$45,'Occupancy Raw Data'!P$3,FALSE)</f>
        <v>53.910226746876397</v>
      </c>
      <c r="K10" s="50">
        <f>VLOOKUP($A10,'Occupancy Raw Data'!$B$8:$BE$45,'Occupancy Raw Data'!R$3,FALSE)</f>
        <v>61.175381767700102</v>
      </c>
      <c r="M10" s="47">
        <f>VLOOKUP($A10,'Occupancy Raw Data'!$B$8:$BE$45,'Occupancy Raw Data'!T$3,FALSE)</f>
        <v>10.057289690652</v>
      </c>
      <c r="N10" s="48">
        <f>VLOOKUP($A10,'Occupancy Raw Data'!$B$8:$BE$45,'Occupancy Raw Data'!U$3,FALSE)</f>
        <v>32.148046330609297</v>
      </c>
      <c r="O10" s="48">
        <f>VLOOKUP($A10,'Occupancy Raw Data'!$B$8:$BE$45,'Occupancy Raw Data'!V$3,FALSE)</f>
        <v>36.363868783891199</v>
      </c>
      <c r="P10" s="48">
        <f>VLOOKUP($A10,'Occupancy Raw Data'!$B$8:$BE$45,'Occupancy Raw Data'!W$3,FALSE)</f>
        <v>32.458802790134897</v>
      </c>
      <c r="Q10" s="48">
        <f>VLOOKUP($A10,'Occupancy Raw Data'!$B$8:$BE$45,'Occupancy Raw Data'!X$3,FALSE)</f>
        <v>24.486432606884399</v>
      </c>
      <c r="R10" s="49">
        <f>VLOOKUP($A10,'Occupancy Raw Data'!$B$8:$BE$45,'Occupancy Raw Data'!Y$3,FALSE)</f>
        <v>28.0488529513526</v>
      </c>
      <c r="S10" s="48">
        <f>VLOOKUP($A10,'Occupancy Raw Data'!$B$8:$BE$45,'Occupancy Raw Data'!AA$3,FALSE)</f>
        <v>4.8390303190338502</v>
      </c>
      <c r="T10" s="48">
        <f>VLOOKUP($A10,'Occupancy Raw Data'!$B$8:$BE$45,'Occupancy Raw Data'!AB$3,FALSE)</f>
        <v>4.2963439562066803</v>
      </c>
      <c r="U10" s="49">
        <f>VLOOKUP($A10,'Occupancy Raw Data'!$B$8:$BE$45,'Occupancy Raw Data'!AC$3,FALSE)</f>
        <v>4.5613352404189902</v>
      </c>
      <c r="V10" s="50">
        <f>VLOOKUP($A10,'Occupancy Raw Data'!$B$8:$BE$45,'Occupancy Raw Data'!AE$3,FALSE)</f>
        <v>21.194367448393901</v>
      </c>
      <c r="X10" s="51">
        <f>VLOOKUP($A10,'ADR Raw Data'!$B$6:$BE$43,'ADR Raw Data'!G$1,FALSE)</f>
        <v>143.70372165754401</v>
      </c>
      <c r="Y10" s="52">
        <f>VLOOKUP($A10,'ADR Raw Data'!$B$6:$BE$43,'ADR Raw Data'!H$1,FALSE)</f>
        <v>171.37896770682099</v>
      </c>
      <c r="Z10" s="52">
        <f>VLOOKUP($A10,'ADR Raw Data'!$B$6:$BE$43,'ADR Raw Data'!I$1,FALSE)</f>
        <v>187.95302307692299</v>
      </c>
      <c r="AA10" s="52">
        <f>VLOOKUP($A10,'ADR Raw Data'!$B$6:$BE$43,'ADR Raw Data'!J$1,FALSE)</f>
        <v>183.77446306641801</v>
      </c>
      <c r="AB10" s="52">
        <f>VLOOKUP($A10,'ADR Raw Data'!$B$6:$BE$43,'ADR Raw Data'!K$1,FALSE)</f>
        <v>159.70795483990301</v>
      </c>
      <c r="AC10" s="53">
        <f>VLOOKUP($A10,'ADR Raw Data'!$B$6:$BE$43,'ADR Raw Data'!L$1,FALSE)</f>
        <v>172.041862362796</v>
      </c>
      <c r="AD10" s="52">
        <f>VLOOKUP($A10,'ADR Raw Data'!$B$6:$BE$43,'ADR Raw Data'!N$1,FALSE)</f>
        <v>125.18372561911001</v>
      </c>
      <c r="AE10" s="52">
        <f>VLOOKUP($A10,'ADR Raw Data'!$B$6:$BE$43,'ADR Raw Data'!O$1,FALSE)</f>
        <v>125.010983813327</v>
      </c>
      <c r="AF10" s="53">
        <f>VLOOKUP($A10,'ADR Raw Data'!$B$6:$BE$43,'ADR Raw Data'!P$1,FALSE)</f>
        <v>125.09555686695199</v>
      </c>
      <c r="AG10" s="54">
        <f>VLOOKUP($A10,'ADR Raw Data'!$B$6:$BE$43,'ADR Raw Data'!R$1,FALSE)</f>
        <v>160.221580127512</v>
      </c>
      <c r="AI10" s="47">
        <f>VLOOKUP($A10,'ADR Raw Data'!$B$6:$BE$43,'ADR Raw Data'!T$1,FALSE)</f>
        <v>24.9653743489291</v>
      </c>
      <c r="AJ10" s="48">
        <f>VLOOKUP($A10,'ADR Raw Data'!$B$6:$BE$43,'ADR Raw Data'!U$1,FALSE)</f>
        <v>30.6152997169781</v>
      </c>
      <c r="AK10" s="48">
        <f>VLOOKUP($A10,'ADR Raw Data'!$B$6:$BE$43,'ADR Raw Data'!V$1,FALSE)</f>
        <v>36.491874067364201</v>
      </c>
      <c r="AL10" s="48">
        <f>VLOOKUP($A10,'ADR Raw Data'!$B$6:$BE$43,'ADR Raw Data'!W$1,FALSE)</f>
        <v>32.522272826494699</v>
      </c>
      <c r="AM10" s="48">
        <f>VLOOKUP($A10,'ADR Raw Data'!$B$6:$BE$43,'ADR Raw Data'!X$1,FALSE)</f>
        <v>28.647626231429701</v>
      </c>
      <c r="AN10" s="49">
        <f>VLOOKUP($A10,'ADR Raw Data'!$B$6:$BE$43,'ADR Raw Data'!Y$1,FALSE)</f>
        <v>32.047419285155897</v>
      </c>
      <c r="AO10" s="48">
        <f>VLOOKUP($A10,'ADR Raw Data'!$B$6:$BE$43,'ADR Raw Data'!AA$1,FALSE)</f>
        <v>15.374406686678901</v>
      </c>
      <c r="AP10" s="48">
        <f>VLOOKUP($A10,'ADR Raw Data'!$B$6:$BE$43,'ADR Raw Data'!AB$1,FALSE)</f>
        <v>12.9448041942243</v>
      </c>
      <c r="AQ10" s="49">
        <f>VLOOKUP($A10,'ADR Raw Data'!$B$6:$BE$43,'ADR Raw Data'!AC$1,FALSE)</f>
        <v>14.1192934832243</v>
      </c>
      <c r="AR10" s="50">
        <f>VLOOKUP($A10,'ADR Raw Data'!$B$6:$BE$43,'ADR Raw Data'!AE$1,FALSE)</f>
        <v>28.944959130491299</v>
      </c>
      <c r="AS10" s="40"/>
      <c r="AT10" s="51">
        <f>VLOOKUP($A10,'RevPAR Raw Data'!$B$6:$BE$43,'RevPAR Raw Data'!G$1,FALSE)</f>
        <v>63.7888917167977</v>
      </c>
      <c r="AU10" s="52">
        <f>VLOOKUP($A10,'RevPAR Raw Data'!$B$6:$BE$43,'RevPAR Raw Data'!H$1,FALSE)</f>
        <v>109.28284012031401</v>
      </c>
      <c r="AV10" s="52">
        <f>VLOOKUP($A10,'RevPAR Raw Data'!$B$6:$BE$43,'RevPAR Raw Data'!I$1,FALSE)</f>
        <v>141.334411152244</v>
      </c>
      <c r="AW10" s="52">
        <f>VLOOKUP($A10,'RevPAR Raw Data'!$B$6:$BE$43,'RevPAR Raw Data'!J$1,FALSE)</f>
        <v>137.001693660342</v>
      </c>
      <c r="AX10" s="52">
        <f>VLOOKUP($A10,'RevPAR Raw Data'!$B$6:$BE$43,'RevPAR Raw Data'!K$1,FALSE)</f>
        <v>99.826709856547794</v>
      </c>
      <c r="AY10" s="53">
        <f>VLOOKUP($A10,'RevPAR Raw Data'!$B$6:$BE$43,'RevPAR Raw Data'!L$1,FALSE)</f>
        <v>110.246909301249</v>
      </c>
      <c r="AZ10" s="52">
        <f>VLOOKUP($A10,'RevPAR Raw Data'!$B$6:$BE$43,'RevPAR Raw Data'!N$1,FALSE)</f>
        <v>66.0820615455807</v>
      </c>
      <c r="BA10" s="52">
        <f>VLOOKUP($A10,'RevPAR Raw Data'!$B$6:$BE$43,'RevPAR Raw Data'!O$1,FALSE)</f>
        <v>68.796535168903205</v>
      </c>
      <c r="BB10" s="53">
        <f>VLOOKUP($A10,'RevPAR Raw Data'!$B$6:$BE$43,'RevPAR Raw Data'!P$1,FALSE)</f>
        <v>67.439298357241995</v>
      </c>
      <c r="BC10" s="54">
        <f>VLOOKUP($A10,'RevPAR Raw Data'!$B$6:$BE$43,'RevPAR Raw Data'!R$1,FALSE)</f>
        <v>98.016163317247305</v>
      </c>
      <c r="BE10" s="47">
        <f>VLOOKUP($A10,'RevPAR Raw Data'!$B$6:$BE$43,'RevPAR Raw Data'!T$1,FALSE)</f>
        <v>37.533504060208799</v>
      </c>
      <c r="BF10" s="48">
        <f>VLOOKUP($A10,'RevPAR Raw Data'!$B$6:$BE$43,'RevPAR Raw Data'!U$1,FALSE)</f>
        <v>72.605566784856606</v>
      </c>
      <c r="BG10" s="48">
        <f>VLOOKUP($A10,'RevPAR Raw Data'!$B$6:$BE$43,'RevPAR Raw Data'!V$1,FALSE)</f>
        <v>86.125600053894601</v>
      </c>
      <c r="BH10" s="48">
        <f>VLOOKUP($A10,'RevPAR Raw Data'!$B$6:$BE$43,'RevPAR Raw Data'!W$1,FALSE)</f>
        <v>75.5374160162511</v>
      </c>
      <c r="BI10" s="48">
        <f>VLOOKUP($A10,'RevPAR Raw Data'!$B$6:$BE$43,'RevPAR Raw Data'!X$1,FALSE)</f>
        <v>60.1488405289453</v>
      </c>
      <c r="BJ10" s="49">
        <f>VLOOKUP($A10,'RevPAR Raw Data'!$B$6:$BE$43,'RevPAR Raw Data'!Y$1,FALSE)</f>
        <v>69.085205746505295</v>
      </c>
      <c r="BK10" s="48">
        <f>VLOOKUP($A10,'RevPAR Raw Data'!$B$6:$BE$43,'RevPAR Raw Data'!AA$1,FALSE)</f>
        <v>20.957409206652699</v>
      </c>
      <c r="BL10" s="48">
        <f>VLOOKUP($A10,'RevPAR Raw Data'!$B$6:$BE$43,'RevPAR Raw Data'!AB$1,FALSE)</f>
        <v>17.797301463072301</v>
      </c>
      <c r="BM10" s="49">
        <f>VLOOKUP($A10,'RevPAR Raw Data'!$B$6:$BE$43,'RevPAR Raw Data'!AC$1,FALSE)</f>
        <v>19.324657032991801</v>
      </c>
      <c r="BN10" s="50">
        <f>VLOOKUP($A10,'RevPAR Raw Data'!$B$6:$BE$43,'RevPAR Raw Data'!AE$1,FALSE)</f>
        <v>56.274027574789002</v>
      </c>
    </row>
    <row r="11" spans="1:66" x14ac:dyDescent="0.25">
      <c r="A11" s="63" t="s">
        <v>24</v>
      </c>
      <c r="B11" s="47">
        <f>VLOOKUP($A11,'Occupancy Raw Data'!$B$8:$BE$45,'Occupancy Raw Data'!G$3,FALSE)</f>
        <v>47.534148094895698</v>
      </c>
      <c r="C11" s="48">
        <f>VLOOKUP($A11,'Occupancy Raw Data'!$B$8:$BE$45,'Occupancy Raw Data'!H$3,FALSE)</f>
        <v>59.468008626887098</v>
      </c>
      <c r="D11" s="48">
        <f>VLOOKUP($A11,'Occupancy Raw Data'!$B$8:$BE$45,'Occupancy Raw Data'!I$3,FALSE)</f>
        <v>63.853342918763403</v>
      </c>
      <c r="E11" s="48">
        <f>VLOOKUP($A11,'Occupancy Raw Data'!$B$8:$BE$45,'Occupancy Raw Data'!J$3,FALSE)</f>
        <v>59.669302659956799</v>
      </c>
      <c r="F11" s="48">
        <f>VLOOKUP($A11,'Occupancy Raw Data'!$B$8:$BE$45,'Occupancy Raw Data'!K$3,FALSE)</f>
        <v>54.3062544931703</v>
      </c>
      <c r="G11" s="49">
        <f>VLOOKUP($A11,'Occupancy Raw Data'!$B$8:$BE$45,'Occupancy Raw Data'!L$3,FALSE)</f>
        <v>56.966211358734697</v>
      </c>
      <c r="H11" s="48">
        <f>VLOOKUP($A11,'Occupancy Raw Data'!$B$8:$BE$45,'Occupancy Raw Data'!N$3,FALSE)</f>
        <v>58.504672897196201</v>
      </c>
      <c r="I11" s="48">
        <f>VLOOKUP($A11,'Occupancy Raw Data'!$B$8:$BE$45,'Occupancy Raw Data'!O$3,FALSE)</f>
        <v>57.282530553558502</v>
      </c>
      <c r="J11" s="49">
        <f>VLOOKUP($A11,'Occupancy Raw Data'!$B$8:$BE$45,'Occupancy Raw Data'!P$3,FALSE)</f>
        <v>57.893601725377401</v>
      </c>
      <c r="K11" s="50">
        <f>VLOOKUP($A11,'Occupancy Raw Data'!$B$8:$BE$45,'Occupancy Raw Data'!R$3,FALSE)</f>
        <v>57.231180034918303</v>
      </c>
      <c r="M11" s="47">
        <f>VLOOKUP($A11,'Occupancy Raw Data'!$B$8:$BE$45,'Occupancy Raw Data'!T$3,FALSE)</f>
        <v>1.5576503658206999</v>
      </c>
      <c r="N11" s="48">
        <f>VLOOKUP($A11,'Occupancy Raw Data'!$B$8:$BE$45,'Occupancy Raw Data'!U$3,FALSE)</f>
        <v>2.4695668932429</v>
      </c>
      <c r="O11" s="48">
        <f>VLOOKUP($A11,'Occupancy Raw Data'!$B$8:$BE$45,'Occupancy Raw Data'!V$3,FALSE)</f>
        <v>1.2504085836826799</v>
      </c>
      <c r="P11" s="48">
        <f>VLOOKUP($A11,'Occupancy Raw Data'!$B$8:$BE$45,'Occupancy Raw Data'!W$3,FALSE)</f>
        <v>-2.7226791677127502</v>
      </c>
      <c r="Q11" s="48">
        <f>VLOOKUP($A11,'Occupancy Raw Data'!$B$8:$BE$45,'Occupancy Raw Data'!X$3,FALSE)</f>
        <v>-3.83208843117756</v>
      </c>
      <c r="R11" s="49">
        <f>VLOOKUP($A11,'Occupancy Raw Data'!$B$8:$BE$45,'Occupancy Raw Data'!Y$3,FALSE)</f>
        <v>-0.30913012221423403</v>
      </c>
      <c r="S11" s="48">
        <f>VLOOKUP($A11,'Occupancy Raw Data'!$B$8:$BE$45,'Occupancy Raw Data'!AA$3,FALSE)</f>
        <v>3.04235332060912</v>
      </c>
      <c r="T11" s="48">
        <f>VLOOKUP($A11,'Occupancy Raw Data'!$B$8:$BE$45,'Occupancy Raw Data'!AB$3,FALSE)</f>
        <v>-7.43023949532438</v>
      </c>
      <c r="U11" s="49">
        <f>VLOOKUP($A11,'Occupancy Raw Data'!$B$8:$BE$45,'Occupancy Raw Data'!AC$3,FALSE)</f>
        <v>-2.4191393222781898</v>
      </c>
      <c r="V11" s="50">
        <f>VLOOKUP($A11,'Occupancy Raw Data'!$B$8:$BE$45,'Occupancy Raw Data'!AE$3,FALSE)</f>
        <v>-0.92828487392347503</v>
      </c>
      <c r="X11" s="51">
        <f>VLOOKUP($A11,'ADR Raw Data'!$B$6:$BE$43,'ADR Raw Data'!G$1,FALSE)</f>
        <v>113.557879612825</v>
      </c>
      <c r="Y11" s="52">
        <f>VLOOKUP($A11,'ADR Raw Data'!$B$6:$BE$43,'ADR Raw Data'!H$1,FALSE)</f>
        <v>115.274337524177</v>
      </c>
      <c r="Z11" s="52">
        <f>VLOOKUP($A11,'ADR Raw Data'!$B$6:$BE$43,'ADR Raw Data'!I$1,FALSE)</f>
        <v>120.065865795991</v>
      </c>
      <c r="AA11" s="52">
        <f>VLOOKUP($A11,'ADR Raw Data'!$B$6:$BE$43,'ADR Raw Data'!J$1,FALSE)</f>
        <v>110.824293975903</v>
      </c>
      <c r="AB11" s="52">
        <f>VLOOKUP($A11,'ADR Raw Data'!$B$6:$BE$43,'ADR Raw Data'!K$1,FALSE)</f>
        <v>112.451157002912</v>
      </c>
      <c r="AC11" s="53">
        <f>VLOOKUP($A11,'ADR Raw Data'!$B$6:$BE$43,'ADR Raw Data'!L$1,FALSE)</f>
        <v>114.591537607269</v>
      </c>
      <c r="AD11" s="52">
        <f>VLOOKUP($A11,'ADR Raw Data'!$B$6:$BE$43,'ADR Raw Data'!N$1,FALSE)</f>
        <v>130.088328827721</v>
      </c>
      <c r="AE11" s="52">
        <f>VLOOKUP($A11,'ADR Raw Data'!$B$6:$BE$43,'ADR Raw Data'!O$1,FALSE)</f>
        <v>126.57394076305199</v>
      </c>
      <c r="AF11" s="53">
        <f>VLOOKUP($A11,'ADR Raw Data'!$B$6:$BE$43,'ADR Raw Data'!P$1,FALSE)</f>
        <v>128.349682106047</v>
      </c>
      <c r="AG11" s="54">
        <f>VLOOKUP($A11,'ADR Raw Data'!$B$6:$BE$43,'ADR Raw Data'!R$1,FALSE)</f>
        <v>118.56793417794201</v>
      </c>
      <c r="AI11" s="47">
        <f>VLOOKUP($A11,'ADR Raw Data'!$B$6:$BE$43,'ADR Raw Data'!T$1,FALSE)</f>
        <v>4.5654471563433701</v>
      </c>
      <c r="AJ11" s="48">
        <f>VLOOKUP($A11,'ADR Raw Data'!$B$6:$BE$43,'ADR Raw Data'!U$1,FALSE)</f>
        <v>4.8765694925587004</v>
      </c>
      <c r="AK11" s="48">
        <f>VLOOKUP($A11,'ADR Raw Data'!$B$6:$BE$43,'ADR Raw Data'!V$1,FALSE)</f>
        <v>9.2499901219481</v>
      </c>
      <c r="AL11" s="48">
        <f>VLOOKUP($A11,'ADR Raw Data'!$B$6:$BE$43,'ADR Raw Data'!W$1,FALSE)</f>
        <v>3.85612252001724</v>
      </c>
      <c r="AM11" s="48">
        <f>VLOOKUP($A11,'ADR Raw Data'!$B$6:$BE$43,'ADR Raw Data'!X$1,FALSE)</f>
        <v>3.61111415582134</v>
      </c>
      <c r="AN11" s="49">
        <f>VLOOKUP($A11,'ADR Raw Data'!$B$6:$BE$43,'ADR Raw Data'!Y$1,FALSE)</f>
        <v>5.38648050012113</v>
      </c>
      <c r="AO11" s="48">
        <f>VLOOKUP($A11,'ADR Raw Data'!$B$6:$BE$43,'ADR Raw Data'!AA$1,FALSE)</f>
        <v>4.7186685477156702</v>
      </c>
      <c r="AP11" s="48">
        <f>VLOOKUP($A11,'ADR Raw Data'!$B$6:$BE$43,'ADR Raw Data'!AB$1,FALSE)</f>
        <v>-3.89972453982389</v>
      </c>
      <c r="AQ11" s="49">
        <f>VLOOKUP($A11,'ADR Raw Data'!$B$6:$BE$43,'ADR Raw Data'!AC$1,FALSE)</f>
        <v>0.171990091473356</v>
      </c>
      <c r="AR11" s="50">
        <f>VLOOKUP($A11,'ADR Raw Data'!$B$6:$BE$43,'ADR Raw Data'!AE$1,FALSE)</f>
        <v>3.6200157080726401</v>
      </c>
      <c r="AS11" s="40"/>
      <c r="AT11" s="51">
        <f>VLOOKUP($A11,'RevPAR Raw Data'!$B$6:$BE$43,'RevPAR Raw Data'!G$1,FALSE)</f>
        <v>53.978770668583699</v>
      </c>
      <c r="AU11" s="52">
        <f>VLOOKUP($A11,'RevPAR Raw Data'!$B$6:$BE$43,'RevPAR Raw Data'!H$1,FALSE)</f>
        <v>68.551352983465094</v>
      </c>
      <c r="AV11" s="52">
        <f>VLOOKUP($A11,'RevPAR Raw Data'!$B$6:$BE$43,'RevPAR Raw Data'!I$1,FALSE)</f>
        <v>76.666069015096994</v>
      </c>
      <c r="AW11" s="52">
        <f>VLOOKUP($A11,'RevPAR Raw Data'!$B$6:$BE$43,'RevPAR Raw Data'!J$1,FALSE)</f>
        <v>66.128083393242207</v>
      </c>
      <c r="AX11" s="52">
        <f>VLOOKUP($A11,'RevPAR Raw Data'!$B$6:$BE$43,'RevPAR Raw Data'!K$1,FALSE)</f>
        <v>61.0680115025161</v>
      </c>
      <c r="AY11" s="53">
        <f>VLOOKUP($A11,'RevPAR Raw Data'!$B$6:$BE$43,'RevPAR Raw Data'!L$1,FALSE)</f>
        <v>65.2784575125808</v>
      </c>
      <c r="AZ11" s="52">
        <f>VLOOKUP($A11,'RevPAR Raw Data'!$B$6:$BE$43,'RevPAR Raw Data'!N$1,FALSE)</f>
        <v>76.107751258087703</v>
      </c>
      <c r="BA11" s="52">
        <f>VLOOKUP($A11,'RevPAR Raw Data'!$B$6:$BE$43,'RevPAR Raw Data'!O$1,FALSE)</f>
        <v>72.504756290438493</v>
      </c>
      <c r="BB11" s="53">
        <f>VLOOKUP($A11,'RevPAR Raw Data'!$B$6:$BE$43,'RevPAR Raw Data'!P$1,FALSE)</f>
        <v>74.306253774263098</v>
      </c>
      <c r="BC11" s="54">
        <f>VLOOKUP($A11,'RevPAR Raw Data'!$B$6:$BE$43,'RevPAR Raw Data'!R$1,FALSE)</f>
        <v>67.857827873061495</v>
      </c>
      <c r="BE11" s="47">
        <f>VLOOKUP($A11,'RevPAR Raw Data'!$B$6:$BE$43,'RevPAR Raw Data'!T$1,FALSE)</f>
        <v>6.1942112264962201</v>
      </c>
      <c r="BF11" s="48">
        <f>VLOOKUP($A11,'RevPAR Raw Data'!$B$6:$BE$43,'RevPAR Raw Data'!U$1,FALSE)</f>
        <v>7.4665665315158201</v>
      </c>
      <c r="BG11" s="48">
        <f>VLOOKUP($A11,'RevPAR Raw Data'!$B$6:$BE$43,'RevPAR Raw Data'!V$1,FALSE)</f>
        <v>10.616061376105399</v>
      </c>
      <c r="BH11" s="48">
        <f>VLOOKUP($A11,'RevPAR Raw Data'!$B$6:$BE$43,'RevPAR Raw Data'!W$1,FALSE)</f>
        <v>1.0284535077704999</v>
      </c>
      <c r="BI11" s="48">
        <f>VLOOKUP($A11,'RevPAR Raw Data'!$B$6:$BE$43,'RevPAR Raw Data'!X$1,FALSE)</f>
        <v>-0.35935536315806499</v>
      </c>
      <c r="BJ11" s="49">
        <f>VLOOKUP($A11,'RevPAR Raw Data'!$B$6:$BE$43,'RevPAR Raw Data'!Y$1,FALSE)</f>
        <v>5.0606991441538298</v>
      </c>
      <c r="BK11" s="48">
        <f>VLOOKUP($A11,'RevPAR Raw Data'!$B$6:$BE$43,'RevPAR Raw Data'!AA$1,FALSE)</f>
        <v>7.9045804375747597</v>
      </c>
      <c r="BL11" s="48">
        <f>VLOOKUP($A11,'RevPAR Raw Data'!$B$6:$BE$43,'RevPAR Raw Data'!AB$1,FALSE)</f>
        <v>-11.040205162181399</v>
      </c>
      <c r="BM11" s="49">
        <f>VLOOKUP($A11,'RevPAR Raw Data'!$B$6:$BE$43,'RevPAR Raw Data'!AC$1,FALSE)</f>
        <v>-2.2513099107380898</v>
      </c>
      <c r="BN11" s="50">
        <f>VLOOKUP($A11,'RevPAR Raw Data'!$B$6:$BE$43,'RevPAR Raw Data'!AE$1,FALSE)</f>
        <v>2.6581267758974798</v>
      </c>
    </row>
    <row r="12" spans="1:66" x14ac:dyDescent="0.25">
      <c r="A12" s="63" t="s">
        <v>27</v>
      </c>
      <c r="B12" s="47">
        <f>VLOOKUP($A12,'Occupancy Raw Data'!$B$8:$BE$45,'Occupancy Raw Data'!G$3,FALSE)</f>
        <v>49.212827988338098</v>
      </c>
      <c r="C12" s="48">
        <f>VLOOKUP($A12,'Occupancy Raw Data'!$B$8:$BE$45,'Occupancy Raw Data'!H$3,FALSE)</f>
        <v>58.029154518950399</v>
      </c>
      <c r="D12" s="48">
        <f>VLOOKUP($A12,'Occupancy Raw Data'!$B$8:$BE$45,'Occupancy Raw Data'!I$3,FALSE)</f>
        <v>59.311953352769599</v>
      </c>
      <c r="E12" s="48">
        <f>VLOOKUP($A12,'Occupancy Raw Data'!$B$8:$BE$45,'Occupancy Raw Data'!J$3,FALSE)</f>
        <v>60.7463556851311</v>
      </c>
      <c r="F12" s="48">
        <f>VLOOKUP($A12,'Occupancy Raw Data'!$B$8:$BE$45,'Occupancy Raw Data'!K$3,FALSE)</f>
        <v>56.688046647230301</v>
      </c>
      <c r="G12" s="49">
        <f>VLOOKUP($A12,'Occupancy Raw Data'!$B$8:$BE$45,'Occupancy Raw Data'!L$3,FALSE)</f>
        <v>56.797667638483901</v>
      </c>
      <c r="H12" s="48">
        <f>VLOOKUP($A12,'Occupancy Raw Data'!$B$8:$BE$45,'Occupancy Raw Data'!N$3,FALSE)</f>
        <v>57.1545189504373</v>
      </c>
      <c r="I12" s="48">
        <f>VLOOKUP($A12,'Occupancy Raw Data'!$B$8:$BE$45,'Occupancy Raw Data'!O$3,FALSE)</f>
        <v>59.405247813411002</v>
      </c>
      <c r="J12" s="49">
        <f>VLOOKUP($A12,'Occupancy Raw Data'!$B$8:$BE$45,'Occupancy Raw Data'!P$3,FALSE)</f>
        <v>58.279883381924101</v>
      </c>
      <c r="K12" s="50">
        <f>VLOOKUP($A12,'Occupancy Raw Data'!$B$8:$BE$45,'Occupancy Raw Data'!R$3,FALSE)</f>
        <v>57.221157850895402</v>
      </c>
      <c r="M12" s="47">
        <f>VLOOKUP($A12,'Occupancy Raw Data'!$B$8:$BE$45,'Occupancy Raw Data'!T$3,FALSE)</f>
        <v>2.0158307766012</v>
      </c>
      <c r="N12" s="48">
        <f>VLOOKUP($A12,'Occupancy Raw Data'!$B$8:$BE$45,'Occupancy Raw Data'!U$3,FALSE)</f>
        <v>7.45255652751311</v>
      </c>
      <c r="O12" s="48">
        <f>VLOOKUP($A12,'Occupancy Raw Data'!$B$8:$BE$45,'Occupancy Raw Data'!V$3,FALSE)</f>
        <v>5.6424691849727298</v>
      </c>
      <c r="P12" s="48">
        <f>VLOOKUP($A12,'Occupancy Raw Data'!$B$8:$BE$45,'Occupancy Raw Data'!W$3,FALSE)</f>
        <v>7.2370650515845396</v>
      </c>
      <c r="Q12" s="48">
        <f>VLOOKUP($A12,'Occupancy Raw Data'!$B$8:$BE$45,'Occupancy Raw Data'!X$3,FALSE)</f>
        <v>2.1818467805607802</v>
      </c>
      <c r="R12" s="49">
        <f>VLOOKUP($A12,'Occupancy Raw Data'!$B$8:$BE$45,'Occupancy Raw Data'!Y$3,FALSE)</f>
        <v>4.9812964757646503</v>
      </c>
      <c r="S12" s="48">
        <f>VLOOKUP($A12,'Occupancy Raw Data'!$B$8:$BE$45,'Occupancy Raw Data'!AA$3,FALSE)</f>
        <v>-4.2798902324083796</v>
      </c>
      <c r="T12" s="48">
        <f>VLOOKUP($A12,'Occupancy Raw Data'!$B$8:$BE$45,'Occupancy Raw Data'!AB$3,FALSE)</f>
        <v>-8.8785716377143107</v>
      </c>
      <c r="U12" s="49">
        <f>VLOOKUP($A12,'Occupancy Raw Data'!$B$8:$BE$45,'Occupancy Raw Data'!AC$3,FALSE)</f>
        <v>-6.6801755002157304</v>
      </c>
      <c r="V12" s="50">
        <f>VLOOKUP($A12,'Occupancy Raw Data'!$B$8:$BE$45,'Occupancy Raw Data'!AE$3,FALSE)</f>
        <v>1.29769194828391</v>
      </c>
      <c r="X12" s="51">
        <f>VLOOKUP($A12,'ADR Raw Data'!$B$6:$BE$43,'ADR Raw Data'!G$1,FALSE)</f>
        <v>85.205746445497596</v>
      </c>
      <c r="Y12" s="52">
        <f>VLOOKUP($A12,'ADR Raw Data'!$B$6:$BE$43,'ADR Raw Data'!H$1,FALSE)</f>
        <v>89.470006028938897</v>
      </c>
      <c r="Z12" s="52">
        <f>VLOOKUP($A12,'ADR Raw Data'!$B$6:$BE$43,'ADR Raw Data'!I$1,FALSE)</f>
        <v>89.370591820684197</v>
      </c>
      <c r="AA12" s="52">
        <f>VLOOKUP($A12,'ADR Raw Data'!$B$6:$BE$43,'ADR Raw Data'!J$1,FALSE)</f>
        <v>89.2559473987329</v>
      </c>
      <c r="AB12" s="52">
        <f>VLOOKUP($A12,'ADR Raw Data'!$B$6:$BE$43,'ADR Raw Data'!K$1,FALSE)</f>
        <v>87.275556469862096</v>
      </c>
      <c r="AC12" s="53">
        <f>VLOOKUP($A12,'ADR Raw Data'!$B$6:$BE$43,'ADR Raw Data'!L$1,FALSE)</f>
        <v>88.226451215505904</v>
      </c>
      <c r="AD12" s="52">
        <f>VLOOKUP($A12,'ADR Raw Data'!$B$6:$BE$43,'ADR Raw Data'!N$1,FALSE)</f>
        <v>90.540006121199696</v>
      </c>
      <c r="AE12" s="52">
        <f>VLOOKUP($A12,'ADR Raw Data'!$B$6:$BE$43,'ADR Raw Data'!O$1,FALSE)</f>
        <v>91.654909697683493</v>
      </c>
      <c r="AF12" s="53">
        <f>VLOOKUP($A12,'ADR Raw Data'!$B$6:$BE$43,'ADR Raw Data'!P$1,FALSE)</f>
        <v>91.108222111055497</v>
      </c>
      <c r="AG12" s="54">
        <f>VLOOKUP($A12,'ADR Raw Data'!$B$6:$BE$43,'ADR Raw Data'!R$1,FALSE)</f>
        <v>89.065048475849395</v>
      </c>
      <c r="AI12" s="47">
        <f>VLOOKUP($A12,'ADR Raw Data'!$B$6:$BE$43,'ADR Raw Data'!T$1,FALSE)</f>
        <v>7.1317526061026104</v>
      </c>
      <c r="AJ12" s="48">
        <f>VLOOKUP($A12,'ADR Raw Data'!$B$6:$BE$43,'ADR Raw Data'!U$1,FALSE)</f>
        <v>8.5278030988574205</v>
      </c>
      <c r="AK12" s="48">
        <f>VLOOKUP($A12,'ADR Raw Data'!$B$6:$BE$43,'ADR Raw Data'!V$1,FALSE)</f>
        <v>7.0961030790891204</v>
      </c>
      <c r="AL12" s="48">
        <f>VLOOKUP($A12,'ADR Raw Data'!$B$6:$BE$43,'ADR Raw Data'!W$1,FALSE)</f>
        <v>8.0640206968666295</v>
      </c>
      <c r="AM12" s="48">
        <f>VLOOKUP($A12,'ADR Raw Data'!$B$6:$BE$43,'ADR Raw Data'!X$1,FALSE)</f>
        <v>6.1591669928247796</v>
      </c>
      <c r="AN12" s="49">
        <f>VLOOKUP($A12,'ADR Raw Data'!$B$6:$BE$43,'ADR Raw Data'!Y$1,FALSE)</f>
        <v>7.4401422251710603</v>
      </c>
      <c r="AO12" s="48">
        <f>VLOOKUP($A12,'ADR Raw Data'!$B$6:$BE$43,'ADR Raw Data'!AA$1,FALSE)</f>
        <v>5.9002858079838196</v>
      </c>
      <c r="AP12" s="48">
        <f>VLOOKUP($A12,'ADR Raw Data'!$B$6:$BE$43,'ADR Raw Data'!AB$1,FALSE)</f>
        <v>5.4730392539813204</v>
      </c>
      <c r="AQ12" s="49">
        <f>VLOOKUP($A12,'ADR Raw Data'!$B$6:$BE$43,'ADR Raw Data'!AC$1,FALSE)</f>
        <v>5.6596508266724701</v>
      </c>
      <c r="AR12" s="50">
        <f>VLOOKUP($A12,'ADR Raw Data'!$B$6:$BE$43,'ADR Raw Data'!AE$1,FALSE)</f>
        <v>6.7728157866395398</v>
      </c>
      <c r="AS12" s="40"/>
      <c r="AT12" s="51">
        <f>VLOOKUP($A12,'RevPAR Raw Data'!$B$6:$BE$43,'RevPAR Raw Data'!G$1,FALSE)</f>
        <v>41.932157434402299</v>
      </c>
      <c r="AU12" s="52">
        <f>VLOOKUP($A12,'RevPAR Raw Data'!$B$6:$BE$43,'RevPAR Raw Data'!H$1,FALSE)</f>
        <v>51.918688046647198</v>
      </c>
      <c r="AV12" s="52">
        <f>VLOOKUP($A12,'RevPAR Raw Data'!$B$6:$BE$43,'RevPAR Raw Data'!I$1,FALSE)</f>
        <v>53.007443731778402</v>
      </c>
      <c r="AW12" s="52">
        <f>VLOOKUP($A12,'RevPAR Raw Data'!$B$6:$BE$43,'RevPAR Raw Data'!J$1,FALSE)</f>
        <v>54.219735276967903</v>
      </c>
      <c r="AX12" s="52">
        <f>VLOOKUP($A12,'RevPAR Raw Data'!$B$6:$BE$43,'RevPAR Raw Data'!K$1,FALSE)</f>
        <v>49.474808163265301</v>
      </c>
      <c r="AY12" s="53">
        <f>VLOOKUP($A12,'RevPAR Raw Data'!$B$6:$BE$43,'RevPAR Raw Data'!L$1,FALSE)</f>
        <v>50.110566530612203</v>
      </c>
      <c r="AZ12" s="52">
        <f>VLOOKUP($A12,'RevPAR Raw Data'!$B$6:$BE$43,'RevPAR Raw Data'!N$1,FALSE)</f>
        <v>51.747704956268201</v>
      </c>
      <c r="BA12" s="52">
        <f>VLOOKUP($A12,'RevPAR Raw Data'!$B$6:$BE$43,'RevPAR Raw Data'!O$1,FALSE)</f>
        <v>54.447826239066998</v>
      </c>
      <c r="BB12" s="53">
        <f>VLOOKUP($A12,'RevPAR Raw Data'!$B$6:$BE$43,'RevPAR Raw Data'!P$1,FALSE)</f>
        <v>53.097765597667603</v>
      </c>
      <c r="BC12" s="54">
        <f>VLOOKUP($A12,'RevPAR Raw Data'!$B$6:$BE$43,'RevPAR Raw Data'!R$1,FALSE)</f>
        <v>50.964051978342297</v>
      </c>
      <c r="BE12" s="47">
        <f>VLOOKUP($A12,'RevPAR Raw Data'!$B$6:$BE$43,'RevPAR Raw Data'!T$1,FALSE)</f>
        <v>9.2913474466486807</v>
      </c>
      <c r="BF12" s="48">
        <f>VLOOKUP($A12,'RevPAR Raw Data'!$B$6:$BE$43,'RevPAR Raw Data'!U$1,FALSE)</f>
        <v>16.6158989728679</v>
      </c>
      <c r="BG12" s="48">
        <f>VLOOKUP($A12,'RevPAR Raw Data'!$B$6:$BE$43,'RevPAR Raw Data'!V$1,FALSE)</f>
        <v>13.138967693633299</v>
      </c>
      <c r="BH12" s="48">
        <f>VLOOKUP($A12,'RevPAR Raw Data'!$B$6:$BE$43,'RevPAR Raw Data'!W$1,FALSE)</f>
        <v>15.8846841720566</v>
      </c>
      <c r="BI12" s="48">
        <f>VLOOKUP($A12,'RevPAR Raw Data'!$B$6:$BE$43,'RevPAR Raw Data'!X$1,FALSE)</f>
        <v>8.4753973601278805</v>
      </c>
      <c r="BJ12" s="49">
        <f>VLOOKUP($A12,'RevPAR Raw Data'!$B$6:$BE$43,'RevPAR Raw Data'!Y$1,FALSE)</f>
        <v>12.79205424339</v>
      </c>
      <c r="BK12" s="48">
        <f>VLOOKUP($A12,'RevPAR Raw Data'!$B$6:$BE$43,'RevPAR Raw Data'!AA$1,FALSE)</f>
        <v>1.36786981959536</v>
      </c>
      <c r="BL12" s="48">
        <f>VLOOKUP($A12,'RevPAR Raw Data'!$B$6:$BE$43,'RevPAR Raw Data'!AB$1,FALSE)</f>
        <v>-3.8914600946579498</v>
      </c>
      <c r="BM12" s="49">
        <f>VLOOKUP($A12,'RevPAR Raw Data'!$B$6:$BE$43,'RevPAR Raw Data'!AC$1,FALSE)</f>
        <v>-1.39859928146438</v>
      </c>
      <c r="BN12" s="50">
        <f>VLOOKUP($A12,'RevPAR Raw Data'!$B$6:$BE$43,'RevPAR Raw Data'!AE$1,FALSE)</f>
        <v>8.1583980200587796</v>
      </c>
    </row>
    <row r="13" spans="1:66" x14ac:dyDescent="0.25">
      <c r="A13" s="63" t="s">
        <v>91</v>
      </c>
      <c r="B13" s="47">
        <f>VLOOKUP($A13,'Occupancy Raw Data'!$B$8:$BE$45,'Occupancy Raw Data'!G$3,FALSE)</f>
        <v>51.802314551318503</v>
      </c>
      <c r="C13" s="48">
        <f>VLOOKUP($A13,'Occupancy Raw Data'!$B$8:$BE$45,'Occupancy Raw Data'!H$3,FALSE)</f>
        <v>72.130525516979702</v>
      </c>
      <c r="D13" s="48">
        <f>VLOOKUP($A13,'Occupancy Raw Data'!$B$8:$BE$45,'Occupancy Raw Data'!I$3,FALSE)</f>
        <v>82.375260861316605</v>
      </c>
      <c r="E13" s="48">
        <f>VLOOKUP($A13,'Occupancy Raw Data'!$B$8:$BE$45,'Occupancy Raw Data'!J$3,FALSE)</f>
        <v>81.388730791121205</v>
      </c>
      <c r="F13" s="48">
        <f>VLOOKUP($A13,'Occupancy Raw Data'!$B$8:$BE$45,'Occupancy Raw Data'!K$3,FALSE)</f>
        <v>67.804970593815199</v>
      </c>
      <c r="G13" s="49">
        <f>VLOOKUP($A13,'Occupancy Raw Data'!$B$8:$BE$45,'Occupancy Raw Data'!L$3,FALSE)</f>
        <v>71.100360462910203</v>
      </c>
      <c r="H13" s="48">
        <f>VLOOKUP($A13,'Occupancy Raw Data'!$B$8:$BE$45,'Occupancy Raw Data'!N$3,FALSE)</f>
        <v>54.230696262568699</v>
      </c>
      <c r="I13" s="48">
        <f>VLOOKUP($A13,'Occupancy Raw Data'!$B$8:$BE$45,'Occupancy Raw Data'!O$3,FALSE)</f>
        <v>57.778410168848403</v>
      </c>
      <c r="J13" s="49">
        <f>VLOOKUP($A13,'Occupancy Raw Data'!$B$8:$BE$45,'Occupancy Raw Data'!P$3,FALSE)</f>
        <v>56.004553215708498</v>
      </c>
      <c r="K13" s="50">
        <f>VLOOKUP($A13,'Occupancy Raw Data'!$B$8:$BE$45,'Occupancy Raw Data'!R$3,FALSE)</f>
        <v>66.787272677995503</v>
      </c>
      <c r="M13" s="47">
        <f>VLOOKUP($A13,'Occupancy Raw Data'!$B$8:$BE$45,'Occupancy Raw Data'!T$3,FALSE)</f>
        <v>7.4574450599692996</v>
      </c>
      <c r="N13" s="48">
        <f>VLOOKUP($A13,'Occupancy Raw Data'!$B$8:$BE$45,'Occupancy Raw Data'!U$3,FALSE)</f>
        <v>13.722645118040999</v>
      </c>
      <c r="O13" s="48">
        <f>VLOOKUP($A13,'Occupancy Raw Data'!$B$8:$BE$45,'Occupancy Raw Data'!V$3,FALSE)</f>
        <v>25.300247667192298</v>
      </c>
      <c r="P13" s="48">
        <f>VLOOKUP($A13,'Occupancy Raw Data'!$B$8:$BE$45,'Occupancy Raw Data'!W$3,FALSE)</f>
        <v>25.204439352615299</v>
      </c>
      <c r="Q13" s="48">
        <f>VLOOKUP($A13,'Occupancy Raw Data'!$B$8:$BE$45,'Occupancy Raw Data'!X$3,FALSE)</f>
        <v>19.204076667721701</v>
      </c>
      <c r="R13" s="49">
        <f>VLOOKUP($A13,'Occupancy Raw Data'!$B$8:$BE$45,'Occupancy Raw Data'!Y$3,FALSE)</f>
        <v>18.792683622627798</v>
      </c>
      <c r="S13" s="48">
        <f>VLOOKUP($A13,'Occupancy Raw Data'!$B$8:$BE$45,'Occupancy Raw Data'!AA$3,FALSE)</f>
        <v>2.87119322920856</v>
      </c>
      <c r="T13" s="48">
        <f>VLOOKUP($A13,'Occupancy Raw Data'!$B$8:$BE$45,'Occupancy Raw Data'!AB$3,FALSE)</f>
        <v>7.9753573387483003</v>
      </c>
      <c r="U13" s="49">
        <f>VLOOKUP($A13,'Occupancy Raw Data'!$B$8:$BE$45,'Occupancy Raw Data'!AC$3,FALSE)</f>
        <v>5.4423424347787703</v>
      </c>
      <c r="V13" s="50">
        <f>VLOOKUP($A13,'Occupancy Raw Data'!$B$8:$BE$45,'Occupancy Raw Data'!AE$3,FALSE)</f>
        <v>15.295243452825799</v>
      </c>
      <c r="X13" s="51">
        <f>VLOOKUP($A13,'ADR Raw Data'!$B$6:$BE$43,'ADR Raw Data'!G$1,FALSE)</f>
        <v>110.259615455044</v>
      </c>
      <c r="Y13" s="52">
        <f>VLOOKUP($A13,'ADR Raw Data'!$B$6:$BE$43,'ADR Raw Data'!H$1,FALSE)</f>
        <v>129.023815097317</v>
      </c>
      <c r="Z13" s="52">
        <f>VLOOKUP($A13,'ADR Raw Data'!$B$6:$BE$43,'ADR Raw Data'!I$1,FALSE)</f>
        <v>135.26733648088401</v>
      </c>
      <c r="AA13" s="52">
        <f>VLOOKUP($A13,'ADR Raw Data'!$B$6:$BE$43,'ADR Raw Data'!J$1,FALSE)</f>
        <v>133.16840675990599</v>
      </c>
      <c r="AB13" s="52">
        <f>VLOOKUP($A13,'ADR Raw Data'!$B$6:$BE$43,'ADR Raw Data'!K$1,FALSE)</f>
        <v>120.418914381645</v>
      </c>
      <c r="AC13" s="53">
        <f>VLOOKUP($A13,'ADR Raw Data'!$B$6:$BE$43,'ADR Raw Data'!L$1,FALSE)</f>
        <v>127.043939749713</v>
      </c>
      <c r="AD13" s="52">
        <f>VLOOKUP($A13,'ADR Raw Data'!$B$6:$BE$43,'ADR Raw Data'!N$1,FALSE)</f>
        <v>101.365938429246</v>
      </c>
      <c r="AE13" s="52">
        <f>VLOOKUP($A13,'ADR Raw Data'!$B$6:$BE$43,'ADR Raw Data'!O$1,FALSE)</f>
        <v>98.738589722541406</v>
      </c>
      <c r="AF13" s="53">
        <f>VLOOKUP($A13,'ADR Raw Data'!$B$6:$BE$43,'ADR Raw Data'!P$1,FALSE)</f>
        <v>100.010655487804</v>
      </c>
      <c r="AG13" s="54">
        <f>VLOOKUP($A13,'ADR Raw Data'!$B$6:$BE$43,'ADR Raw Data'!R$1,FALSE)</f>
        <v>120.56714111798701</v>
      </c>
      <c r="AI13" s="47">
        <f>VLOOKUP($A13,'ADR Raw Data'!$B$6:$BE$43,'ADR Raw Data'!T$1,FALSE)</f>
        <v>12.2948292799814</v>
      </c>
      <c r="AJ13" s="48">
        <f>VLOOKUP($A13,'ADR Raw Data'!$B$6:$BE$43,'ADR Raw Data'!U$1,FALSE)</f>
        <v>18.413359281297399</v>
      </c>
      <c r="AK13" s="48">
        <f>VLOOKUP($A13,'ADR Raw Data'!$B$6:$BE$43,'ADR Raw Data'!V$1,FALSE)</f>
        <v>21.711776796046902</v>
      </c>
      <c r="AL13" s="48">
        <f>VLOOKUP($A13,'ADR Raw Data'!$B$6:$BE$43,'ADR Raw Data'!W$1,FALSE)</f>
        <v>19.396245363825098</v>
      </c>
      <c r="AM13" s="48">
        <f>VLOOKUP($A13,'ADR Raw Data'!$B$6:$BE$43,'ADR Raw Data'!X$1,FALSE)</f>
        <v>21.388365466048199</v>
      </c>
      <c r="AN13" s="49">
        <f>VLOOKUP($A13,'ADR Raw Data'!$B$6:$BE$43,'ADR Raw Data'!Y$1,FALSE)</f>
        <v>19.393658206647501</v>
      </c>
      <c r="AO13" s="48">
        <f>VLOOKUP($A13,'ADR Raw Data'!$B$6:$BE$43,'ADR Raw Data'!AA$1,FALSE)</f>
        <v>13.326821724145001</v>
      </c>
      <c r="AP13" s="48">
        <f>VLOOKUP($A13,'ADR Raw Data'!$B$6:$BE$43,'ADR Raw Data'!AB$1,FALSE)</f>
        <v>11.455206801888</v>
      </c>
      <c r="AQ13" s="49">
        <f>VLOOKUP($A13,'ADR Raw Data'!$B$6:$BE$43,'ADR Raw Data'!AC$1,FALSE)</f>
        <v>12.3528007525577</v>
      </c>
      <c r="AR13" s="50">
        <f>VLOOKUP($A13,'ADR Raw Data'!$B$6:$BE$43,'ADR Raw Data'!AE$1,FALSE)</f>
        <v>18.375817956156801</v>
      </c>
      <c r="AS13" s="40"/>
      <c r="AT13" s="51">
        <f>VLOOKUP($A13,'RevPAR Raw Data'!$B$6:$BE$43,'RevPAR Raw Data'!G$1,FALSE)</f>
        <v>57.117032821096501</v>
      </c>
      <c r="AU13" s="52">
        <f>VLOOKUP($A13,'RevPAR Raw Data'!$B$6:$BE$43,'RevPAR Raw Data'!H$1,FALSE)</f>
        <v>93.065555871751002</v>
      </c>
      <c r="AV13" s="52">
        <f>VLOOKUP($A13,'RevPAR Raw Data'!$B$6:$BE$43,'RevPAR Raw Data'!I$1,FALSE)</f>
        <v>111.426821286283</v>
      </c>
      <c r="AW13" s="52">
        <f>VLOOKUP($A13,'RevPAR Raw Data'!$B$6:$BE$43,'RevPAR Raw Data'!J$1,FALSE)</f>
        <v>108.384076076645</v>
      </c>
      <c r="AX13" s="52">
        <f>VLOOKUP($A13,'RevPAR Raw Data'!$B$6:$BE$43,'RevPAR Raw Data'!K$1,FALSE)</f>
        <v>81.650009485865993</v>
      </c>
      <c r="AY13" s="53">
        <f>VLOOKUP($A13,'RevPAR Raw Data'!$B$6:$BE$43,'RevPAR Raw Data'!L$1,FALSE)</f>
        <v>90.328699108328493</v>
      </c>
      <c r="AZ13" s="52">
        <f>VLOOKUP($A13,'RevPAR Raw Data'!$B$6:$BE$43,'RevPAR Raw Data'!N$1,FALSE)</f>
        <v>54.9714541832669</v>
      </c>
      <c r="BA13" s="52">
        <f>VLOOKUP($A13,'RevPAR Raw Data'!$B$6:$BE$43,'RevPAR Raw Data'!O$1,FALSE)</f>
        <v>57.049587364826401</v>
      </c>
      <c r="BB13" s="53">
        <f>VLOOKUP($A13,'RevPAR Raw Data'!$B$6:$BE$43,'RevPAR Raw Data'!P$1,FALSE)</f>
        <v>56.010520774046597</v>
      </c>
      <c r="BC13" s="54">
        <f>VLOOKUP($A13,'RevPAR Raw Data'!$B$6:$BE$43,'RevPAR Raw Data'!R$1,FALSE)</f>
        <v>80.523505298533706</v>
      </c>
      <c r="BE13" s="47">
        <f>VLOOKUP($A13,'RevPAR Raw Data'!$B$6:$BE$43,'RevPAR Raw Data'!T$1,FALSE)</f>
        <v>20.669154478722302</v>
      </c>
      <c r="BF13" s="48">
        <f>VLOOKUP($A13,'RevPAR Raw Data'!$B$6:$BE$43,'RevPAR Raw Data'!U$1,FALSE)</f>
        <v>34.662804347820703</v>
      </c>
      <c r="BG13" s="48">
        <f>VLOOKUP($A13,'RevPAR Raw Data'!$B$6:$BE$43,'RevPAR Raw Data'!V$1,FALSE)</f>
        <v>52.5051577655871</v>
      </c>
      <c r="BH13" s="48">
        <f>VLOOKUP($A13,'RevPAR Raw Data'!$B$6:$BE$43,'RevPAR Raw Data'!W$1,FALSE)</f>
        <v>49.489399615850303</v>
      </c>
      <c r="BI13" s="48">
        <f>VLOOKUP($A13,'RevPAR Raw Data'!$B$6:$BE$43,'RevPAR Raw Data'!X$1,FALSE)</f>
        <v>44.6998802358424</v>
      </c>
      <c r="BJ13" s="49">
        <f>VLOOKUP($A13,'RevPAR Raw Data'!$B$6:$BE$43,'RevPAR Raw Data'!Y$1,FALSE)</f>
        <v>41.8309306589044</v>
      </c>
      <c r="BK13" s="48">
        <f>VLOOKUP($A13,'RevPAR Raw Data'!$B$6:$BE$43,'RevPAR Raw Data'!AA$1,FALSE)</f>
        <v>16.580653756365901</v>
      </c>
      <c r="BL13" s="48">
        <f>VLOOKUP($A13,'RevPAR Raw Data'!$B$6:$BE$43,'RevPAR Raw Data'!AB$1,FALSE)</f>
        <v>20.3441578169795</v>
      </c>
      <c r="BM13" s="49">
        <f>VLOOKUP($A13,'RevPAR Raw Data'!$B$6:$BE$43,'RevPAR Raw Data'!AC$1,FALSE)</f>
        <v>18.4674249045766</v>
      </c>
      <c r="BN13" s="50">
        <f>VLOOKUP($A13,'RevPAR Raw Data'!$B$6:$BE$43,'RevPAR Raw Data'!AE$1,FALSE)</f>
        <v>36.481687501825</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48.758697027197897</v>
      </c>
      <c r="C15" s="48">
        <f>VLOOKUP($A15,'Occupancy Raw Data'!$B$8:$BE$45,'Occupancy Raw Data'!H$3,FALSE)</f>
        <v>55.890259329538203</v>
      </c>
      <c r="D15" s="48">
        <f>VLOOKUP($A15,'Occupancy Raw Data'!$B$8:$BE$45,'Occupancy Raw Data'!I$3,FALSE)</f>
        <v>56.388361796331402</v>
      </c>
      <c r="E15" s="48">
        <f>VLOOKUP($A15,'Occupancy Raw Data'!$B$8:$BE$45,'Occupancy Raw Data'!J$3,FALSE)</f>
        <v>57.316044697448802</v>
      </c>
      <c r="F15" s="48">
        <f>VLOOKUP($A15,'Occupancy Raw Data'!$B$8:$BE$45,'Occupancy Raw Data'!K$3,FALSE)</f>
        <v>56.904912502635398</v>
      </c>
      <c r="G15" s="49">
        <f>VLOOKUP($A15,'Occupancy Raw Data'!$B$8:$BE$45,'Occupancy Raw Data'!L$3,FALSE)</f>
        <v>55.051655070630403</v>
      </c>
      <c r="H15" s="48">
        <f>VLOOKUP($A15,'Occupancy Raw Data'!$B$8:$BE$45,'Occupancy Raw Data'!N$3,FALSE)</f>
        <v>63.2827324478178</v>
      </c>
      <c r="I15" s="48">
        <f>VLOOKUP($A15,'Occupancy Raw Data'!$B$8:$BE$45,'Occupancy Raw Data'!O$3,FALSE)</f>
        <v>65.810141260805295</v>
      </c>
      <c r="J15" s="49">
        <f>VLOOKUP($A15,'Occupancy Raw Data'!$B$8:$BE$45,'Occupancy Raw Data'!P$3,FALSE)</f>
        <v>64.546436854311594</v>
      </c>
      <c r="K15" s="50">
        <f>VLOOKUP($A15,'Occupancy Raw Data'!$B$8:$BE$45,'Occupancy Raw Data'!R$3,FALSE)</f>
        <v>57.764449865967798</v>
      </c>
      <c r="M15" s="47">
        <f>VLOOKUP($A15,'Occupancy Raw Data'!$B$8:$BE$45,'Occupancy Raw Data'!T$3,FALSE)</f>
        <v>9.3474204568986607</v>
      </c>
      <c r="N15" s="48">
        <f>VLOOKUP($A15,'Occupancy Raw Data'!$B$8:$BE$45,'Occupancy Raw Data'!U$3,FALSE)</f>
        <v>8.6037923302282309</v>
      </c>
      <c r="O15" s="48">
        <f>VLOOKUP($A15,'Occupancy Raw Data'!$B$8:$BE$45,'Occupancy Raw Data'!V$3,FALSE)</f>
        <v>5.9054958526405796</v>
      </c>
      <c r="P15" s="48">
        <f>VLOOKUP($A15,'Occupancy Raw Data'!$B$8:$BE$45,'Occupancy Raw Data'!W$3,FALSE)</f>
        <v>10.268293977160599</v>
      </c>
      <c r="Q15" s="48">
        <f>VLOOKUP($A15,'Occupancy Raw Data'!$B$8:$BE$45,'Occupancy Raw Data'!X$3,FALSE)</f>
        <v>5.5117738103494496</v>
      </c>
      <c r="R15" s="49">
        <f>VLOOKUP($A15,'Occupancy Raw Data'!$B$8:$BE$45,'Occupancy Raw Data'!Y$3,FALSE)</f>
        <v>7.8563620787887496</v>
      </c>
      <c r="S15" s="48">
        <f>VLOOKUP($A15,'Occupancy Raw Data'!$B$8:$BE$45,'Occupancy Raw Data'!AA$3,FALSE)</f>
        <v>0.38344672186497603</v>
      </c>
      <c r="T15" s="48">
        <f>VLOOKUP($A15,'Occupancy Raw Data'!$B$8:$BE$45,'Occupancy Raw Data'!AB$3,FALSE)</f>
        <v>-2.8104102263703798</v>
      </c>
      <c r="U15" s="49">
        <f>VLOOKUP($A15,'Occupancy Raw Data'!$B$8:$BE$45,'Occupancy Raw Data'!AC$3,FALSE)</f>
        <v>-1.27054377789938</v>
      </c>
      <c r="V15" s="50">
        <f>VLOOKUP($A15,'Occupancy Raw Data'!$B$8:$BE$45,'Occupancy Raw Data'!AE$3,FALSE)</f>
        <v>4.7644001104672897</v>
      </c>
      <c r="X15" s="51">
        <f>VLOOKUP($A15,'ADR Raw Data'!$B$6:$BE$43,'ADR Raw Data'!G$1,FALSE)</f>
        <v>94.689500286471002</v>
      </c>
      <c r="Y15" s="52">
        <f>VLOOKUP($A15,'ADR Raw Data'!$B$6:$BE$43,'ADR Raw Data'!H$1,FALSE)</f>
        <v>93.770367595605194</v>
      </c>
      <c r="Z15" s="52">
        <f>VLOOKUP($A15,'ADR Raw Data'!$B$6:$BE$43,'ADR Raw Data'!I$1,FALSE)</f>
        <v>95.383960660871097</v>
      </c>
      <c r="AA15" s="52">
        <f>VLOOKUP($A15,'ADR Raw Data'!$B$6:$BE$43,'ADR Raw Data'!J$1,FALSE)</f>
        <v>95.189418107412095</v>
      </c>
      <c r="AB15" s="52">
        <f>VLOOKUP($A15,'ADR Raw Data'!$B$6:$BE$43,'ADR Raw Data'!K$1,FALSE)</f>
        <v>94.4464048999629</v>
      </c>
      <c r="AC15" s="53">
        <f>VLOOKUP($A15,'ADR Raw Data'!$B$6:$BE$43,'ADR Raw Data'!L$1,FALSE)</f>
        <v>94.698978326184303</v>
      </c>
      <c r="AD15" s="52">
        <f>VLOOKUP($A15,'ADR Raw Data'!$B$6:$BE$43,'ADR Raw Data'!N$1,FALSE)</f>
        <v>112.086541345993</v>
      </c>
      <c r="AE15" s="52">
        <f>VLOOKUP($A15,'ADR Raw Data'!$B$6:$BE$43,'ADR Raw Data'!O$1,FALSE)</f>
        <v>118.908510412078</v>
      </c>
      <c r="AF15" s="53">
        <f>VLOOKUP($A15,'ADR Raw Data'!$B$6:$BE$43,'ADR Raw Data'!P$1,FALSE)</f>
        <v>115.564306888104</v>
      </c>
      <c r="AG15" s="54">
        <f>VLOOKUP($A15,'ADR Raw Data'!$B$6:$BE$43,'ADR Raw Data'!R$1,FALSE)</f>
        <v>101.36042897664601</v>
      </c>
      <c r="AI15" s="47">
        <f>VLOOKUP($A15,'ADR Raw Data'!$B$6:$BE$43,'ADR Raw Data'!T$1,FALSE)</f>
        <v>1.93984550648189</v>
      </c>
      <c r="AJ15" s="48">
        <f>VLOOKUP($A15,'ADR Raw Data'!$B$6:$BE$43,'ADR Raw Data'!U$1,FALSE)</f>
        <v>6.7125069780150399</v>
      </c>
      <c r="AK15" s="48">
        <f>VLOOKUP($A15,'ADR Raw Data'!$B$6:$BE$43,'ADR Raw Data'!V$1,FALSE)</f>
        <v>7.9260829432976401</v>
      </c>
      <c r="AL15" s="48">
        <f>VLOOKUP($A15,'ADR Raw Data'!$B$6:$BE$43,'ADR Raw Data'!W$1,FALSE)</f>
        <v>8.8524612746262896</v>
      </c>
      <c r="AM15" s="48">
        <f>VLOOKUP($A15,'ADR Raw Data'!$B$6:$BE$43,'ADR Raw Data'!X$1,FALSE)</f>
        <v>6.4691220772087199</v>
      </c>
      <c r="AN15" s="49">
        <f>VLOOKUP($A15,'ADR Raw Data'!$B$6:$BE$43,'ADR Raw Data'!Y$1,FALSE)</f>
        <v>6.4698689985089004</v>
      </c>
      <c r="AO15" s="48">
        <f>VLOOKUP($A15,'ADR Raw Data'!$B$6:$BE$43,'ADR Raw Data'!AA$1,FALSE)</f>
        <v>5.3415054861324602</v>
      </c>
      <c r="AP15" s="48">
        <f>VLOOKUP($A15,'ADR Raw Data'!$B$6:$BE$43,'ADR Raw Data'!AB$1,FALSE)</f>
        <v>6.4267451676267902</v>
      </c>
      <c r="AQ15" s="49">
        <f>VLOOKUP($A15,'ADR Raw Data'!$B$6:$BE$43,'ADR Raw Data'!AC$1,FALSE)</f>
        <v>5.8662549560492598</v>
      </c>
      <c r="AR15" s="50">
        <f>VLOOKUP($A15,'ADR Raw Data'!$B$6:$BE$43,'ADR Raw Data'!AE$1,FALSE)</f>
        <v>5.8117740744009998</v>
      </c>
      <c r="AS15" s="40"/>
      <c r="AT15" s="51">
        <f>VLOOKUP($A15,'RevPAR Raw Data'!$B$6:$BE$43,'RevPAR Raw Data'!G$1,FALSE)</f>
        <v>46.169366561248097</v>
      </c>
      <c r="AU15" s="52">
        <f>VLOOKUP($A15,'RevPAR Raw Data'!$B$6:$BE$43,'RevPAR Raw Data'!H$1,FALSE)</f>
        <v>52.408501623444998</v>
      </c>
      <c r="AV15" s="52">
        <f>VLOOKUP($A15,'RevPAR Raw Data'!$B$6:$BE$43,'RevPAR Raw Data'!I$1,FALSE)</f>
        <v>53.785452833122399</v>
      </c>
      <c r="AW15" s="52">
        <f>VLOOKUP($A15,'RevPAR Raw Data'!$B$6:$BE$43,'RevPAR Raw Data'!J$1,FALSE)</f>
        <v>54.558809429685802</v>
      </c>
      <c r="AX15" s="52">
        <f>VLOOKUP($A15,'RevPAR Raw Data'!$B$6:$BE$43,'RevPAR Raw Data'!K$1,FALSE)</f>
        <v>53.7446440702087</v>
      </c>
      <c r="AY15" s="53">
        <f>VLOOKUP($A15,'RevPAR Raw Data'!$B$6:$BE$43,'RevPAR Raw Data'!L$1,FALSE)</f>
        <v>52.133354903541999</v>
      </c>
      <c r="AZ15" s="52">
        <f>VLOOKUP($A15,'RevPAR Raw Data'!$B$6:$BE$43,'RevPAR Raw Data'!N$1,FALSE)</f>
        <v>70.931426069997798</v>
      </c>
      <c r="BA15" s="52">
        <f>VLOOKUP($A15,'RevPAR Raw Data'!$B$6:$BE$43,'RevPAR Raw Data'!O$1,FALSE)</f>
        <v>78.253858673308002</v>
      </c>
      <c r="BB15" s="53">
        <f>VLOOKUP($A15,'RevPAR Raw Data'!$B$6:$BE$43,'RevPAR Raw Data'!P$1,FALSE)</f>
        <v>74.5926423716529</v>
      </c>
      <c r="BC15" s="54">
        <f>VLOOKUP($A15,'RevPAR Raw Data'!$B$6:$BE$43,'RevPAR Raw Data'!R$1,FALSE)</f>
        <v>58.550294180145102</v>
      </c>
      <c r="BE15" s="47">
        <f>VLOOKUP($A15,'RevPAR Raw Data'!$B$6:$BE$43,'RevPAR Raw Data'!T$1,FALSE)</f>
        <v>11.4685914790856</v>
      </c>
      <c r="BF15" s="48">
        <f>VLOOKUP($A15,'RevPAR Raw Data'!$B$6:$BE$43,'RevPAR Raw Data'!U$1,FALSE)</f>
        <v>15.8938294687837</v>
      </c>
      <c r="BG15" s="48">
        <f>VLOOKUP($A15,'RevPAR Raw Data'!$B$6:$BE$43,'RevPAR Raw Data'!V$1,FALSE)</f>
        <v>14.299653295431501</v>
      </c>
      <c r="BH15" s="48">
        <f>VLOOKUP($A15,'RevPAR Raw Data'!$B$6:$BE$43,'RevPAR Raw Data'!W$1,FALSE)</f>
        <v>20.029751999679799</v>
      </c>
      <c r="BI15" s="48">
        <f>VLOOKUP($A15,'RevPAR Raw Data'!$B$6:$BE$43,'RevPAR Raw Data'!X$1,FALSE)</f>
        <v>12.337459263969301</v>
      </c>
      <c r="BJ15" s="49">
        <f>VLOOKUP($A15,'RevPAR Raw Data'!$B$6:$BE$43,'RevPAR Raw Data'!Y$1,FALSE)</f>
        <v>14.8345274118438</v>
      </c>
      <c r="BK15" s="48">
        <f>VLOOKUP($A15,'RevPAR Raw Data'!$B$6:$BE$43,'RevPAR Raw Data'!AA$1,FALSE)</f>
        <v>5.7454340356822504</v>
      </c>
      <c r="BL15" s="48">
        <f>VLOOKUP($A15,'RevPAR Raw Data'!$B$6:$BE$43,'RevPAR Raw Data'!AB$1,FALSE)</f>
        <v>3.4357170378426498</v>
      </c>
      <c r="BM15" s="49">
        <f>VLOOKUP($A15,'RevPAR Raw Data'!$B$6:$BE$43,'RevPAR Raw Data'!AC$1,FALSE)</f>
        <v>4.5211778408100702</v>
      </c>
      <c r="BN15" s="50">
        <f>VLOOKUP($A15,'RevPAR Raw Data'!$B$6:$BE$43,'RevPAR Raw Data'!AE$1,FALSE)</f>
        <v>10.8530703552891</v>
      </c>
    </row>
    <row r="16" spans="1:66" x14ac:dyDescent="0.25">
      <c r="A16" s="63" t="s">
        <v>92</v>
      </c>
      <c r="B16" s="47">
        <f>VLOOKUP($A16,'Occupancy Raw Data'!$B$8:$BE$45,'Occupancy Raw Data'!G$3,FALSE)</f>
        <v>64.296943231441006</v>
      </c>
      <c r="C16" s="48">
        <f>VLOOKUP($A16,'Occupancy Raw Data'!$B$8:$BE$45,'Occupancy Raw Data'!H$3,FALSE)</f>
        <v>80.681222707423501</v>
      </c>
      <c r="D16" s="48">
        <f>VLOOKUP($A16,'Occupancy Raw Data'!$B$8:$BE$45,'Occupancy Raw Data'!I$3,FALSE)</f>
        <v>83.231441048034895</v>
      </c>
      <c r="E16" s="48">
        <f>VLOOKUP($A16,'Occupancy Raw Data'!$B$8:$BE$45,'Occupancy Raw Data'!J$3,FALSE)</f>
        <v>82.096069868995599</v>
      </c>
      <c r="F16" s="48">
        <f>VLOOKUP($A16,'Occupancy Raw Data'!$B$8:$BE$45,'Occupancy Raw Data'!K$3,FALSE)</f>
        <v>75.074235807860205</v>
      </c>
      <c r="G16" s="49">
        <f>VLOOKUP($A16,'Occupancy Raw Data'!$B$8:$BE$45,'Occupancy Raw Data'!L$3,FALSE)</f>
        <v>77.075982532750999</v>
      </c>
      <c r="H16" s="48">
        <f>VLOOKUP($A16,'Occupancy Raw Data'!$B$8:$BE$45,'Occupancy Raw Data'!N$3,FALSE)</f>
        <v>73.467248908296895</v>
      </c>
      <c r="I16" s="48">
        <f>VLOOKUP($A16,'Occupancy Raw Data'!$B$8:$BE$45,'Occupancy Raw Data'!O$3,FALSE)</f>
        <v>74.218340611353696</v>
      </c>
      <c r="J16" s="49">
        <f>VLOOKUP($A16,'Occupancy Raw Data'!$B$8:$BE$45,'Occupancy Raw Data'!P$3,FALSE)</f>
        <v>73.842794759825296</v>
      </c>
      <c r="K16" s="50">
        <f>VLOOKUP($A16,'Occupancy Raw Data'!$B$8:$BE$45,'Occupancy Raw Data'!R$3,FALSE)</f>
        <v>76.152214597629396</v>
      </c>
      <c r="M16" s="47">
        <f>VLOOKUP($A16,'Occupancy Raw Data'!$B$8:$BE$45,'Occupancy Raw Data'!T$3,FALSE)</f>
        <v>13.4360554699537</v>
      </c>
      <c r="N16" s="48">
        <f>VLOOKUP($A16,'Occupancy Raw Data'!$B$8:$BE$45,'Occupancy Raw Data'!U$3,FALSE)</f>
        <v>13.2107843137254</v>
      </c>
      <c r="O16" s="48">
        <f>VLOOKUP($A16,'Occupancy Raw Data'!$B$8:$BE$45,'Occupancy Raw Data'!V$3,FALSE)</f>
        <v>9.5402298850574692</v>
      </c>
      <c r="P16" s="48">
        <f>VLOOKUP($A16,'Occupancy Raw Data'!$B$8:$BE$45,'Occupancy Raw Data'!W$3,FALSE)</f>
        <v>7.2814425930152904</v>
      </c>
      <c r="Q16" s="48">
        <f>VLOOKUP($A16,'Occupancy Raw Data'!$B$8:$BE$45,'Occupancy Raw Data'!X$3,FALSE)</f>
        <v>5.4465161923454302</v>
      </c>
      <c r="R16" s="49">
        <f>VLOOKUP($A16,'Occupancy Raw Data'!$B$8:$BE$45,'Occupancy Raw Data'!Y$3,FALSE)</f>
        <v>9.5916948142261003</v>
      </c>
      <c r="S16" s="48">
        <f>VLOOKUP($A16,'Occupancy Raw Data'!$B$8:$BE$45,'Occupancy Raw Data'!AA$3,FALSE)</f>
        <v>5.4135338345864596</v>
      </c>
      <c r="T16" s="48">
        <f>VLOOKUP($A16,'Occupancy Raw Data'!$B$8:$BE$45,'Occupancy Raw Data'!AB$3,FALSE)</f>
        <v>4.9654150197628404</v>
      </c>
      <c r="U16" s="49">
        <f>VLOOKUP($A16,'Occupancy Raw Data'!$B$8:$BE$45,'Occupancy Raw Data'!AC$3,FALSE)</f>
        <v>5.18785767603881</v>
      </c>
      <c r="V16" s="50">
        <f>VLOOKUP($A16,'Occupancy Raw Data'!$B$8:$BE$45,'Occupancy Raw Data'!AE$3,FALSE)</f>
        <v>8.3351082712104994</v>
      </c>
      <c r="X16" s="51">
        <f>VLOOKUP($A16,'ADR Raw Data'!$B$6:$BE$43,'ADR Raw Data'!G$1,FALSE)</f>
        <v>84.015460119532705</v>
      </c>
      <c r="Y16" s="52">
        <f>VLOOKUP($A16,'ADR Raw Data'!$B$6:$BE$43,'ADR Raw Data'!H$1,FALSE)</f>
        <v>88.760475644078795</v>
      </c>
      <c r="Z16" s="52">
        <f>VLOOKUP($A16,'ADR Raw Data'!$B$6:$BE$43,'ADR Raw Data'!I$1,FALSE)</f>
        <v>90.399543357817393</v>
      </c>
      <c r="AA16" s="52">
        <f>VLOOKUP($A16,'ADR Raw Data'!$B$6:$BE$43,'ADR Raw Data'!J$1,FALSE)</f>
        <v>90.429347893617006</v>
      </c>
      <c r="AB16" s="52">
        <f>VLOOKUP($A16,'ADR Raw Data'!$B$6:$BE$43,'ADR Raw Data'!K$1,FALSE)</f>
        <v>84.529679246160995</v>
      </c>
      <c r="AC16" s="53">
        <f>VLOOKUP($A16,'ADR Raw Data'!$B$6:$BE$43,'ADR Raw Data'!L$1,FALSE)</f>
        <v>87.854138888636996</v>
      </c>
      <c r="AD16" s="52">
        <f>VLOOKUP($A16,'ADR Raw Data'!$B$6:$BE$43,'ADR Raw Data'!N$1,FALSE)</f>
        <v>88.506731550166407</v>
      </c>
      <c r="AE16" s="52">
        <f>VLOOKUP($A16,'ADR Raw Data'!$B$6:$BE$43,'ADR Raw Data'!O$1,FALSE)</f>
        <v>91.1804907036949</v>
      </c>
      <c r="AF16" s="53">
        <f>VLOOKUP($A16,'ADR Raw Data'!$B$6:$BE$43,'ADR Raw Data'!P$1,FALSE)</f>
        <v>89.850410159668797</v>
      </c>
      <c r="AG16" s="54">
        <f>VLOOKUP($A16,'ADR Raw Data'!$B$6:$BE$43,'ADR Raw Data'!R$1,FALSE)</f>
        <v>88.407205065862698</v>
      </c>
      <c r="AI16" s="47">
        <f>VLOOKUP($A16,'ADR Raw Data'!$B$6:$BE$43,'ADR Raw Data'!T$1,FALSE)</f>
        <v>11.634754243049001</v>
      </c>
      <c r="AJ16" s="48">
        <f>VLOOKUP($A16,'ADR Raw Data'!$B$6:$BE$43,'ADR Raw Data'!U$1,FALSE)</f>
        <v>12.763825116743901</v>
      </c>
      <c r="AK16" s="48">
        <f>VLOOKUP($A16,'ADR Raw Data'!$B$6:$BE$43,'ADR Raw Data'!V$1,FALSE)</f>
        <v>12.2835563173956</v>
      </c>
      <c r="AL16" s="48">
        <f>VLOOKUP($A16,'ADR Raw Data'!$B$6:$BE$43,'ADR Raw Data'!W$1,FALSE)</f>
        <v>13.858877795142099</v>
      </c>
      <c r="AM16" s="48">
        <f>VLOOKUP($A16,'ADR Raw Data'!$B$6:$BE$43,'ADR Raw Data'!X$1,FALSE)</f>
        <v>9.1079763234213402</v>
      </c>
      <c r="AN16" s="49">
        <f>VLOOKUP($A16,'ADR Raw Data'!$B$6:$BE$43,'ADR Raw Data'!Y$1,FALSE)</f>
        <v>11.990137435843501</v>
      </c>
      <c r="AO16" s="48">
        <f>VLOOKUP($A16,'ADR Raw Data'!$B$6:$BE$43,'ADR Raw Data'!AA$1,FALSE)</f>
        <v>11.765730101341701</v>
      </c>
      <c r="AP16" s="48">
        <f>VLOOKUP($A16,'ADR Raw Data'!$B$6:$BE$43,'ADR Raw Data'!AB$1,FALSE)</f>
        <v>13.828526915680399</v>
      </c>
      <c r="AQ16" s="49">
        <f>VLOOKUP($A16,'ADR Raw Data'!$B$6:$BE$43,'ADR Raw Data'!AC$1,FALSE)</f>
        <v>12.8069123387967</v>
      </c>
      <c r="AR16" s="50">
        <f>VLOOKUP($A16,'ADR Raw Data'!$B$6:$BE$43,'ADR Raw Data'!AE$1,FALSE)</f>
        <v>12.2047330571618</v>
      </c>
      <c r="AS16" s="40"/>
      <c r="AT16" s="51">
        <f>VLOOKUP($A16,'RevPAR Raw Data'!$B$6:$BE$43,'RevPAR Raw Data'!G$1,FALSE)</f>
        <v>54.019372698689899</v>
      </c>
      <c r="AU16" s="52">
        <f>VLOOKUP($A16,'RevPAR Raw Data'!$B$6:$BE$43,'RevPAR Raw Data'!H$1,FALSE)</f>
        <v>71.613037030567597</v>
      </c>
      <c r="AV16" s="52">
        <f>VLOOKUP($A16,'RevPAR Raw Data'!$B$6:$BE$43,'RevPAR Raw Data'!I$1,FALSE)</f>
        <v>75.240842637554493</v>
      </c>
      <c r="AW16" s="52">
        <f>VLOOKUP($A16,'RevPAR Raw Data'!$B$6:$BE$43,'RevPAR Raw Data'!J$1,FALSE)</f>
        <v>74.238940628820899</v>
      </c>
      <c r="AX16" s="52">
        <f>VLOOKUP($A16,'RevPAR Raw Data'!$B$6:$BE$43,'RevPAR Raw Data'!K$1,FALSE)</f>
        <v>63.4600107248908</v>
      </c>
      <c r="AY16" s="53">
        <f>VLOOKUP($A16,'RevPAR Raw Data'!$B$6:$BE$43,'RevPAR Raw Data'!L$1,FALSE)</f>
        <v>67.714440744104806</v>
      </c>
      <c r="AZ16" s="52">
        <f>VLOOKUP($A16,'RevPAR Raw Data'!$B$6:$BE$43,'RevPAR Raw Data'!N$1,FALSE)</f>
        <v>65.023460768558905</v>
      </c>
      <c r="BA16" s="52">
        <f>VLOOKUP($A16,'RevPAR Raw Data'!$B$6:$BE$43,'RevPAR Raw Data'!O$1,FALSE)</f>
        <v>67.672647161572002</v>
      </c>
      <c r="BB16" s="53">
        <f>VLOOKUP($A16,'RevPAR Raw Data'!$B$6:$BE$43,'RevPAR Raw Data'!P$1,FALSE)</f>
        <v>66.348053965065503</v>
      </c>
      <c r="BC16" s="54">
        <f>VLOOKUP($A16,'RevPAR Raw Data'!$B$6:$BE$43,'RevPAR Raw Data'!R$1,FALSE)</f>
        <v>67.324044521522097</v>
      </c>
      <c r="BE16" s="47">
        <f>VLOOKUP($A16,'RevPAR Raw Data'!$B$6:$BE$43,'RevPAR Raw Data'!T$1,FALSE)</f>
        <v>26.6340617468917</v>
      </c>
      <c r="BF16" s="48">
        <f>VLOOKUP($A16,'RevPAR Raw Data'!$B$6:$BE$43,'RevPAR Raw Data'!U$1,FALSE)</f>
        <v>27.6608108368236</v>
      </c>
      <c r="BG16" s="48">
        <f>VLOOKUP($A16,'RevPAR Raw Data'!$B$6:$BE$43,'RevPAR Raw Data'!V$1,FALSE)</f>
        <v>22.995665713193201</v>
      </c>
      <c r="BH16" s="48">
        <f>VLOOKUP($A16,'RevPAR Raw Data'!$B$6:$BE$43,'RevPAR Raw Data'!W$1,FALSE)</f>
        <v>22.149446618846898</v>
      </c>
      <c r="BI16" s="48">
        <f>VLOOKUP($A16,'RevPAR Raw Data'!$B$6:$BE$43,'RevPAR Raw Data'!X$1,FALSE)</f>
        <v>15.0505599210169</v>
      </c>
      <c r="BJ16" s="49">
        <f>VLOOKUP($A16,'RevPAR Raw Data'!$B$6:$BE$43,'RevPAR Raw Data'!Y$1,FALSE)</f>
        <v>22.731889640721999</v>
      </c>
      <c r="BK16" s="48">
        <f>VLOOKUP($A16,'RevPAR Raw Data'!$B$6:$BE$43,'RevPAR Raw Data'!AA$1,FALSE)</f>
        <v>17.816205715850401</v>
      </c>
      <c r="BL16" s="48">
        <f>VLOOKUP($A16,'RevPAR Raw Data'!$B$6:$BE$43,'RevPAR Raw Data'!AB$1,FALSE)</f>
        <v>19.4805856879263</v>
      </c>
      <c r="BM16" s="49">
        <f>VLOOKUP($A16,'RevPAR Raw Data'!$B$6:$BE$43,'RevPAR Raw Data'!AC$1,FALSE)</f>
        <v>18.6591743996673</v>
      </c>
      <c r="BN16" s="50">
        <f>VLOOKUP($A16,'RevPAR Raw Data'!$B$6:$BE$43,'RevPAR Raw Data'!AE$1,FALSE)</f>
        <v>21.557119042898901</v>
      </c>
    </row>
    <row r="17" spans="1:66" x14ac:dyDescent="0.25">
      <c r="A17" s="63" t="s">
        <v>32</v>
      </c>
      <c r="B17" s="47">
        <f>VLOOKUP($A17,'Occupancy Raw Data'!$B$8:$BE$45,'Occupancy Raw Data'!G$3,FALSE)</f>
        <v>53.888327802625803</v>
      </c>
      <c r="C17" s="48">
        <f>VLOOKUP($A17,'Occupancy Raw Data'!$B$8:$BE$45,'Occupancy Raw Data'!H$3,FALSE)</f>
        <v>62.545087288991397</v>
      </c>
      <c r="D17" s="48">
        <f>VLOOKUP($A17,'Occupancy Raw Data'!$B$8:$BE$45,'Occupancy Raw Data'!I$3,FALSE)</f>
        <v>66.368489395469595</v>
      </c>
      <c r="E17" s="48">
        <f>VLOOKUP($A17,'Occupancy Raw Data'!$B$8:$BE$45,'Occupancy Raw Data'!J$3,FALSE)</f>
        <v>67.335160871447101</v>
      </c>
      <c r="F17" s="48">
        <f>VLOOKUP($A17,'Occupancy Raw Data'!$B$8:$BE$45,'Occupancy Raw Data'!K$3,FALSE)</f>
        <v>63.915740874332698</v>
      </c>
      <c r="G17" s="49">
        <f>VLOOKUP($A17,'Occupancy Raw Data'!$B$8:$BE$45,'Occupancy Raw Data'!L$3,FALSE)</f>
        <v>62.8105612465733</v>
      </c>
      <c r="H17" s="48">
        <f>VLOOKUP($A17,'Occupancy Raw Data'!$B$8:$BE$45,'Occupancy Raw Data'!N$3,FALSE)</f>
        <v>64.031164334150901</v>
      </c>
      <c r="I17" s="48">
        <f>VLOOKUP($A17,'Occupancy Raw Data'!$B$8:$BE$45,'Occupancy Raw Data'!O$3,FALSE)</f>
        <v>67.969989900447203</v>
      </c>
      <c r="J17" s="49">
        <f>VLOOKUP($A17,'Occupancy Raw Data'!$B$8:$BE$45,'Occupancy Raw Data'!P$3,FALSE)</f>
        <v>66.000577117299002</v>
      </c>
      <c r="K17" s="50">
        <f>VLOOKUP($A17,'Occupancy Raw Data'!$B$8:$BE$45,'Occupancy Raw Data'!R$3,FALSE)</f>
        <v>63.721994352495003</v>
      </c>
      <c r="M17" s="47">
        <f>VLOOKUP($A17,'Occupancy Raw Data'!$B$8:$BE$45,'Occupancy Raw Data'!T$3,FALSE)</f>
        <v>5.9578305943402601</v>
      </c>
      <c r="N17" s="48">
        <f>VLOOKUP($A17,'Occupancy Raw Data'!$B$8:$BE$45,'Occupancy Raw Data'!U$3,FALSE)</f>
        <v>5.1969268193989402</v>
      </c>
      <c r="O17" s="48">
        <f>VLOOKUP($A17,'Occupancy Raw Data'!$B$8:$BE$45,'Occupancy Raw Data'!V$3,FALSE)</f>
        <v>9.0770533337993502</v>
      </c>
      <c r="P17" s="48">
        <f>VLOOKUP($A17,'Occupancy Raw Data'!$B$8:$BE$45,'Occupancy Raw Data'!W$3,FALSE)</f>
        <v>12.903318026363101</v>
      </c>
      <c r="Q17" s="48">
        <f>VLOOKUP($A17,'Occupancy Raw Data'!$B$8:$BE$45,'Occupancy Raw Data'!X$3,FALSE)</f>
        <v>8.0177553160324209</v>
      </c>
      <c r="R17" s="49">
        <f>VLOOKUP($A17,'Occupancy Raw Data'!$B$8:$BE$45,'Occupancy Raw Data'!Y$3,FALSE)</f>
        <v>8.30519721797838</v>
      </c>
      <c r="S17" s="48">
        <f>VLOOKUP($A17,'Occupancy Raw Data'!$B$8:$BE$45,'Occupancy Raw Data'!AA$3,FALSE)</f>
        <v>-1.6011167666383599</v>
      </c>
      <c r="T17" s="48">
        <f>VLOOKUP($A17,'Occupancy Raw Data'!$B$8:$BE$45,'Occupancy Raw Data'!AB$3,FALSE)</f>
        <v>0.25537953719455397</v>
      </c>
      <c r="U17" s="49">
        <f>VLOOKUP($A17,'Occupancy Raw Data'!$B$8:$BE$45,'Occupancy Raw Data'!AC$3,FALSE)</f>
        <v>-0.65383982493245896</v>
      </c>
      <c r="V17" s="50">
        <f>VLOOKUP($A17,'Occupancy Raw Data'!$B$8:$BE$45,'Occupancy Raw Data'!AE$3,FALSE)</f>
        <v>5.4899807869274904</v>
      </c>
      <c r="X17" s="51">
        <f>VLOOKUP($A17,'ADR Raw Data'!$B$6:$BE$43,'ADR Raw Data'!G$1,FALSE)</f>
        <v>73.561824069611703</v>
      </c>
      <c r="Y17" s="52">
        <f>VLOOKUP($A17,'ADR Raw Data'!$B$6:$BE$43,'ADR Raw Data'!H$1,FALSE)</f>
        <v>76.830314648212195</v>
      </c>
      <c r="Z17" s="52">
        <f>VLOOKUP($A17,'ADR Raw Data'!$B$6:$BE$43,'ADR Raw Data'!I$1,FALSE)</f>
        <v>78.809175586956499</v>
      </c>
      <c r="AA17" s="52">
        <f>VLOOKUP($A17,'ADR Raw Data'!$B$6:$BE$43,'ADR Raw Data'!J$1,FALSE)</f>
        <v>79.930922884079706</v>
      </c>
      <c r="AB17" s="52">
        <f>VLOOKUP($A17,'ADR Raw Data'!$B$6:$BE$43,'ADR Raw Data'!K$1,FALSE)</f>
        <v>78.756693115124094</v>
      </c>
      <c r="AC17" s="53">
        <f>VLOOKUP($A17,'ADR Raw Data'!$B$6:$BE$43,'ADR Raw Data'!L$1,FALSE)</f>
        <v>77.744512436256699</v>
      </c>
      <c r="AD17" s="52">
        <f>VLOOKUP($A17,'ADR Raw Data'!$B$6:$BE$43,'ADR Raw Data'!N$1,FALSE)</f>
        <v>84.160464195583501</v>
      </c>
      <c r="AE17" s="52">
        <f>VLOOKUP($A17,'ADR Raw Data'!$B$6:$BE$43,'ADR Raw Data'!O$1,FALSE)</f>
        <v>89.049202653364404</v>
      </c>
      <c r="AF17" s="53">
        <f>VLOOKUP($A17,'ADR Raw Data'!$B$6:$BE$43,'ADR Raw Data'!P$1,FALSE)</f>
        <v>86.677771756476105</v>
      </c>
      <c r="AG17" s="54">
        <f>VLOOKUP($A17,'ADR Raw Data'!$B$6:$BE$43,'ADR Raw Data'!R$1,FALSE)</f>
        <v>80.388139992237001</v>
      </c>
      <c r="AI17" s="47">
        <f>VLOOKUP($A17,'ADR Raw Data'!$B$6:$BE$43,'ADR Raw Data'!T$1,FALSE)</f>
        <v>5.63088934266829</v>
      </c>
      <c r="AJ17" s="48">
        <f>VLOOKUP($A17,'ADR Raw Data'!$B$6:$BE$43,'ADR Raw Data'!U$1,FALSE)</f>
        <v>4.6695757694349096</v>
      </c>
      <c r="AK17" s="48">
        <f>VLOOKUP($A17,'ADR Raw Data'!$B$6:$BE$43,'ADR Raw Data'!V$1,FALSE)</f>
        <v>7.0678922040131802</v>
      </c>
      <c r="AL17" s="48">
        <f>VLOOKUP($A17,'ADR Raw Data'!$B$6:$BE$43,'ADR Raw Data'!W$1,FALSE)</f>
        <v>8.0176958149796498</v>
      </c>
      <c r="AM17" s="48">
        <f>VLOOKUP($A17,'ADR Raw Data'!$B$6:$BE$43,'ADR Raw Data'!X$1,FALSE)</f>
        <v>8.9972977687140698</v>
      </c>
      <c r="AN17" s="49">
        <f>VLOOKUP($A17,'ADR Raw Data'!$B$6:$BE$43,'ADR Raw Data'!Y$1,FALSE)</f>
        <v>6.9770420029217401</v>
      </c>
      <c r="AO17" s="48">
        <f>VLOOKUP($A17,'ADR Raw Data'!$B$6:$BE$43,'ADR Raw Data'!AA$1,FALSE)</f>
        <v>4.1962717471732196</v>
      </c>
      <c r="AP17" s="48">
        <f>VLOOKUP($A17,'ADR Raw Data'!$B$6:$BE$43,'ADR Raw Data'!AB$1,FALSE)</f>
        <v>6.8680823319759501</v>
      </c>
      <c r="AQ17" s="49">
        <f>VLOOKUP($A17,'ADR Raw Data'!$B$6:$BE$43,'ADR Raw Data'!AC$1,FALSE)</f>
        <v>5.6081644681361498</v>
      </c>
      <c r="AR17" s="50">
        <f>VLOOKUP($A17,'ADR Raw Data'!$B$6:$BE$43,'ADR Raw Data'!AE$1,FALSE)</f>
        <v>6.2940550807418099</v>
      </c>
      <c r="AS17" s="40"/>
      <c r="AT17" s="51">
        <f>VLOOKUP($A17,'RevPAR Raw Data'!$B$6:$BE$43,'RevPAR Raw Data'!G$1,FALSE)</f>
        <v>39.641236892223297</v>
      </c>
      <c r="AU17" s="52">
        <f>VLOOKUP($A17,'RevPAR Raw Data'!$B$6:$BE$43,'RevPAR Raw Data'!H$1,FALSE)</f>
        <v>48.0535873611311</v>
      </c>
      <c r="AV17" s="52">
        <f>VLOOKUP($A17,'RevPAR Raw Data'!$B$6:$BE$43,'RevPAR Raw Data'!I$1,FALSE)</f>
        <v>52.304459342086197</v>
      </c>
      <c r="AW17" s="52">
        <f>VLOOKUP($A17,'RevPAR Raw Data'!$B$6:$BE$43,'RevPAR Raw Data'!J$1,FALSE)</f>
        <v>53.821615510027399</v>
      </c>
      <c r="AX17" s="52">
        <f>VLOOKUP($A17,'RevPAR Raw Data'!$B$6:$BE$43,'RevPAR Raw Data'!K$1,FALSE)</f>
        <v>50.3379238926561</v>
      </c>
      <c r="AY17" s="53">
        <f>VLOOKUP($A17,'RevPAR Raw Data'!$B$6:$BE$43,'RevPAR Raw Data'!L$1,FALSE)</f>
        <v>48.831764599624798</v>
      </c>
      <c r="AZ17" s="52">
        <f>VLOOKUP($A17,'RevPAR Raw Data'!$B$6:$BE$43,'RevPAR Raw Data'!N$1,FALSE)</f>
        <v>53.888925133458301</v>
      </c>
      <c r="BA17" s="52">
        <f>VLOOKUP($A17,'RevPAR Raw Data'!$B$6:$BE$43,'RevPAR Raw Data'!O$1,FALSE)</f>
        <v>60.526734049920599</v>
      </c>
      <c r="BB17" s="53">
        <f>VLOOKUP($A17,'RevPAR Raw Data'!$B$6:$BE$43,'RevPAR Raw Data'!P$1,FALSE)</f>
        <v>57.207829591689503</v>
      </c>
      <c r="BC17" s="54">
        <f>VLOOKUP($A17,'RevPAR Raw Data'!$B$6:$BE$43,'RevPAR Raw Data'!R$1,FALSE)</f>
        <v>51.224926025929001</v>
      </c>
      <c r="BE17" s="47">
        <f>VLOOKUP($A17,'RevPAR Raw Data'!$B$6:$BE$43,'RevPAR Raw Data'!T$1,FALSE)</f>
        <v>11.924198784999501</v>
      </c>
      <c r="BF17" s="48">
        <f>VLOOKUP($A17,'RevPAR Raw Data'!$B$6:$BE$43,'RevPAR Raw Data'!U$1,FALSE)</f>
        <v>10.1091770243477</v>
      </c>
      <c r="BG17" s="48">
        <f>VLOOKUP($A17,'RevPAR Raw Data'!$B$6:$BE$43,'RevPAR Raw Data'!V$1,FALSE)</f>
        <v>16.786501882746201</v>
      </c>
      <c r="BH17" s="48">
        <f>VLOOKUP($A17,'RevPAR Raw Data'!$B$6:$BE$43,'RevPAR Raw Data'!W$1,FALSE)</f>
        <v>21.955562630736001</v>
      </c>
      <c r="BI17" s="48">
        <f>VLOOKUP($A17,'RevPAR Raw Data'!$B$6:$BE$43,'RevPAR Raw Data'!X$1,FALSE)</f>
        <v>17.736434404896801</v>
      </c>
      <c r="BJ17" s="49">
        <f>VLOOKUP($A17,'RevPAR Raw Data'!$B$6:$BE$43,'RevPAR Raw Data'!Y$1,FALSE)</f>
        <v>15.861696319223901</v>
      </c>
      <c r="BK17" s="48">
        <f>VLOOKUP($A17,'RevPAR Raw Data'!$B$6:$BE$43,'RevPAR Raw Data'!AA$1,FALSE)</f>
        <v>2.5279677700171601</v>
      </c>
      <c r="BL17" s="48">
        <f>VLOOKUP($A17,'RevPAR Raw Data'!$B$6:$BE$43,'RevPAR Raw Data'!AB$1,FALSE)</f>
        <v>7.1410015460440404</v>
      </c>
      <c r="BM17" s="49">
        <f>VLOOKUP($A17,'RevPAR Raw Data'!$B$6:$BE$43,'RevPAR Raw Data'!AC$1,FALSE)</f>
        <v>4.9176562304633098</v>
      </c>
      <c r="BN17" s="50">
        <f>VLOOKUP($A17,'RevPAR Raw Data'!$B$6:$BE$43,'RevPAR Raw Data'!AE$1,FALSE)</f>
        <v>12.129578282320599</v>
      </c>
    </row>
    <row r="18" spans="1:66" x14ac:dyDescent="0.25">
      <c r="A18" s="63" t="s">
        <v>93</v>
      </c>
      <c r="B18" s="47">
        <f>VLOOKUP($A18,'Occupancy Raw Data'!$B$8:$BE$45,'Occupancy Raw Data'!G$3,FALSE)</f>
        <v>54.526278783617499</v>
      </c>
      <c r="C18" s="48">
        <f>VLOOKUP($A18,'Occupancy Raw Data'!$B$8:$BE$45,'Occupancy Raw Data'!H$3,FALSE)</f>
        <v>64.035858674635193</v>
      </c>
      <c r="D18" s="48">
        <f>VLOOKUP($A18,'Occupancy Raw Data'!$B$8:$BE$45,'Occupancy Raw Data'!I$3,FALSE)</f>
        <v>68.500615222358903</v>
      </c>
      <c r="E18" s="48">
        <f>VLOOKUP($A18,'Occupancy Raw Data'!$B$8:$BE$45,'Occupancy Raw Data'!J$3,FALSE)</f>
        <v>67.973281771840306</v>
      </c>
      <c r="F18" s="48">
        <f>VLOOKUP($A18,'Occupancy Raw Data'!$B$8:$BE$45,'Occupancy Raw Data'!K$3,FALSE)</f>
        <v>62.278080506240101</v>
      </c>
      <c r="G18" s="49">
        <f>VLOOKUP($A18,'Occupancy Raw Data'!$B$8:$BE$45,'Occupancy Raw Data'!L$3,FALSE)</f>
        <v>63.462822991738399</v>
      </c>
      <c r="H18" s="48">
        <f>VLOOKUP($A18,'Occupancy Raw Data'!$B$8:$BE$45,'Occupancy Raw Data'!N$3,FALSE)</f>
        <v>67.586570574793399</v>
      </c>
      <c r="I18" s="48">
        <f>VLOOKUP($A18,'Occupancy Raw Data'!$B$8:$BE$45,'Occupancy Raw Data'!O$3,FALSE)</f>
        <v>64.369836526630294</v>
      </c>
      <c r="J18" s="49">
        <f>VLOOKUP($A18,'Occupancy Raw Data'!$B$8:$BE$45,'Occupancy Raw Data'!P$3,FALSE)</f>
        <v>65.978203550711896</v>
      </c>
      <c r="K18" s="50">
        <f>VLOOKUP($A18,'Occupancy Raw Data'!$B$8:$BE$45,'Occupancy Raw Data'!R$3,FALSE)</f>
        <v>64.181503151445099</v>
      </c>
      <c r="M18" s="47">
        <f>VLOOKUP($A18,'Occupancy Raw Data'!$B$8:$BE$45,'Occupancy Raw Data'!T$3,FALSE)</f>
        <v>10.8837366332085</v>
      </c>
      <c r="N18" s="48">
        <f>VLOOKUP($A18,'Occupancy Raw Data'!$B$8:$BE$45,'Occupancy Raw Data'!U$3,FALSE)</f>
        <v>11.057924307137</v>
      </c>
      <c r="O18" s="48">
        <f>VLOOKUP($A18,'Occupancy Raw Data'!$B$8:$BE$45,'Occupancy Raw Data'!V$3,FALSE)</f>
        <v>14.207821278754199</v>
      </c>
      <c r="P18" s="48">
        <f>VLOOKUP($A18,'Occupancy Raw Data'!$B$8:$BE$45,'Occupancy Raw Data'!W$3,FALSE)</f>
        <v>19.710371239268401</v>
      </c>
      <c r="Q18" s="48">
        <f>VLOOKUP($A18,'Occupancy Raw Data'!$B$8:$BE$45,'Occupancy Raw Data'!X$3,FALSE)</f>
        <v>10.881086719273901</v>
      </c>
      <c r="R18" s="49">
        <f>VLOOKUP($A18,'Occupancy Raw Data'!$B$8:$BE$45,'Occupancy Raw Data'!Y$3,FALSE)</f>
        <v>13.4232568666714</v>
      </c>
      <c r="S18" s="48">
        <f>VLOOKUP($A18,'Occupancy Raw Data'!$B$8:$BE$45,'Occupancy Raw Data'!AA$3,FALSE)</f>
        <v>3.5817877522144199</v>
      </c>
      <c r="T18" s="48">
        <f>VLOOKUP($A18,'Occupancy Raw Data'!$B$8:$BE$45,'Occupancy Raw Data'!AB$3,FALSE)</f>
        <v>-1.63943368870338</v>
      </c>
      <c r="U18" s="49">
        <f>VLOOKUP($A18,'Occupancy Raw Data'!$B$8:$BE$45,'Occupancy Raw Data'!AC$3,FALSE)</f>
        <v>0.96731673898430803</v>
      </c>
      <c r="V18" s="50">
        <f>VLOOKUP($A18,'Occupancy Raw Data'!$B$8:$BE$45,'Occupancy Raw Data'!AE$3,FALSE)</f>
        <v>9.4571678109052897</v>
      </c>
      <c r="X18" s="51">
        <f>VLOOKUP($A18,'ADR Raw Data'!$B$6:$BE$43,'ADR Raw Data'!G$1,FALSE)</f>
        <v>90.162849355254593</v>
      </c>
      <c r="Y18" s="52">
        <f>VLOOKUP($A18,'ADR Raw Data'!$B$6:$BE$43,'ADR Raw Data'!H$1,FALSE)</f>
        <v>95.774422234422104</v>
      </c>
      <c r="Z18" s="52">
        <f>VLOOKUP($A18,'ADR Raw Data'!$B$6:$BE$43,'ADR Raw Data'!I$1,FALSE)</f>
        <v>99.951517731588396</v>
      </c>
      <c r="AA18" s="52">
        <f>VLOOKUP($A18,'ADR Raw Data'!$B$6:$BE$43,'ADR Raw Data'!J$1,FALSE)</f>
        <v>97.989617739850004</v>
      </c>
      <c r="AB18" s="52">
        <f>VLOOKUP($A18,'ADR Raw Data'!$B$6:$BE$43,'ADR Raw Data'!K$1,FALSE)</f>
        <v>95.293063307931106</v>
      </c>
      <c r="AC18" s="53">
        <f>VLOOKUP($A18,'ADR Raw Data'!$B$6:$BE$43,'ADR Raw Data'!L$1,FALSE)</f>
        <v>96.091935442056197</v>
      </c>
      <c r="AD18" s="52">
        <f>VLOOKUP($A18,'ADR Raw Data'!$B$6:$BE$43,'ADR Raw Data'!N$1,FALSE)</f>
        <v>102.587820910273</v>
      </c>
      <c r="AE18" s="52">
        <f>VLOOKUP($A18,'ADR Raw Data'!$B$6:$BE$43,'ADR Raw Data'!O$1,FALSE)</f>
        <v>101.47299131622</v>
      </c>
      <c r="AF18" s="53">
        <f>VLOOKUP($A18,'ADR Raw Data'!$B$6:$BE$43,'ADR Raw Data'!P$1,FALSE)</f>
        <v>102.043994351938</v>
      </c>
      <c r="AG18" s="54">
        <f>VLOOKUP($A18,'ADR Raw Data'!$B$6:$BE$43,'ADR Raw Data'!R$1,FALSE)</f>
        <v>97.840130059861394</v>
      </c>
      <c r="AI18" s="47">
        <f>VLOOKUP($A18,'ADR Raw Data'!$B$6:$BE$43,'ADR Raw Data'!T$1,FALSE)</f>
        <v>-10.469814532842101</v>
      </c>
      <c r="AJ18" s="48">
        <f>VLOOKUP($A18,'ADR Raw Data'!$B$6:$BE$43,'ADR Raw Data'!U$1,FALSE)</f>
        <v>6.9030488724058303</v>
      </c>
      <c r="AK18" s="48">
        <f>VLOOKUP($A18,'ADR Raw Data'!$B$6:$BE$43,'ADR Raw Data'!V$1,FALSE)</f>
        <v>10.400288811503501</v>
      </c>
      <c r="AL18" s="48">
        <f>VLOOKUP($A18,'ADR Raw Data'!$B$6:$BE$43,'ADR Raw Data'!W$1,FALSE)</f>
        <v>12.199470912331799</v>
      </c>
      <c r="AM18" s="48">
        <f>VLOOKUP($A18,'ADR Raw Data'!$B$6:$BE$43,'ADR Raw Data'!X$1,FALSE)</f>
        <v>11.3078117854709</v>
      </c>
      <c r="AN18" s="49">
        <f>VLOOKUP($A18,'ADR Raw Data'!$B$6:$BE$43,'ADR Raw Data'!Y$1,FALSE)</f>
        <v>6.1901237289766398</v>
      </c>
      <c r="AO18" s="48">
        <f>VLOOKUP($A18,'ADR Raw Data'!$B$6:$BE$43,'ADR Raw Data'!AA$1,FALSE)</f>
        <v>11.2353674876609</v>
      </c>
      <c r="AP18" s="48">
        <f>VLOOKUP($A18,'ADR Raw Data'!$B$6:$BE$43,'ADR Raw Data'!AB$1,FALSE)</f>
        <v>7.9657140726632498</v>
      </c>
      <c r="AQ18" s="49">
        <f>VLOOKUP($A18,'ADR Raw Data'!$B$6:$BE$43,'ADR Raw Data'!AC$1,FALSE)</f>
        <v>9.5981477536489503</v>
      </c>
      <c r="AR18" s="50">
        <f>VLOOKUP($A18,'ADR Raw Data'!$B$6:$BE$43,'ADR Raw Data'!AE$1,FALSE)</f>
        <v>7.1355025117745896</v>
      </c>
      <c r="AS18" s="40"/>
      <c r="AT18" s="51">
        <f>VLOOKUP($A18,'RevPAR Raw Data'!$B$6:$BE$43,'RevPAR Raw Data'!G$1,FALSE)</f>
        <v>49.162446598699198</v>
      </c>
      <c r="AU18" s="52">
        <f>VLOOKUP($A18,'RevPAR Raw Data'!$B$6:$BE$43,'RevPAR Raw Data'!H$1,FALSE)</f>
        <v>61.329973668482999</v>
      </c>
      <c r="AV18" s="52">
        <f>VLOOKUP($A18,'RevPAR Raw Data'!$B$6:$BE$43,'RevPAR Raw Data'!I$1,FALSE)</f>
        <v>68.467404570223195</v>
      </c>
      <c r="AW18" s="52">
        <f>VLOOKUP($A18,'RevPAR Raw Data'!$B$6:$BE$43,'RevPAR Raw Data'!J$1,FALSE)</f>
        <v>66.606758973457502</v>
      </c>
      <c r="AX18" s="52">
        <f>VLOOKUP($A18,'RevPAR Raw Data'!$B$6:$BE$43,'RevPAR Raw Data'!K$1,FALSE)</f>
        <v>59.346690683775698</v>
      </c>
      <c r="AY18" s="53">
        <f>VLOOKUP($A18,'RevPAR Raw Data'!$B$6:$BE$43,'RevPAR Raw Data'!L$1,FALSE)</f>
        <v>60.982654898927699</v>
      </c>
      <c r="AZ18" s="52">
        <f>VLOOKUP($A18,'RevPAR Raw Data'!$B$6:$BE$43,'RevPAR Raw Data'!N$1,FALSE)</f>
        <v>69.335589980664395</v>
      </c>
      <c r="BA18" s="52">
        <f>VLOOKUP($A18,'RevPAR Raw Data'!$B$6:$BE$43,'RevPAR Raw Data'!O$1,FALSE)</f>
        <v>65.317998628932997</v>
      </c>
      <c r="BB18" s="53">
        <f>VLOOKUP($A18,'RevPAR Raw Data'!$B$6:$BE$43,'RevPAR Raw Data'!P$1,FALSE)</f>
        <v>67.326794304798696</v>
      </c>
      <c r="BC18" s="54">
        <f>VLOOKUP($A18,'RevPAR Raw Data'!$B$6:$BE$43,'RevPAR Raw Data'!R$1,FALSE)</f>
        <v>62.795266157748003</v>
      </c>
      <c r="BE18" s="47">
        <f>VLOOKUP($A18,'RevPAR Raw Data'!$B$6:$BE$43,'RevPAR Raw Data'!T$1,FALSE)</f>
        <v>-0.72558493937345303</v>
      </c>
      <c r="BF18" s="48">
        <f>VLOOKUP($A18,'RevPAR Raw Data'!$B$6:$BE$43,'RevPAR Raw Data'!U$1,FALSE)</f>
        <v>18.724307098738201</v>
      </c>
      <c r="BG18" s="48">
        <f>VLOOKUP($A18,'RevPAR Raw Data'!$B$6:$BE$43,'RevPAR Raw Data'!V$1,FALSE)</f>
        <v>26.0857645370704</v>
      </c>
      <c r="BH18" s="48">
        <f>VLOOKUP($A18,'RevPAR Raw Data'!$B$6:$BE$43,'RevPAR Raw Data'!W$1,FALSE)</f>
        <v>34.314403157647298</v>
      </c>
      <c r="BI18" s="48">
        <f>VLOOKUP($A18,'RevPAR Raw Data'!$B$6:$BE$43,'RevPAR Raw Data'!X$1,FALSE)</f>
        <v>23.419311311174202</v>
      </c>
      <c r="BJ18" s="49">
        <f>VLOOKUP($A18,'RevPAR Raw Data'!$B$6:$BE$43,'RevPAR Raw Data'!Y$1,FALSE)</f>
        <v>20.444296804153399</v>
      </c>
      <c r="BK18" s="48">
        <f>VLOOKUP($A18,'RevPAR Raw Data'!$B$6:$BE$43,'RevPAR Raw Data'!AA$1,FALSE)</f>
        <v>15.2195822564646</v>
      </c>
      <c r="BL18" s="48">
        <f>VLOOKUP($A18,'RevPAR Raw Data'!$B$6:$BE$43,'RevPAR Raw Data'!AB$1,FALSE)</f>
        <v>6.1956877839068403</v>
      </c>
      <c r="BM18" s="49">
        <f>VLOOKUP($A18,'RevPAR Raw Data'!$B$6:$BE$43,'RevPAR Raw Data'!AC$1,FALSE)</f>
        <v>10.6583089824867</v>
      </c>
      <c r="BN18" s="50">
        <f>VLOOKUP($A18,'RevPAR Raw Data'!$B$6:$BE$43,'RevPAR Raw Data'!AE$1,FALSE)</f>
        <v>17.2674867693697</v>
      </c>
    </row>
    <row r="19" spans="1:66" x14ac:dyDescent="0.25">
      <c r="A19" s="63" t="s">
        <v>94</v>
      </c>
      <c r="B19" s="47">
        <f>VLOOKUP($A19,'Occupancy Raw Data'!$B$8:$BE$45,'Occupancy Raw Data'!G$3,FALSE)</f>
        <v>41.5021388614675</v>
      </c>
      <c r="C19" s="48">
        <f>VLOOKUP($A19,'Occupancy Raw Data'!$B$8:$BE$45,'Occupancy Raw Data'!H$3,FALSE)</f>
        <v>49.004606778545501</v>
      </c>
      <c r="D19" s="48">
        <f>VLOOKUP($A19,'Occupancy Raw Data'!$B$8:$BE$45,'Occupancy Raw Data'!I$3,FALSE)</f>
        <v>46.117143797301701</v>
      </c>
      <c r="E19" s="48">
        <f>VLOOKUP($A19,'Occupancy Raw Data'!$B$8:$BE$45,'Occupancy Raw Data'!J$3,FALSE)</f>
        <v>47.1948009213557</v>
      </c>
      <c r="F19" s="48">
        <f>VLOOKUP($A19,'Occupancy Raw Data'!$B$8:$BE$45,'Occupancy Raw Data'!K$3,FALSE)</f>
        <v>50.600526488976598</v>
      </c>
      <c r="G19" s="49">
        <f>VLOOKUP($A19,'Occupancy Raw Data'!$B$8:$BE$45,'Occupancy Raw Data'!L$3,FALSE)</f>
        <v>46.883843369529401</v>
      </c>
      <c r="H19" s="48">
        <f>VLOOKUP($A19,'Occupancy Raw Data'!$B$8:$BE$45,'Occupancy Raw Data'!N$3,FALSE)</f>
        <v>58.292201382033497</v>
      </c>
      <c r="I19" s="48">
        <f>VLOOKUP($A19,'Occupancy Raw Data'!$B$8:$BE$45,'Occupancy Raw Data'!O$3,FALSE)</f>
        <v>57.798617966436296</v>
      </c>
      <c r="J19" s="49">
        <f>VLOOKUP($A19,'Occupancy Raw Data'!$B$8:$BE$45,'Occupancy Raw Data'!P$3,FALSE)</f>
        <v>58.045409674234897</v>
      </c>
      <c r="K19" s="50">
        <f>VLOOKUP($A19,'Occupancy Raw Data'!$B$8:$BE$45,'Occupancy Raw Data'!R$3,FALSE)</f>
        <v>50.072862313731001</v>
      </c>
      <c r="M19" s="47">
        <f>VLOOKUP($A19,'Occupancy Raw Data'!$B$8:$BE$45,'Occupancy Raw Data'!T$3,FALSE)</f>
        <v>11.7861818921871</v>
      </c>
      <c r="N19" s="48">
        <f>VLOOKUP($A19,'Occupancy Raw Data'!$B$8:$BE$45,'Occupancy Raw Data'!U$3,FALSE)</f>
        <v>17.363890466575601</v>
      </c>
      <c r="O19" s="48">
        <f>VLOOKUP($A19,'Occupancy Raw Data'!$B$8:$BE$45,'Occupancy Raw Data'!V$3,FALSE)</f>
        <v>5.67726899338885</v>
      </c>
      <c r="P19" s="48">
        <f>VLOOKUP($A19,'Occupancy Raw Data'!$B$8:$BE$45,'Occupancy Raw Data'!W$3,FALSE)</f>
        <v>5.0795945641680502</v>
      </c>
      <c r="Q19" s="48">
        <f>VLOOKUP($A19,'Occupancy Raw Data'!$B$8:$BE$45,'Occupancy Raw Data'!X$3,FALSE)</f>
        <v>-0.919221826706205</v>
      </c>
      <c r="R19" s="49">
        <f>VLOOKUP($A19,'Occupancy Raw Data'!$B$8:$BE$45,'Occupancy Raw Data'!Y$3,FALSE)</f>
        <v>7.2838481830435597</v>
      </c>
      <c r="S19" s="48">
        <f>VLOOKUP($A19,'Occupancy Raw Data'!$B$8:$BE$45,'Occupancy Raw Data'!AA$3,FALSE)</f>
        <v>-0.93101984776630797</v>
      </c>
      <c r="T19" s="48">
        <f>VLOOKUP($A19,'Occupancy Raw Data'!$B$8:$BE$45,'Occupancy Raw Data'!AB$3,FALSE)</f>
        <v>-9.0908875153259991</v>
      </c>
      <c r="U19" s="49">
        <f>VLOOKUP($A19,'Occupancy Raw Data'!$B$8:$BE$45,'Occupancy Raw Data'!AC$3,FALSE)</f>
        <v>-5.1688756487526701</v>
      </c>
      <c r="V19" s="50">
        <f>VLOOKUP($A19,'Occupancy Raw Data'!$B$8:$BE$45,'Occupancy Raw Data'!AE$3,FALSE)</f>
        <v>2.8123193824065398</v>
      </c>
      <c r="X19" s="51">
        <f>VLOOKUP($A19,'ADR Raw Data'!$B$6:$BE$43,'ADR Raw Data'!G$1,FALSE)</f>
        <v>101.41548949454901</v>
      </c>
      <c r="Y19" s="52">
        <f>VLOOKUP($A19,'ADR Raw Data'!$B$6:$BE$43,'ADR Raw Data'!H$1,FALSE)</f>
        <v>103.908687997314</v>
      </c>
      <c r="Z19" s="52">
        <f>VLOOKUP($A19,'ADR Raw Data'!$B$6:$BE$43,'ADR Raw Data'!I$1,FALSE)</f>
        <v>104.026076685693</v>
      </c>
      <c r="AA19" s="52">
        <f>VLOOKUP($A19,'ADR Raw Data'!$B$6:$BE$43,'ADR Raw Data'!J$1,FALSE)</f>
        <v>100.198983963744</v>
      </c>
      <c r="AB19" s="52">
        <f>VLOOKUP($A19,'ADR Raw Data'!$B$6:$BE$43,'ADR Raw Data'!K$1,FALSE)</f>
        <v>98.971996325800603</v>
      </c>
      <c r="AC19" s="53">
        <f>VLOOKUP($A19,'ADR Raw Data'!$B$6:$BE$43,'ADR Raw Data'!L$1,FALSE)</f>
        <v>101.677909362717</v>
      </c>
      <c r="AD19" s="52">
        <f>VLOOKUP($A19,'ADR Raw Data'!$B$6:$BE$43,'ADR Raw Data'!N$1,FALSE)</f>
        <v>110.168118317809</v>
      </c>
      <c r="AE19" s="52">
        <f>VLOOKUP($A19,'ADR Raw Data'!$B$6:$BE$43,'ADR Raw Data'!O$1,FALSE)</f>
        <v>112.867774067748</v>
      </c>
      <c r="AF19" s="53">
        <f>VLOOKUP($A19,'ADR Raw Data'!$B$6:$BE$43,'ADR Raw Data'!P$1,FALSE)</f>
        <v>111.512207128684</v>
      </c>
      <c r="AG19" s="54">
        <f>VLOOKUP($A19,'ADR Raw Data'!$B$6:$BE$43,'ADR Raw Data'!R$1,FALSE)</f>
        <v>104.935081961134</v>
      </c>
      <c r="AI19" s="47">
        <f>VLOOKUP($A19,'ADR Raw Data'!$B$6:$BE$43,'ADR Raw Data'!T$1,FALSE)</f>
        <v>10.3934300482304</v>
      </c>
      <c r="AJ19" s="48">
        <f>VLOOKUP($A19,'ADR Raw Data'!$B$6:$BE$43,'ADR Raw Data'!U$1,FALSE)</f>
        <v>12.658019640813601</v>
      </c>
      <c r="AK19" s="48">
        <f>VLOOKUP($A19,'ADR Raw Data'!$B$6:$BE$43,'ADR Raw Data'!V$1,FALSE)</f>
        <v>11.344196559397499</v>
      </c>
      <c r="AL19" s="48">
        <f>VLOOKUP($A19,'ADR Raw Data'!$B$6:$BE$43,'ADR Raw Data'!W$1,FALSE)</f>
        <v>6.5688358221326997</v>
      </c>
      <c r="AM19" s="48">
        <f>VLOOKUP($A19,'ADR Raw Data'!$B$6:$BE$43,'ADR Raw Data'!X$1,FALSE)</f>
        <v>4.78088893657248</v>
      </c>
      <c r="AN19" s="49">
        <f>VLOOKUP($A19,'ADR Raw Data'!$B$6:$BE$43,'ADR Raw Data'!Y$1,FALSE)</f>
        <v>8.9829669062742799</v>
      </c>
      <c r="AO19" s="48">
        <f>VLOOKUP($A19,'ADR Raw Data'!$B$6:$BE$43,'ADR Raw Data'!AA$1,FALSE)</f>
        <v>5.4833679765827297</v>
      </c>
      <c r="AP19" s="48">
        <f>VLOOKUP($A19,'ADR Raw Data'!$B$6:$BE$43,'ADR Raw Data'!AB$1,FALSE)</f>
        <v>4.6527240829785104</v>
      </c>
      <c r="AQ19" s="49">
        <f>VLOOKUP($A19,'ADR Raw Data'!$B$6:$BE$43,'ADR Raw Data'!AC$1,FALSE)</f>
        <v>4.9907201415190503</v>
      </c>
      <c r="AR19" s="50">
        <f>VLOOKUP($A19,'ADR Raw Data'!$B$6:$BE$43,'ADR Raw Data'!AE$1,FALSE)</f>
        <v>7.1483586094402503</v>
      </c>
      <c r="AS19" s="40"/>
      <c r="AT19" s="51">
        <f>VLOOKUP($A19,'RevPAR Raw Data'!$B$6:$BE$43,'RevPAR Raw Data'!G$1,FALSE)</f>
        <v>42.089597277064797</v>
      </c>
      <c r="AU19" s="52">
        <f>VLOOKUP($A19,'RevPAR Raw Data'!$B$6:$BE$43,'RevPAR Raw Data'!H$1,FALSE)</f>
        <v>50.920043961829499</v>
      </c>
      <c r="AV19" s="52">
        <f>VLOOKUP($A19,'RevPAR Raw Data'!$B$6:$BE$43,'RevPAR Raw Data'!I$1,FALSE)</f>
        <v>47.973855371832798</v>
      </c>
      <c r="AW19" s="52">
        <f>VLOOKUP($A19,'RevPAR Raw Data'!$B$6:$BE$43,'RevPAR Raw Data'!J$1,FALSE)</f>
        <v>47.288711006910098</v>
      </c>
      <c r="AX19" s="52">
        <f>VLOOKUP($A19,'RevPAR Raw Data'!$B$6:$BE$43,'RevPAR Raw Data'!K$1,FALSE)</f>
        <v>50.080351217505701</v>
      </c>
      <c r="AY19" s="53">
        <f>VLOOKUP($A19,'RevPAR Raw Data'!$B$6:$BE$43,'RevPAR Raw Data'!L$1,FALSE)</f>
        <v>47.6705117670286</v>
      </c>
      <c r="AZ19" s="52">
        <f>VLOOKUP($A19,'RevPAR Raw Data'!$B$6:$BE$43,'RevPAR Raw Data'!N$1,FALSE)</f>
        <v>64.219421388614606</v>
      </c>
      <c r="BA19" s="52">
        <f>VLOOKUP($A19,'RevPAR Raw Data'!$B$6:$BE$43,'RevPAR Raw Data'!O$1,FALSE)</f>
        <v>65.236013540638297</v>
      </c>
      <c r="BB19" s="53">
        <f>VLOOKUP($A19,'RevPAR Raw Data'!$B$6:$BE$43,'RevPAR Raw Data'!P$1,FALSE)</f>
        <v>64.727717464626494</v>
      </c>
      <c r="BC19" s="54">
        <f>VLOOKUP($A19,'RevPAR Raw Data'!$B$6:$BE$43,'RevPAR Raw Data'!R$1,FALSE)</f>
        <v>52.543999109199397</v>
      </c>
      <c r="BE19" s="47">
        <f>VLOOKUP($A19,'RevPAR Raw Data'!$B$6:$BE$43,'RevPAR Raw Data'!T$1,FALSE)</f>
        <v>23.4046005107393</v>
      </c>
      <c r="BF19" s="48">
        <f>VLOOKUP($A19,'RevPAR Raw Data'!$B$6:$BE$43,'RevPAR Raw Data'!U$1,FALSE)</f>
        <v>32.219834773057798</v>
      </c>
      <c r="BG19" s="48">
        <f>VLOOKUP($A19,'RevPAR Raw Data'!$B$6:$BE$43,'RevPAR Raw Data'!V$1,FALSE)</f>
        <v>17.665506106602098</v>
      </c>
      <c r="BH19" s="48">
        <f>VLOOKUP($A19,'RevPAR Raw Data'!$B$6:$BE$43,'RevPAR Raw Data'!W$1,FALSE)</f>
        <v>11.9821006136509</v>
      </c>
      <c r="BI19" s="48">
        <f>VLOOKUP($A19,'RevPAR Raw Data'!$B$6:$BE$43,'RevPAR Raw Data'!X$1,FALSE)</f>
        <v>3.8177201352507102</v>
      </c>
      <c r="BJ19" s="49">
        <f>VLOOKUP($A19,'RevPAR Raw Data'!$B$6:$BE$43,'RevPAR Raw Data'!Y$1,FALSE)</f>
        <v>16.9211207611039</v>
      </c>
      <c r="BK19" s="48">
        <f>VLOOKUP($A19,'RevPAR Raw Data'!$B$6:$BE$43,'RevPAR Raw Data'!AA$1,FALSE)</f>
        <v>4.5012968846283803</v>
      </c>
      <c r="BL19" s="48">
        <f>VLOOKUP($A19,'RevPAR Raw Data'!$B$6:$BE$43,'RevPAR Raw Data'!AB$1,FALSE)</f>
        <v>-4.8611373451295403</v>
      </c>
      <c r="BM19" s="49">
        <f>VLOOKUP($A19,'RevPAR Raw Data'!$B$6:$BE$43,'RevPAR Raw Data'!AC$1,FALSE)</f>
        <v>-0.43611962532599702</v>
      </c>
      <c r="BN19" s="50">
        <f>VLOOKUP($A19,'RevPAR Raw Data'!$B$6:$BE$43,'RevPAR Raw Data'!AE$1,FALSE)</f>
        <v>10.161712666544</v>
      </c>
    </row>
    <row r="20" spans="1:66" x14ac:dyDescent="0.25">
      <c r="A20" s="63" t="s">
        <v>29</v>
      </c>
      <c r="B20" s="47">
        <f>VLOOKUP($A20,'Occupancy Raw Data'!$B$8:$BE$45,'Occupancy Raw Data'!G$3,FALSE)</f>
        <v>39.473330646244698</v>
      </c>
      <c r="C20" s="48">
        <f>VLOOKUP($A20,'Occupancy Raw Data'!$B$8:$BE$45,'Occupancy Raw Data'!H$3,FALSE)</f>
        <v>35.644229477361201</v>
      </c>
      <c r="D20" s="48">
        <f>VLOOKUP($A20,'Occupancy Raw Data'!$B$8:$BE$45,'Occupancy Raw Data'!I$3,FALSE)</f>
        <v>33.964799140131603</v>
      </c>
      <c r="E20" s="48">
        <f>VLOOKUP($A20,'Occupancy Raw Data'!$B$8:$BE$45,'Occupancy Raw Data'!J$3,FALSE)</f>
        <v>37.310224371893</v>
      </c>
      <c r="F20" s="48">
        <f>VLOOKUP($A20,'Occupancy Raw Data'!$B$8:$BE$45,'Occupancy Raw Data'!K$3,FALSE)</f>
        <v>42.590353352142898</v>
      </c>
      <c r="G20" s="49">
        <f>VLOOKUP($A20,'Occupancy Raw Data'!$B$8:$BE$45,'Occupancy Raw Data'!L$3,FALSE)</f>
        <v>37.796587397554703</v>
      </c>
      <c r="H20" s="48">
        <f>VLOOKUP($A20,'Occupancy Raw Data'!$B$8:$BE$45,'Occupancy Raw Data'!N$3,FALSE)</f>
        <v>59.6130592503022</v>
      </c>
      <c r="I20" s="48">
        <f>VLOOKUP($A20,'Occupancy Raw Data'!$B$8:$BE$45,'Occupancy Raw Data'!O$3,FALSE)</f>
        <v>71.516861480585703</v>
      </c>
      <c r="J20" s="49">
        <f>VLOOKUP($A20,'Occupancy Raw Data'!$B$8:$BE$45,'Occupancy Raw Data'!P$3,FALSE)</f>
        <v>65.564960365443994</v>
      </c>
      <c r="K20" s="50">
        <f>VLOOKUP($A20,'Occupancy Raw Data'!$B$8:$BE$45,'Occupancy Raw Data'!R$3,FALSE)</f>
        <v>45.730408245523101</v>
      </c>
      <c r="M20" s="47">
        <f>VLOOKUP($A20,'Occupancy Raw Data'!$B$8:$BE$45,'Occupancy Raw Data'!T$3,FALSE)</f>
        <v>4.5821189941823199</v>
      </c>
      <c r="N20" s="48">
        <f>VLOOKUP($A20,'Occupancy Raw Data'!$B$8:$BE$45,'Occupancy Raw Data'!U$3,FALSE)</f>
        <v>-9.5997074682203802</v>
      </c>
      <c r="O20" s="48">
        <f>VLOOKUP($A20,'Occupancy Raw Data'!$B$8:$BE$45,'Occupancy Raw Data'!V$3,FALSE)</f>
        <v>-12.4145237779287</v>
      </c>
      <c r="P20" s="48">
        <f>VLOOKUP($A20,'Occupancy Raw Data'!$B$8:$BE$45,'Occupancy Raw Data'!W$3,FALSE)</f>
        <v>11.1195812815075</v>
      </c>
      <c r="Q20" s="48">
        <f>VLOOKUP($A20,'Occupancy Raw Data'!$B$8:$BE$45,'Occupancy Raw Data'!X$3,FALSE)</f>
        <v>10.0542909836752</v>
      </c>
      <c r="R20" s="49">
        <f>VLOOKUP($A20,'Occupancy Raw Data'!$B$8:$BE$45,'Occupancy Raw Data'!Y$3,FALSE)</f>
        <v>0.40093282118558699</v>
      </c>
      <c r="S20" s="48">
        <f>VLOOKUP($A20,'Occupancy Raw Data'!$B$8:$BE$45,'Occupancy Raw Data'!AA$3,FALSE)</f>
        <v>-2.2449615993410599</v>
      </c>
      <c r="T20" s="48">
        <f>VLOOKUP($A20,'Occupancy Raw Data'!$B$8:$BE$45,'Occupancy Raw Data'!AB$3,FALSE)</f>
        <v>-2.74687759317561</v>
      </c>
      <c r="U20" s="49">
        <f>VLOOKUP($A20,'Occupancy Raw Data'!$B$8:$BE$45,'Occupancy Raw Data'!AC$3,FALSE)</f>
        <v>-2.5193416823952499</v>
      </c>
      <c r="V20" s="50">
        <f>VLOOKUP($A20,'Occupancy Raw Data'!$B$8:$BE$45,'Occupancy Raw Data'!AE$3,FALSE)</f>
        <v>-0.81621847485024501</v>
      </c>
      <c r="X20" s="51">
        <f>VLOOKUP($A20,'ADR Raw Data'!$B$6:$BE$43,'ADR Raw Data'!G$1,FALSE)</f>
        <v>128.151742682096</v>
      </c>
      <c r="Y20" s="52">
        <f>VLOOKUP($A20,'ADR Raw Data'!$B$6:$BE$43,'ADR Raw Data'!H$1,FALSE)</f>
        <v>104.65656238220799</v>
      </c>
      <c r="Z20" s="52">
        <f>VLOOKUP($A20,'ADR Raw Data'!$B$6:$BE$43,'ADR Raw Data'!I$1,FALSE)</f>
        <v>108.73336234177199</v>
      </c>
      <c r="AA20" s="52">
        <f>VLOOKUP($A20,'ADR Raw Data'!$B$6:$BE$43,'ADR Raw Data'!J$1,FALSE)</f>
        <v>114.640435722002</v>
      </c>
      <c r="AB20" s="52">
        <f>VLOOKUP($A20,'ADR Raw Data'!$B$6:$BE$43,'ADR Raw Data'!K$1,FALSE)</f>
        <v>120.090217665615</v>
      </c>
      <c r="AC20" s="53">
        <f>VLOOKUP($A20,'ADR Raw Data'!$B$6:$BE$43,'ADR Raw Data'!L$1,FALSE)</f>
        <v>115.746061424712</v>
      </c>
      <c r="AD20" s="52">
        <f>VLOOKUP($A20,'ADR Raw Data'!$B$6:$BE$43,'ADR Raw Data'!N$1,FALSE)</f>
        <v>173.666242956952</v>
      </c>
      <c r="AE20" s="52">
        <f>VLOOKUP($A20,'ADR Raw Data'!$B$6:$BE$43,'ADR Raw Data'!O$1,FALSE)</f>
        <v>187.43652827352901</v>
      </c>
      <c r="AF20" s="53">
        <f>VLOOKUP($A20,'ADR Raw Data'!$B$6:$BE$43,'ADR Raw Data'!P$1,FALSE)</f>
        <v>181.17640983606501</v>
      </c>
      <c r="AG20" s="54">
        <f>VLOOKUP($A20,'ADR Raw Data'!$B$6:$BE$43,'ADR Raw Data'!R$1,FALSE)</f>
        <v>142.548722404096</v>
      </c>
      <c r="AI20" s="47">
        <f>VLOOKUP($A20,'ADR Raw Data'!$B$6:$BE$43,'ADR Raw Data'!T$1,FALSE)</f>
        <v>-5.8946085186049002</v>
      </c>
      <c r="AJ20" s="48">
        <f>VLOOKUP($A20,'ADR Raw Data'!$B$6:$BE$43,'ADR Raw Data'!U$1,FALSE)</f>
        <v>-6.3418376239567502</v>
      </c>
      <c r="AK20" s="48">
        <f>VLOOKUP($A20,'ADR Raw Data'!$B$6:$BE$43,'ADR Raw Data'!V$1,FALSE)</f>
        <v>-1.48997562334714</v>
      </c>
      <c r="AL20" s="48">
        <f>VLOOKUP($A20,'ADR Raw Data'!$B$6:$BE$43,'ADR Raw Data'!W$1,FALSE)</f>
        <v>4.1285701359491203</v>
      </c>
      <c r="AM20" s="48">
        <f>VLOOKUP($A20,'ADR Raw Data'!$B$6:$BE$43,'ADR Raw Data'!X$1,FALSE)</f>
        <v>0.50859021534984805</v>
      </c>
      <c r="AN20" s="49">
        <f>VLOOKUP($A20,'ADR Raw Data'!$B$6:$BE$43,'ADR Raw Data'!Y$1,FALSE)</f>
        <v>-1.62584886046462</v>
      </c>
      <c r="AO20" s="48">
        <f>VLOOKUP($A20,'ADR Raw Data'!$B$6:$BE$43,'ADR Raw Data'!AA$1,FALSE)</f>
        <v>2.1337940570224401</v>
      </c>
      <c r="AP20" s="48">
        <f>VLOOKUP($A20,'ADR Raw Data'!$B$6:$BE$43,'ADR Raw Data'!AB$1,FALSE)</f>
        <v>6.1994563449775901</v>
      </c>
      <c r="AQ20" s="49">
        <f>VLOOKUP($A20,'ADR Raw Data'!$B$6:$BE$43,'ADR Raw Data'!AC$1,FALSE)</f>
        <v>4.3837092781228701</v>
      </c>
      <c r="AR20" s="50">
        <f>VLOOKUP($A20,'ADR Raw Data'!$B$6:$BE$43,'ADR Raw Data'!AE$1,FALSE)</f>
        <v>1.1260731662616801</v>
      </c>
      <c r="AS20" s="40"/>
      <c r="AT20" s="51">
        <f>VLOOKUP($A20,'RevPAR Raw Data'!$B$6:$BE$43,'RevPAR Raw Data'!G$1,FALSE)</f>
        <v>50.585761117828802</v>
      </c>
      <c r="AU20" s="52">
        <f>VLOOKUP($A20,'RevPAR Raw Data'!$B$6:$BE$43,'RevPAR Raw Data'!H$1,FALSE)</f>
        <v>37.304025258632201</v>
      </c>
      <c r="AV20" s="52">
        <f>VLOOKUP($A20,'RevPAR Raw Data'!$B$6:$BE$43,'RevPAR Raw Data'!I$1,FALSE)</f>
        <v>36.931068117694402</v>
      </c>
      <c r="AW20" s="52">
        <f>VLOOKUP($A20,'RevPAR Raw Data'!$B$6:$BE$43,'RevPAR Raw Data'!J$1,FALSE)</f>
        <v>42.772603788794797</v>
      </c>
      <c r="AX20" s="52">
        <f>VLOOKUP($A20,'RevPAR Raw Data'!$B$6:$BE$43,'RevPAR Raw Data'!K$1,FALSE)</f>
        <v>51.146848045143003</v>
      </c>
      <c r="AY20" s="53">
        <f>VLOOKUP($A20,'RevPAR Raw Data'!$B$6:$BE$43,'RevPAR Raw Data'!L$1,FALSE)</f>
        <v>43.748061265618702</v>
      </c>
      <c r="AZ20" s="52">
        <f>VLOOKUP($A20,'RevPAR Raw Data'!$B$6:$BE$43,'RevPAR Raw Data'!N$1,FALSE)</f>
        <v>103.527760311702</v>
      </c>
      <c r="BA20" s="52">
        <f>VLOOKUP($A20,'RevPAR Raw Data'!$B$6:$BE$43,'RevPAR Raw Data'!O$1,FALSE)</f>
        <v>134.048722289399</v>
      </c>
      <c r="BB20" s="53">
        <f>VLOOKUP($A20,'RevPAR Raw Data'!$B$6:$BE$43,'RevPAR Raw Data'!P$1,FALSE)</f>
        <v>118.78824130055</v>
      </c>
      <c r="BC20" s="54">
        <f>VLOOKUP($A20,'RevPAR Raw Data'!$B$6:$BE$43,'RevPAR Raw Data'!R$1,FALSE)</f>
        <v>65.188112704170706</v>
      </c>
      <c r="BE20" s="47">
        <f>VLOOKUP($A20,'RevPAR Raw Data'!$B$6:$BE$43,'RevPAR Raw Data'!T$1,FALSE)</f>
        <v>-1.58258750098626</v>
      </c>
      <c r="BF20" s="48">
        <f>VLOOKUP($A20,'RevPAR Raw Data'!$B$6:$BE$43,'RevPAR Raw Data'!U$1,FALSE)</f>
        <v>-15.3327472321677</v>
      </c>
      <c r="BG20" s="48">
        <f>VLOOKUP($A20,'RevPAR Raw Data'!$B$6:$BE$43,'RevPAR Raw Data'!V$1,FALSE)</f>
        <v>-13.719526023230101</v>
      </c>
      <c r="BH20" s="48">
        <f>VLOOKUP($A20,'RevPAR Raw Data'!$B$6:$BE$43,'RevPAR Raw Data'!W$1,FALSE)</f>
        <v>15.707231129487599</v>
      </c>
      <c r="BI20" s="48">
        <f>VLOOKUP($A20,'RevPAR Raw Data'!$B$6:$BE$43,'RevPAR Raw Data'!X$1,FALSE)</f>
        <v>10.614016339190901</v>
      </c>
      <c r="BJ20" s="49">
        <f>VLOOKUP($A20,'RevPAR Raw Data'!$B$6:$BE$43,'RevPAR Raw Data'!Y$1,FALSE)</f>
        <v>-1.2314346009835</v>
      </c>
      <c r="BK20" s="48">
        <f>VLOOKUP($A20,'RevPAR Raw Data'!$B$6:$BE$43,'RevPAR Raw Data'!AA$1,FALSE)</f>
        <v>-0.159070399507793</v>
      </c>
      <c r="BL20" s="48">
        <f>VLOOKUP($A20,'RevPAR Raw Data'!$B$6:$BE$43,'RevPAR Raw Data'!AB$1,FALSE)</f>
        <v>3.28228727456308</v>
      </c>
      <c r="BM20" s="49">
        <f>VLOOKUP($A20,'RevPAR Raw Data'!$B$6:$BE$43,'RevPAR Raw Data'!AC$1,FALSE)</f>
        <v>1.75392698064883</v>
      </c>
      <c r="BN20" s="50">
        <f>VLOOKUP($A20,'RevPAR Raw Data'!$B$6:$BE$43,'RevPAR Raw Data'!AE$1,FALSE)</f>
        <v>0.30066347418808098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Data'!G$3,FALSE)</f>
        <v>36.6669017561182</v>
      </c>
      <c r="C22" s="48">
        <f>VLOOKUP($A22,'Occupancy Raw Data'!$B$8:$BE$45,'Occupancy Raw Data'!H$3,FALSE)</f>
        <v>50.384371253261797</v>
      </c>
      <c r="D22" s="48">
        <f>VLOOKUP($A22,'Occupancy Raw Data'!$B$8:$BE$45,'Occupancy Raw Data'!I$3,FALSE)</f>
        <v>53.365305498742202</v>
      </c>
      <c r="E22" s="48">
        <f>VLOOKUP($A22,'Occupancy Raw Data'!$B$8:$BE$45,'Occupancy Raw Data'!J$3,FALSE)</f>
        <v>51.247149540400102</v>
      </c>
      <c r="F22" s="48">
        <f>VLOOKUP($A22,'Occupancy Raw Data'!$B$8:$BE$45,'Occupancy Raw Data'!K$3,FALSE)</f>
        <v>47.123680560453202</v>
      </c>
      <c r="G22" s="49">
        <f>VLOOKUP($A22,'Occupancy Raw Data'!$B$8:$BE$45,'Occupancy Raw Data'!L$3,FALSE)</f>
        <v>47.757481721795102</v>
      </c>
      <c r="H22" s="48">
        <f>VLOOKUP($A22,'Occupancy Raw Data'!$B$8:$BE$45,'Occupancy Raw Data'!N$3,FALSE)</f>
        <v>48.853938923760403</v>
      </c>
      <c r="I22" s="48">
        <f>VLOOKUP($A22,'Occupancy Raw Data'!$B$8:$BE$45,'Occupancy Raw Data'!O$3,FALSE)</f>
        <v>48.129863413028602</v>
      </c>
      <c r="J22" s="49">
        <f>VLOOKUP($A22,'Occupancy Raw Data'!$B$8:$BE$45,'Occupancy Raw Data'!P$3,FALSE)</f>
        <v>48.491901168394499</v>
      </c>
      <c r="K22" s="50">
        <f>VLOOKUP($A22,'Occupancy Raw Data'!$B$8:$BE$45,'Occupancy Raw Data'!R$3,FALSE)</f>
        <v>47.9673158493949</v>
      </c>
      <c r="M22" s="47">
        <f>VLOOKUP($A22,'Occupancy Raw Data'!$B$8:$BE$45,'Occupancy Raw Data'!T$3,FALSE)</f>
        <v>-6.4867263598848899</v>
      </c>
      <c r="N22" s="48">
        <f>VLOOKUP($A22,'Occupancy Raw Data'!$B$8:$BE$45,'Occupancy Raw Data'!U$3,FALSE)</f>
        <v>-2.5681685391478699</v>
      </c>
      <c r="O22" s="48">
        <f>VLOOKUP($A22,'Occupancy Raw Data'!$B$8:$BE$45,'Occupancy Raw Data'!V$3,FALSE)</f>
        <v>0.53834920663177099</v>
      </c>
      <c r="P22" s="48">
        <f>VLOOKUP($A22,'Occupancy Raw Data'!$B$8:$BE$45,'Occupancy Raw Data'!W$3,FALSE)</f>
        <v>-1.2777405779650699</v>
      </c>
      <c r="Q22" s="48">
        <f>VLOOKUP($A22,'Occupancy Raw Data'!$B$8:$BE$45,'Occupancy Raw Data'!X$3,FALSE)</f>
        <v>-2.86078675588021</v>
      </c>
      <c r="R22" s="49">
        <f>VLOOKUP($A22,'Occupancy Raw Data'!$B$8:$BE$45,'Occupancy Raw Data'!Y$3,FALSE)</f>
        <v>-2.3061823366558798</v>
      </c>
      <c r="S22" s="48">
        <f>VLOOKUP($A22,'Occupancy Raw Data'!$B$8:$BE$45,'Occupancy Raw Data'!AA$3,FALSE)</f>
        <v>-5.6695631330539404</v>
      </c>
      <c r="T22" s="48">
        <f>VLOOKUP($A22,'Occupancy Raw Data'!$B$8:$BE$45,'Occupancy Raw Data'!AB$3,FALSE)</f>
        <v>-2.9833489191931899</v>
      </c>
      <c r="U22" s="49">
        <f>VLOOKUP($A22,'Occupancy Raw Data'!$B$8:$BE$45,'Occupancy Raw Data'!AC$3,FALSE)</f>
        <v>-4.3553356856672698</v>
      </c>
      <c r="V22" s="50">
        <f>VLOOKUP($A22,'Occupancy Raw Data'!$B$8:$BE$45,'Occupancy Raw Data'!AE$3,FALSE)</f>
        <v>-2.9070201997459399</v>
      </c>
      <c r="X22" s="51">
        <f>VLOOKUP($A22,'ADR Raw Data'!$B$6:$BE$43,'ADR Raw Data'!G$1,FALSE)</f>
        <v>90.599932679361402</v>
      </c>
      <c r="Y22" s="52">
        <f>VLOOKUP($A22,'ADR Raw Data'!$B$6:$BE$43,'ADR Raw Data'!H$1,FALSE)</f>
        <v>94.322302631578907</v>
      </c>
      <c r="Z22" s="52">
        <f>VLOOKUP($A22,'ADR Raw Data'!$B$6:$BE$43,'ADR Raw Data'!I$1,FALSE)</f>
        <v>96.370366960352399</v>
      </c>
      <c r="AA22" s="52">
        <f>VLOOKUP($A22,'ADR Raw Data'!$B$6:$BE$43,'ADR Raw Data'!J$1,FALSE)</f>
        <v>96.380109638056695</v>
      </c>
      <c r="AB22" s="52">
        <f>VLOOKUP($A22,'ADR Raw Data'!$B$6:$BE$43,'ADR Raw Data'!K$1,FALSE)</f>
        <v>95.975422798702894</v>
      </c>
      <c r="AC22" s="53">
        <f>VLOOKUP($A22,'ADR Raw Data'!$B$6:$BE$43,'ADR Raw Data'!L$1,FALSE)</f>
        <v>94.976297145895003</v>
      </c>
      <c r="AD22" s="52">
        <f>VLOOKUP($A22,'ADR Raw Data'!$B$6:$BE$43,'ADR Raw Data'!N$1,FALSE)</f>
        <v>107.820444155719</v>
      </c>
      <c r="AE22" s="52">
        <f>VLOOKUP($A22,'ADR Raw Data'!$B$6:$BE$43,'ADR Raw Data'!O$1,FALSE)</f>
        <v>107.69477067357001</v>
      </c>
      <c r="AF22" s="53">
        <f>VLOOKUP($A22,'ADR Raw Data'!$B$6:$BE$43,'ADR Raw Data'!P$1,FALSE)</f>
        <v>107.758076550152</v>
      </c>
      <c r="AG22" s="54">
        <f>VLOOKUP($A22,'ADR Raw Data'!$B$6:$BE$43,'ADR Raw Data'!R$1,FALSE)</f>
        <v>98.668172824465898</v>
      </c>
      <c r="AI22" s="47">
        <f>VLOOKUP($A22,'ADR Raw Data'!$B$6:$BE$43,'ADR Raw Data'!T$1,FALSE)</f>
        <v>0.34319442642303999</v>
      </c>
      <c r="AJ22" s="48">
        <f>VLOOKUP($A22,'ADR Raw Data'!$B$6:$BE$43,'ADR Raw Data'!U$1,FALSE)</f>
        <v>1.44113905122918</v>
      </c>
      <c r="AK22" s="48">
        <f>VLOOKUP($A22,'ADR Raw Data'!$B$6:$BE$43,'ADR Raw Data'!V$1,FALSE)</f>
        <v>4.9774267406055897</v>
      </c>
      <c r="AL22" s="48">
        <f>VLOOKUP($A22,'ADR Raw Data'!$B$6:$BE$43,'ADR Raw Data'!W$1,FALSE)</f>
        <v>5.4109649074321098</v>
      </c>
      <c r="AM22" s="48">
        <f>VLOOKUP($A22,'ADR Raw Data'!$B$6:$BE$43,'ADR Raw Data'!X$1,FALSE)</f>
        <v>2.7024238244615999</v>
      </c>
      <c r="AN22" s="49">
        <f>VLOOKUP($A22,'ADR Raw Data'!$B$6:$BE$43,'ADR Raw Data'!Y$1,FALSE)</f>
        <v>3.1704925597323701</v>
      </c>
      <c r="AO22" s="48">
        <f>VLOOKUP($A22,'ADR Raw Data'!$B$6:$BE$43,'ADR Raw Data'!AA$1,FALSE)</f>
        <v>3.8870709942958799</v>
      </c>
      <c r="AP22" s="48">
        <f>VLOOKUP($A22,'ADR Raw Data'!$B$6:$BE$43,'ADR Raw Data'!AB$1,FALSE)</f>
        <v>3.2063645210290801</v>
      </c>
      <c r="AQ22" s="49">
        <f>VLOOKUP($A22,'ADR Raw Data'!$B$6:$BE$43,'ADR Raw Data'!AC$1,FALSE)</f>
        <v>3.5522686275025999</v>
      </c>
      <c r="AR22" s="50">
        <f>VLOOKUP($A22,'ADR Raw Data'!$B$6:$BE$43,'ADR Raw Data'!AE$1,FALSE)</f>
        <v>3.2338792499584001</v>
      </c>
      <c r="AS22" s="40"/>
      <c r="AT22" s="51">
        <f>VLOOKUP($A22,'RevPAR Raw Data'!$B$6:$BE$43,'RevPAR Raw Data'!G$1,FALSE)</f>
        <v>33.220188306650599</v>
      </c>
      <c r="AU22" s="52">
        <f>VLOOKUP($A22,'RevPAR Raw Data'!$B$6:$BE$43,'RevPAR Raw Data'!H$1,FALSE)</f>
        <v>47.523699132519901</v>
      </c>
      <c r="AV22" s="52">
        <f>VLOOKUP($A22,'RevPAR Raw Data'!$B$6:$BE$43,'RevPAR Raw Data'!I$1,FALSE)</f>
        <v>51.428340738651002</v>
      </c>
      <c r="AW22" s="52">
        <f>VLOOKUP($A22,'RevPAR Raw Data'!$B$6:$BE$43,'RevPAR Raw Data'!J$1,FALSE)</f>
        <v>49.392058913416498</v>
      </c>
      <c r="AX22" s="52">
        <f>VLOOKUP($A22,'RevPAR Raw Data'!$B$6:$BE$43,'RevPAR Raw Data'!K$1,FALSE)</f>
        <v>45.227151656205102</v>
      </c>
      <c r="AY22" s="53">
        <f>VLOOKUP($A22,'RevPAR Raw Data'!$B$6:$BE$43,'RevPAR Raw Data'!L$1,FALSE)</f>
        <v>45.358287749488603</v>
      </c>
      <c r="AZ22" s="52">
        <f>VLOOKUP($A22,'RevPAR Raw Data'!$B$6:$BE$43,'RevPAR Raw Data'!N$1,FALSE)</f>
        <v>52.674533935162302</v>
      </c>
      <c r="BA22" s="52">
        <f>VLOOKUP($A22,'RevPAR Raw Data'!$B$6:$BE$43,'RevPAR Raw Data'!O$1,FALSE)</f>
        <v>51.833346028163703</v>
      </c>
      <c r="BB22" s="53">
        <f>VLOOKUP($A22,'RevPAR Raw Data'!$B$6:$BE$43,'RevPAR Raw Data'!P$1,FALSE)</f>
        <v>52.253939981663002</v>
      </c>
      <c r="BC22" s="54">
        <f>VLOOKUP($A22,'RevPAR Raw Data'!$B$6:$BE$43,'RevPAR Raw Data'!R$1,FALSE)</f>
        <v>47.328474101538397</v>
      </c>
      <c r="BE22" s="47">
        <f>VLOOKUP($A22,'RevPAR Raw Data'!$B$6:$BE$43,'RevPAR Raw Data'!T$1,FALSE)</f>
        <v>-6.1657940167862897</v>
      </c>
      <c r="BF22" s="48">
        <f>VLOOKUP($A22,'RevPAR Raw Data'!$B$6:$BE$43,'RevPAR Raw Data'!U$1,FALSE)</f>
        <v>-1.16404036763773</v>
      </c>
      <c r="BG22" s="48">
        <f>VLOOKUP($A22,'RevPAR Raw Data'!$B$6:$BE$43,'RevPAR Raw Data'!V$1,FALSE)</f>
        <v>5.5425718846060903</v>
      </c>
      <c r="BH22" s="48">
        <f>VLOOKUP($A22,'RevPAR Raw Data'!$B$6:$BE$43,'RevPAR Raw Data'!W$1,FALSE)</f>
        <v>4.0640862351853198</v>
      </c>
      <c r="BI22" s="48">
        <f>VLOOKUP($A22,'RevPAR Raw Data'!$B$6:$BE$43,'RevPAR Raw Data'!X$1,FALSE)</f>
        <v>-0.235673514276559</v>
      </c>
      <c r="BJ22" s="49">
        <f>VLOOKUP($A22,'RevPAR Raw Data'!$B$6:$BE$43,'RevPAR Raw Data'!Y$1,FALSE)</f>
        <v>0.79119288367895002</v>
      </c>
      <c r="BK22" s="48">
        <f>VLOOKUP($A22,'RevPAR Raw Data'!$B$6:$BE$43,'RevPAR Raw Data'!AA$1,FALSE)</f>
        <v>-2.00287208280628</v>
      </c>
      <c r="BL22" s="48">
        <f>VLOOKUP($A22,'RevPAR Raw Data'!$B$6:$BE$43,'RevPAR Raw Data'!AB$1,FALSE)</f>
        <v>0.12735856055236899</v>
      </c>
      <c r="BM22" s="49">
        <f>VLOOKUP($A22,'RevPAR Raw Data'!$B$6:$BE$43,'RevPAR Raw Data'!AC$1,FALSE)</f>
        <v>-0.95778028134905302</v>
      </c>
      <c r="BN22" s="50">
        <f>VLOOKUP($A22,'RevPAR Raw Data'!$B$6:$BE$43,'RevPAR Raw Data'!AE$1,FALSE)</f>
        <v>0.232849527180779</v>
      </c>
    </row>
    <row r="23" spans="1:66" x14ac:dyDescent="0.25">
      <c r="A23" s="63" t="s">
        <v>71</v>
      </c>
      <c r="B23" s="47">
        <f>VLOOKUP($A23,'Occupancy Raw Data'!$B$8:$BE$45,'Occupancy Raw Data'!G$3,FALSE)</f>
        <v>35.427946688879601</v>
      </c>
      <c r="C23" s="48">
        <f>VLOOKUP($A23,'Occupancy Raw Data'!$B$8:$BE$45,'Occupancy Raw Data'!H$3,FALSE)</f>
        <v>47.724906289046203</v>
      </c>
      <c r="D23" s="48">
        <f>VLOOKUP($A23,'Occupancy Raw Data'!$B$8:$BE$45,'Occupancy Raw Data'!I$3,FALSE)</f>
        <v>50.671595168679701</v>
      </c>
      <c r="E23" s="48">
        <f>VLOOKUP($A23,'Occupancy Raw Data'!$B$8:$BE$45,'Occupancy Raw Data'!J$3,FALSE)</f>
        <v>48.792169929196099</v>
      </c>
      <c r="F23" s="48">
        <f>VLOOKUP($A23,'Occupancy Raw Data'!$B$8:$BE$45,'Occupancy Raw Data'!K$3,FALSE)</f>
        <v>43.778633902540598</v>
      </c>
      <c r="G23" s="49">
        <f>VLOOKUP($A23,'Occupancy Raw Data'!$B$8:$BE$45,'Occupancy Raw Data'!L$3,FALSE)</f>
        <v>45.279050395668399</v>
      </c>
      <c r="H23" s="48">
        <f>VLOOKUP($A23,'Occupancy Raw Data'!$B$8:$BE$45,'Occupancy Raw Data'!N$3,FALSE)</f>
        <v>42.133486047480197</v>
      </c>
      <c r="I23" s="48">
        <f>VLOOKUP($A23,'Occupancy Raw Data'!$B$8:$BE$45,'Occupancy Raw Data'!O$3,FALSE)</f>
        <v>42.659308621407703</v>
      </c>
      <c r="J23" s="49">
        <f>VLOOKUP($A23,'Occupancy Raw Data'!$B$8:$BE$45,'Occupancy Raw Data'!P$3,FALSE)</f>
        <v>42.396397334443897</v>
      </c>
      <c r="K23" s="50">
        <f>VLOOKUP($A23,'Occupancy Raw Data'!$B$8:$BE$45,'Occupancy Raw Data'!R$3,FALSE)</f>
        <v>44.455435235318603</v>
      </c>
      <c r="M23" s="47">
        <f>VLOOKUP($A23,'Occupancy Raw Data'!$B$8:$BE$45,'Occupancy Raw Data'!T$3,FALSE)</f>
        <v>-14.718249229759801</v>
      </c>
      <c r="N23" s="48">
        <f>VLOOKUP($A23,'Occupancy Raw Data'!$B$8:$BE$45,'Occupancy Raw Data'!U$3,FALSE)</f>
        <v>-11.4479458432246</v>
      </c>
      <c r="O23" s="48">
        <f>VLOOKUP($A23,'Occupancy Raw Data'!$B$8:$BE$45,'Occupancy Raw Data'!V$3,FALSE)</f>
        <v>-6.3433625532286602</v>
      </c>
      <c r="P23" s="48">
        <f>VLOOKUP($A23,'Occupancy Raw Data'!$B$8:$BE$45,'Occupancy Raw Data'!W$3,FALSE)</f>
        <v>-4.2257406411330702</v>
      </c>
      <c r="Q23" s="48">
        <f>VLOOKUP($A23,'Occupancy Raw Data'!$B$8:$BE$45,'Occupancy Raw Data'!X$3,FALSE)</f>
        <v>-6.7464464224574199</v>
      </c>
      <c r="R23" s="49">
        <f>VLOOKUP($A23,'Occupancy Raw Data'!$B$8:$BE$45,'Occupancy Raw Data'!Y$3,FALSE)</f>
        <v>-8.5017902138887695</v>
      </c>
      <c r="S23" s="48">
        <f>VLOOKUP($A23,'Occupancy Raw Data'!$B$8:$BE$45,'Occupancy Raw Data'!AA$3,FALSE)</f>
        <v>-10.4499787224327</v>
      </c>
      <c r="T23" s="48">
        <f>VLOOKUP($A23,'Occupancy Raw Data'!$B$8:$BE$45,'Occupancy Raw Data'!AB$3,FALSE)</f>
        <v>-11.4450636897752</v>
      </c>
      <c r="U23" s="49">
        <f>VLOOKUP($A23,'Occupancy Raw Data'!$B$8:$BE$45,'Occupancy Raw Data'!AC$3,FALSE)</f>
        <v>-10.9533862005658</v>
      </c>
      <c r="V23" s="50">
        <f>VLOOKUP($A23,'Occupancy Raw Data'!$B$8:$BE$45,'Occupancy Raw Data'!AE$3,FALSE)</f>
        <v>-9.1830837780191104</v>
      </c>
      <c r="X23" s="51">
        <f>VLOOKUP($A23,'ADR Raw Data'!$B$6:$BE$43,'ADR Raw Data'!G$1,FALSE)</f>
        <v>89.566189566495197</v>
      </c>
      <c r="Y23" s="52">
        <f>VLOOKUP($A23,'ADR Raw Data'!$B$6:$BE$43,'ADR Raw Data'!H$1,FALSE)</f>
        <v>91.187371004690704</v>
      </c>
      <c r="Z23" s="52">
        <f>VLOOKUP($A23,'ADR Raw Data'!$B$6:$BE$43,'ADR Raw Data'!I$1,FALSE)</f>
        <v>91.291767183807593</v>
      </c>
      <c r="AA23" s="52">
        <f>VLOOKUP($A23,'ADR Raw Data'!$B$6:$BE$43,'ADR Raw Data'!J$1,FALSE)</f>
        <v>92.768113529662799</v>
      </c>
      <c r="AB23" s="52">
        <f>VLOOKUP($A23,'ADR Raw Data'!$B$6:$BE$43,'ADR Raw Data'!K$1,FALSE)</f>
        <v>93.322253537875994</v>
      </c>
      <c r="AC23" s="53">
        <f>VLOOKUP($A23,'ADR Raw Data'!$B$6:$BE$43,'ADR Raw Data'!L$1,FALSE)</f>
        <v>91.710548452375406</v>
      </c>
      <c r="AD23" s="52">
        <f>VLOOKUP($A23,'ADR Raw Data'!$B$6:$BE$43,'ADR Raw Data'!N$1,FALSE)</f>
        <v>103.779299394538</v>
      </c>
      <c r="AE23" s="52">
        <f>VLOOKUP($A23,'ADR Raw Data'!$B$6:$BE$43,'ADR Raw Data'!O$1,FALSE)</f>
        <v>104.699990236758</v>
      </c>
      <c r="AF23" s="53">
        <f>VLOOKUP($A23,'ADR Raw Data'!$B$6:$BE$43,'ADR Raw Data'!P$1,FALSE)</f>
        <v>104.24249953951001</v>
      </c>
      <c r="AG23" s="54">
        <f>VLOOKUP($A23,'ADR Raw Data'!$B$6:$BE$43,'ADR Raw Data'!R$1,FALSE)</f>
        <v>95.125265588141801</v>
      </c>
      <c r="AI23" s="47">
        <f>VLOOKUP($A23,'ADR Raw Data'!$B$6:$BE$43,'ADR Raw Data'!T$1,FALSE)</f>
        <v>1.6546611331577601</v>
      </c>
      <c r="AJ23" s="48">
        <f>VLOOKUP($A23,'ADR Raw Data'!$B$6:$BE$43,'ADR Raw Data'!U$1,FALSE)</f>
        <v>-0.70720511711311196</v>
      </c>
      <c r="AK23" s="48">
        <f>VLOOKUP($A23,'ADR Raw Data'!$B$6:$BE$43,'ADR Raw Data'!V$1,FALSE)</f>
        <v>-0.65489048866965005</v>
      </c>
      <c r="AL23" s="48">
        <f>VLOOKUP($A23,'ADR Raw Data'!$B$6:$BE$43,'ADR Raw Data'!W$1,FALSE)</f>
        <v>3.10674216250084</v>
      </c>
      <c r="AM23" s="48">
        <f>VLOOKUP($A23,'ADR Raw Data'!$B$6:$BE$43,'ADR Raw Data'!X$1,FALSE)</f>
        <v>0.128765849360508</v>
      </c>
      <c r="AN23" s="49">
        <f>VLOOKUP($A23,'ADR Raw Data'!$B$6:$BE$43,'ADR Raw Data'!Y$1,FALSE)</f>
        <v>0.67182295656194702</v>
      </c>
      <c r="AO23" s="48">
        <f>VLOOKUP($A23,'ADR Raw Data'!$B$6:$BE$43,'ADR Raw Data'!AA$1,FALSE)</f>
        <v>2.3696246800364</v>
      </c>
      <c r="AP23" s="48">
        <f>VLOOKUP($A23,'ADR Raw Data'!$B$6:$BE$43,'ADR Raw Data'!AB$1,FALSE)</f>
        <v>2.0939047331880101</v>
      </c>
      <c r="AQ23" s="49">
        <f>VLOOKUP($A23,'ADR Raw Data'!$B$6:$BE$43,'ADR Raw Data'!AC$1,FALSE)</f>
        <v>2.2268230023922602</v>
      </c>
      <c r="AR23" s="50">
        <f>VLOOKUP($A23,'ADR Raw Data'!$B$6:$BE$43,'ADR Raw Data'!AE$1,FALSE)</f>
        <v>1.06787541418829</v>
      </c>
      <c r="AS23" s="40"/>
      <c r="AT23" s="51">
        <f>VLOOKUP($A23,'RevPAR Raw Data'!$B$6:$BE$43,'RevPAR Raw Data'!G$1,FALSE)</f>
        <v>31.731461890878801</v>
      </c>
      <c r="AU23" s="52">
        <f>VLOOKUP($A23,'RevPAR Raw Data'!$B$6:$BE$43,'RevPAR Raw Data'!H$1,FALSE)</f>
        <v>43.519087359433499</v>
      </c>
      <c r="AV23" s="52">
        <f>VLOOKUP($A23,'RevPAR Raw Data'!$B$6:$BE$43,'RevPAR Raw Data'!I$1,FALSE)</f>
        <v>46.258994689712601</v>
      </c>
      <c r="AW23" s="52">
        <f>VLOOKUP($A23,'RevPAR Raw Data'!$B$6:$BE$43,'RevPAR Raw Data'!J$1,FALSE)</f>
        <v>45.263575593502701</v>
      </c>
      <c r="AX23" s="52">
        <f>VLOOKUP($A23,'RevPAR Raw Data'!$B$6:$BE$43,'RevPAR Raw Data'!K$1,FALSE)</f>
        <v>40.855207725947501</v>
      </c>
      <c r="AY23" s="53">
        <f>VLOOKUP($A23,'RevPAR Raw Data'!$B$6:$BE$43,'RevPAR Raw Data'!L$1,FALSE)</f>
        <v>41.525665451895001</v>
      </c>
      <c r="AZ23" s="52">
        <f>VLOOKUP($A23,'RevPAR Raw Data'!$B$6:$BE$43,'RevPAR Raw Data'!N$1,FALSE)</f>
        <v>43.725836630570498</v>
      </c>
      <c r="BA23" s="52">
        <f>VLOOKUP($A23,'RevPAR Raw Data'!$B$6:$BE$43,'RevPAR Raw Data'!O$1,FALSE)</f>
        <v>44.664291961682601</v>
      </c>
      <c r="BB23" s="53">
        <f>VLOOKUP($A23,'RevPAR Raw Data'!$B$6:$BE$43,'RevPAR Raw Data'!P$1,FALSE)</f>
        <v>44.195064296126603</v>
      </c>
      <c r="BC23" s="54">
        <f>VLOOKUP($A23,'RevPAR Raw Data'!$B$6:$BE$43,'RevPAR Raw Data'!R$1,FALSE)</f>
        <v>42.288350835961197</v>
      </c>
      <c r="BE23" s="47">
        <f>VLOOKUP($A23,'RevPAR Raw Data'!$B$6:$BE$43,'RevPAR Raw Data'!T$1,FALSE)</f>
        <v>-13.3071252460882</v>
      </c>
      <c r="BF23" s="48">
        <f>VLOOKUP($A23,'RevPAR Raw Data'!$B$6:$BE$43,'RevPAR Raw Data'!U$1,FALSE)</f>
        <v>-12.074190501530101</v>
      </c>
      <c r="BG23" s="48">
        <f>VLOOKUP($A23,'RevPAR Raw Data'!$B$6:$BE$43,'RevPAR Raw Data'!V$1,FALSE)</f>
        <v>-6.9567109638753903</v>
      </c>
      <c r="BH23" s="48">
        <f>VLOOKUP($A23,'RevPAR Raw Data'!$B$6:$BE$43,'RevPAR Raw Data'!W$1,FALSE)</f>
        <v>-1.2502813448082399</v>
      </c>
      <c r="BI23" s="48">
        <f>VLOOKUP($A23,'RevPAR Raw Data'!$B$6:$BE$43,'RevPAR Raw Data'!X$1,FALSE)</f>
        <v>-6.6263676921344397</v>
      </c>
      <c r="BJ23" s="49">
        <f>VLOOKUP($A23,'RevPAR Raw Data'!$B$6:$BE$43,'RevPAR Raw Data'!Y$1,FALSE)</f>
        <v>-7.88708423570246</v>
      </c>
      <c r="BK23" s="48">
        <f>VLOOKUP($A23,'RevPAR Raw Data'!$B$6:$BE$43,'RevPAR Raw Data'!AA$1,FALSE)</f>
        <v>-8.3279793172616596</v>
      </c>
      <c r="BL23" s="48">
        <f>VLOOKUP($A23,'RevPAR Raw Data'!$B$6:$BE$43,'RevPAR Raw Data'!AB$1,FALSE)</f>
        <v>-9.5908076869037906</v>
      </c>
      <c r="BM23" s="49">
        <f>VLOOKUP($A23,'RevPAR Raw Data'!$B$6:$BE$43,'RevPAR Raw Data'!AC$1,FALSE)</f>
        <v>-8.9704757216286097</v>
      </c>
      <c r="BN23" s="50">
        <f>VLOOKUP($A23,'RevPAR Raw Data'!$B$6:$BE$43,'RevPAR Raw Data'!AE$1,FALSE)</f>
        <v>-8.2132722577605897</v>
      </c>
    </row>
    <row r="24" spans="1:66" x14ac:dyDescent="0.25">
      <c r="A24" s="63" t="s">
        <v>53</v>
      </c>
      <c r="B24" s="47">
        <f>VLOOKUP($A24,'Occupancy Raw Data'!$B$8:$BE$45,'Occupancy Raw Data'!G$3,FALSE)</f>
        <v>35.340058574682701</v>
      </c>
      <c r="C24" s="48">
        <f>VLOOKUP($A24,'Occupancy Raw Data'!$B$8:$BE$45,'Occupancy Raw Data'!H$3,FALSE)</f>
        <v>51.968760169215699</v>
      </c>
      <c r="D24" s="48">
        <f>VLOOKUP($A24,'Occupancy Raw Data'!$B$8:$BE$45,'Occupancy Raw Data'!I$3,FALSE)</f>
        <v>57.728603970061798</v>
      </c>
      <c r="E24" s="48">
        <f>VLOOKUP($A24,'Occupancy Raw Data'!$B$8:$BE$45,'Occupancy Raw Data'!J$3,FALSE)</f>
        <v>52.879921900423</v>
      </c>
      <c r="F24" s="48">
        <f>VLOOKUP($A24,'Occupancy Raw Data'!$B$8:$BE$45,'Occupancy Raw Data'!K$3,FALSE)</f>
        <v>46.599414253172696</v>
      </c>
      <c r="G24" s="49">
        <f>VLOOKUP($A24,'Occupancy Raw Data'!$B$8:$BE$45,'Occupancy Raw Data'!L$3,FALSE)</f>
        <v>48.903351773511197</v>
      </c>
      <c r="H24" s="48">
        <f>VLOOKUP($A24,'Occupancy Raw Data'!$B$8:$BE$45,'Occupancy Raw Data'!N$3,FALSE)</f>
        <v>59.420761470875298</v>
      </c>
      <c r="I24" s="48">
        <f>VLOOKUP($A24,'Occupancy Raw Data'!$B$8:$BE$45,'Occupancy Raw Data'!O$3,FALSE)</f>
        <v>54.051415554832403</v>
      </c>
      <c r="J24" s="49">
        <f>VLOOKUP($A24,'Occupancy Raw Data'!$B$8:$BE$45,'Occupancy Raw Data'!P$3,FALSE)</f>
        <v>56.736088512853797</v>
      </c>
      <c r="K24" s="50">
        <f>VLOOKUP($A24,'Occupancy Raw Data'!$B$8:$BE$45,'Occupancy Raw Data'!R$3,FALSE)</f>
        <v>51.1412765561805</v>
      </c>
      <c r="M24" s="47">
        <f>VLOOKUP($A24,'Occupancy Raw Data'!$B$8:$BE$45,'Occupancy Raw Data'!T$3,FALSE)</f>
        <v>9.5467571994629203</v>
      </c>
      <c r="N24" s="48">
        <f>VLOOKUP($A24,'Occupancy Raw Data'!$B$8:$BE$45,'Occupancy Raw Data'!U$3,FALSE)</f>
        <v>8.3049514543472291</v>
      </c>
      <c r="O24" s="48">
        <f>VLOOKUP($A24,'Occupancy Raw Data'!$B$8:$BE$45,'Occupancy Raw Data'!V$3,FALSE)</f>
        <v>9.6249101130324597</v>
      </c>
      <c r="P24" s="48">
        <f>VLOOKUP($A24,'Occupancy Raw Data'!$B$8:$BE$45,'Occupancy Raw Data'!W$3,FALSE)</f>
        <v>2.05928680716048</v>
      </c>
      <c r="Q24" s="48">
        <f>VLOOKUP($A24,'Occupancy Raw Data'!$B$8:$BE$45,'Occupancy Raw Data'!X$3,FALSE)</f>
        <v>-6.1866670702820502E-2</v>
      </c>
      <c r="R24" s="49">
        <f>VLOOKUP($A24,'Occupancy Raw Data'!$B$8:$BE$45,'Occupancy Raw Data'!Y$3,FALSE)</f>
        <v>5.6934166424722603</v>
      </c>
      <c r="S24" s="48">
        <f>VLOOKUP($A24,'Occupancy Raw Data'!$B$8:$BE$45,'Occupancy Raw Data'!AA$3,FALSE)</f>
        <v>-13.063625631852601</v>
      </c>
      <c r="T24" s="48">
        <f>VLOOKUP($A24,'Occupancy Raw Data'!$B$8:$BE$45,'Occupancy Raw Data'!AB$3,FALSE)</f>
        <v>-13.264966121636499</v>
      </c>
      <c r="U24" s="49">
        <f>VLOOKUP($A24,'Occupancy Raw Data'!$B$8:$BE$45,'Occupancy Raw Data'!AC$3,FALSE)</f>
        <v>-13.159648754444</v>
      </c>
      <c r="V24" s="50">
        <f>VLOOKUP($A24,'Occupancy Raw Data'!$B$8:$BE$45,'Occupancy Raw Data'!AE$3,FALSE)</f>
        <v>-1.11154639885595</v>
      </c>
      <c r="X24" s="51">
        <f>VLOOKUP($A24,'ADR Raw Data'!$B$6:$BE$43,'ADR Raw Data'!G$1,FALSE)</f>
        <v>90.693941068139907</v>
      </c>
      <c r="Y24" s="52">
        <f>VLOOKUP($A24,'ADR Raw Data'!$B$6:$BE$43,'ADR Raw Data'!H$1,FALSE)</f>
        <v>96.662517219787105</v>
      </c>
      <c r="Z24" s="52">
        <f>VLOOKUP($A24,'ADR Raw Data'!$B$6:$BE$43,'ADR Raw Data'!I$1,FALSE)</f>
        <v>104.86801578354</v>
      </c>
      <c r="AA24" s="52">
        <f>VLOOKUP($A24,'ADR Raw Data'!$B$6:$BE$43,'ADR Raw Data'!J$1,FALSE)</f>
        <v>104.60046769230701</v>
      </c>
      <c r="AB24" s="52">
        <f>VLOOKUP($A24,'ADR Raw Data'!$B$6:$BE$43,'ADR Raw Data'!K$1,FALSE)</f>
        <v>97.323463687150806</v>
      </c>
      <c r="AC24" s="53">
        <f>VLOOKUP($A24,'ADR Raw Data'!$B$6:$BE$43,'ADR Raw Data'!L$1,FALSE)</f>
        <v>99.579781740750505</v>
      </c>
      <c r="AD24" s="52">
        <f>VLOOKUP($A24,'ADR Raw Data'!$B$6:$BE$43,'ADR Raw Data'!N$1,FALSE)</f>
        <v>108.576330777656</v>
      </c>
      <c r="AE24" s="52">
        <f>VLOOKUP($A24,'ADR Raw Data'!$B$6:$BE$43,'ADR Raw Data'!O$1,FALSE)</f>
        <v>112.77685731487</v>
      </c>
      <c r="AF24" s="53">
        <f>VLOOKUP($A24,'ADR Raw Data'!$B$6:$BE$43,'ADR Raw Data'!P$1,FALSE)</f>
        <v>110.57721250358399</v>
      </c>
      <c r="AG24" s="54">
        <f>VLOOKUP($A24,'ADR Raw Data'!$B$6:$BE$43,'ADR Raw Data'!R$1,FALSE)</f>
        <v>103.065650395418</v>
      </c>
      <c r="AI24" s="47">
        <f>VLOOKUP($A24,'ADR Raw Data'!$B$6:$BE$43,'ADR Raw Data'!T$1,FALSE)</f>
        <v>-1.1704905338651701</v>
      </c>
      <c r="AJ24" s="48">
        <f>VLOOKUP($A24,'ADR Raw Data'!$B$6:$BE$43,'ADR Raw Data'!U$1,FALSE)</f>
        <v>0.66013199576289605</v>
      </c>
      <c r="AK24" s="48">
        <f>VLOOKUP($A24,'ADR Raw Data'!$B$6:$BE$43,'ADR Raw Data'!V$1,FALSE)</f>
        <v>8.3433915127185596</v>
      </c>
      <c r="AL24" s="48">
        <f>VLOOKUP($A24,'ADR Raw Data'!$B$6:$BE$43,'ADR Raw Data'!W$1,FALSE)</f>
        <v>7.0643481490243101</v>
      </c>
      <c r="AM24" s="48">
        <f>VLOOKUP($A24,'ADR Raw Data'!$B$6:$BE$43,'ADR Raw Data'!X$1,FALSE)</f>
        <v>-1.1808699995287999</v>
      </c>
      <c r="AN24" s="49">
        <f>VLOOKUP($A24,'ADR Raw Data'!$B$6:$BE$43,'ADR Raw Data'!Y$1,FALSE)</f>
        <v>3.21528972919136</v>
      </c>
      <c r="AO24" s="48">
        <f>VLOOKUP($A24,'ADR Raw Data'!$B$6:$BE$43,'ADR Raw Data'!AA$1,FALSE)</f>
        <v>-4.3288991234489496</v>
      </c>
      <c r="AP24" s="48">
        <f>VLOOKUP($A24,'ADR Raw Data'!$B$6:$BE$43,'ADR Raw Data'!AB$1,FALSE)</f>
        <v>1.4777784784687</v>
      </c>
      <c r="AQ24" s="49">
        <f>VLOOKUP($A24,'ADR Raw Data'!$B$6:$BE$43,'ADR Raw Data'!AC$1,FALSE)</f>
        <v>-1.5921007445755799</v>
      </c>
      <c r="AR24" s="50">
        <f>VLOOKUP($A24,'ADR Raw Data'!$B$6:$BE$43,'ADR Raw Data'!AE$1,FALSE)</f>
        <v>0.83454797913881495</v>
      </c>
      <c r="AS24" s="40"/>
      <c r="AT24" s="51">
        <f>VLOOKUP($A24,'RevPAR Raw Data'!$B$6:$BE$43,'RevPAR Raw Data'!G$1,FALSE)</f>
        <v>32.051291897168802</v>
      </c>
      <c r="AU24" s="52">
        <f>VLOOKUP($A24,'RevPAR Raw Data'!$B$6:$BE$43,'RevPAR Raw Data'!H$1,FALSE)</f>
        <v>50.234311747478003</v>
      </c>
      <c r="AV24" s="52">
        <f>VLOOKUP($A24,'RevPAR Raw Data'!$B$6:$BE$43,'RevPAR Raw Data'!I$1,FALSE)</f>
        <v>60.538841522941702</v>
      </c>
      <c r="AW24" s="52">
        <f>VLOOKUP($A24,'RevPAR Raw Data'!$B$6:$BE$43,'RevPAR Raw Data'!J$1,FALSE)</f>
        <v>55.312645623169502</v>
      </c>
      <c r="AX24" s="52">
        <f>VLOOKUP($A24,'RevPAR Raw Data'!$B$6:$BE$43,'RevPAR Raw Data'!K$1,FALSE)</f>
        <v>45.352164009111597</v>
      </c>
      <c r="AY24" s="53">
        <f>VLOOKUP($A24,'RevPAR Raw Data'!$B$6:$BE$43,'RevPAR Raw Data'!L$1,FALSE)</f>
        <v>48.697850959973898</v>
      </c>
      <c r="AZ24" s="52">
        <f>VLOOKUP($A24,'RevPAR Raw Data'!$B$6:$BE$43,'RevPAR Raw Data'!N$1,FALSE)</f>
        <v>64.5168825252196</v>
      </c>
      <c r="BA24" s="52">
        <f>VLOOKUP($A24,'RevPAR Raw Data'!$B$6:$BE$43,'RevPAR Raw Data'!O$1,FALSE)</f>
        <v>60.957487796941003</v>
      </c>
      <c r="BB24" s="53">
        <f>VLOOKUP($A24,'RevPAR Raw Data'!$B$6:$BE$43,'RevPAR Raw Data'!P$1,FALSE)</f>
        <v>62.737185161080298</v>
      </c>
      <c r="BC24" s="54">
        <f>VLOOKUP($A24,'RevPAR Raw Data'!$B$6:$BE$43,'RevPAR Raw Data'!R$1,FALSE)</f>
        <v>52.709089303147202</v>
      </c>
      <c r="BE24" s="47">
        <f>VLOOKUP($A24,'RevPAR Raw Data'!$B$6:$BE$43,'RevPAR Raw Data'!T$1,FALSE)</f>
        <v>8.26452277628694</v>
      </c>
      <c r="BF24" s="48">
        <f>VLOOKUP($A24,'RevPAR Raw Data'!$B$6:$BE$43,'RevPAR Raw Data'!U$1,FALSE)</f>
        <v>9.0199070918928399</v>
      </c>
      <c r="BG24" s="48">
        <f>VLOOKUP($A24,'RevPAR Raw Data'!$B$6:$BE$43,'RevPAR Raw Data'!V$1,FALSE)</f>
        <v>18.7713455592285</v>
      </c>
      <c r="BH24" s="48">
        <f>VLOOKUP($A24,'RevPAR Raw Data'!$B$6:$BE$43,'RevPAR Raw Data'!W$1,FALSE)</f>
        <v>9.2691101456295506</v>
      </c>
      <c r="BI24" s="48">
        <f>VLOOKUP($A24,'RevPAR Raw Data'!$B$6:$BE$43,'RevPAR Raw Data'!X$1,FALSE)</f>
        <v>-1.2420061052775799</v>
      </c>
      <c r="BJ24" s="49">
        <f>VLOOKUP($A24,'RevPAR Raw Data'!$B$6:$BE$43,'RevPAR Raw Data'!Y$1,FALSE)</f>
        <v>9.0917662122091105</v>
      </c>
      <c r="BK24" s="48">
        <f>VLOOKUP($A24,'RevPAR Raw Data'!$B$6:$BE$43,'RevPAR Raw Data'!AA$1,FALSE)</f>
        <v>-16.827013579833601</v>
      </c>
      <c r="BL24" s="48">
        <f>VLOOKUP($A24,'RevPAR Raw Data'!$B$6:$BE$43,'RevPAR Raw Data'!AB$1,FALSE)</f>
        <v>-11.983214457689501</v>
      </c>
      <c r="BM24" s="49">
        <f>VLOOKUP($A24,'RevPAR Raw Data'!$B$6:$BE$43,'RevPAR Raw Data'!AC$1,FALSE)</f>
        <v>-14.5422346332166</v>
      </c>
      <c r="BN24" s="50">
        <f>VLOOKUP($A24,'RevPAR Raw Data'!$B$6:$BE$43,'RevPAR Raw Data'!AE$1,FALSE)</f>
        <v>-0.28627480772598402</v>
      </c>
    </row>
    <row r="25" spans="1:66" x14ac:dyDescent="0.25">
      <c r="A25" s="63" t="s">
        <v>52</v>
      </c>
      <c r="B25" s="47">
        <f>VLOOKUP($A25,'Occupancy Raw Data'!$B$8:$BE$45,'Occupancy Raw Data'!G$3,FALSE)</f>
        <v>32.014037824137198</v>
      </c>
      <c r="C25" s="48">
        <f>VLOOKUP($A25,'Occupancy Raw Data'!$B$8:$BE$45,'Occupancy Raw Data'!H$3,FALSE)</f>
        <v>43.146812244102101</v>
      </c>
      <c r="D25" s="48">
        <f>VLOOKUP($A25,'Occupancy Raw Data'!$B$8:$BE$45,'Occupancy Raw Data'!I$3,FALSE)</f>
        <v>44.687073503606904</v>
      </c>
      <c r="E25" s="48">
        <f>VLOOKUP($A25,'Occupancy Raw Data'!$B$8:$BE$45,'Occupancy Raw Data'!J$3,FALSE)</f>
        <v>46.870735036069398</v>
      </c>
      <c r="F25" s="48">
        <f>VLOOKUP($A25,'Occupancy Raw Data'!$B$8:$BE$45,'Occupancy Raw Data'!K$3,FALSE)</f>
        <v>47.3581594852797</v>
      </c>
      <c r="G25" s="49">
        <f>VLOOKUP($A25,'Occupancy Raw Data'!$B$8:$BE$45,'Occupancy Raw Data'!L$3,FALSE)</f>
        <v>42.815363618639097</v>
      </c>
      <c r="H25" s="48">
        <f>VLOOKUP($A25,'Occupancy Raw Data'!$B$8:$BE$45,'Occupancy Raw Data'!N$3,FALSE)</f>
        <v>46.5197894326379</v>
      </c>
      <c r="I25" s="48">
        <f>VLOOKUP($A25,'Occupancy Raw Data'!$B$8:$BE$45,'Occupancy Raw Data'!O$3,FALSE)</f>
        <v>45.895886137648603</v>
      </c>
      <c r="J25" s="49">
        <f>VLOOKUP($A25,'Occupancy Raw Data'!$B$8:$BE$45,'Occupancy Raw Data'!P$3,FALSE)</f>
        <v>46.207837785143298</v>
      </c>
      <c r="K25" s="50">
        <f>VLOOKUP($A25,'Occupancy Raw Data'!$B$8:$BE$45,'Occupancy Raw Data'!R$3,FALSE)</f>
        <v>43.784641951925998</v>
      </c>
      <c r="M25" s="47">
        <f>VLOOKUP($A25,'Occupancy Raw Data'!$B$8:$BE$45,'Occupancy Raw Data'!T$3,FALSE)</f>
        <v>0.75583683302094296</v>
      </c>
      <c r="N25" s="48">
        <f>VLOOKUP($A25,'Occupancy Raw Data'!$B$8:$BE$45,'Occupancy Raw Data'!U$3,FALSE)</f>
        <v>1.20857193061001</v>
      </c>
      <c r="O25" s="48">
        <f>VLOOKUP($A25,'Occupancy Raw Data'!$B$8:$BE$45,'Occupancy Raw Data'!V$3,FALSE)</f>
        <v>-0.84572358412473703</v>
      </c>
      <c r="P25" s="48">
        <f>VLOOKUP($A25,'Occupancy Raw Data'!$B$8:$BE$45,'Occupancy Raw Data'!W$3,FALSE)</f>
        <v>-7.23500357444596</v>
      </c>
      <c r="Q25" s="48">
        <f>VLOOKUP($A25,'Occupancy Raw Data'!$B$8:$BE$45,'Occupancy Raw Data'!X$3,FALSE)</f>
        <v>-3.4390468364525901</v>
      </c>
      <c r="R25" s="49">
        <f>VLOOKUP($A25,'Occupancy Raw Data'!$B$8:$BE$45,'Occupancy Raw Data'!Y$3,FALSE)</f>
        <v>-2.2680362358197699</v>
      </c>
      <c r="S25" s="48">
        <f>VLOOKUP($A25,'Occupancy Raw Data'!$B$8:$BE$45,'Occupancy Raw Data'!AA$3,FALSE)</f>
        <v>-4.3884135459003799</v>
      </c>
      <c r="T25" s="48">
        <f>VLOOKUP($A25,'Occupancy Raw Data'!$B$8:$BE$45,'Occupancy Raw Data'!AB$3,FALSE)</f>
        <v>0.91980106563979702</v>
      </c>
      <c r="U25" s="49">
        <f>VLOOKUP($A25,'Occupancy Raw Data'!$B$8:$BE$45,'Occupancy Raw Data'!AC$3,FALSE)</f>
        <v>-1.8238940410912601</v>
      </c>
      <c r="V25" s="50">
        <f>VLOOKUP($A25,'Occupancy Raw Data'!$B$8:$BE$45,'Occupancy Raw Data'!AE$3,FALSE)</f>
        <v>-2.13453924476139</v>
      </c>
      <c r="X25" s="51">
        <f>VLOOKUP($A25,'ADR Raw Data'!$B$6:$BE$43,'ADR Raw Data'!G$1,FALSE)</f>
        <v>83.284762484774603</v>
      </c>
      <c r="Y25" s="52">
        <f>VLOOKUP($A25,'ADR Raw Data'!$B$6:$BE$43,'ADR Raw Data'!H$1,FALSE)</f>
        <v>87.216294622684103</v>
      </c>
      <c r="Z25" s="52">
        <f>VLOOKUP($A25,'ADR Raw Data'!$B$6:$BE$43,'ADR Raw Data'!I$1,FALSE)</f>
        <v>87.424301919720705</v>
      </c>
      <c r="AA25" s="52">
        <f>VLOOKUP($A25,'ADR Raw Data'!$B$6:$BE$43,'ADR Raw Data'!J$1,FALSE)</f>
        <v>87.444425956738698</v>
      </c>
      <c r="AB25" s="52">
        <f>VLOOKUP($A25,'ADR Raw Data'!$B$6:$BE$43,'ADR Raw Data'!K$1,FALSE)</f>
        <v>92.237015232605998</v>
      </c>
      <c r="AC25" s="53">
        <f>VLOOKUP($A25,'ADR Raw Data'!$B$6:$BE$43,'ADR Raw Data'!L$1,FALSE)</f>
        <v>87.832408925318703</v>
      </c>
      <c r="AD25" s="52">
        <f>VLOOKUP($A25,'ADR Raw Data'!$B$6:$BE$43,'ADR Raw Data'!N$1,FALSE)</f>
        <v>103.795523889354</v>
      </c>
      <c r="AE25" s="52">
        <f>VLOOKUP($A25,'ADR Raw Data'!$B$6:$BE$43,'ADR Raw Data'!O$1,FALSE)</f>
        <v>100.51795666949801</v>
      </c>
      <c r="AF25" s="53">
        <f>VLOOKUP($A25,'ADR Raw Data'!$B$6:$BE$43,'ADR Raw Data'!P$1,FALSE)</f>
        <v>102.167803797468</v>
      </c>
      <c r="AG25" s="54">
        <f>VLOOKUP($A25,'ADR Raw Data'!$B$6:$BE$43,'ADR Raw Data'!R$1,FALSE)</f>
        <v>92.154913486005</v>
      </c>
      <c r="AI25" s="47">
        <f>VLOOKUP($A25,'ADR Raw Data'!$B$6:$BE$43,'ADR Raw Data'!T$1,FALSE)</f>
        <v>2.5797683235626301</v>
      </c>
      <c r="AJ25" s="48">
        <f>VLOOKUP($A25,'ADR Raw Data'!$B$6:$BE$43,'ADR Raw Data'!U$1,FALSE)</f>
        <v>5.7154112318627499</v>
      </c>
      <c r="AK25" s="48">
        <f>VLOOKUP($A25,'ADR Raw Data'!$B$6:$BE$43,'ADR Raw Data'!V$1,FALSE)</f>
        <v>5.0704936839279204</v>
      </c>
      <c r="AL25" s="48">
        <f>VLOOKUP($A25,'ADR Raw Data'!$B$6:$BE$43,'ADR Raw Data'!W$1,FALSE)</f>
        <v>0.10776687117378</v>
      </c>
      <c r="AM25" s="48">
        <f>VLOOKUP($A25,'ADR Raw Data'!$B$6:$BE$43,'ADR Raw Data'!X$1,FALSE)</f>
        <v>2.2736202939420198</v>
      </c>
      <c r="AN25" s="49">
        <f>VLOOKUP($A25,'ADR Raw Data'!$B$6:$BE$43,'ADR Raw Data'!Y$1,FALSE)</f>
        <v>2.9746497218657701</v>
      </c>
      <c r="AO25" s="48">
        <f>VLOOKUP($A25,'ADR Raw Data'!$B$6:$BE$43,'ADR Raw Data'!AA$1,FALSE)</f>
        <v>5.5521101816387901</v>
      </c>
      <c r="AP25" s="48">
        <f>VLOOKUP($A25,'ADR Raw Data'!$B$6:$BE$43,'ADR Raw Data'!AB$1,FALSE)</f>
        <v>2.7638354051952501</v>
      </c>
      <c r="AQ25" s="49">
        <f>VLOOKUP($A25,'ADR Raw Data'!$B$6:$BE$43,'ADR Raw Data'!AC$1,FALSE)</f>
        <v>4.1636144573884604</v>
      </c>
      <c r="AR25" s="50">
        <f>VLOOKUP($A25,'ADR Raw Data'!$B$6:$BE$43,'ADR Raw Data'!AE$1,FALSE)</f>
        <v>3.3832245113597001</v>
      </c>
      <c r="AS25" s="40"/>
      <c r="AT25" s="51">
        <f>VLOOKUP($A25,'RevPAR Raw Data'!$B$6:$BE$43,'RevPAR Raw Data'!G$1,FALSE)</f>
        <v>26.662815363618598</v>
      </c>
      <c r="AU25" s="52">
        <f>VLOOKUP($A25,'RevPAR Raw Data'!$B$6:$BE$43,'RevPAR Raw Data'!H$1,FALSE)</f>
        <v>37.631050887112401</v>
      </c>
      <c r="AV25" s="52">
        <f>VLOOKUP($A25,'RevPAR Raw Data'!$B$6:$BE$43,'RevPAR Raw Data'!I$1,FALSE)</f>
        <v>39.067362058880803</v>
      </c>
      <c r="AW25" s="52">
        <f>VLOOKUP($A25,'RevPAR Raw Data'!$B$6:$BE$43,'RevPAR Raw Data'!J$1,FALSE)</f>
        <v>40.985845193994898</v>
      </c>
      <c r="AX25" s="52">
        <f>VLOOKUP($A25,'RevPAR Raw Data'!$B$6:$BE$43,'RevPAR Raw Data'!K$1,FALSE)</f>
        <v>43.6817527783193</v>
      </c>
      <c r="AY25" s="53">
        <f>VLOOKUP($A25,'RevPAR Raw Data'!$B$6:$BE$43,'RevPAR Raw Data'!L$1,FALSE)</f>
        <v>37.605765256385197</v>
      </c>
      <c r="AZ25" s="52">
        <f>VLOOKUP($A25,'RevPAR Raw Data'!$B$6:$BE$43,'RevPAR Raw Data'!N$1,FALSE)</f>
        <v>48.285459153831098</v>
      </c>
      <c r="BA25" s="52">
        <f>VLOOKUP($A25,'RevPAR Raw Data'!$B$6:$BE$43,'RevPAR Raw Data'!O$1,FALSE)</f>
        <v>46.133606940924103</v>
      </c>
      <c r="BB25" s="53">
        <f>VLOOKUP($A25,'RevPAR Raw Data'!$B$6:$BE$43,'RevPAR Raw Data'!P$1,FALSE)</f>
        <v>47.209533047377597</v>
      </c>
      <c r="BC25" s="54">
        <f>VLOOKUP($A25,'RevPAR Raw Data'!$B$6:$BE$43,'RevPAR Raw Data'!R$1,FALSE)</f>
        <v>40.349698910954501</v>
      </c>
      <c r="BE25" s="47">
        <f>VLOOKUP($A25,'RevPAR Raw Data'!$B$6:$BE$43,'RevPAR Raw Data'!T$1,FALSE)</f>
        <v>3.35510399577967</v>
      </c>
      <c r="BF25" s="48">
        <f>VLOOKUP($A25,'RevPAR Raw Data'!$B$6:$BE$43,'RevPAR Raw Data'!U$1,FALSE)</f>
        <v>6.9930580183399904</v>
      </c>
      <c r="BG25" s="48">
        <f>VLOOKUP($A25,'RevPAR Raw Data'!$B$6:$BE$43,'RevPAR Raw Data'!V$1,FALSE)</f>
        <v>4.1818877388866502</v>
      </c>
      <c r="BH25" s="48">
        <f>VLOOKUP($A25,'RevPAR Raw Data'!$B$6:$BE$43,'RevPAR Raw Data'!W$1,FALSE)</f>
        <v>-7.1350336402536696</v>
      </c>
      <c r="BI25" s="48">
        <f>VLOOKUP($A25,'RevPAR Raw Data'!$B$6:$BE$43,'RevPAR Raw Data'!X$1,FALSE)</f>
        <v>-1.24361740930232</v>
      </c>
      <c r="BJ25" s="49">
        <f>VLOOKUP($A25,'RevPAR Raw Data'!$B$6:$BE$43,'RevPAR Raw Data'!Y$1,FALSE)</f>
        <v>0.63914735246537102</v>
      </c>
      <c r="BK25" s="48">
        <f>VLOOKUP($A25,'RevPAR Raw Data'!$B$6:$BE$43,'RevPAR Raw Data'!AA$1,FALSE)</f>
        <v>0.92004708044406103</v>
      </c>
      <c r="BL25" s="48">
        <f>VLOOKUP($A25,'RevPAR Raw Data'!$B$6:$BE$43,'RevPAR Raw Data'!AB$1,FALSE)</f>
        <v>3.7090582583445602</v>
      </c>
      <c r="BM25" s="49">
        <f>VLOOKUP($A25,'RevPAR Raw Data'!$B$6:$BE$43,'RevPAR Raw Data'!AC$1,FALSE)</f>
        <v>2.2637805003148701</v>
      </c>
      <c r="BN25" s="50">
        <f>VLOOKUP($A25,'RevPAR Raw Data'!$B$6:$BE$43,'RevPAR Raw Data'!AE$1,FALSE)</f>
        <v>1.1764690116649399</v>
      </c>
    </row>
    <row r="26" spans="1:66" x14ac:dyDescent="0.25">
      <c r="A26" s="63" t="s">
        <v>51</v>
      </c>
      <c r="B26" s="47">
        <f>VLOOKUP($A26,'Occupancy Raw Data'!$B$8:$BE$45,'Occupancy Raw Data'!G$3,FALSE)</f>
        <v>37.069597069597002</v>
      </c>
      <c r="C26" s="48">
        <f>VLOOKUP($A26,'Occupancy Raw Data'!$B$8:$BE$45,'Occupancy Raw Data'!H$3,FALSE)</f>
        <v>53.882783882783798</v>
      </c>
      <c r="D26" s="48">
        <f>VLOOKUP($A26,'Occupancy Raw Data'!$B$8:$BE$45,'Occupancy Raw Data'!I$3,FALSE)</f>
        <v>53.681318681318601</v>
      </c>
      <c r="E26" s="48">
        <f>VLOOKUP($A26,'Occupancy Raw Data'!$B$8:$BE$45,'Occupancy Raw Data'!J$3,FALSE)</f>
        <v>49.212454212454197</v>
      </c>
      <c r="F26" s="48">
        <f>VLOOKUP($A26,'Occupancy Raw Data'!$B$8:$BE$45,'Occupancy Raw Data'!K$3,FALSE)</f>
        <v>45.183150183150097</v>
      </c>
      <c r="G26" s="49">
        <f>VLOOKUP($A26,'Occupancy Raw Data'!$B$8:$BE$45,'Occupancy Raw Data'!L$3,FALSE)</f>
        <v>47.805860805860803</v>
      </c>
      <c r="H26" s="48">
        <f>VLOOKUP($A26,'Occupancy Raw Data'!$B$8:$BE$45,'Occupancy Raw Data'!N$3,FALSE)</f>
        <v>49.945054945054899</v>
      </c>
      <c r="I26" s="48">
        <f>VLOOKUP($A26,'Occupancy Raw Data'!$B$8:$BE$45,'Occupancy Raw Data'!O$3,FALSE)</f>
        <v>51.373626373626301</v>
      </c>
      <c r="J26" s="49">
        <f>VLOOKUP($A26,'Occupancy Raw Data'!$B$8:$BE$45,'Occupancy Raw Data'!P$3,FALSE)</f>
        <v>50.6593406593406</v>
      </c>
      <c r="K26" s="50">
        <f>VLOOKUP($A26,'Occupancy Raw Data'!$B$8:$BE$45,'Occupancy Raw Data'!R$3,FALSE)</f>
        <v>48.6211407639979</v>
      </c>
      <c r="M26" s="47">
        <f>VLOOKUP($A26,'Occupancy Raw Data'!$B$8:$BE$45,'Occupancy Raw Data'!T$3,FALSE)</f>
        <v>6.71789422055096</v>
      </c>
      <c r="N26" s="48">
        <f>VLOOKUP($A26,'Occupancy Raw Data'!$B$8:$BE$45,'Occupancy Raw Data'!U$3,FALSE)</f>
        <v>8.4461081266430398</v>
      </c>
      <c r="O26" s="48">
        <f>VLOOKUP($A26,'Occupancy Raw Data'!$B$8:$BE$45,'Occupancy Raw Data'!V$3,FALSE)</f>
        <v>-2.7923179761414998</v>
      </c>
      <c r="P26" s="48">
        <f>VLOOKUP($A26,'Occupancy Raw Data'!$B$8:$BE$45,'Occupancy Raw Data'!W$3,FALSE)</f>
        <v>-0.916730983620615</v>
      </c>
      <c r="Q26" s="48">
        <f>VLOOKUP($A26,'Occupancy Raw Data'!$B$8:$BE$45,'Occupancy Raw Data'!X$3,FALSE)</f>
        <v>-12.194294228010101</v>
      </c>
      <c r="R26" s="49">
        <f>VLOOKUP($A26,'Occupancy Raw Data'!$B$8:$BE$45,'Occupancy Raw Data'!Y$3,FALSE)</f>
        <v>-0.72358994014800804</v>
      </c>
      <c r="S26" s="48">
        <f>VLOOKUP($A26,'Occupancy Raw Data'!$B$8:$BE$45,'Occupancy Raw Data'!AA$3,FALSE)</f>
        <v>-16.403364939046099</v>
      </c>
      <c r="T26" s="48">
        <f>VLOOKUP($A26,'Occupancy Raw Data'!$B$8:$BE$45,'Occupancy Raw Data'!AB$3,FALSE)</f>
        <v>10.805058794708399</v>
      </c>
      <c r="U26" s="49">
        <f>VLOOKUP($A26,'Occupancy Raw Data'!$B$8:$BE$45,'Occupancy Raw Data'!AC$3,FALSE)</f>
        <v>-4.5147651096511696</v>
      </c>
      <c r="V26" s="50">
        <f>VLOOKUP($A26,'Occupancy Raw Data'!$B$8:$BE$45,'Occupancy Raw Data'!AE$3,FALSE)</f>
        <v>-1.88329335876425</v>
      </c>
      <c r="X26" s="51">
        <f>VLOOKUP($A26,'ADR Raw Data'!$B$6:$BE$43,'ADR Raw Data'!G$1,FALSE)</f>
        <v>84.135627470355701</v>
      </c>
      <c r="Y26" s="52">
        <f>VLOOKUP($A26,'ADR Raw Data'!$B$6:$BE$43,'ADR Raw Data'!H$1,FALSE)</f>
        <v>88.446543167912907</v>
      </c>
      <c r="Z26" s="52">
        <f>VLOOKUP($A26,'ADR Raw Data'!$B$6:$BE$43,'ADR Raw Data'!I$1,FALSE)</f>
        <v>89.803056977140898</v>
      </c>
      <c r="AA26" s="52">
        <f>VLOOKUP($A26,'ADR Raw Data'!$B$6:$BE$43,'ADR Raw Data'!J$1,FALSE)</f>
        <v>87.292802381838399</v>
      </c>
      <c r="AB26" s="52">
        <f>VLOOKUP($A26,'ADR Raw Data'!$B$6:$BE$43,'ADR Raw Data'!K$1,FALSE)</f>
        <v>85.392330766112593</v>
      </c>
      <c r="AC26" s="53">
        <f>VLOOKUP($A26,'ADR Raw Data'!$B$6:$BE$43,'ADR Raw Data'!L$1,FALSE)</f>
        <v>87.267767987127399</v>
      </c>
      <c r="AD26" s="52">
        <f>VLOOKUP($A26,'ADR Raw Data'!$B$6:$BE$43,'ADR Raw Data'!N$1,FALSE)</f>
        <v>93.765339200586695</v>
      </c>
      <c r="AE26" s="52">
        <f>VLOOKUP($A26,'ADR Raw Data'!$B$6:$BE$43,'ADR Raw Data'!O$1,FALSE)</f>
        <v>93.434613190730801</v>
      </c>
      <c r="AF26" s="53">
        <f>VLOOKUP($A26,'ADR Raw Data'!$B$6:$BE$43,'ADR Raw Data'!P$1,FALSE)</f>
        <v>93.597644613159702</v>
      </c>
      <c r="AG26" s="54">
        <f>VLOOKUP($A26,'ADR Raw Data'!$B$6:$BE$43,'ADR Raw Data'!R$1,FALSE)</f>
        <v>89.152118064898005</v>
      </c>
      <c r="AI26" s="47">
        <f>VLOOKUP($A26,'ADR Raw Data'!$B$6:$BE$43,'ADR Raw Data'!T$1,FALSE)</f>
        <v>-1.2210306555931201</v>
      </c>
      <c r="AJ26" s="48">
        <f>VLOOKUP($A26,'ADR Raw Data'!$B$6:$BE$43,'ADR Raw Data'!U$1,FALSE)</f>
        <v>0.60285898967122398</v>
      </c>
      <c r="AK26" s="48">
        <f>VLOOKUP($A26,'ADR Raw Data'!$B$6:$BE$43,'ADR Raw Data'!V$1,FALSE)</f>
        <v>3.36643268794049</v>
      </c>
      <c r="AL26" s="48">
        <f>VLOOKUP($A26,'ADR Raw Data'!$B$6:$BE$43,'ADR Raw Data'!W$1,FALSE)</f>
        <v>-0.49531822741050502</v>
      </c>
      <c r="AM26" s="48">
        <f>VLOOKUP($A26,'ADR Raw Data'!$B$6:$BE$43,'ADR Raw Data'!X$1,FALSE)</f>
        <v>-2.7330054316896</v>
      </c>
      <c r="AN26" s="49">
        <f>VLOOKUP($A26,'ADR Raw Data'!$B$6:$BE$43,'ADR Raw Data'!Y$1,FALSE)</f>
        <v>5.7891782623200702E-2</v>
      </c>
      <c r="AO26" s="48">
        <f>VLOOKUP($A26,'ADR Raw Data'!$B$6:$BE$43,'ADR Raw Data'!AA$1,FALSE)</f>
        <v>-8.8954429855427595</v>
      </c>
      <c r="AP26" s="48">
        <f>VLOOKUP($A26,'ADR Raw Data'!$B$6:$BE$43,'ADR Raw Data'!AB$1,FALSE)</f>
        <v>-5.9114941670997299</v>
      </c>
      <c r="AQ26" s="49">
        <f>VLOOKUP($A26,'ADR Raw Data'!$B$6:$BE$43,'ADR Raw Data'!AC$1,FALSE)</f>
        <v>-7.6406898672827204</v>
      </c>
      <c r="AR26" s="50">
        <f>VLOOKUP($A26,'ADR Raw Data'!$B$6:$BE$43,'ADR Raw Data'!AE$1,FALSE)</f>
        <v>-2.6060050209160601</v>
      </c>
      <c r="AS26" s="40"/>
      <c r="AT26" s="51">
        <f>VLOOKUP($A26,'RevPAR Raw Data'!$B$6:$BE$43,'RevPAR Raw Data'!G$1,FALSE)</f>
        <v>31.188738095238001</v>
      </c>
      <c r="AU26" s="52">
        <f>VLOOKUP($A26,'RevPAR Raw Data'!$B$6:$BE$43,'RevPAR Raw Data'!H$1,FALSE)</f>
        <v>47.657459706959699</v>
      </c>
      <c r="AV26" s="52">
        <f>VLOOKUP($A26,'RevPAR Raw Data'!$B$6:$BE$43,'RevPAR Raw Data'!I$1,FALSE)</f>
        <v>48.207465201465197</v>
      </c>
      <c r="AW26" s="52">
        <f>VLOOKUP($A26,'RevPAR Raw Data'!$B$6:$BE$43,'RevPAR Raw Data'!J$1,FALSE)</f>
        <v>42.958930402930399</v>
      </c>
      <c r="AX26" s="52">
        <f>VLOOKUP($A26,'RevPAR Raw Data'!$B$6:$BE$43,'RevPAR Raw Data'!K$1,FALSE)</f>
        <v>38.582945054945</v>
      </c>
      <c r="AY26" s="53">
        <f>VLOOKUP($A26,'RevPAR Raw Data'!$B$6:$BE$43,'RevPAR Raw Data'!L$1,FALSE)</f>
        <v>41.719107692307603</v>
      </c>
      <c r="AZ26" s="52">
        <f>VLOOKUP($A26,'RevPAR Raw Data'!$B$6:$BE$43,'RevPAR Raw Data'!N$1,FALSE)</f>
        <v>46.8311501831501</v>
      </c>
      <c r="BA26" s="52">
        <f>VLOOKUP($A26,'RevPAR Raw Data'!$B$6:$BE$43,'RevPAR Raw Data'!O$1,FALSE)</f>
        <v>48.000749084249001</v>
      </c>
      <c r="BB26" s="53">
        <f>VLOOKUP($A26,'RevPAR Raw Data'!$B$6:$BE$43,'RevPAR Raw Data'!P$1,FALSE)</f>
        <v>47.415949633699597</v>
      </c>
      <c r="BC26" s="54">
        <f>VLOOKUP($A26,'RevPAR Raw Data'!$B$6:$BE$43,'RevPAR Raw Data'!R$1,FALSE)</f>
        <v>43.346776818419599</v>
      </c>
      <c r="BE26" s="47">
        <f>VLOOKUP($A26,'RevPAR Raw Data'!$B$6:$BE$43,'RevPAR Raw Data'!T$1,FALSE)</f>
        <v>5.4148360171145899</v>
      </c>
      <c r="BF26" s="48">
        <f>VLOOKUP($A26,'RevPAR Raw Data'!$B$6:$BE$43,'RevPAR Raw Data'!U$1,FALSE)</f>
        <v>9.0998852384330799</v>
      </c>
      <c r="BG26" s="48">
        <f>VLOOKUP($A26,'RevPAR Raw Data'!$B$6:$BE$43,'RevPAR Raw Data'!V$1,FALSE)</f>
        <v>0.48011320669892199</v>
      </c>
      <c r="BH26" s="48">
        <f>VLOOKUP($A26,'RevPAR Raw Data'!$B$6:$BE$43,'RevPAR Raw Data'!W$1,FALSE)</f>
        <v>-1.4075084753729199</v>
      </c>
      <c r="BI26" s="48">
        <f>VLOOKUP($A26,'RevPAR Raw Data'!$B$6:$BE$43,'RevPAR Raw Data'!X$1,FALSE)</f>
        <v>-14.594028936092</v>
      </c>
      <c r="BJ26" s="49">
        <f>VLOOKUP($A26,'RevPAR Raw Data'!$B$6:$BE$43,'RevPAR Raw Data'!Y$1,FALSE)</f>
        <v>-0.66611705664004095</v>
      </c>
      <c r="BK26" s="48">
        <f>VLOOKUP($A26,'RevPAR Raw Data'!$B$6:$BE$43,'RevPAR Raw Data'!AA$1,FALSE)</f>
        <v>-23.8396559487255</v>
      </c>
      <c r="BL26" s="48">
        <f>VLOOKUP($A26,'RevPAR Raw Data'!$B$6:$BE$43,'RevPAR Raw Data'!AB$1,FALSE)</f>
        <v>4.2548242072078502</v>
      </c>
      <c r="BM26" s="49">
        <f>VLOOKUP($A26,'RevPAR Raw Data'!$B$6:$BE$43,'RevPAR Raw Data'!AC$1,FALSE)</f>
        <v>-11.8104957766691</v>
      </c>
      <c r="BN26" s="50">
        <f>VLOOKUP($A26,'RevPAR Raw Data'!$B$6:$BE$43,'RevPAR Raw Data'!AE$1,FALSE)</f>
        <v>-4.4402196601923301</v>
      </c>
    </row>
    <row r="27" spans="1:66" x14ac:dyDescent="0.25">
      <c r="A27" s="63" t="s">
        <v>48</v>
      </c>
      <c r="B27" s="47">
        <f>VLOOKUP($A27,'Occupancy Raw Data'!$B$8:$BE$45,'Occupancy Raw Data'!G$3,FALSE)</f>
        <v>41.923076923076898</v>
      </c>
      <c r="C27" s="48">
        <f>VLOOKUP($A27,'Occupancy Raw Data'!$B$8:$BE$45,'Occupancy Raw Data'!H$3,FALSE)</f>
        <v>53.113553113553102</v>
      </c>
      <c r="D27" s="48">
        <f>VLOOKUP($A27,'Occupancy Raw Data'!$B$8:$BE$45,'Occupancy Raw Data'!I$3,FALSE)</f>
        <v>56.3369963369963</v>
      </c>
      <c r="E27" s="48">
        <f>VLOOKUP($A27,'Occupancy Raw Data'!$B$8:$BE$45,'Occupancy Raw Data'!J$3,FALSE)</f>
        <v>55</v>
      </c>
      <c r="F27" s="48">
        <f>VLOOKUP($A27,'Occupancy Raw Data'!$B$8:$BE$45,'Occupancy Raw Data'!K$3,FALSE)</f>
        <v>50.6410256410256</v>
      </c>
      <c r="G27" s="49">
        <f>VLOOKUP($A27,'Occupancy Raw Data'!$B$8:$BE$45,'Occupancy Raw Data'!L$3,FALSE)</f>
        <v>51.402930402930401</v>
      </c>
      <c r="H27" s="48">
        <f>VLOOKUP($A27,'Occupancy Raw Data'!$B$8:$BE$45,'Occupancy Raw Data'!N$3,FALSE)</f>
        <v>59.945054945054899</v>
      </c>
      <c r="I27" s="48">
        <f>VLOOKUP($A27,'Occupancy Raw Data'!$B$8:$BE$45,'Occupancy Raw Data'!O$3,FALSE)</f>
        <v>53.6630036630036</v>
      </c>
      <c r="J27" s="49">
        <f>VLOOKUP($A27,'Occupancy Raw Data'!$B$8:$BE$45,'Occupancy Raw Data'!P$3,FALSE)</f>
        <v>56.804029304029299</v>
      </c>
      <c r="K27" s="50">
        <f>VLOOKUP($A27,'Occupancy Raw Data'!$B$8:$BE$45,'Occupancy Raw Data'!R$3,FALSE)</f>
        <v>52.946101517530003</v>
      </c>
      <c r="M27" s="47">
        <f>VLOOKUP($A27,'Occupancy Raw Data'!$B$8:$BE$45,'Occupancy Raw Data'!T$3,FALSE)</f>
        <v>-5.24928221079076</v>
      </c>
      <c r="N27" s="48">
        <f>VLOOKUP($A27,'Occupancy Raw Data'!$B$8:$BE$45,'Occupancy Raw Data'!U$3,FALSE)</f>
        <v>-2.8479911110496299</v>
      </c>
      <c r="O27" s="48">
        <f>VLOOKUP($A27,'Occupancy Raw Data'!$B$8:$BE$45,'Occupancy Raw Data'!V$3,FALSE)</f>
        <v>11.428023037413899</v>
      </c>
      <c r="P27" s="48">
        <f>VLOOKUP($A27,'Occupancy Raw Data'!$B$8:$BE$45,'Occupancy Raw Data'!W$3,FALSE)</f>
        <v>5.5513370749422197</v>
      </c>
      <c r="Q27" s="48">
        <f>VLOOKUP($A27,'Occupancy Raw Data'!$B$8:$BE$45,'Occupancy Raw Data'!X$3,FALSE)</f>
        <v>8.5858657511184209</v>
      </c>
      <c r="R27" s="49">
        <f>VLOOKUP($A27,'Occupancy Raw Data'!$B$8:$BE$45,'Occupancy Raw Data'!Y$3,FALSE)</f>
        <v>3.5432928242547699</v>
      </c>
      <c r="S27" s="48">
        <f>VLOOKUP($A27,'Occupancy Raw Data'!$B$8:$BE$45,'Occupancy Raw Data'!AA$3,FALSE)</f>
        <v>13.7644807037559</v>
      </c>
      <c r="T27" s="48">
        <f>VLOOKUP($A27,'Occupancy Raw Data'!$B$8:$BE$45,'Occupancy Raw Data'!AB$3,FALSE)</f>
        <v>9.4153070126412803</v>
      </c>
      <c r="U27" s="49">
        <f>VLOOKUP($A27,'Occupancy Raw Data'!$B$8:$BE$45,'Occupancy Raw Data'!AC$3,FALSE)</f>
        <v>11.667846582455899</v>
      </c>
      <c r="V27" s="50">
        <f>VLOOKUP($A27,'Occupancy Raw Data'!$B$8:$BE$45,'Occupancy Raw Data'!AE$3,FALSE)</f>
        <v>5.9052163815472998</v>
      </c>
      <c r="X27" s="51">
        <f>VLOOKUP($A27,'ADR Raw Data'!$B$6:$BE$43,'ADR Raw Data'!G$1,FALSE)</f>
        <v>88.143512450851901</v>
      </c>
      <c r="Y27" s="52">
        <f>VLOOKUP($A27,'ADR Raw Data'!$B$6:$BE$43,'ADR Raw Data'!H$1,FALSE)</f>
        <v>95.122210344827494</v>
      </c>
      <c r="Z27" s="52">
        <f>VLOOKUP($A27,'ADR Raw Data'!$B$6:$BE$43,'ADR Raw Data'!I$1,FALSE)</f>
        <v>98.649983745123507</v>
      </c>
      <c r="AA27" s="52">
        <f>VLOOKUP($A27,'ADR Raw Data'!$B$6:$BE$43,'ADR Raw Data'!J$1,FALSE)</f>
        <v>95.116633366633295</v>
      </c>
      <c r="AB27" s="52">
        <f>VLOOKUP($A27,'ADR Raw Data'!$B$6:$BE$43,'ADR Raw Data'!K$1,FALSE)</f>
        <v>93.475844484629206</v>
      </c>
      <c r="AC27" s="53">
        <f>VLOOKUP($A27,'ADR Raw Data'!$B$6:$BE$43,'ADR Raw Data'!L$1,FALSE)</f>
        <v>94.431569871018297</v>
      </c>
      <c r="AD27" s="52">
        <f>VLOOKUP($A27,'ADR Raw Data'!$B$6:$BE$43,'ADR Raw Data'!N$1,FALSE)</f>
        <v>108.111756798044</v>
      </c>
      <c r="AE27" s="52">
        <f>VLOOKUP($A27,'ADR Raw Data'!$B$6:$BE$43,'ADR Raw Data'!O$1,FALSE)</f>
        <v>104.35921843003401</v>
      </c>
      <c r="AF27" s="53">
        <f>VLOOKUP($A27,'ADR Raw Data'!$B$6:$BE$43,'ADR Raw Data'!P$1,FALSE)</f>
        <v>106.339237465742</v>
      </c>
      <c r="AG27" s="54">
        <f>VLOOKUP($A27,'ADR Raw Data'!$B$6:$BE$43,'ADR Raw Data'!R$1,FALSE)</f>
        <v>98.081661889701493</v>
      </c>
      <c r="AI27" s="47">
        <f>VLOOKUP($A27,'ADR Raw Data'!$B$6:$BE$43,'ADR Raw Data'!T$1,FALSE)</f>
        <v>-4.9098408655353598</v>
      </c>
      <c r="AJ27" s="48">
        <f>VLOOKUP($A27,'ADR Raw Data'!$B$6:$BE$43,'ADR Raw Data'!U$1,FALSE)</f>
        <v>5.2702364411255101E-2</v>
      </c>
      <c r="AK27" s="48">
        <f>VLOOKUP($A27,'ADR Raw Data'!$B$6:$BE$43,'ADR Raw Data'!V$1,FALSE)</f>
        <v>12.316502091770399</v>
      </c>
      <c r="AL27" s="48">
        <f>VLOOKUP($A27,'ADR Raw Data'!$B$6:$BE$43,'ADR Raw Data'!W$1,FALSE)</f>
        <v>10.1371224973367</v>
      </c>
      <c r="AM27" s="48">
        <f>VLOOKUP($A27,'ADR Raw Data'!$B$6:$BE$43,'ADR Raw Data'!X$1,FALSE)</f>
        <v>10.0869070199301</v>
      </c>
      <c r="AN27" s="49">
        <f>VLOOKUP($A27,'ADR Raw Data'!$B$6:$BE$43,'ADR Raw Data'!Y$1,FALSE)</f>
        <v>5.58558856602198</v>
      </c>
      <c r="AO27" s="48">
        <f>VLOOKUP($A27,'ADR Raw Data'!$B$6:$BE$43,'ADR Raw Data'!AA$1,FALSE)</f>
        <v>15.8346248163068</v>
      </c>
      <c r="AP27" s="48">
        <f>VLOOKUP($A27,'ADR Raw Data'!$B$6:$BE$43,'ADR Raw Data'!AB$1,FALSE)</f>
        <v>11.397446646520899</v>
      </c>
      <c r="AQ27" s="49">
        <f>VLOOKUP($A27,'ADR Raw Data'!$B$6:$BE$43,'ADR Raw Data'!AC$1,FALSE)</f>
        <v>13.730457597656899</v>
      </c>
      <c r="AR27" s="50">
        <f>VLOOKUP($A27,'ADR Raw Data'!$B$6:$BE$43,'ADR Raw Data'!AE$1,FALSE)</f>
        <v>8.2366237972893703</v>
      </c>
      <c r="AS27" s="40"/>
      <c r="AT27" s="51">
        <f>VLOOKUP($A27,'RevPAR Raw Data'!$B$6:$BE$43,'RevPAR Raw Data'!G$1,FALSE)</f>
        <v>36.952472527472501</v>
      </c>
      <c r="AU27" s="52">
        <f>VLOOKUP($A27,'RevPAR Raw Data'!$B$6:$BE$43,'RevPAR Raw Data'!H$1,FALSE)</f>
        <v>50.522785714285703</v>
      </c>
      <c r="AV27" s="52">
        <f>VLOOKUP($A27,'RevPAR Raw Data'!$B$6:$BE$43,'RevPAR Raw Data'!I$1,FALSE)</f>
        <v>55.576437728937698</v>
      </c>
      <c r="AW27" s="52">
        <f>VLOOKUP($A27,'RevPAR Raw Data'!$B$6:$BE$43,'RevPAR Raw Data'!J$1,FALSE)</f>
        <v>52.314148351648299</v>
      </c>
      <c r="AX27" s="52">
        <f>VLOOKUP($A27,'RevPAR Raw Data'!$B$6:$BE$43,'RevPAR Raw Data'!K$1,FALSE)</f>
        <v>47.337126373626297</v>
      </c>
      <c r="AY27" s="53">
        <f>VLOOKUP($A27,'RevPAR Raw Data'!$B$6:$BE$43,'RevPAR Raw Data'!L$1,FALSE)</f>
        <v>48.540594139194098</v>
      </c>
      <c r="AZ27" s="52">
        <f>VLOOKUP($A27,'RevPAR Raw Data'!$B$6:$BE$43,'RevPAR Raw Data'!N$1,FALSE)</f>
        <v>64.807652014652007</v>
      </c>
      <c r="BA27" s="52">
        <f>VLOOKUP($A27,'RevPAR Raw Data'!$B$6:$BE$43,'RevPAR Raw Data'!O$1,FALSE)</f>
        <v>56.002291208791199</v>
      </c>
      <c r="BB27" s="53">
        <f>VLOOKUP($A27,'RevPAR Raw Data'!$B$6:$BE$43,'RevPAR Raw Data'!P$1,FALSE)</f>
        <v>60.404971611721599</v>
      </c>
      <c r="BC27" s="54">
        <f>VLOOKUP($A27,'RevPAR Raw Data'!$B$6:$BE$43,'RevPAR Raw Data'!R$1,FALSE)</f>
        <v>51.930416274201903</v>
      </c>
      <c r="BE27" s="47">
        <f>VLOOKUP($A27,'RevPAR Raw Data'!$B$6:$BE$43,'RevPAR Raw Data'!T$1,FALSE)</f>
        <v>-9.9013916731934408</v>
      </c>
      <c r="BF27" s="48">
        <f>VLOOKUP($A27,'RevPAR Raw Data'!$B$6:$BE$43,'RevPAR Raw Data'!U$1,FALSE)</f>
        <v>-2.7967897052921198</v>
      </c>
      <c r="BG27" s="48">
        <f>VLOOKUP($A27,'RevPAR Raw Data'!$B$6:$BE$43,'RevPAR Raw Data'!V$1,FALSE)</f>
        <v>25.152057825635499</v>
      </c>
      <c r="BH27" s="48">
        <f>VLOOKUP($A27,'RevPAR Raw Data'!$B$6:$BE$43,'RevPAR Raw Data'!W$1,FALSE)</f>
        <v>16.251205411805898</v>
      </c>
      <c r="BI27" s="48">
        <f>VLOOKUP($A27,'RevPAR Raw Data'!$B$6:$BE$43,'RevPAR Raw Data'!X$1,FALSE)</f>
        <v>19.538821066219899</v>
      </c>
      <c r="BJ27" s="49">
        <f>VLOOKUP($A27,'RevPAR Raw Data'!$B$6:$BE$43,'RevPAR Raw Data'!Y$1,FALSE)</f>
        <v>9.3267951491290102</v>
      </c>
      <c r="BK27" s="48">
        <f>VLOOKUP($A27,'RevPAR Raw Data'!$B$6:$BE$43,'RevPAR Raw Data'!AA$1,FALSE)</f>
        <v>31.778659397415399</v>
      </c>
      <c r="BL27" s="48">
        <f>VLOOKUP($A27,'RevPAR Raw Data'!$B$6:$BE$43,'RevPAR Raw Data'!AB$1,FALSE)</f>
        <v>21.885858252534099</v>
      </c>
      <c r="BM27" s="49">
        <f>VLOOKUP($A27,'RevPAR Raw Data'!$B$6:$BE$43,'RevPAR Raw Data'!AC$1,FALSE)</f>
        <v>27.000352907676699</v>
      </c>
      <c r="BN27" s="50">
        <f>VLOOKUP($A27,'RevPAR Raw Data'!$B$6:$BE$43,'RevPAR Raw Data'!AE$1,FALSE)</f>
        <v>14.6282306366006</v>
      </c>
    </row>
    <row r="28" spans="1:66" x14ac:dyDescent="0.25">
      <c r="A28" s="63" t="s">
        <v>49</v>
      </c>
      <c r="B28" s="47">
        <f>VLOOKUP($A28,'Occupancy Raw Data'!$B$8:$BE$45,'Occupancy Raw Data'!G$3,FALSE)</f>
        <v>41.621107677680001</v>
      </c>
      <c r="C28" s="48">
        <f>VLOOKUP($A28,'Occupancy Raw Data'!$B$8:$BE$45,'Occupancy Raw Data'!H$3,FALSE)</f>
        <v>62.110767768005701</v>
      </c>
      <c r="D28" s="48">
        <f>VLOOKUP($A28,'Occupancy Raw Data'!$B$8:$BE$45,'Occupancy Raw Data'!I$3,FALSE)</f>
        <v>68.790111718564205</v>
      </c>
      <c r="E28" s="48">
        <f>VLOOKUP($A28,'Occupancy Raw Data'!$B$8:$BE$45,'Occupancy Raw Data'!J$3,FALSE)</f>
        <v>64.368908961255002</v>
      </c>
      <c r="F28" s="48">
        <f>VLOOKUP($A28,'Occupancy Raw Data'!$B$8:$BE$45,'Occupancy Raw Data'!K$3,FALSE)</f>
        <v>60.446874257190302</v>
      </c>
      <c r="G28" s="49">
        <f>VLOOKUP($A28,'Occupancy Raw Data'!$B$8:$BE$45,'Occupancy Raw Data'!L$3,FALSE)</f>
        <v>59.467554076539102</v>
      </c>
      <c r="H28" s="48">
        <f>VLOOKUP($A28,'Occupancy Raw Data'!$B$8:$BE$45,'Occupancy Raw Data'!N$3,FALSE)</f>
        <v>58.854290468267102</v>
      </c>
      <c r="I28" s="48">
        <f>VLOOKUP($A28,'Occupancy Raw Data'!$B$8:$BE$45,'Occupancy Raw Data'!O$3,FALSE)</f>
        <v>60.114095555027298</v>
      </c>
      <c r="J28" s="49">
        <f>VLOOKUP($A28,'Occupancy Raw Data'!$B$8:$BE$45,'Occupancy Raw Data'!P$3,FALSE)</f>
        <v>59.4841930116472</v>
      </c>
      <c r="K28" s="50">
        <f>VLOOKUP($A28,'Occupancy Raw Data'!$B$8:$BE$45,'Occupancy Raw Data'!R$3,FALSE)</f>
        <v>59.472308057998497</v>
      </c>
      <c r="M28" s="47">
        <f>VLOOKUP($A28,'Occupancy Raw Data'!$B$8:$BE$45,'Occupancy Raw Data'!T$3,FALSE)</f>
        <v>0.35198860897402301</v>
      </c>
      <c r="N28" s="48">
        <f>VLOOKUP($A28,'Occupancy Raw Data'!$B$8:$BE$45,'Occupancy Raw Data'!U$3,FALSE)</f>
        <v>14.7440642060357</v>
      </c>
      <c r="O28" s="48">
        <f>VLOOKUP($A28,'Occupancy Raw Data'!$B$8:$BE$45,'Occupancy Raw Data'!V$3,FALSE)</f>
        <v>15.447245567526901</v>
      </c>
      <c r="P28" s="48">
        <f>VLOOKUP($A28,'Occupancy Raw Data'!$B$8:$BE$45,'Occupancy Raw Data'!W$3,FALSE)</f>
        <v>5.1305736706306702</v>
      </c>
      <c r="Q28" s="48">
        <f>VLOOKUP($A28,'Occupancy Raw Data'!$B$8:$BE$45,'Occupancy Raw Data'!X$3,FALSE)</f>
        <v>8.8758758799894295</v>
      </c>
      <c r="R28" s="49">
        <f>VLOOKUP($A28,'Occupancy Raw Data'!$B$8:$BE$45,'Occupancy Raw Data'!Y$3,FALSE)</f>
        <v>9.3405380777532496</v>
      </c>
      <c r="S28" s="48">
        <f>VLOOKUP($A28,'Occupancy Raw Data'!$B$8:$BE$45,'Occupancy Raw Data'!AA$3,FALSE)</f>
        <v>8.5254475844758897</v>
      </c>
      <c r="T28" s="48">
        <f>VLOOKUP($A28,'Occupancy Raw Data'!$B$8:$BE$45,'Occupancy Raw Data'!AB$3,FALSE)</f>
        <v>4.1539187318832402</v>
      </c>
      <c r="U28" s="49">
        <f>VLOOKUP($A28,'Occupancy Raw Data'!$B$8:$BE$45,'Occupancy Raw Data'!AC$3,FALSE)</f>
        <v>6.2716246088048102</v>
      </c>
      <c r="V28" s="50">
        <f>VLOOKUP($A28,'Occupancy Raw Data'!$B$8:$BE$45,'Occupancy Raw Data'!AE$3,FALSE)</f>
        <v>8.4455897625552296</v>
      </c>
      <c r="X28" s="51">
        <f>VLOOKUP($A28,'ADR Raw Data'!$B$6:$BE$43,'ADR Raw Data'!G$1,FALSE)</f>
        <v>112.10223872073099</v>
      </c>
      <c r="Y28" s="52">
        <f>VLOOKUP($A28,'ADR Raw Data'!$B$6:$BE$43,'ADR Raw Data'!H$1,FALSE)</f>
        <v>115.636096440872</v>
      </c>
      <c r="Z28" s="52">
        <f>VLOOKUP($A28,'ADR Raw Data'!$B$6:$BE$43,'ADR Raw Data'!I$1,FALSE)</f>
        <v>119.554972356599</v>
      </c>
      <c r="AA28" s="52">
        <f>VLOOKUP($A28,'ADR Raw Data'!$B$6:$BE$43,'ADR Raw Data'!J$1,FALSE)</f>
        <v>122.298404726735</v>
      </c>
      <c r="AB28" s="52">
        <f>VLOOKUP($A28,'ADR Raw Data'!$B$6:$BE$43,'ADR Raw Data'!K$1,FALSE)</f>
        <v>120.54503342508799</v>
      </c>
      <c r="AC28" s="53">
        <f>VLOOKUP($A28,'ADR Raw Data'!$B$6:$BE$43,'ADR Raw Data'!L$1,FALSE)</f>
        <v>118.488314813334</v>
      </c>
      <c r="AD28" s="52">
        <f>VLOOKUP($A28,'ADR Raw Data'!$B$6:$BE$43,'ADR Raw Data'!N$1,FALSE)</f>
        <v>139.44524232633199</v>
      </c>
      <c r="AE28" s="52">
        <f>VLOOKUP($A28,'ADR Raw Data'!$B$6:$BE$43,'ADR Raw Data'!O$1,FALSE)</f>
        <v>140.42115065243101</v>
      </c>
      <c r="AF28" s="53">
        <f>VLOOKUP($A28,'ADR Raw Data'!$B$6:$BE$43,'ADR Raw Data'!P$1,FALSE)</f>
        <v>139.93836363636299</v>
      </c>
      <c r="AG28" s="54">
        <f>VLOOKUP($A28,'ADR Raw Data'!$B$6:$BE$43,'ADR Raw Data'!R$1,FALSE)</f>
        <v>124.61812492862801</v>
      </c>
      <c r="AI28" s="47">
        <f>VLOOKUP($A28,'ADR Raw Data'!$B$6:$BE$43,'ADR Raw Data'!T$1,FALSE)</f>
        <v>0.870753357953167</v>
      </c>
      <c r="AJ28" s="48">
        <f>VLOOKUP($A28,'ADR Raw Data'!$B$6:$BE$43,'ADR Raw Data'!U$1,FALSE)</f>
        <v>4.6972602468500497</v>
      </c>
      <c r="AK28" s="48">
        <f>VLOOKUP($A28,'ADR Raw Data'!$B$6:$BE$43,'ADR Raw Data'!V$1,FALSE)</f>
        <v>10.987521414155101</v>
      </c>
      <c r="AL28" s="48">
        <f>VLOOKUP($A28,'ADR Raw Data'!$B$6:$BE$43,'ADR Raw Data'!W$1,FALSE)</f>
        <v>13.059063229729899</v>
      </c>
      <c r="AM28" s="48">
        <f>VLOOKUP($A28,'ADR Raw Data'!$B$6:$BE$43,'ADR Raw Data'!X$1,FALSE)</f>
        <v>6.9083353581934501</v>
      </c>
      <c r="AN28" s="49">
        <f>VLOOKUP($A28,'ADR Raw Data'!$B$6:$BE$43,'ADR Raw Data'!Y$1,FALSE)</f>
        <v>7.8014183057814197</v>
      </c>
      <c r="AO28" s="48">
        <f>VLOOKUP($A28,'ADR Raw Data'!$B$6:$BE$43,'ADR Raw Data'!AA$1,FALSE)</f>
        <v>9.5081436888594393</v>
      </c>
      <c r="AP28" s="48">
        <f>VLOOKUP($A28,'ADR Raw Data'!$B$6:$BE$43,'ADR Raw Data'!AB$1,FALSE)</f>
        <v>6.6482071394571998</v>
      </c>
      <c r="AQ28" s="49">
        <f>VLOOKUP($A28,'ADR Raw Data'!$B$6:$BE$43,'ADR Raw Data'!AC$1,FALSE)</f>
        <v>8.0020426538877398</v>
      </c>
      <c r="AR28" s="50">
        <f>VLOOKUP($A28,'ADR Raw Data'!$B$6:$BE$43,'ADR Raw Data'!AE$1,FALSE)</f>
        <v>7.7585374146463</v>
      </c>
      <c r="AS28" s="40"/>
      <c r="AT28" s="51">
        <f>VLOOKUP($A28,'RevPAR Raw Data'!$B$6:$BE$43,'RevPAR Raw Data'!G$1,FALSE)</f>
        <v>46.658193487045402</v>
      </c>
      <c r="AU28" s="52">
        <f>VLOOKUP($A28,'RevPAR Raw Data'!$B$6:$BE$43,'RevPAR Raw Data'!H$1,FALSE)</f>
        <v>71.822467316377399</v>
      </c>
      <c r="AV28" s="52">
        <f>VLOOKUP($A28,'RevPAR Raw Data'!$B$6:$BE$43,'RevPAR Raw Data'!I$1,FALSE)</f>
        <v>82.241999049203699</v>
      </c>
      <c r="AW28" s="52">
        <f>VLOOKUP($A28,'RevPAR Raw Data'!$B$6:$BE$43,'RevPAR Raw Data'!J$1,FALSE)</f>
        <v>78.722148799619603</v>
      </c>
      <c r="AX28" s="52">
        <f>VLOOKUP($A28,'RevPAR Raw Data'!$B$6:$BE$43,'RevPAR Raw Data'!K$1,FALSE)</f>
        <v>72.865704777751304</v>
      </c>
      <c r="AY28" s="53">
        <f>VLOOKUP($A28,'RevPAR Raw Data'!$B$6:$BE$43,'RevPAR Raw Data'!L$1,FALSE)</f>
        <v>70.462102685999497</v>
      </c>
      <c r="AZ28" s="52">
        <f>VLOOKUP($A28,'RevPAR Raw Data'!$B$6:$BE$43,'RevPAR Raw Data'!N$1,FALSE)</f>
        <v>82.069507962918905</v>
      </c>
      <c r="BA28" s="52">
        <f>VLOOKUP($A28,'RevPAR Raw Data'!$B$6:$BE$43,'RevPAR Raw Data'!O$1,FALSE)</f>
        <v>84.412904682671694</v>
      </c>
      <c r="BB28" s="53">
        <f>VLOOKUP($A28,'RevPAR Raw Data'!$B$6:$BE$43,'RevPAR Raw Data'!P$1,FALSE)</f>
        <v>83.241206322795307</v>
      </c>
      <c r="BC28" s="54">
        <f>VLOOKUP($A28,'RevPAR Raw Data'!$B$6:$BE$43,'RevPAR Raw Data'!R$1,FALSE)</f>
        <v>74.113275153655394</v>
      </c>
      <c r="BE28" s="47">
        <f>VLOOKUP($A28,'RevPAR Raw Data'!$B$6:$BE$43,'RevPAR Raw Data'!T$1,FALSE)</f>
        <v>1.2258069195594401</v>
      </c>
      <c r="BF28" s="48">
        <f>VLOOKUP($A28,'RevPAR Raw Data'!$B$6:$BE$43,'RevPAR Raw Data'!U$1,FALSE)</f>
        <v>20.1338915196059</v>
      </c>
      <c r="BG28" s="48">
        <f>VLOOKUP($A28,'RevPAR Raw Data'!$B$6:$BE$43,'RevPAR Raw Data'!V$1,FALSE)</f>
        <v>28.1320363963112</v>
      </c>
      <c r="BH28" s="48">
        <f>VLOOKUP($A28,'RevPAR Raw Data'!$B$6:$BE$43,'RevPAR Raw Data'!W$1,FALSE)</f>
        <v>18.8596417600561</v>
      </c>
      <c r="BI28" s="48">
        <f>VLOOKUP($A28,'RevPAR Raw Data'!$B$6:$BE$43,'RevPAR Raw Data'!X$1,FALSE)</f>
        <v>16.397386509949499</v>
      </c>
      <c r="BJ28" s="49">
        <f>VLOOKUP($A28,'RevPAR Raw Data'!$B$6:$BE$43,'RevPAR Raw Data'!Y$1,FALSE)</f>
        <v>17.870650830991</v>
      </c>
      <c r="BK28" s="48">
        <f>VLOOKUP($A28,'RevPAR Raw Data'!$B$6:$BE$43,'RevPAR Raw Data'!AA$1,FALSE)</f>
        <v>18.8442030797857</v>
      </c>
      <c r="BL28" s="48">
        <f>VLOOKUP($A28,'RevPAR Raw Data'!$B$6:$BE$43,'RevPAR Raw Data'!AB$1,FALSE)</f>
        <v>11.078286993040701</v>
      </c>
      <c r="BM28" s="49">
        <f>VLOOKUP($A28,'RevPAR Raw Data'!$B$6:$BE$43,'RevPAR Raw Data'!AC$1,FALSE)</f>
        <v>14.775525338980801</v>
      </c>
      <c r="BN28" s="50">
        <f>VLOOKUP($A28,'RevPAR Raw Data'!$B$6:$BE$43,'RevPAR Raw Data'!AE$1,FALSE)</f>
        <v>16.859381418816898</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Data'!G$3,FALSE)</f>
        <v>39.869183885833202</v>
      </c>
      <c r="C30" s="48">
        <f>VLOOKUP($A30,'Occupancy Raw Data'!$B$8:$BE$45,'Occupancy Raw Data'!H$3,FALSE)</f>
        <v>53.173777315296498</v>
      </c>
      <c r="D30" s="48">
        <f>VLOOKUP($A30,'Occupancy Raw Data'!$B$8:$BE$45,'Occupancy Raw Data'!I$3,FALSE)</f>
        <v>54.2589564441801</v>
      </c>
      <c r="E30" s="48">
        <f>VLOOKUP($A30,'Occupancy Raw Data'!$B$8:$BE$45,'Occupancy Raw Data'!J$3,FALSE)</f>
        <v>53.292701055448099</v>
      </c>
      <c r="F30" s="48">
        <f>VLOOKUP($A30,'Occupancy Raw Data'!$B$8:$BE$45,'Occupancy Raw Data'!K$3,FALSE)</f>
        <v>46.796491749665499</v>
      </c>
      <c r="G30" s="49">
        <f>VLOOKUP($A30,'Occupancy Raw Data'!$B$8:$BE$45,'Occupancy Raw Data'!L$3,FALSE)</f>
        <v>49.478222090084699</v>
      </c>
      <c r="H30" s="48">
        <f>VLOOKUP($A30,'Occupancy Raw Data'!$B$8:$BE$45,'Occupancy Raw Data'!N$3,FALSE)</f>
        <v>59.714583023636003</v>
      </c>
      <c r="I30" s="48">
        <f>VLOOKUP($A30,'Occupancy Raw Data'!$B$8:$BE$45,'Occupancy Raw Data'!O$3,FALSE)</f>
        <v>53.902185223725198</v>
      </c>
      <c r="J30" s="49">
        <f>VLOOKUP($A30,'Occupancy Raw Data'!$B$8:$BE$45,'Occupancy Raw Data'!P$3,FALSE)</f>
        <v>56.808384123680597</v>
      </c>
      <c r="K30" s="50">
        <f>VLOOKUP($A30,'Occupancy Raw Data'!$B$8:$BE$45,'Occupancy Raw Data'!R$3,FALSE)</f>
        <v>51.572554099683501</v>
      </c>
      <c r="M30" s="47">
        <f>VLOOKUP($A30,'Occupancy Raw Data'!$B$8:$BE$45,'Occupancy Raw Data'!T$3,FALSE)</f>
        <v>-3.3343498989114901</v>
      </c>
      <c r="N30" s="48">
        <f>VLOOKUP($A30,'Occupancy Raw Data'!$B$8:$BE$45,'Occupancy Raw Data'!U$3,FALSE)</f>
        <v>4.6551488657837501</v>
      </c>
      <c r="O30" s="48">
        <f>VLOOKUP($A30,'Occupancy Raw Data'!$B$8:$BE$45,'Occupancy Raw Data'!V$3,FALSE)</f>
        <v>-0.92705168952141703</v>
      </c>
      <c r="P30" s="48">
        <f>VLOOKUP($A30,'Occupancy Raw Data'!$B$8:$BE$45,'Occupancy Raw Data'!W$3,FALSE)</f>
        <v>-3.0186356633898099</v>
      </c>
      <c r="Q30" s="48">
        <f>VLOOKUP($A30,'Occupancy Raw Data'!$B$8:$BE$45,'Occupancy Raw Data'!X$3,FALSE)</f>
        <v>-5.9871222368260302</v>
      </c>
      <c r="R30" s="49">
        <f>VLOOKUP($A30,'Occupancy Raw Data'!$B$8:$BE$45,'Occupancy Raw Data'!Y$3,FALSE)</f>
        <v>-1.65245330590823</v>
      </c>
      <c r="S30" s="48">
        <f>VLOOKUP($A30,'Occupancy Raw Data'!$B$8:$BE$45,'Occupancy Raw Data'!AA$3,FALSE)</f>
        <v>2.3295823627524799</v>
      </c>
      <c r="T30" s="48">
        <f>VLOOKUP($A30,'Occupancy Raw Data'!$B$8:$BE$45,'Occupancy Raw Data'!AB$3,FALSE)</f>
        <v>5.8961841626772404</v>
      </c>
      <c r="U30" s="49">
        <f>VLOOKUP($A30,'Occupancy Raw Data'!$B$8:$BE$45,'Occupancy Raw Data'!AC$3,FALSE)</f>
        <v>3.9912145799432501</v>
      </c>
      <c r="V30" s="50">
        <f>VLOOKUP($A30,'Occupancy Raw Data'!$B$8:$BE$45,'Occupancy Raw Data'!AE$3,FALSE)</f>
        <v>5.6522661233546698E-2</v>
      </c>
      <c r="X30" s="51">
        <f>VLOOKUP($A30,'ADR Raw Data'!$B$6:$BE$43,'ADR Raw Data'!G$1,FALSE)</f>
        <v>89.021711409395905</v>
      </c>
      <c r="Y30" s="52">
        <f>VLOOKUP($A30,'ADR Raw Data'!$B$6:$BE$43,'ADR Raw Data'!H$1,FALSE)</f>
        <v>93.295367626502596</v>
      </c>
      <c r="Z30" s="52">
        <f>VLOOKUP($A30,'ADR Raw Data'!$B$6:$BE$43,'ADR Raw Data'!I$1,FALSE)</f>
        <v>97.798087671232807</v>
      </c>
      <c r="AA30" s="52">
        <f>VLOOKUP($A30,'ADR Raw Data'!$B$6:$BE$43,'ADR Raw Data'!J$1,FALSE)</f>
        <v>94.5827866108786</v>
      </c>
      <c r="AB30" s="52">
        <f>VLOOKUP($A30,'ADR Raw Data'!$B$6:$BE$43,'ADR Raw Data'!K$1,FALSE)</f>
        <v>93.218564167725503</v>
      </c>
      <c r="AC30" s="53">
        <f>VLOOKUP($A30,'ADR Raw Data'!$B$6:$BE$43,'ADR Raw Data'!L$1,FALSE)</f>
        <v>93.856994952529703</v>
      </c>
      <c r="AD30" s="52">
        <f>VLOOKUP($A30,'ADR Raw Data'!$B$6:$BE$43,'ADR Raw Data'!N$1,FALSE)</f>
        <v>102.983430420711</v>
      </c>
      <c r="AE30" s="52">
        <f>VLOOKUP($A30,'ADR Raw Data'!$B$6:$BE$43,'ADR Raw Data'!O$1,FALSE)</f>
        <v>99.892788196359604</v>
      </c>
      <c r="AF30" s="53">
        <f>VLOOKUP($A30,'ADR Raw Data'!$B$6:$BE$43,'ADR Raw Data'!P$1,FALSE)</f>
        <v>101.517164725892</v>
      </c>
      <c r="AG30" s="54">
        <f>VLOOKUP($A30,'ADR Raw Data'!$B$6:$BE$43,'ADR Raw Data'!R$1,FALSE)</f>
        <v>96.267811406217803</v>
      </c>
      <c r="AH30" s="65"/>
      <c r="AI30" s="47">
        <f>VLOOKUP($A30,'ADR Raw Data'!$B$6:$BE$43,'ADR Raw Data'!T$1,FALSE)</f>
        <v>10.9698949907793</v>
      </c>
      <c r="AJ30" s="48">
        <f>VLOOKUP($A30,'ADR Raw Data'!$B$6:$BE$43,'ADR Raw Data'!U$1,FALSE)</f>
        <v>5.3430271882304199</v>
      </c>
      <c r="AK30" s="48">
        <f>VLOOKUP($A30,'ADR Raw Data'!$B$6:$BE$43,'ADR Raw Data'!V$1,FALSE)</f>
        <v>7.1772647484629104</v>
      </c>
      <c r="AL30" s="48">
        <f>VLOOKUP($A30,'ADR Raw Data'!$B$6:$BE$43,'ADR Raw Data'!W$1,FALSE)</f>
        <v>7.2399091328023699</v>
      </c>
      <c r="AM30" s="48">
        <f>VLOOKUP($A30,'ADR Raw Data'!$B$6:$BE$43,'ADR Raw Data'!X$1,FALSE)</f>
        <v>7.6840466969639802</v>
      </c>
      <c r="AN30" s="49">
        <f>VLOOKUP($A30,'ADR Raw Data'!$B$6:$BE$43,'ADR Raw Data'!Y$1,FALSE)</f>
        <v>7.5043929665831799</v>
      </c>
      <c r="AO30" s="48">
        <f>VLOOKUP($A30,'ADR Raw Data'!$B$6:$BE$43,'ADR Raw Data'!AA$1,FALSE)</f>
        <v>6.5907727436292998</v>
      </c>
      <c r="AP30" s="48">
        <f>VLOOKUP($A30,'ADR Raw Data'!$B$6:$BE$43,'ADR Raw Data'!AB$1,FALSE)</f>
        <v>5.6163271034403701</v>
      </c>
      <c r="AQ30" s="49">
        <f>VLOOKUP($A30,'ADR Raw Data'!$B$6:$BE$43,'ADR Raw Data'!AC$1,FALSE)</f>
        <v>6.1143779354324002</v>
      </c>
      <c r="AR30" s="50">
        <f>VLOOKUP($A30,'ADR Raw Data'!$B$6:$BE$43,'ADR Raw Data'!AE$1,FALSE)</f>
        <v>7.1576984453335104</v>
      </c>
      <c r="AS30" s="40"/>
      <c r="AT30" s="51">
        <f>VLOOKUP($A30,'RevPAR Raw Data'!$B$6:$BE$43,'RevPAR Raw Data'!G$1,FALSE)</f>
        <v>35.492229820127797</v>
      </c>
      <c r="AU30" s="52">
        <f>VLOOKUP($A30,'RevPAR Raw Data'!$B$6:$BE$43,'RevPAR Raw Data'!H$1,FALSE)</f>
        <v>49.608671027203798</v>
      </c>
      <c r="AV30" s="52">
        <f>VLOOKUP($A30,'RevPAR Raw Data'!$B$6:$BE$43,'RevPAR Raw Data'!I$1,FALSE)</f>
        <v>53.064221792775299</v>
      </c>
      <c r="AW30" s="52">
        <f>VLOOKUP($A30,'RevPAR Raw Data'!$B$6:$BE$43,'RevPAR Raw Data'!J$1,FALSE)</f>
        <v>50.405721718448</v>
      </c>
      <c r="AX30" s="52">
        <f>VLOOKUP($A30,'RevPAR Raw Data'!$B$6:$BE$43,'RevPAR Raw Data'!K$1,FALSE)</f>
        <v>43.623017689906298</v>
      </c>
      <c r="AY30" s="53">
        <f>VLOOKUP($A30,'RevPAR Raw Data'!$B$6:$BE$43,'RevPAR Raw Data'!L$1,FALSE)</f>
        <v>46.438772409692199</v>
      </c>
      <c r="AZ30" s="52">
        <f>VLOOKUP($A30,'RevPAR Raw Data'!$B$6:$BE$43,'RevPAR Raw Data'!N$1,FALSE)</f>
        <v>61.496126059164503</v>
      </c>
      <c r="BA30" s="52">
        <f>VLOOKUP($A30,'RevPAR Raw Data'!$B$6:$BE$43,'RevPAR Raw Data'!O$1,FALSE)</f>
        <v>53.844395718745297</v>
      </c>
      <c r="BB30" s="53">
        <f>VLOOKUP($A30,'RevPAR Raw Data'!$B$6:$BE$43,'RevPAR Raw Data'!P$1,FALSE)</f>
        <v>57.6702608889549</v>
      </c>
      <c r="BC30" s="54">
        <f>VLOOKUP($A30,'RevPAR Raw Data'!$B$6:$BE$43,'RevPAR Raw Data'!R$1,FALSE)</f>
        <v>49.647769118052999</v>
      </c>
      <c r="BE30" s="47">
        <f>VLOOKUP($A30,'RevPAR Raw Data'!$B$6:$BE$43,'RevPAR Raw Data'!T$1,FALSE)</f>
        <v>7.2697704093320796</v>
      </c>
      <c r="BF30" s="48">
        <f>VLOOKUP($A30,'RevPAR Raw Data'!$B$6:$BE$43,'RevPAR Raw Data'!U$1,FALSE)</f>
        <v>10.2469019235656</v>
      </c>
      <c r="BG30" s="48">
        <f>VLOOKUP($A30,'RevPAR Raw Data'!$B$6:$BE$43,'RevPAR Raw Data'!V$1,FALSE)</f>
        <v>6.1836761048294404</v>
      </c>
      <c r="BH30" s="48">
        <f>VLOOKUP($A30,'RevPAR Raw Data'!$B$6:$BE$43,'RevPAR Raw Data'!W$1,FALSE)</f>
        <v>4.0027269903327598</v>
      </c>
      <c r="BI30" s="48">
        <f>VLOOKUP($A30,'RevPAR Raw Data'!$B$6:$BE$43,'RevPAR Raw Data'!X$1,FALSE)</f>
        <v>1.2368711916559201</v>
      </c>
      <c r="BJ30" s="49">
        <f>VLOOKUP($A30,'RevPAR Raw Data'!$B$6:$BE$43,'RevPAR Raw Data'!Y$1,FALSE)</f>
        <v>5.7279330710103</v>
      </c>
      <c r="BK30" s="48">
        <f>VLOOKUP($A30,'RevPAR Raw Data'!$B$6:$BE$43,'RevPAR Raw Data'!AA$1,FALSE)</f>
        <v>9.0738925857864707</v>
      </c>
      <c r="BL30" s="48">
        <f>VLOOKUP($A30,'RevPAR Raw Data'!$B$6:$BE$43,'RevPAR Raw Data'!AB$1,FALSE)</f>
        <v>11.8436602553148</v>
      </c>
      <c r="BM30" s="49">
        <f>VLOOKUP($A30,'RevPAR Raw Data'!$B$6:$BE$43,'RevPAR Raw Data'!AC$1,FALSE)</f>
        <v>10.3496304590074</v>
      </c>
      <c r="BN30" s="50">
        <f>VLOOKUP($A30,'RevPAR Raw Data'!$B$6:$BE$43,'RevPAR Raw Data'!AE$1,FALSE)</f>
        <v>7.21826682821143</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Data'!G$3,FALSE)</f>
        <v>45.5492932546072</v>
      </c>
      <c r="C32" s="48">
        <f>VLOOKUP($A32,'Occupancy Raw Data'!$B$8:$BE$45,'Occupancy Raw Data'!H$3,FALSE)</f>
        <v>61.902844873859301</v>
      </c>
      <c r="D32" s="48">
        <f>VLOOKUP($A32,'Occupancy Raw Data'!$B$8:$BE$45,'Occupancy Raw Data'!I$3,FALSE)</f>
        <v>69.744140275541199</v>
      </c>
      <c r="E32" s="48">
        <f>VLOOKUP($A32,'Occupancy Raw Data'!$B$8:$BE$45,'Occupancy Raw Data'!J$3,FALSE)</f>
        <v>68.4961531579889</v>
      </c>
      <c r="F32" s="48">
        <f>VLOOKUP($A32,'Occupancy Raw Data'!$B$8:$BE$45,'Occupancy Raw Data'!K$3,FALSE)</f>
        <v>59.344247629271699</v>
      </c>
      <c r="G32" s="49">
        <f>VLOOKUP($A32,'Occupancy Raw Data'!$B$8:$BE$45,'Occupancy Raw Data'!L$3,FALSE)</f>
        <v>61.007335838253702</v>
      </c>
      <c r="H32" s="48">
        <f>VLOOKUP($A32,'Occupancy Raw Data'!$B$8:$BE$45,'Occupancy Raw Data'!N$3,FALSE)</f>
        <v>60.006262300948201</v>
      </c>
      <c r="I32" s="48">
        <f>VLOOKUP($A32,'Occupancy Raw Data'!$B$8:$BE$45,'Occupancy Raw Data'!O$3,FALSE)</f>
        <v>65.467883342279407</v>
      </c>
      <c r="J32" s="49">
        <f>VLOOKUP($A32,'Occupancy Raw Data'!$B$8:$BE$45,'Occupancy Raw Data'!P$3,FALSE)</f>
        <v>62.7370728216138</v>
      </c>
      <c r="K32" s="50">
        <f>VLOOKUP($A32,'Occupancy Raw Data'!$B$8:$BE$45,'Occupancy Raw Data'!R$3,FALSE)</f>
        <v>61.501546404928</v>
      </c>
      <c r="M32" s="47">
        <f>VLOOKUP($A32,'Occupancy Raw Data'!$B$8:$BE$45,'Occupancy Raw Data'!T$3,FALSE)</f>
        <v>-19.809213416845001</v>
      </c>
      <c r="N32" s="48">
        <f>VLOOKUP($A32,'Occupancy Raw Data'!$B$8:$BE$45,'Occupancy Raw Data'!U$3,FALSE)</f>
        <v>-8.9456162563080195</v>
      </c>
      <c r="O32" s="48">
        <f>VLOOKUP($A32,'Occupancy Raw Data'!$B$8:$BE$45,'Occupancy Raw Data'!V$3,FALSE)</f>
        <v>-4.8697654524196397</v>
      </c>
      <c r="P32" s="48">
        <f>VLOOKUP($A32,'Occupancy Raw Data'!$B$8:$BE$45,'Occupancy Raw Data'!W$3,FALSE)</f>
        <v>-6.14447086298199</v>
      </c>
      <c r="Q32" s="48">
        <f>VLOOKUP($A32,'Occupancy Raw Data'!$B$8:$BE$45,'Occupancy Raw Data'!X$3,FALSE)</f>
        <v>-12.5174746211559</v>
      </c>
      <c r="R32" s="49">
        <f>VLOOKUP($A32,'Occupancy Raw Data'!$B$8:$BE$45,'Occupancy Raw Data'!Y$3,FALSE)</f>
        <v>-9.9963681968636706</v>
      </c>
      <c r="S32" s="48">
        <f>VLOOKUP($A32,'Occupancy Raw Data'!$B$8:$BE$45,'Occupancy Raw Data'!AA$3,FALSE)</f>
        <v>-14.526950368705799</v>
      </c>
      <c r="T32" s="48">
        <f>VLOOKUP($A32,'Occupancy Raw Data'!$B$8:$BE$45,'Occupancy Raw Data'!AB$3,FALSE)</f>
        <v>-12.029268702351199</v>
      </c>
      <c r="U32" s="49">
        <f>VLOOKUP($A32,'Occupancy Raw Data'!$B$8:$BE$45,'Occupancy Raw Data'!AC$3,FALSE)</f>
        <v>-13.2417113161505</v>
      </c>
      <c r="V32" s="50">
        <f>VLOOKUP($A32,'Occupancy Raw Data'!$B$8:$BE$45,'Occupancy Raw Data'!AE$3,FALSE)</f>
        <v>-10.967036048245999</v>
      </c>
      <c r="X32" s="51">
        <f>VLOOKUP($A32,'ADR Raw Data'!$B$6:$BE$43,'ADR Raw Data'!G$1,FALSE)</f>
        <v>94.068841186290797</v>
      </c>
      <c r="Y32" s="52">
        <f>VLOOKUP($A32,'ADR Raw Data'!$B$6:$BE$43,'ADR Raw Data'!H$1,FALSE)</f>
        <v>106.127030847604</v>
      </c>
      <c r="Z32" s="52">
        <f>VLOOKUP($A32,'ADR Raw Data'!$B$6:$BE$43,'ADR Raw Data'!I$1,FALSE)</f>
        <v>110.57769679322701</v>
      </c>
      <c r="AA32" s="52">
        <f>VLOOKUP($A32,'ADR Raw Data'!$B$6:$BE$43,'ADR Raw Data'!J$1,FALSE)</f>
        <v>109.491021726637</v>
      </c>
      <c r="AB32" s="52">
        <f>VLOOKUP($A32,'ADR Raw Data'!$B$6:$BE$43,'ADR Raw Data'!K$1,FALSE)</f>
        <v>100.613340687419</v>
      </c>
      <c r="AC32" s="53">
        <f>VLOOKUP($A32,'ADR Raw Data'!$B$6:$BE$43,'ADR Raw Data'!L$1,FALSE)</f>
        <v>105.02677133912</v>
      </c>
      <c r="AD32" s="52">
        <f>VLOOKUP($A32,'ADR Raw Data'!$B$6:$BE$43,'ADR Raw Data'!N$1,FALSE)</f>
        <v>107.646589109206</v>
      </c>
      <c r="AE32" s="52">
        <f>VLOOKUP($A32,'ADR Raw Data'!$B$6:$BE$43,'ADR Raw Data'!O$1,FALSE)</f>
        <v>111.76779668625301</v>
      </c>
      <c r="AF32" s="53">
        <f>VLOOKUP($A32,'ADR Raw Data'!$B$6:$BE$43,'ADR Raw Data'!P$1,FALSE)</f>
        <v>109.79688657088801</v>
      </c>
      <c r="AG32" s="54">
        <f>VLOOKUP($A32,'ADR Raw Data'!$B$6:$BE$43,'ADR Raw Data'!R$1,FALSE)</f>
        <v>106.417040988103</v>
      </c>
      <c r="AI32" s="47">
        <f>VLOOKUP($A32,'ADR Raw Data'!$B$6:$BE$43,'ADR Raw Data'!T$1,FALSE)</f>
        <v>4.6106499431833603</v>
      </c>
      <c r="AJ32" s="48">
        <f>VLOOKUP($A32,'ADR Raw Data'!$B$6:$BE$43,'ADR Raw Data'!U$1,FALSE)</f>
        <v>11.0425600271956</v>
      </c>
      <c r="AK32" s="48">
        <f>VLOOKUP($A32,'ADR Raw Data'!$B$6:$BE$43,'ADR Raw Data'!V$1,FALSE)</f>
        <v>10.946091113557101</v>
      </c>
      <c r="AL32" s="48">
        <f>VLOOKUP($A32,'ADR Raw Data'!$B$6:$BE$43,'ADR Raw Data'!W$1,FALSE)</f>
        <v>11.1998319789377</v>
      </c>
      <c r="AM32" s="48">
        <f>VLOOKUP($A32,'ADR Raw Data'!$B$6:$BE$43,'ADR Raw Data'!X$1,FALSE)</f>
        <v>5.6606678271657103</v>
      </c>
      <c r="AN32" s="49">
        <f>VLOOKUP($A32,'ADR Raw Data'!$B$6:$BE$43,'ADR Raw Data'!Y$1,FALSE)</f>
        <v>9.3296912381883406</v>
      </c>
      <c r="AO32" s="48">
        <f>VLOOKUP($A32,'ADR Raw Data'!$B$6:$BE$43,'ADR Raw Data'!AA$1,FALSE)</f>
        <v>4.07608256359417</v>
      </c>
      <c r="AP32" s="48">
        <f>VLOOKUP($A32,'ADR Raw Data'!$B$6:$BE$43,'ADR Raw Data'!AB$1,FALSE)</f>
        <v>4.8584030268709197</v>
      </c>
      <c r="AQ32" s="49">
        <f>VLOOKUP($A32,'ADR Raw Data'!$B$6:$BE$43,'ADR Raw Data'!AC$1,FALSE)</f>
        <v>4.5127285157429</v>
      </c>
      <c r="AR32" s="50">
        <f>VLOOKUP($A32,'ADR Raw Data'!$B$6:$BE$43,'ADR Raw Data'!AE$1,FALSE)</f>
        <v>7.7601022166075397</v>
      </c>
      <c r="AS32" s="40"/>
      <c r="AT32" s="51">
        <f>VLOOKUP($A32,'RevPAR Raw Data'!$B$6:$BE$43,'RevPAR Raw Data'!G$1,FALSE)</f>
        <v>42.847692333154399</v>
      </c>
      <c r="AU32" s="52">
        <f>VLOOKUP($A32,'RevPAR Raw Data'!$B$6:$BE$43,'RevPAR Raw Data'!H$1,FALSE)</f>
        <v>65.695651274825494</v>
      </c>
      <c r="AV32" s="52">
        <f>VLOOKUP($A32,'RevPAR Raw Data'!$B$6:$BE$43,'RevPAR Raw Data'!I$1,FALSE)</f>
        <v>77.121463964931095</v>
      </c>
      <c r="AW32" s="52">
        <f>VLOOKUP($A32,'RevPAR Raw Data'!$B$6:$BE$43,'RevPAR Raw Data'!J$1,FALSE)</f>
        <v>74.997137936124503</v>
      </c>
      <c r="AX32" s="52">
        <f>VLOOKUP($A32,'RevPAR Raw Data'!$B$6:$BE$43,'RevPAR Raw Data'!K$1,FALSE)</f>
        <v>59.708230045625299</v>
      </c>
      <c r="AY32" s="53">
        <f>VLOOKUP($A32,'RevPAR Raw Data'!$B$6:$BE$43,'RevPAR Raw Data'!L$1,FALSE)</f>
        <v>64.074035110932101</v>
      </c>
      <c r="AZ32" s="52">
        <f>VLOOKUP($A32,'RevPAR Raw Data'!$B$6:$BE$43,'RevPAR Raw Data'!N$1,FALSE)</f>
        <v>64.594694618894195</v>
      </c>
      <c r="BA32" s="52">
        <f>VLOOKUP($A32,'RevPAR Raw Data'!$B$6:$BE$43,'RevPAR Raw Data'!O$1,FALSE)</f>
        <v>73.172010748792204</v>
      </c>
      <c r="BB32" s="53">
        <f>VLOOKUP($A32,'RevPAR Raw Data'!$B$6:$BE$43,'RevPAR Raw Data'!P$1,FALSE)</f>
        <v>68.883352683843199</v>
      </c>
      <c r="BC32" s="54">
        <f>VLOOKUP($A32,'RevPAR Raw Data'!$B$6:$BE$43,'RevPAR Raw Data'!R$1,FALSE)</f>
        <v>65.448125846049606</v>
      </c>
      <c r="BD32" s="65"/>
      <c r="BE32" s="47">
        <f>VLOOKUP($A32,'RevPAR Raw Data'!$B$6:$BE$43,'RevPAR Raw Data'!T$1,FALSE)</f>
        <v>-16.111896960810501</v>
      </c>
      <c r="BF32" s="48">
        <f>VLOOKUP($A32,'RevPAR Raw Data'!$B$6:$BE$43,'RevPAR Raw Data'!U$1,FALSE)</f>
        <v>1.1091187259822199</v>
      </c>
      <c r="BG32" s="48">
        <f>VLOOKUP($A32,'RevPAR Raw Data'!$B$6:$BE$43,'RevPAR Raw Data'!V$1,FALSE)</f>
        <v>5.5432766976991399</v>
      </c>
      <c r="BH32" s="48">
        <f>VLOOKUP($A32,'RevPAR Raw Data'!$B$6:$BE$43,'RevPAR Raw Data'!W$1,FALSE)</f>
        <v>4.3671907033069797</v>
      </c>
      <c r="BI32" s="48">
        <f>VLOOKUP($A32,'RevPAR Raw Data'!$B$6:$BE$43,'RevPAR Raw Data'!X$1,FALSE)</f>
        <v>-7.5653794526436897</v>
      </c>
      <c r="BJ32" s="49">
        <f>VLOOKUP($A32,'RevPAR Raw Data'!$B$6:$BE$43,'RevPAR Raw Data'!Y$1,FALSE)</f>
        <v>-1.5993072464751601</v>
      </c>
      <c r="BK32" s="48">
        <f>VLOOKUP($A32,'RevPAR Raw Data'!$B$6:$BE$43,'RevPAR Raw Data'!AA$1,FALSE)</f>
        <v>-11.042998296112399</v>
      </c>
      <c r="BL32" s="48">
        <f>VLOOKUP($A32,'RevPAR Raw Data'!$B$6:$BE$43,'RevPAR Raw Data'!AB$1,FALSE)</f>
        <v>-7.7552960302257397</v>
      </c>
      <c r="BM32" s="49">
        <f>VLOOKUP($A32,'RevPAR Raw Data'!$B$6:$BE$43,'RevPAR Raw Data'!AC$1,FALSE)</f>
        <v>-9.3265452829438704</v>
      </c>
      <c r="BN32" s="50">
        <f>VLOOKUP($A32,'RevPAR Raw Data'!$B$6:$BE$43,'RevPAR Raw Data'!AE$1,FALSE)</f>
        <v>-4.0579870391146304</v>
      </c>
    </row>
    <row r="33" spans="1:66" x14ac:dyDescent="0.25">
      <c r="A33" s="63" t="s">
        <v>46</v>
      </c>
      <c r="B33" s="47">
        <f>VLOOKUP($A33,'Occupancy Raw Data'!$B$8:$BE$45,'Occupancy Raw Data'!G$3,FALSE)</f>
        <v>48.092617194913601</v>
      </c>
      <c r="C33" s="48">
        <f>VLOOKUP($A33,'Occupancy Raw Data'!$B$8:$BE$45,'Occupancy Raw Data'!H$3,FALSE)</f>
        <v>57.278420952742401</v>
      </c>
      <c r="D33" s="48">
        <f>VLOOKUP($A33,'Occupancy Raw Data'!$B$8:$BE$45,'Occupancy Raw Data'!I$3,FALSE)</f>
        <v>60.523818561396801</v>
      </c>
      <c r="E33" s="48">
        <f>VLOOKUP($A33,'Occupancy Raw Data'!$B$8:$BE$45,'Occupancy Raw Data'!J$3,FALSE)</f>
        <v>61.529702030745803</v>
      </c>
      <c r="F33" s="48">
        <f>VLOOKUP($A33,'Occupancy Raw Data'!$B$8:$BE$45,'Occupancy Raw Data'!K$3,FALSE)</f>
        <v>56.9178212184475</v>
      </c>
      <c r="G33" s="49">
        <f>VLOOKUP($A33,'Occupancy Raw Data'!$B$8:$BE$45,'Occupancy Raw Data'!L$3,FALSE)</f>
        <v>56.868475991649198</v>
      </c>
      <c r="H33" s="48">
        <f>VLOOKUP($A33,'Occupancy Raw Data'!$B$8:$BE$45,'Occupancy Raw Data'!N$3,FALSE)</f>
        <v>51.224141203264303</v>
      </c>
      <c r="I33" s="48">
        <f>VLOOKUP($A33,'Occupancy Raw Data'!$B$8:$BE$45,'Occupancy Raw Data'!O$3,FALSE)</f>
        <v>53.122034541658699</v>
      </c>
      <c r="J33" s="49">
        <f>VLOOKUP($A33,'Occupancy Raw Data'!$B$8:$BE$45,'Occupancy Raw Data'!P$3,FALSE)</f>
        <v>52.173087872461501</v>
      </c>
      <c r="K33" s="50">
        <f>VLOOKUP($A33,'Occupancy Raw Data'!$B$8:$BE$45,'Occupancy Raw Data'!R$3,FALSE)</f>
        <v>55.526936529024198</v>
      </c>
      <c r="M33" s="47">
        <f>VLOOKUP($A33,'Occupancy Raw Data'!$B$8:$BE$45,'Occupancy Raw Data'!T$3,FALSE)</f>
        <v>-29.053396187383001</v>
      </c>
      <c r="N33" s="48">
        <f>VLOOKUP($A33,'Occupancy Raw Data'!$B$8:$BE$45,'Occupancy Raw Data'!U$3,FALSE)</f>
        <v>-23.939104065075998</v>
      </c>
      <c r="O33" s="48">
        <f>VLOOKUP($A33,'Occupancy Raw Data'!$B$8:$BE$45,'Occupancy Raw Data'!V$3,FALSE)</f>
        <v>-22.237620036068499</v>
      </c>
      <c r="P33" s="48">
        <f>VLOOKUP($A33,'Occupancy Raw Data'!$B$8:$BE$45,'Occupancy Raw Data'!W$3,FALSE)</f>
        <v>-19.865036348115101</v>
      </c>
      <c r="Q33" s="48">
        <f>VLOOKUP($A33,'Occupancy Raw Data'!$B$8:$BE$45,'Occupancy Raw Data'!X$3,FALSE)</f>
        <v>-21.690450197447301</v>
      </c>
      <c r="R33" s="49">
        <f>VLOOKUP($A33,'Occupancy Raw Data'!$B$8:$BE$45,'Occupancy Raw Data'!Y$3,FALSE)</f>
        <v>-23.231733652691201</v>
      </c>
      <c r="S33" s="48">
        <f>VLOOKUP($A33,'Occupancy Raw Data'!$B$8:$BE$45,'Occupancy Raw Data'!AA$3,FALSE)</f>
        <v>-26.539243585064899</v>
      </c>
      <c r="T33" s="48">
        <f>VLOOKUP($A33,'Occupancy Raw Data'!$B$8:$BE$45,'Occupancy Raw Data'!AB$3,FALSE)</f>
        <v>-23.519129570372598</v>
      </c>
      <c r="U33" s="49">
        <f>VLOOKUP($A33,'Occupancy Raw Data'!$B$8:$BE$45,'Occupancy Raw Data'!AC$3,FALSE)</f>
        <v>-25.0321375545617</v>
      </c>
      <c r="V33" s="50">
        <f>VLOOKUP($A33,'Occupancy Raw Data'!$B$8:$BE$45,'Occupancy Raw Data'!AE$3,FALSE)</f>
        <v>-23.723501746064699</v>
      </c>
      <c r="X33" s="51">
        <f>VLOOKUP($A33,'ADR Raw Data'!$B$6:$BE$43,'ADR Raw Data'!G$1,FALSE)</f>
        <v>79.263694041041802</v>
      </c>
      <c r="Y33" s="52">
        <f>VLOOKUP($A33,'ADR Raw Data'!$B$6:$BE$43,'ADR Raw Data'!H$1,FALSE)</f>
        <v>83.837881510934295</v>
      </c>
      <c r="Z33" s="52">
        <f>VLOOKUP($A33,'ADR Raw Data'!$B$6:$BE$43,'ADR Raw Data'!I$1,FALSE)</f>
        <v>87.308823079335198</v>
      </c>
      <c r="AA33" s="52">
        <f>VLOOKUP($A33,'ADR Raw Data'!$B$6:$BE$43,'ADR Raw Data'!J$1,FALSE)</f>
        <v>86.505517643429897</v>
      </c>
      <c r="AB33" s="52">
        <f>VLOOKUP($A33,'ADR Raw Data'!$B$6:$BE$43,'ADR Raw Data'!K$1,FALSE)</f>
        <v>81.764779459819906</v>
      </c>
      <c r="AC33" s="53">
        <f>VLOOKUP($A33,'ADR Raw Data'!$B$6:$BE$43,'ADR Raw Data'!L$1,FALSE)</f>
        <v>83.965306748097703</v>
      </c>
      <c r="AD33" s="52">
        <f>VLOOKUP($A33,'ADR Raw Data'!$B$6:$BE$43,'ADR Raw Data'!N$1,FALSE)</f>
        <v>82.054481178214104</v>
      </c>
      <c r="AE33" s="52">
        <f>VLOOKUP($A33,'ADR Raw Data'!$B$6:$BE$43,'ADR Raw Data'!O$1,FALSE)</f>
        <v>82.875279171132505</v>
      </c>
      <c r="AF33" s="53">
        <f>VLOOKUP($A33,'ADR Raw Data'!$B$6:$BE$43,'ADR Raw Data'!P$1,FALSE)</f>
        <v>82.472344688977799</v>
      </c>
      <c r="AG33" s="54">
        <f>VLOOKUP($A33,'ADR Raw Data'!$B$6:$BE$43,'ADR Raw Data'!R$1,FALSE)</f>
        <v>83.564510585937498</v>
      </c>
      <c r="AI33" s="47">
        <f>VLOOKUP($A33,'ADR Raw Data'!$B$6:$BE$43,'ADR Raw Data'!T$1,FALSE)</f>
        <v>-6.3582657810103198</v>
      </c>
      <c r="AJ33" s="48">
        <f>VLOOKUP($A33,'ADR Raw Data'!$B$6:$BE$43,'ADR Raw Data'!U$1,FALSE)</f>
        <v>-2.7924764653222098</v>
      </c>
      <c r="AK33" s="48">
        <f>VLOOKUP($A33,'ADR Raw Data'!$B$6:$BE$43,'ADR Raw Data'!V$1,FALSE)</f>
        <v>-0.78038343734748905</v>
      </c>
      <c r="AL33" s="48">
        <f>VLOOKUP($A33,'ADR Raw Data'!$B$6:$BE$43,'ADR Raw Data'!W$1,FALSE)</f>
        <v>-1.55248787530159</v>
      </c>
      <c r="AM33" s="48">
        <f>VLOOKUP($A33,'ADR Raw Data'!$B$6:$BE$43,'ADR Raw Data'!X$1,FALSE)</f>
        <v>-5.0420712819946703</v>
      </c>
      <c r="AN33" s="49">
        <f>VLOOKUP($A33,'ADR Raw Data'!$B$6:$BE$43,'ADR Raw Data'!Y$1,FALSE)</f>
        <v>-3.0759433317052598</v>
      </c>
      <c r="AO33" s="48">
        <f>VLOOKUP($A33,'ADR Raw Data'!$B$6:$BE$43,'ADR Raw Data'!AA$1,FALSE)</f>
        <v>-6.3461410733329799</v>
      </c>
      <c r="AP33" s="48">
        <f>VLOOKUP($A33,'ADR Raw Data'!$B$6:$BE$43,'ADR Raw Data'!AB$1,FALSE)</f>
        <v>-7.1751536413192198</v>
      </c>
      <c r="AQ33" s="49">
        <f>VLOOKUP($A33,'ADR Raw Data'!$B$6:$BE$43,'ADR Raw Data'!AC$1,FALSE)</f>
        <v>-6.75439651436636</v>
      </c>
      <c r="AR33" s="50">
        <f>VLOOKUP($A33,'ADR Raw Data'!$B$6:$BE$43,'ADR Raw Data'!AE$1,FALSE)</f>
        <v>-4.0878828442439898</v>
      </c>
      <c r="AS33" s="40"/>
      <c r="AT33" s="51">
        <f>VLOOKUP($A33,'RevPAR Raw Data'!$B$6:$BE$43,'RevPAR Raw Data'!G$1,FALSE)</f>
        <v>38.119984949705803</v>
      </c>
      <c r="AU33" s="52">
        <f>VLOOKUP($A33,'RevPAR Raw Data'!$B$6:$BE$43,'RevPAR Raw Data'!H$1,FALSE)</f>
        <v>48.021014689694397</v>
      </c>
      <c r="AV33" s="52">
        <f>VLOOKUP($A33,'RevPAR Raw Data'!$B$6:$BE$43,'RevPAR Raw Data'!I$1,FALSE)</f>
        <v>52.842633668627798</v>
      </c>
      <c r="AW33" s="52">
        <f>VLOOKUP($A33,'RevPAR Raw Data'!$B$6:$BE$43,'RevPAR Raw Data'!J$1,FALSE)</f>
        <v>53.226587246156697</v>
      </c>
      <c r="AX33" s="52">
        <f>VLOOKUP($A33,'RevPAR Raw Data'!$B$6:$BE$43,'RevPAR Raw Data'!K$1,FALSE)</f>
        <v>46.538730992598197</v>
      </c>
      <c r="AY33" s="53">
        <f>VLOOKUP($A33,'RevPAR Raw Data'!$B$6:$BE$43,'RevPAR Raw Data'!L$1,FALSE)</f>
        <v>47.749790309356598</v>
      </c>
      <c r="AZ33" s="52">
        <f>VLOOKUP($A33,'RevPAR Raw Data'!$B$6:$BE$43,'RevPAR Raw Data'!N$1,FALSE)</f>
        <v>42.0317033023344</v>
      </c>
      <c r="BA33" s="52">
        <f>VLOOKUP($A33,'RevPAR Raw Data'!$B$6:$BE$43,'RevPAR Raw Data'!O$1,FALSE)</f>
        <v>44.025034427785101</v>
      </c>
      <c r="BB33" s="53">
        <f>VLOOKUP($A33,'RevPAR Raw Data'!$B$6:$BE$43,'RevPAR Raw Data'!P$1,FALSE)</f>
        <v>43.028368865059697</v>
      </c>
      <c r="BC33" s="54">
        <f>VLOOKUP($A33,'RevPAR Raw Data'!$B$6:$BE$43,'RevPAR Raw Data'!R$1,FALSE)</f>
        <v>46.400812753843198</v>
      </c>
      <c r="BE33" s="47">
        <f>VLOOKUP($A33,'RevPAR Raw Data'!$B$6:$BE$43,'RevPAR Raw Data'!T$1,FALSE)</f>
        <v>-33.564369820389601</v>
      </c>
      <c r="BF33" s="48">
        <f>VLOOKUP($A33,'RevPAR Raw Data'!$B$6:$BE$43,'RevPAR Raw Data'!U$1,FALSE)</f>
        <v>-26.0630866833719</v>
      </c>
      <c r="BG33" s="48">
        <f>VLOOKUP($A33,'RevPAR Raw Data'!$B$6:$BE$43,'RevPAR Raw Data'!V$1,FALSE)</f>
        <v>-22.8444647697942</v>
      </c>
      <c r="BH33" s="48">
        <f>VLOOKUP($A33,'RevPAR Raw Data'!$B$6:$BE$43,'RevPAR Raw Data'!W$1,FALSE)</f>
        <v>-21.109121942687899</v>
      </c>
      <c r="BI33" s="48">
        <f>VLOOKUP($A33,'RevPAR Raw Data'!$B$6:$BE$43,'RevPAR Raw Data'!X$1,FALSE)</f>
        <v>-25.6388735191011</v>
      </c>
      <c r="BJ33" s="49">
        <f>VLOOKUP($A33,'RevPAR Raw Data'!$B$6:$BE$43,'RevPAR Raw Data'!Y$1,FALSE)</f>
        <v>-25.593082022267001</v>
      </c>
      <c r="BK33" s="48">
        <f>VLOOKUP($A33,'RevPAR Raw Data'!$B$6:$BE$43,'RevPAR Raw Data'!AA$1,FALSE)</f>
        <v>-31.201166820694201</v>
      </c>
      <c r="BL33" s="48">
        <f>VLOOKUP($A33,'RevPAR Raw Data'!$B$6:$BE$43,'RevPAR Raw Data'!AB$1,FALSE)</f>
        <v>-29.0067495299167</v>
      </c>
      <c r="BM33" s="49">
        <f>VLOOKUP($A33,'RevPAR Raw Data'!$B$6:$BE$43,'RevPAR Raw Data'!AC$1,FALSE)</f>
        <v>-30.0957642424714</v>
      </c>
      <c r="BN33" s="50">
        <f>VLOOKUP($A33,'RevPAR Raw Data'!$B$6:$BE$43,'RevPAR Raw Data'!AE$1,FALSE)</f>
        <v>-26.841595632377398</v>
      </c>
    </row>
    <row r="34" spans="1:66" x14ac:dyDescent="0.25">
      <c r="A34" s="63" t="s">
        <v>95</v>
      </c>
      <c r="B34" s="47">
        <f>VLOOKUP($A34,'Occupancy Raw Data'!$B$8:$BE$45,'Occupancy Raw Data'!G$3,FALSE)</f>
        <v>46.675456771519997</v>
      </c>
      <c r="C34" s="48">
        <f>VLOOKUP($A34,'Occupancy Raw Data'!$B$8:$BE$45,'Occupancy Raw Data'!H$3,FALSE)</f>
        <v>68.525145978526993</v>
      </c>
      <c r="D34" s="48">
        <f>VLOOKUP($A34,'Occupancy Raw Data'!$B$8:$BE$45,'Occupancy Raw Data'!I$3,FALSE)</f>
        <v>81.182896967413797</v>
      </c>
      <c r="E34" s="48">
        <f>VLOOKUP($A34,'Occupancy Raw Data'!$B$8:$BE$45,'Occupancy Raw Data'!J$3,FALSE)</f>
        <v>79.449990582030495</v>
      </c>
      <c r="F34" s="48">
        <f>VLOOKUP($A34,'Occupancy Raw Data'!$B$8:$BE$45,'Occupancy Raw Data'!K$3,FALSE)</f>
        <v>61.141457901676297</v>
      </c>
      <c r="G34" s="49">
        <f>VLOOKUP($A34,'Occupancy Raw Data'!$B$8:$BE$45,'Occupancy Raw Data'!L$3,FALSE)</f>
        <v>67.394989640233504</v>
      </c>
      <c r="H34" s="48">
        <f>VLOOKUP($A34,'Occupancy Raw Data'!$B$8:$BE$45,'Occupancy Raw Data'!N$3,FALSE)</f>
        <v>60.745903183273597</v>
      </c>
      <c r="I34" s="48">
        <f>VLOOKUP($A34,'Occupancy Raw Data'!$B$8:$BE$45,'Occupancy Raw Data'!O$3,FALSE)</f>
        <v>65.567903559992402</v>
      </c>
      <c r="J34" s="49">
        <f>VLOOKUP($A34,'Occupancy Raw Data'!$B$8:$BE$45,'Occupancy Raw Data'!P$3,FALSE)</f>
        <v>63.156903371633</v>
      </c>
      <c r="K34" s="50">
        <f>VLOOKUP($A34,'Occupancy Raw Data'!$B$8:$BE$45,'Occupancy Raw Data'!R$3,FALSE)</f>
        <v>66.184107849204807</v>
      </c>
      <c r="M34" s="47">
        <f>VLOOKUP($A34,'Occupancy Raw Data'!$B$8:$BE$45,'Occupancy Raw Data'!T$3,FALSE)</f>
        <v>-18.205489014215502</v>
      </c>
      <c r="N34" s="48">
        <f>VLOOKUP($A34,'Occupancy Raw Data'!$B$8:$BE$45,'Occupancy Raw Data'!U$3,FALSE)</f>
        <v>-5.0123305087347401</v>
      </c>
      <c r="O34" s="48">
        <f>VLOOKUP($A34,'Occupancy Raw Data'!$B$8:$BE$45,'Occupancy Raw Data'!V$3,FALSE)</f>
        <v>3.1263347890082098</v>
      </c>
      <c r="P34" s="48">
        <f>VLOOKUP($A34,'Occupancy Raw Data'!$B$8:$BE$45,'Occupancy Raw Data'!W$3,FALSE)</f>
        <v>-0.323625900773994</v>
      </c>
      <c r="Q34" s="48">
        <f>VLOOKUP($A34,'Occupancy Raw Data'!$B$8:$BE$45,'Occupancy Raw Data'!X$3,FALSE)</f>
        <v>-16.281769016998201</v>
      </c>
      <c r="R34" s="49">
        <f>VLOOKUP($A34,'Occupancy Raw Data'!$B$8:$BE$45,'Occupancy Raw Data'!Y$3,FALSE)</f>
        <v>-6.5690975988664402</v>
      </c>
      <c r="S34" s="48">
        <f>VLOOKUP($A34,'Occupancy Raw Data'!$B$8:$BE$45,'Occupancy Raw Data'!AA$3,FALSE)</f>
        <v>-20.851705587990502</v>
      </c>
      <c r="T34" s="48">
        <f>VLOOKUP($A34,'Occupancy Raw Data'!$B$8:$BE$45,'Occupancy Raw Data'!AB$3,FALSE)</f>
        <v>-16.2452627248448</v>
      </c>
      <c r="U34" s="49">
        <f>VLOOKUP($A34,'Occupancy Raw Data'!$B$8:$BE$45,'Occupancy Raw Data'!AC$3,FALSE)</f>
        <v>-18.5256632468204</v>
      </c>
      <c r="V34" s="50">
        <f>VLOOKUP($A34,'Occupancy Raw Data'!$B$8:$BE$45,'Occupancy Raw Data'!AE$3,FALSE)</f>
        <v>-10.163586039716</v>
      </c>
      <c r="X34" s="51">
        <f>VLOOKUP($A34,'ADR Raw Data'!$B$6:$BE$43,'ADR Raw Data'!G$1,FALSE)</f>
        <v>126.20154963680299</v>
      </c>
      <c r="Y34" s="52">
        <f>VLOOKUP($A34,'ADR Raw Data'!$B$6:$BE$43,'ADR Raw Data'!H$1,FALSE)</f>
        <v>144.76012369433701</v>
      </c>
      <c r="Z34" s="52">
        <f>VLOOKUP($A34,'ADR Raw Data'!$B$6:$BE$43,'ADR Raw Data'!I$1,FALSE)</f>
        <v>146.09417169373501</v>
      </c>
      <c r="AA34" s="52">
        <f>VLOOKUP($A34,'ADR Raw Data'!$B$6:$BE$43,'ADR Raw Data'!J$1,FALSE)</f>
        <v>147.06601706970099</v>
      </c>
      <c r="AB34" s="52">
        <f>VLOOKUP($A34,'ADR Raw Data'!$B$6:$BE$43,'ADR Raw Data'!K$1,FALSE)</f>
        <v>133.08304682686301</v>
      </c>
      <c r="AC34" s="53">
        <f>VLOOKUP($A34,'ADR Raw Data'!$B$6:$BE$43,'ADR Raw Data'!L$1,FALSE)</f>
        <v>140.93586808272701</v>
      </c>
      <c r="AD34" s="52">
        <f>VLOOKUP($A34,'ADR Raw Data'!$B$6:$BE$43,'ADR Raw Data'!N$1,FALSE)</f>
        <v>141.54300775193701</v>
      </c>
      <c r="AE34" s="52">
        <f>VLOOKUP($A34,'ADR Raw Data'!$B$6:$BE$43,'ADR Raw Data'!O$1,FALSE)</f>
        <v>151.713274920999</v>
      </c>
      <c r="AF34" s="53">
        <f>VLOOKUP($A34,'ADR Raw Data'!$B$6:$BE$43,'ADR Raw Data'!P$1,FALSE)</f>
        <v>146.82226513569901</v>
      </c>
      <c r="AG34" s="54">
        <f>VLOOKUP($A34,'ADR Raw Data'!$B$6:$BE$43,'ADR Raw Data'!R$1,FALSE)</f>
        <v>142.54077045047899</v>
      </c>
      <c r="AI34" s="47">
        <f>VLOOKUP($A34,'ADR Raw Data'!$B$6:$BE$43,'ADR Raw Data'!T$1,FALSE)</f>
        <v>13.2748320946347</v>
      </c>
      <c r="AJ34" s="48">
        <f>VLOOKUP($A34,'ADR Raw Data'!$B$6:$BE$43,'ADR Raw Data'!U$1,FALSE)</f>
        <v>23.087531828064499</v>
      </c>
      <c r="AK34" s="48">
        <f>VLOOKUP($A34,'ADR Raw Data'!$B$6:$BE$43,'ADR Raw Data'!V$1,FALSE)</f>
        <v>18.045654084116599</v>
      </c>
      <c r="AL34" s="48">
        <f>VLOOKUP($A34,'ADR Raw Data'!$B$6:$BE$43,'ADR Raw Data'!W$1,FALSE)</f>
        <v>20.576428569301701</v>
      </c>
      <c r="AM34" s="48">
        <f>VLOOKUP($A34,'ADR Raw Data'!$B$6:$BE$43,'ADR Raw Data'!X$1,FALSE)</f>
        <v>11.1692735910375</v>
      </c>
      <c r="AN34" s="49">
        <f>VLOOKUP($A34,'ADR Raw Data'!$B$6:$BE$43,'ADR Raw Data'!Y$1,FALSE)</f>
        <v>18.075946397689599</v>
      </c>
      <c r="AO34" s="48">
        <f>VLOOKUP($A34,'ADR Raw Data'!$B$6:$BE$43,'ADR Raw Data'!AA$1,FALSE)</f>
        <v>5.7455673123914899</v>
      </c>
      <c r="AP34" s="48">
        <f>VLOOKUP($A34,'ADR Raw Data'!$B$6:$BE$43,'ADR Raw Data'!AB$1,FALSE)</f>
        <v>9.34900633530847</v>
      </c>
      <c r="AQ34" s="49">
        <f>VLOOKUP($A34,'ADR Raw Data'!$B$6:$BE$43,'ADR Raw Data'!AC$1,FALSE)</f>
        <v>7.7028903286267703</v>
      </c>
      <c r="AR34" s="50">
        <f>VLOOKUP($A34,'ADR Raw Data'!$B$6:$BE$43,'ADR Raw Data'!AE$1,FALSE)</f>
        <v>14.5279421079362</v>
      </c>
      <c r="AS34" s="40"/>
      <c r="AT34" s="51">
        <f>VLOOKUP($A34,'RevPAR Raw Data'!$B$6:$BE$43,'RevPAR Raw Data'!G$1,FALSE)</f>
        <v>58.905149745714802</v>
      </c>
      <c r="AU34" s="52">
        <f>VLOOKUP($A34,'RevPAR Raw Data'!$B$6:$BE$43,'RevPAR Raw Data'!H$1,FALSE)</f>
        <v>99.197086080241107</v>
      </c>
      <c r="AV34" s="52">
        <f>VLOOKUP($A34,'RevPAR Raw Data'!$B$6:$BE$43,'RevPAR Raw Data'!I$1,FALSE)</f>
        <v>118.60348088152099</v>
      </c>
      <c r="AW34" s="52">
        <f>VLOOKUP($A34,'RevPAR Raw Data'!$B$6:$BE$43,'RevPAR Raw Data'!J$1,FALSE)</f>
        <v>116.84393671124499</v>
      </c>
      <c r="AX34" s="52">
        <f>VLOOKUP($A34,'RevPAR Raw Data'!$B$6:$BE$43,'RevPAR Raw Data'!K$1,FALSE)</f>
        <v>81.368915049915202</v>
      </c>
      <c r="AY34" s="53">
        <f>VLOOKUP($A34,'RevPAR Raw Data'!$B$6:$BE$43,'RevPAR Raw Data'!L$1,FALSE)</f>
        <v>94.983713693727594</v>
      </c>
      <c r="AZ34" s="52">
        <f>VLOOKUP($A34,'RevPAR Raw Data'!$B$6:$BE$43,'RevPAR Raw Data'!N$1,FALSE)</f>
        <v>85.981578451685806</v>
      </c>
      <c r="BA34" s="52">
        <f>VLOOKUP($A34,'RevPAR Raw Data'!$B$6:$BE$43,'RevPAR Raw Data'!O$1,FALSE)</f>
        <v>99.475213787907293</v>
      </c>
      <c r="BB34" s="53">
        <f>VLOOKUP($A34,'RevPAR Raw Data'!$B$6:$BE$43,'RevPAR Raw Data'!P$1,FALSE)</f>
        <v>92.7283961197965</v>
      </c>
      <c r="BC34" s="54">
        <f>VLOOKUP($A34,'RevPAR Raw Data'!$B$6:$BE$43,'RevPAR Raw Data'!R$1,FALSE)</f>
        <v>94.339337244033004</v>
      </c>
      <c r="BE34" s="47">
        <f>VLOOKUP($A34,'RevPAR Raw Data'!$B$6:$BE$43,'RevPAR Raw Data'!T$1,FALSE)</f>
        <v>-7.34740501822517</v>
      </c>
      <c r="BF34" s="48">
        <f>VLOOKUP($A34,'RevPAR Raw Data'!$B$6:$BE$43,'RevPAR Raw Data'!U$1,FALSE)</f>
        <v>16.917977917797799</v>
      </c>
      <c r="BG34" s="48">
        <f>VLOOKUP($A34,'RevPAR Raw Data'!$B$6:$BE$43,'RevPAR Raw Data'!V$1,FALSE)</f>
        <v>21.7361564346607</v>
      </c>
      <c r="BH34" s="48">
        <f>VLOOKUP($A34,'RevPAR Raw Data'!$B$6:$BE$43,'RevPAR Raw Data'!W$1,FALSE)</f>
        <v>20.186212016223202</v>
      </c>
      <c r="BI34" s="48">
        <f>VLOOKUP($A34,'RevPAR Raw Data'!$B$6:$BE$43,'RevPAR Raw Data'!X$1,FALSE)</f>
        <v>-6.9310507529300498</v>
      </c>
      <c r="BJ34" s="49">
        <f>VLOOKUP($A34,'RevPAR Raw Data'!$B$6:$BE$43,'RevPAR Raw Data'!Y$1,FALSE)</f>
        <v>10.319422238040101</v>
      </c>
      <c r="BK34" s="48">
        <f>VLOOKUP($A34,'RevPAR Raw Data'!$B$6:$BE$43,'RevPAR Raw Data'!AA$1,FALSE)</f>
        <v>-16.304187055938701</v>
      </c>
      <c r="BL34" s="48">
        <f>VLOOKUP($A34,'RevPAR Raw Data'!$B$6:$BE$43,'RevPAR Raw Data'!AB$1,FALSE)</f>
        <v>-8.4150270308696697</v>
      </c>
      <c r="BM34" s="49">
        <f>VLOOKUP($A34,'RevPAR Raw Data'!$B$6:$BE$43,'RevPAR Raw Data'!AC$1,FALSE)</f>
        <v>-12.249784440747</v>
      </c>
      <c r="BN34" s="50">
        <f>VLOOKUP($A34,'RevPAR Raw Data'!$B$6:$BE$43,'RevPAR Raw Data'!AE$1,FALSE)</f>
        <v>2.8877961722799501</v>
      </c>
    </row>
    <row r="35" spans="1:66" x14ac:dyDescent="0.25">
      <c r="A35" s="63" t="s">
        <v>96</v>
      </c>
      <c r="B35" s="47">
        <f>VLOOKUP($A35,'Occupancy Raw Data'!$B$8:$BE$45,'Occupancy Raw Data'!G$3,FALSE)</f>
        <v>42.485353762956201</v>
      </c>
      <c r="C35" s="48">
        <f>VLOOKUP($A35,'Occupancy Raw Data'!$B$8:$BE$45,'Occupancy Raw Data'!H$3,FALSE)</f>
        <v>60.2410995944118</v>
      </c>
      <c r="D35" s="48">
        <f>VLOOKUP($A35,'Occupancy Raw Data'!$B$8:$BE$45,'Occupancy Raw Data'!I$3,FALSE)</f>
        <v>67.552951780081102</v>
      </c>
      <c r="E35" s="48">
        <f>VLOOKUP($A35,'Occupancy Raw Data'!$B$8:$BE$45,'Occupancy Raw Data'!J$3,FALSE)</f>
        <v>64.747634069400604</v>
      </c>
      <c r="F35" s="48">
        <f>VLOOKUP($A35,'Occupancy Raw Data'!$B$8:$BE$45,'Occupancy Raw Data'!K$3,FALSE)</f>
        <v>58.3258224425416</v>
      </c>
      <c r="G35" s="49">
        <f>VLOOKUP($A35,'Occupancy Raw Data'!$B$8:$BE$45,'Occupancy Raw Data'!L$3,FALSE)</f>
        <v>58.670572329878297</v>
      </c>
      <c r="H35" s="48">
        <f>VLOOKUP($A35,'Occupancy Raw Data'!$B$8:$BE$45,'Occupancy Raw Data'!N$3,FALSE)</f>
        <v>59.4749887336638</v>
      </c>
      <c r="I35" s="48">
        <f>VLOOKUP($A35,'Occupancy Raw Data'!$B$8:$BE$45,'Occupancy Raw Data'!O$3,FALSE)</f>
        <v>67.124831004957102</v>
      </c>
      <c r="J35" s="49">
        <f>VLOOKUP($A35,'Occupancy Raw Data'!$B$8:$BE$45,'Occupancy Raw Data'!P$3,FALSE)</f>
        <v>63.299909869310497</v>
      </c>
      <c r="K35" s="50">
        <f>VLOOKUP($A35,'Occupancy Raw Data'!$B$8:$BE$45,'Occupancy Raw Data'!R$3,FALSE)</f>
        <v>59.993240198287502</v>
      </c>
      <c r="M35" s="47">
        <f>VLOOKUP($A35,'Occupancy Raw Data'!$B$8:$BE$45,'Occupancy Raw Data'!T$3,FALSE)</f>
        <v>-19.665049945013301</v>
      </c>
      <c r="N35" s="48">
        <f>VLOOKUP($A35,'Occupancy Raw Data'!$B$8:$BE$45,'Occupancy Raw Data'!U$3,FALSE)</f>
        <v>-5.2818291735612197</v>
      </c>
      <c r="O35" s="48">
        <f>VLOOKUP($A35,'Occupancy Raw Data'!$B$8:$BE$45,'Occupancy Raw Data'!V$3,FALSE)</f>
        <v>-1.9811216824237501</v>
      </c>
      <c r="P35" s="48">
        <f>VLOOKUP($A35,'Occupancy Raw Data'!$B$8:$BE$45,'Occupancy Raw Data'!W$3,FALSE)</f>
        <v>-5.3680188679737402</v>
      </c>
      <c r="Q35" s="48">
        <f>VLOOKUP($A35,'Occupancy Raw Data'!$B$8:$BE$45,'Occupancy Raw Data'!X$3,FALSE)</f>
        <v>-8.2442828858698007</v>
      </c>
      <c r="R35" s="49">
        <f>VLOOKUP($A35,'Occupancy Raw Data'!$B$8:$BE$45,'Occupancy Raw Data'!Y$3,FALSE)</f>
        <v>-7.5736126606066403</v>
      </c>
      <c r="S35" s="48">
        <f>VLOOKUP($A35,'Occupancy Raw Data'!$B$8:$BE$45,'Occupancy Raw Data'!AA$3,FALSE)</f>
        <v>-11.5977210850789</v>
      </c>
      <c r="T35" s="48">
        <f>VLOOKUP($A35,'Occupancy Raw Data'!$B$8:$BE$45,'Occupancy Raw Data'!AB$3,FALSE)</f>
        <v>-8.6606225678503996</v>
      </c>
      <c r="U35" s="49">
        <f>VLOOKUP($A35,'Occupancy Raw Data'!$B$8:$BE$45,'Occupancy Raw Data'!AC$3,FALSE)</f>
        <v>-10.0643672654985</v>
      </c>
      <c r="V35" s="50">
        <f>VLOOKUP($A35,'Occupancy Raw Data'!$B$8:$BE$45,'Occupancy Raw Data'!AE$3,FALSE)</f>
        <v>-8.3388867404115405</v>
      </c>
      <c r="X35" s="51">
        <f>VLOOKUP($A35,'ADR Raw Data'!$B$6:$BE$43,'ADR Raw Data'!G$1,FALSE)</f>
        <v>86.737995226730305</v>
      </c>
      <c r="Y35" s="52">
        <f>VLOOKUP($A35,'ADR Raw Data'!$B$6:$BE$43,'ADR Raw Data'!H$1,FALSE)</f>
        <v>98.462513559005004</v>
      </c>
      <c r="Z35" s="52">
        <f>VLOOKUP($A35,'ADR Raw Data'!$B$6:$BE$43,'ADR Raw Data'!I$1,FALSE)</f>
        <v>103.593934289526</v>
      </c>
      <c r="AA35" s="52">
        <f>VLOOKUP($A35,'ADR Raw Data'!$B$6:$BE$43,'ADR Raw Data'!J$1,FALSE)</f>
        <v>100.988614929528</v>
      </c>
      <c r="AB35" s="52">
        <f>VLOOKUP($A35,'ADR Raw Data'!$B$6:$BE$43,'ADR Raw Data'!K$1,FALSE)</f>
        <v>94.699793316592604</v>
      </c>
      <c r="AC35" s="53">
        <f>VLOOKUP($A35,'ADR Raw Data'!$B$6:$BE$43,'ADR Raw Data'!L$1,FALSE)</f>
        <v>97.755575313004002</v>
      </c>
      <c r="AD35" s="52">
        <f>VLOOKUP($A35,'ADR Raw Data'!$B$6:$BE$43,'ADR Raw Data'!N$1,FALSE)</f>
        <v>100.98247774199599</v>
      </c>
      <c r="AE35" s="52">
        <f>VLOOKUP($A35,'ADR Raw Data'!$B$6:$BE$43,'ADR Raw Data'!O$1,FALSE)</f>
        <v>104.132693856998</v>
      </c>
      <c r="AF35" s="53">
        <f>VLOOKUP($A35,'ADR Raw Data'!$B$6:$BE$43,'ADR Raw Data'!P$1,FALSE)</f>
        <v>102.65276230310501</v>
      </c>
      <c r="AG35" s="54">
        <f>VLOOKUP($A35,'ADR Raw Data'!$B$6:$BE$43,'ADR Raw Data'!R$1,FALSE)</f>
        <v>99.231891616364805</v>
      </c>
      <c r="AI35" s="47">
        <f>VLOOKUP($A35,'ADR Raw Data'!$B$6:$BE$43,'ADR Raw Data'!T$1,FALSE)</f>
        <v>4.1423691088961903</v>
      </c>
      <c r="AJ35" s="48">
        <f>VLOOKUP($A35,'ADR Raw Data'!$B$6:$BE$43,'ADR Raw Data'!U$1,FALSE)</f>
        <v>8.3853730115977303</v>
      </c>
      <c r="AK35" s="48">
        <f>VLOOKUP($A35,'ADR Raw Data'!$B$6:$BE$43,'ADR Raw Data'!V$1,FALSE)</f>
        <v>9.1460899843212005</v>
      </c>
      <c r="AL35" s="48">
        <f>VLOOKUP($A35,'ADR Raw Data'!$B$6:$BE$43,'ADR Raw Data'!W$1,FALSE)</f>
        <v>7.5824145971819998</v>
      </c>
      <c r="AM35" s="48">
        <f>VLOOKUP($A35,'ADR Raw Data'!$B$6:$BE$43,'ADR Raw Data'!X$1,FALSE)</f>
        <v>6.2795720573512401</v>
      </c>
      <c r="AN35" s="49">
        <f>VLOOKUP($A35,'ADR Raw Data'!$B$6:$BE$43,'ADR Raw Data'!Y$1,FALSE)</f>
        <v>7.6925653434639196</v>
      </c>
      <c r="AO35" s="48">
        <f>VLOOKUP($A35,'ADR Raw Data'!$B$6:$BE$43,'ADR Raw Data'!AA$1,FALSE)</f>
        <v>7.7512809215016798</v>
      </c>
      <c r="AP35" s="48">
        <f>VLOOKUP($A35,'ADR Raw Data'!$B$6:$BE$43,'ADR Raw Data'!AB$1,FALSE)</f>
        <v>6.3743522736662097</v>
      </c>
      <c r="AQ35" s="49">
        <f>VLOOKUP($A35,'ADR Raw Data'!$B$6:$BE$43,'ADR Raw Data'!AC$1,FALSE)</f>
        <v>7.04424797297614</v>
      </c>
      <c r="AR35" s="50">
        <f>VLOOKUP($A35,'ADR Raw Data'!$B$6:$BE$43,'ADR Raw Data'!AE$1,FALSE)</f>
        <v>7.45504347821986</v>
      </c>
      <c r="AS35" s="40"/>
      <c r="AT35" s="51">
        <f>VLOOKUP($A35,'RevPAR Raw Data'!$B$6:$BE$43,'RevPAR Raw Data'!G$1,FALSE)</f>
        <v>36.8509441189725</v>
      </c>
      <c r="AU35" s="52">
        <f>VLOOKUP($A35,'RevPAR Raw Data'!$B$6:$BE$43,'RevPAR Raw Data'!H$1,FALSE)</f>
        <v>59.314900856241501</v>
      </c>
      <c r="AV35" s="52">
        <f>VLOOKUP($A35,'RevPAR Raw Data'!$B$6:$BE$43,'RevPAR Raw Data'!I$1,FALSE)</f>
        <v>69.980760477692598</v>
      </c>
      <c r="AW35" s="52">
        <f>VLOOKUP($A35,'RevPAR Raw Data'!$B$6:$BE$43,'RevPAR Raw Data'!J$1,FALSE)</f>
        <v>65.387738846327096</v>
      </c>
      <c r="AX35" s="52">
        <f>VLOOKUP($A35,'RevPAR Raw Data'!$B$6:$BE$43,'RevPAR Raw Data'!K$1,FALSE)</f>
        <v>55.234433303289698</v>
      </c>
      <c r="AY35" s="53">
        <f>VLOOKUP($A35,'RevPAR Raw Data'!$B$6:$BE$43,'RevPAR Raw Data'!L$1,FALSE)</f>
        <v>57.353755520504698</v>
      </c>
      <c r="AZ35" s="52">
        <f>VLOOKUP($A35,'RevPAR Raw Data'!$B$6:$BE$43,'RevPAR Raw Data'!N$1,FALSE)</f>
        <v>60.059317260027001</v>
      </c>
      <c r="BA35" s="52">
        <f>VLOOKUP($A35,'RevPAR Raw Data'!$B$6:$BE$43,'RevPAR Raw Data'!O$1,FALSE)</f>
        <v>69.898894772419993</v>
      </c>
      <c r="BB35" s="53">
        <f>VLOOKUP($A35,'RevPAR Raw Data'!$B$6:$BE$43,'RevPAR Raw Data'!P$1,FALSE)</f>
        <v>64.979106016223497</v>
      </c>
      <c r="BC35" s="54">
        <f>VLOOKUP($A35,'RevPAR Raw Data'!$B$6:$BE$43,'RevPAR Raw Data'!R$1,FALSE)</f>
        <v>59.532427090710101</v>
      </c>
      <c r="BE35" s="47">
        <f>VLOOKUP($A35,'RevPAR Raw Data'!$B$6:$BE$43,'RevPAR Raw Data'!T$1,FALSE)</f>
        <v>-16.337279790288299</v>
      </c>
      <c r="BF35" s="48">
        <f>VLOOKUP($A35,'RevPAR Raw Data'!$B$6:$BE$43,'RevPAR Raw Data'!U$1,FALSE)</f>
        <v>2.6606427599979998</v>
      </c>
      <c r="BG35" s="48">
        <f>VLOOKUP($A35,'RevPAR Raw Data'!$B$6:$BE$43,'RevPAR Raw Data'!V$1,FALSE)</f>
        <v>6.98377313012407</v>
      </c>
      <c r="BH35" s="48">
        <f>VLOOKUP($A35,'RevPAR Raw Data'!$B$6:$BE$43,'RevPAR Raw Data'!W$1,FALSE)</f>
        <v>1.8073702829835401</v>
      </c>
      <c r="BI35" s="48">
        <f>VLOOKUP($A35,'RevPAR Raw Data'!$B$6:$BE$43,'RevPAR Raw Data'!X$1,FALSE)</f>
        <v>-2.48241651294863</v>
      </c>
      <c r="BJ35" s="49">
        <f>VLOOKUP($A35,'RevPAR Raw Data'!$B$6:$BE$43,'RevPAR Raw Data'!Y$1,FALSE)</f>
        <v>-0.46365241992073702</v>
      </c>
      <c r="BK35" s="48">
        <f>VLOOKUP($A35,'RevPAR Raw Data'!$B$6:$BE$43,'RevPAR Raw Data'!AA$1,FALSE)</f>
        <v>-4.7454121053739202</v>
      </c>
      <c r="BL35" s="48">
        <f>VLOOKUP($A35,'RevPAR Raw Data'!$B$6:$BE$43,'RevPAR Raw Data'!AB$1,FALSE)</f>
        <v>-2.8383288857515998</v>
      </c>
      <c r="BM35" s="49">
        <f>VLOOKUP($A35,'RevPAR Raw Data'!$B$6:$BE$43,'RevPAR Raw Data'!AC$1,FALSE)</f>
        <v>-3.72907827961517</v>
      </c>
      <c r="BN35" s="50">
        <f>VLOOKUP($A35,'RevPAR Raw Data'!$B$6:$BE$43,'RevPAR Raw Data'!AE$1,FALSE)</f>
        <v>-1.50551089428887</v>
      </c>
    </row>
    <row r="36" spans="1:66" x14ac:dyDescent="0.25">
      <c r="A36" s="63" t="s">
        <v>45</v>
      </c>
      <c r="B36" s="47">
        <f>VLOOKUP($A36,'Occupancy Raw Data'!$B$8:$BE$45,'Occupancy Raw Data'!G$3,FALSE)</f>
        <v>48.242591316333503</v>
      </c>
      <c r="C36" s="48">
        <f>VLOOKUP($A36,'Occupancy Raw Data'!$B$8:$BE$45,'Occupancy Raw Data'!H$3,FALSE)</f>
        <v>63.2667126119917</v>
      </c>
      <c r="D36" s="48">
        <f>VLOOKUP($A36,'Occupancy Raw Data'!$B$8:$BE$45,'Occupancy Raw Data'!I$3,FALSE)</f>
        <v>72.260509993108201</v>
      </c>
      <c r="E36" s="48">
        <f>VLOOKUP($A36,'Occupancy Raw Data'!$B$8:$BE$45,'Occupancy Raw Data'!J$3,FALSE)</f>
        <v>72.570640937284594</v>
      </c>
      <c r="F36" s="48">
        <f>VLOOKUP($A36,'Occupancy Raw Data'!$B$8:$BE$45,'Occupancy Raw Data'!K$3,FALSE)</f>
        <v>63.5768435561681</v>
      </c>
      <c r="G36" s="49">
        <f>VLOOKUP($A36,'Occupancy Raw Data'!$B$8:$BE$45,'Occupancy Raw Data'!L$3,FALSE)</f>
        <v>63.983459682977198</v>
      </c>
      <c r="H36" s="48">
        <f>VLOOKUP($A36,'Occupancy Raw Data'!$B$8:$BE$45,'Occupancy Raw Data'!N$3,FALSE)</f>
        <v>76.223294279807007</v>
      </c>
      <c r="I36" s="48">
        <f>VLOOKUP($A36,'Occupancy Raw Data'!$B$8:$BE$45,'Occupancy Raw Data'!O$3,FALSE)</f>
        <v>82.632667126119898</v>
      </c>
      <c r="J36" s="49">
        <f>VLOOKUP($A36,'Occupancy Raw Data'!$B$8:$BE$45,'Occupancy Raw Data'!P$3,FALSE)</f>
        <v>79.427980702963396</v>
      </c>
      <c r="K36" s="50">
        <f>VLOOKUP($A36,'Occupancy Raw Data'!$B$8:$BE$45,'Occupancy Raw Data'!R$3,FALSE)</f>
        <v>68.396179974401804</v>
      </c>
      <c r="M36" s="47">
        <f>VLOOKUP($A36,'Occupancy Raw Data'!$B$8:$BE$45,'Occupancy Raw Data'!T$3,FALSE)</f>
        <v>-1.05833464118293</v>
      </c>
      <c r="N36" s="48">
        <f>VLOOKUP($A36,'Occupancy Raw Data'!$B$8:$BE$45,'Occupancy Raw Data'!U$3,FALSE)</f>
        <v>4.0688976601111797</v>
      </c>
      <c r="O36" s="48">
        <f>VLOOKUP($A36,'Occupancy Raw Data'!$B$8:$BE$45,'Occupancy Raw Data'!V$3,FALSE)</f>
        <v>4.9351422033118499</v>
      </c>
      <c r="P36" s="48">
        <f>VLOOKUP($A36,'Occupancy Raw Data'!$B$8:$BE$45,'Occupancy Raw Data'!W$3,FALSE)</f>
        <v>6.88413342718406</v>
      </c>
      <c r="Q36" s="48">
        <f>VLOOKUP($A36,'Occupancy Raw Data'!$B$8:$BE$45,'Occupancy Raw Data'!X$3,FALSE)</f>
        <v>1.2481308692408899</v>
      </c>
      <c r="R36" s="49">
        <f>VLOOKUP($A36,'Occupancy Raw Data'!$B$8:$BE$45,'Occupancy Raw Data'!Y$3,FALSE)</f>
        <v>3.4984566491711502</v>
      </c>
      <c r="S36" s="48">
        <f>VLOOKUP($A36,'Occupancy Raw Data'!$B$8:$BE$45,'Occupancy Raw Data'!AA$3,FALSE)</f>
        <v>11.979510340141999</v>
      </c>
      <c r="T36" s="48">
        <f>VLOOKUP($A36,'Occupancy Raw Data'!$B$8:$BE$45,'Occupancy Raw Data'!AB$3,FALSE)</f>
        <v>4.5526765557363698</v>
      </c>
      <c r="U36" s="49">
        <f>VLOOKUP($A36,'Occupancy Raw Data'!$B$8:$BE$45,'Occupancy Raw Data'!AC$3,FALSE)</f>
        <v>7.9892845938087502</v>
      </c>
      <c r="V36" s="50">
        <f>VLOOKUP($A36,'Occupancy Raw Data'!$B$8:$BE$45,'Occupancy Raw Data'!AE$3,FALSE)</f>
        <v>4.9465195374420503</v>
      </c>
      <c r="X36" s="51">
        <f>VLOOKUP($A36,'ADR Raw Data'!$B$6:$BE$43,'ADR Raw Data'!G$1,FALSE)</f>
        <v>83.737420785714207</v>
      </c>
      <c r="Y36" s="52">
        <f>VLOOKUP($A36,'ADR Raw Data'!$B$6:$BE$43,'ADR Raw Data'!H$1,FALSE)</f>
        <v>88.536418028322402</v>
      </c>
      <c r="Z36" s="52">
        <f>VLOOKUP($A36,'ADR Raw Data'!$B$6:$BE$43,'ADR Raw Data'!I$1,FALSE)</f>
        <v>92.934907773009002</v>
      </c>
      <c r="AA36" s="52">
        <f>VLOOKUP($A36,'ADR Raw Data'!$B$6:$BE$43,'ADR Raw Data'!J$1,FALSE)</f>
        <v>92.820084283000895</v>
      </c>
      <c r="AB36" s="52">
        <f>VLOOKUP($A36,'ADR Raw Data'!$B$6:$BE$43,'ADR Raw Data'!K$1,FALSE)</f>
        <v>90.718816964769601</v>
      </c>
      <c r="AC36" s="53">
        <f>VLOOKUP($A36,'ADR Raw Data'!$B$6:$BE$43,'ADR Raw Data'!L$1,FALSE)</f>
        <v>90.211661891426104</v>
      </c>
      <c r="AD36" s="52">
        <f>VLOOKUP($A36,'ADR Raw Data'!$B$6:$BE$43,'ADR Raw Data'!N$1,FALSE)</f>
        <v>105.357707142857</v>
      </c>
      <c r="AE36" s="52">
        <f>VLOOKUP($A36,'ADR Raw Data'!$B$6:$BE$43,'ADR Raw Data'!O$1,FALSE)</f>
        <v>106.47584065888201</v>
      </c>
      <c r="AF36" s="53">
        <f>VLOOKUP($A36,'ADR Raw Data'!$B$6:$BE$43,'ADR Raw Data'!P$1,FALSE)</f>
        <v>105.939330607375</v>
      </c>
      <c r="AG36" s="54">
        <f>VLOOKUP($A36,'ADR Raw Data'!$B$6:$BE$43,'ADR Raw Data'!R$1,FALSE)</f>
        <v>95.430069317690993</v>
      </c>
      <c r="AI36" s="47">
        <f>VLOOKUP($A36,'ADR Raw Data'!$B$6:$BE$43,'ADR Raw Data'!T$1,FALSE)</f>
        <v>5.7998165820518297</v>
      </c>
      <c r="AJ36" s="48">
        <f>VLOOKUP($A36,'ADR Raw Data'!$B$6:$BE$43,'ADR Raw Data'!U$1,FALSE)</f>
        <v>5.8896787669931303</v>
      </c>
      <c r="AK36" s="48">
        <f>VLOOKUP($A36,'ADR Raw Data'!$B$6:$BE$43,'ADR Raw Data'!V$1,FALSE)</f>
        <v>6.20414507873876</v>
      </c>
      <c r="AL36" s="48">
        <f>VLOOKUP($A36,'ADR Raw Data'!$B$6:$BE$43,'ADR Raw Data'!W$1,FALSE)</f>
        <v>10.956795598761399</v>
      </c>
      <c r="AM36" s="48">
        <f>VLOOKUP($A36,'ADR Raw Data'!$B$6:$BE$43,'ADR Raw Data'!X$1,FALSE)</f>
        <v>11.942744389624201</v>
      </c>
      <c r="AN36" s="49">
        <f>VLOOKUP($A36,'ADR Raw Data'!$B$6:$BE$43,'ADR Raw Data'!Y$1,FALSE)</f>
        <v>8.3467010592035393</v>
      </c>
      <c r="AO36" s="48">
        <f>VLOOKUP($A36,'ADR Raw Data'!$B$6:$BE$43,'ADR Raw Data'!AA$1,FALSE)</f>
        <v>6.3436405835707603</v>
      </c>
      <c r="AP36" s="48">
        <f>VLOOKUP($A36,'ADR Raw Data'!$B$6:$BE$43,'ADR Raw Data'!AB$1,FALSE)</f>
        <v>6.1354112347331897</v>
      </c>
      <c r="AQ36" s="49">
        <f>VLOOKUP($A36,'ADR Raw Data'!$B$6:$BE$43,'ADR Raw Data'!AC$1,FALSE)</f>
        <v>6.2119502926214096</v>
      </c>
      <c r="AR36" s="50">
        <f>VLOOKUP($A36,'ADR Raw Data'!$B$6:$BE$43,'ADR Raw Data'!AE$1,FALSE)</f>
        <v>7.7375719316987404</v>
      </c>
      <c r="AS36" s="40"/>
      <c r="AT36" s="51">
        <f>VLOOKUP($A36,'RevPAR Raw Data'!$B$6:$BE$43,'RevPAR Raw Data'!G$1,FALSE)</f>
        <v>40.397101688490601</v>
      </c>
      <c r="AU36" s="52">
        <f>VLOOKUP($A36,'RevPAR Raw Data'!$B$6:$BE$43,'RevPAR Raw Data'!H$1,FALSE)</f>
        <v>56.014081150930302</v>
      </c>
      <c r="AV36" s="52">
        <f>VLOOKUP($A36,'RevPAR Raw Data'!$B$6:$BE$43,'RevPAR Raw Data'!I$1,FALSE)</f>
        <v>67.155238318401103</v>
      </c>
      <c r="AW36" s="52">
        <f>VLOOKUP($A36,'RevPAR Raw Data'!$B$6:$BE$43,'RevPAR Raw Data'!J$1,FALSE)</f>
        <v>67.360130082701502</v>
      </c>
      <c r="AX36" s="52">
        <f>VLOOKUP($A36,'RevPAR Raw Data'!$B$6:$BE$43,'RevPAR Raw Data'!K$1,FALSE)</f>
        <v>57.6761603376981</v>
      </c>
      <c r="AY36" s="53">
        <f>VLOOKUP($A36,'RevPAR Raw Data'!$B$6:$BE$43,'RevPAR Raw Data'!L$1,FALSE)</f>
        <v>57.720542315644302</v>
      </c>
      <c r="AZ36" s="52">
        <f>VLOOKUP($A36,'RevPAR Raw Data'!$B$6:$BE$43,'RevPAR Raw Data'!N$1,FALSE)</f>
        <v>80.307115161957199</v>
      </c>
      <c r="BA36" s="52">
        <f>VLOOKUP($A36,'RevPAR Raw Data'!$B$6:$BE$43,'RevPAR Raw Data'!O$1,FALSE)</f>
        <v>87.983826981392099</v>
      </c>
      <c r="BB36" s="53">
        <f>VLOOKUP($A36,'RevPAR Raw Data'!$B$6:$BE$43,'RevPAR Raw Data'!P$1,FALSE)</f>
        <v>84.145471071674706</v>
      </c>
      <c r="BC36" s="54">
        <f>VLOOKUP($A36,'RevPAR Raw Data'!$B$6:$BE$43,'RevPAR Raw Data'!R$1,FALSE)</f>
        <v>65.2705219602244</v>
      </c>
      <c r="BE36" s="47">
        <f>VLOOKUP($A36,'RevPAR Raw Data'!$B$6:$BE$43,'RevPAR Raw Data'!T$1,FALSE)</f>
        <v>4.6801004728559699</v>
      </c>
      <c r="BF36" s="48">
        <f>VLOOKUP($A36,'RevPAR Raw Data'!$B$6:$BE$43,'RevPAR Raw Data'!U$1,FALSE)</f>
        <v>10.198221428642499</v>
      </c>
      <c r="BG36" s="48">
        <f>VLOOKUP($A36,'RevPAR Raw Data'!$B$6:$BE$43,'RevPAR Raw Data'!V$1,FALSE)</f>
        <v>11.4454706641861</v>
      </c>
      <c r="BH36" s="48">
        <f>VLOOKUP($A36,'RevPAR Raw Data'!$B$6:$BE$43,'RevPAR Raw Data'!W$1,FALSE)</f>
        <v>18.595209454308101</v>
      </c>
      <c r="BI36" s="48">
        <f>VLOOKUP($A36,'RevPAR Raw Data'!$B$6:$BE$43,'RevPAR Raw Data'!X$1,FALSE)</f>
        <v>13.339936338226501</v>
      </c>
      <c r="BJ36" s="49">
        <f>VLOOKUP($A36,'RevPAR Raw Data'!$B$6:$BE$43,'RevPAR Raw Data'!Y$1,FALSE)</f>
        <v>12.137163426566801</v>
      </c>
      <c r="BK36" s="48">
        <f>VLOOKUP($A36,'RevPAR Raw Data'!$B$6:$BE$43,'RevPAR Raw Data'!AA$1,FALSE)</f>
        <v>19.083088003363098</v>
      </c>
      <c r="BL36" s="48">
        <f>VLOOKUP($A36,'RevPAR Raw Data'!$B$6:$BE$43,'RevPAR Raw Data'!AB$1,FALSE)</f>
        <v>10.967413219351201</v>
      </c>
      <c r="BM36" s="49">
        <f>VLOOKUP($A36,'RevPAR Raw Data'!$B$6:$BE$43,'RevPAR Raw Data'!AC$1,FALSE)</f>
        <v>14.6975252741336</v>
      </c>
      <c r="BN36" s="50">
        <f>VLOOKUP($A36,'RevPAR Raw Data'!$B$6:$BE$43,'RevPAR Raw Data'!AE$1,FALSE)</f>
        <v>13.066831976465901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Data'!G$3,FALSE)</f>
        <v>43.680687043548801</v>
      </c>
      <c r="C39" s="48">
        <f>VLOOKUP($A39,'Occupancy Raw Data'!$B$8:$BE$45,'Occupancy Raw Data'!H$3,FALSE)</f>
        <v>60.309034352177399</v>
      </c>
      <c r="D39" s="48">
        <f>VLOOKUP($A39,'Occupancy Raw Data'!$B$8:$BE$45,'Occupancy Raw Data'!I$3,FALSE)</f>
        <v>67.165945361103496</v>
      </c>
      <c r="E39" s="48">
        <f>VLOOKUP($A39,'Occupancy Raw Data'!$B$8:$BE$45,'Occupancy Raw Data'!J$3,FALSE)</f>
        <v>65.384095212334302</v>
      </c>
      <c r="F39" s="48">
        <f>VLOOKUP($A39,'Occupancy Raw Data'!$B$8:$BE$45,'Occupancy Raw Data'!K$3,FALSE)</f>
        <v>57.404652420881703</v>
      </c>
      <c r="G39" s="49">
        <f>VLOOKUP($A39,'Occupancy Raw Data'!$B$8:$BE$45,'Occupancy Raw Data'!L$3,FALSE)</f>
        <v>58.788882878009098</v>
      </c>
      <c r="H39" s="48">
        <f>VLOOKUP($A39,'Occupancy Raw Data'!$B$8:$BE$45,'Occupancy Raw Data'!N$3,FALSE)</f>
        <v>58.845009467135498</v>
      </c>
      <c r="I39" s="48">
        <f>VLOOKUP($A39,'Occupancy Raw Data'!$B$8:$BE$45,'Occupancy Raw Data'!O$3,FALSE)</f>
        <v>62.587909115499002</v>
      </c>
      <c r="J39" s="49">
        <f>VLOOKUP($A39,'Occupancy Raw Data'!$B$8:$BE$45,'Occupancy Raw Data'!P$3,FALSE)</f>
        <v>60.7164592913172</v>
      </c>
      <c r="K39" s="50">
        <f>VLOOKUP($A39,'Occupancy Raw Data'!$B$8:$BE$45,'Occupancy Raw Data'!R$3,FALSE)</f>
        <v>59.339618996097201</v>
      </c>
      <c r="M39" s="47">
        <f>VLOOKUP($A39,'Occupancy Raw Data'!$B$8:$BE$45,'Occupancy Raw Data'!T$3,FALSE)</f>
        <v>-16.787663385515302</v>
      </c>
      <c r="N39" s="48">
        <f>VLOOKUP($A39,'Occupancy Raw Data'!$B$8:$BE$45,'Occupancy Raw Data'!U$3,FALSE)</f>
        <v>-6.31822847622335</v>
      </c>
      <c r="O39" s="48">
        <f>VLOOKUP($A39,'Occupancy Raw Data'!$B$8:$BE$45,'Occupancy Raw Data'!V$3,FALSE)</f>
        <v>-3.0074574615440302</v>
      </c>
      <c r="P39" s="48">
        <f>VLOOKUP($A39,'Occupancy Raw Data'!$B$8:$BE$45,'Occupancy Raw Data'!W$3,FALSE)</f>
        <v>-5.0009806334674698</v>
      </c>
      <c r="Q39" s="48">
        <f>VLOOKUP($A39,'Occupancy Raw Data'!$B$8:$BE$45,'Occupancy Raw Data'!X$3,FALSE)</f>
        <v>-9.9053284313252306</v>
      </c>
      <c r="R39" s="49">
        <f>VLOOKUP($A39,'Occupancy Raw Data'!$B$8:$BE$45,'Occupancy Raw Data'!Y$3,FALSE)</f>
        <v>-7.7561265404556101</v>
      </c>
      <c r="S39" s="48">
        <f>VLOOKUP($A39,'Occupancy Raw Data'!$B$8:$BE$45,'Occupancy Raw Data'!AA$3,FALSE)</f>
        <v>-13.018699576804901</v>
      </c>
      <c r="T39" s="48">
        <f>VLOOKUP($A39,'Occupancy Raw Data'!$B$8:$BE$45,'Occupancy Raw Data'!AB$3,FALSE)</f>
        <v>-11.3315655526327</v>
      </c>
      <c r="U39" s="49">
        <f>VLOOKUP($A39,'Occupancy Raw Data'!$B$8:$BE$45,'Occupancy Raw Data'!AC$3,FALSE)</f>
        <v>-12.1572287362672</v>
      </c>
      <c r="V39" s="50">
        <f>VLOOKUP($A39,'Occupancy Raw Data'!$B$8:$BE$45,'Occupancy Raw Data'!AE$3,FALSE)</f>
        <v>-9.0877198813728608</v>
      </c>
      <c r="X39" s="51">
        <f>VLOOKUP($A39,'ADR Raw Data'!$B$6:$BE$43,'ADR Raw Data'!G$1,FALSE)</f>
        <v>95.931814381918102</v>
      </c>
      <c r="Y39" s="52">
        <f>VLOOKUP($A39,'ADR Raw Data'!$B$6:$BE$43,'ADR Raw Data'!H$1,FALSE)</f>
        <v>105.682712900151</v>
      </c>
      <c r="Z39" s="52">
        <f>VLOOKUP($A39,'ADR Raw Data'!$B$6:$BE$43,'ADR Raw Data'!I$1,FALSE)</f>
        <v>109.827643594261</v>
      </c>
      <c r="AA39" s="52">
        <f>VLOOKUP($A39,'ADR Raw Data'!$B$6:$BE$43,'ADR Raw Data'!J$1,FALSE)</f>
        <v>110.042805357327</v>
      </c>
      <c r="AB39" s="52">
        <f>VLOOKUP($A39,'ADR Raw Data'!$B$6:$BE$43,'ADR Raw Data'!K$1,FALSE)</f>
        <v>102.488857344799</v>
      </c>
      <c r="AC39" s="53">
        <f>VLOOKUP($A39,'ADR Raw Data'!$B$6:$BE$43,'ADR Raw Data'!L$1,FALSE)</f>
        <v>105.526937782532</v>
      </c>
      <c r="AD39" s="52">
        <f>VLOOKUP($A39,'ADR Raw Data'!$B$6:$BE$43,'ADR Raw Data'!N$1,FALSE)</f>
        <v>112.110107446564</v>
      </c>
      <c r="AE39" s="52">
        <f>VLOOKUP($A39,'ADR Raw Data'!$B$6:$BE$43,'ADR Raw Data'!O$1,FALSE)</f>
        <v>115.75488952514699</v>
      </c>
      <c r="AF39" s="53">
        <f>VLOOKUP($A39,'ADR Raw Data'!$B$6:$BE$43,'ADR Raw Data'!P$1,FALSE)</f>
        <v>113.988669636642</v>
      </c>
      <c r="AG39" s="54">
        <f>VLOOKUP($A39,'ADR Raw Data'!$B$6:$BE$43,'ADR Raw Data'!R$1,FALSE)</f>
        <v>108.000671214143</v>
      </c>
      <c r="AI39" s="47">
        <f>VLOOKUP($A39,'ADR Raw Data'!$B$6:$BE$43,'ADR Raw Data'!T$1,FALSE)</f>
        <v>3.7488928431096999</v>
      </c>
      <c r="AJ39" s="48">
        <f>VLOOKUP($A39,'ADR Raw Data'!$B$6:$BE$43,'ADR Raw Data'!U$1,FALSE)</f>
        <v>8.4254805418017593</v>
      </c>
      <c r="AK39" s="48">
        <f>VLOOKUP($A39,'ADR Raw Data'!$B$6:$BE$43,'ADR Raw Data'!V$1,FALSE)</f>
        <v>9.6468478773291508</v>
      </c>
      <c r="AL39" s="48">
        <f>VLOOKUP($A39,'ADR Raw Data'!$B$6:$BE$43,'ADR Raw Data'!W$1,FALSE)</f>
        <v>10.7140015753452</v>
      </c>
      <c r="AM39" s="48">
        <f>VLOOKUP($A39,'ADR Raw Data'!$B$6:$BE$43,'ADR Raw Data'!X$1,FALSE)</f>
        <v>5.0913169949005903</v>
      </c>
      <c r="AN39" s="49">
        <f>VLOOKUP($A39,'ADR Raw Data'!$B$6:$BE$43,'ADR Raw Data'!Y$1,FALSE)</f>
        <v>8.0581812926509997</v>
      </c>
      <c r="AO39" s="48">
        <f>VLOOKUP($A39,'ADR Raw Data'!$B$6:$BE$43,'ADR Raw Data'!AA$1,FALSE)</f>
        <v>4.57858876339556</v>
      </c>
      <c r="AP39" s="48">
        <f>VLOOKUP($A39,'ADR Raw Data'!$B$6:$BE$43,'ADR Raw Data'!AB$1,FALSE)</f>
        <v>5.2634211955370596</v>
      </c>
      <c r="AQ39" s="49">
        <f>VLOOKUP($A39,'ADR Raw Data'!$B$6:$BE$43,'ADR Raw Data'!AC$1,FALSE)</f>
        <v>4.9487345938436604</v>
      </c>
      <c r="AR39" s="50">
        <f>VLOOKUP($A39,'ADR Raw Data'!$B$6:$BE$43,'ADR Raw Data'!AE$1,FALSE)</f>
        <v>6.9605862100875502</v>
      </c>
      <c r="AS39" s="40"/>
      <c r="AT39" s="51">
        <f>VLOOKUP($A39,'RevPAR Raw Data'!$B$6:$BE$43,'RevPAR Raw Data'!G$1,FALSE)</f>
        <v>41.903675615363802</v>
      </c>
      <c r="AU39" s="52">
        <f>VLOOKUP($A39,'RevPAR Raw Data'!$B$6:$BE$43,'RevPAR Raw Data'!H$1,FALSE)</f>
        <v>63.736223627265304</v>
      </c>
      <c r="AV39" s="52">
        <f>VLOOKUP($A39,'RevPAR Raw Data'!$B$6:$BE$43,'RevPAR Raw Data'!I$1,FALSE)</f>
        <v>73.766775087909096</v>
      </c>
      <c r="AW39" s="52">
        <f>VLOOKUP($A39,'RevPAR Raw Data'!$B$6:$BE$43,'RevPAR Raw Data'!J$1,FALSE)</f>
        <v>71.950492629158703</v>
      </c>
      <c r="AX39" s="52">
        <f>VLOOKUP($A39,'RevPAR Raw Data'!$B$6:$BE$43,'RevPAR Raw Data'!K$1,FALSE)</f>
        <v>58.833372328915303</v>
      </c>
      <c r="AY39" s="53">
        <f>VLOOKUP($A39,'RevPAR Raw Data'!$B$6:$BE$43,'RevPAR Raw Data'!L$1,FALSE)</f>
        <v>62.038107857722402</v>
      </c>
      <c r="AZ39" s="52">
        <f>VLOOKUP($A39,'RevPAR Raw Data'!$B$6:$BE$43,'RevPAR Raw Data'!N$1,FALSE)</f>
        <v>65.971203340546296</v>
      </c>
      <c r="BA39" s="52">
        <f>VLOOKUP($A39,'RevPAR Raw Data'!$B$6:$BE$43,'RevPAR Raw Data'!O$1,FALSE)</f>
        <v>72.448565052745394</v>
      </c>
      <c r="BB39" s="53">
        <f>VLOOKUP($A39,'RevPAR Raw Data'!$B$6:$BE$43,'RevPAR Raw Data'!P$1,FALSE)</f>
        <v>69.209884196645902</v>
      </c>
      <c r="BC39" s="54">
        <f>VLOOKUP($A39,'RevPAR Raw Data'!$B$6:$BE$43,'RevPAR Raw Data'!R$1,FALSE)</f>
        <v>64.087186811700604</v>
      </c>
      <c r="BE39" s="47">
        <f>VLOOKUP($A39,'RevPAR Raw Data'!$B$6:$BE$43,'RevPAR Raw Data'!T$1,FALSE)</f>
        <v>-13.668122053590601</v>
      </c>
      <c r="BF39" s="48">
        <f>VLOOKUP($A39,'RevPAR Raw Data'!$B$6:$BE$43,'RevPAR Raw Data'!U$1,FALSE)</f>
        <v>1.5749109547276201</v>
      </c>
      <c r="BG39" s="48">
        <f>VLOOKUP($A39,'RevPAR Raw Data'!$B$6:$BE$43,'RevPAR Raw Data'!V$1,FALSE)</f>
        <v>6.3492655694945803</v>
      </c>
      <c r="BH39" s="48">
        <f>VLOOKUP($A39,'RevPAR Raw Data'!$B$6:$BE$43,'RevPAR Raw Data'!W$1,FALSE)</f>
        <v>5.1772157980253803</v>
      </c>
      <c r="BI39" s="48">
        <f>VLOOKUP($A39,'RevPAR Raw Data'!$B$6:$BE$43,'RevPAR Raw Data'!X$1,FALSE)</f>
        <v>-5.3183231062494203</v>
      </c>
      <c r="BJ39" s="49">
        <f>VLOOKUP($A39,'RevPAR Raw Data'!$B$6:$BE$43,'RevPAR Raw Data'!Y$1,FALSE)</f>
        <v>-0.322947985721939</v>
      </c>
      <c r="BK39" s="48">
        <f>VLOOKUP($A39,'RevPAR Raw Data'!$B$6:$BE$43,'RevPAR Raw Data'!AA$1,FALSE)</f>
        <v>-9.0361835293732398</v>
      </c>
      <c r="BL39" s="48">
        <f>VLOOKUP($A39,'RevPAR Raw Data'!$B$6:$BE$43,'RevPAR Raw Data'!AB$1,FALSE)</f>
        <v>-6.6645723801791101</v>
      </c>
      <c r="BM39" s="49">
        <f>VLOOKUP($A39,'RevPAR Raw Data'!$B$6:$BE$43,'RevPAR Raw Data'!AC$1,FALSE)</f>
        <v>-7.8101231265479196</v>
      </c>
      <c r="BN39" s="50">
        <f>VLOOKUP($A39,'RevPAR Raw Data'!$B$6:$BE$43,'RevPAR Raw Data'!AE$1,FALSE)</f>
        <v>-2.7596922481595301</v>
      </c>
    </row>
    <row r="40" spans="1:66" x14ac:dyDescent="0.25">
      <c r="A40" s="63" t="s">
        <v>79</v>
      </c>
      <c r="B40" s="47">
        <f>VLOOKUP($A40,'Occupancy Raw Data'!$B$8:$BE$45,'Occupancy Raw Data'!G$3,FALSE)</f>
        <v>40.111420612813298</v>
      </c>
      <c r="C40" s="48">
        <f>VLOOKUP($A40,'Occupancy Raw Data'!$B$8:$BE$45,'Occupancy Raw Data'!H$3,FALSE)</f>
        <v>56.824512534818901</v>
      </c>
      <c r="D40" s="48">
        <f>VLOOKUP($A40,'Occupancy Raw Data'!$B$8:$BE$45,'Occupancy Raw Data'!I$3,FALSE)</f>
        <v>62.209842154131799</v>
      </c>
      <c r="E40" s="48">
        <f>VLOOKUP($A40,'Occupancy Raw Data'!$B$8:$BE$45,'Occupancy Raw Data'!J$3,FALSE)</f>
        <v>59.052924791086298</v>
      </c>
      <c r="F40" s="48">
        <f>VLOOKUP($A40,'Occupancy Raw Data'!$B$8:$BE$45,'Occupancy Raw Data'!K$3,FALSE)</f>
        <v>49.582172701949801</v>
      </c>
      <c r="G40" s="49">
        <f>VLOOKUP($A40,'Occupancy Raw Data'!$B$8:$BE$45,'Occupancy Raw Data'!L$3,FALSE)</f>
        <v>53.556174558960002</v>
      </c>
      <c r="H40" s="48">
        <f>VLOOKUP($A40,'Occupancy Raw Data'!$B$8:$BE$45,'Occupancy Raw Data'!N$3,FALSE)</f>
        <v>44.568245125348099</v>
      </c>
      <c r="I40" s="48">
        <f>VLOOKUP($A40,'Occupancy Raw Data'!$B$8:$BE$45,'Occupancy Raw Data'!O$3,FALSE)</f>
        <v>42.989786443825402</v>
      </c>
      <c r="J40" s="49">
        <f>VLOOKUP($A40,'Occupancy Raw Data'!$B$8:$BE$45,'Occupancy Raw Data'!P$3,FALSE)</f>
        <v>43.779015784586797</v>
      </c>
      <c r="K40" s="50">
        <f>VLOOKUP($A40,'Occupancy Raw Data'!$B$8:$BE$45,'Occupancy Raw Data'!R$3,FALSE)</f>
        <v>50.762700623424799</v>
      </c>
      <c r="M40" s="47">
        <f>VLOOKUP($A40,'Occupancy Raw Data'!$B$8:$BE$45,'Occupancy Raw Data'!T$3,FALSE)</f>
        <v>-10.9278350515463</v>
      </c>
      <c r="N40" s="48">
        <f>VLOOKUP($A40,'Occupancy Raw Data'!$B$8:$BE$45,'Occupancy Raw Data'!U$3,FALSE)</f>
        <v>-3.4700315457413202</v>
      </c>
      <c r="O40" s="48">
        <f>VLOOKUP($A40,'Occupancy Raw Data'!$B$8:$BE$45,'Occupancy Raw Data'!V$3,FALSE)</f>
        <v>1.2084592145015101</v>
      </c>
      <c r="P40" s="48">
        <f>VLOOKUP($A40,'Occupancy Raw Data'!$B$8:$BE$45,'Occupancy Raw Data'!W$3,FALSE)</f>
        <v>-2.45398773006134</v>
      </c>
      <c r="Q40" s="48">
        <f>VLOOKUP($A40,'Occupancy Raw Data'!$B$8:$BE$45,'Occupancy Raw Data'!X$3,FALSE)</f>
        <v>-13.5922330097087</v>
      </c>
      <c r="R40" s="49">
        <f>VLOOKUP($A40,'Occupancy Raw Data'!$B$8:$BE$45,'Occupancy Raw Data'!Y$3,FALSE)</f>
        <v>-5.4736152081284803</v>
      </c>
      <c r="S40" s="48">
        <f>VLOOKUP($A40,'Occupancy Raw Data'!$B$8:$BE$45,'Occupancy Raw Data'!AA$3,FALSE)</f>
        <v>-11.9266055045871</v>
      </c>
      <c r="T40" s="48">
        <f>VLOOKUP($A40,'Occupancy Raw Data'!$B$8:$BE$45,'Occupancy Raw Data'!AB$3,FALSE)</f>
        <v>-18.629173989455101</v>
      </c>
      <c r="U40" s="49">
        <f>VLOOKUP($A40,'Occupancy Raw Data'!$B$8:$BE$45,'Occupancy Raw Data'!AC$3,FALSE)</f>
        <v>-15.3500897666068</v>
      </c>
      <c r="V40" s="50">
        <f>VLOOKUP($A40,'Occupancy Raw Data'!$B$8:$BE$45,'Occupancy Raw Data'!AE$3,FALSE)</f>
        <v>-8.1152460984393695</v>
      </c>
      <c r="X40" s="51">
        <f>VLOOKUP($A40,'ADR Raw Data'!$B$6:$BE$43,'ADR Raw Data'!G$1,FALSE)</f>
        <v>83.257800925925906</v>
      </c>
      <c r="Y40" s="52">
        <f>VLOOKUP($A40,'ADR Raw Data'!$B$6:$BE$43,'ADR Raw Data'!H$1,FALSE)</f>
        <v>85.659444444444404</v>
      </c>
      <c r="Z40" s="52">
        <f>VLOOKUP($A40,'ADR Raw Data'!$B$6:$BE$43,'ADR Raw Data'!I$1,FALSE)</f>
        <v>86.7979701492537</v>
      </c>
      <c r="AA40" s="52">
        <f>VLOOKUP($A40,'ADR Raw Data'!$B$6:$BE$43,'ADR Raw Data'!J$1,FALSE)</f>
        <v>86.632704402515699</v>
      </c>
      <c r="AB40" s="52">
        <f>VLOOKUP($A40,'ADR Raw Data'!$B$6:$BE$43,'ADR Raw Data'!K$1,FALSE)</f>
        <v>85.554925093632903</v>
      </c>
      <c r="AC40" s="53">
        <f>VLOOKUP($A40,'ADR Raw Data'!$B$6:$BE$43,'ADR Raw Data'!L$1,FALSE)</f>
        <v>85.759472954230205</v>
      </c>
      <c r="AD40" s="52">
        <f>VLOOKUP($A40,'ADR Raw Data'!$B$6:$BE$43,'ADR Raw Data'!N$1,FALSE)</f>
        <v>85.017375000000001</v>
      </c>
      <c r="AE40" s="52">
        <f>VLOOKUP($A40,'ADR Raw Data'!$B$6:$BE$43,'ADR Raw Data'!O$1,FALSE)</f>
        <v>86.219222462203007</v>
      </c>
      <c r="AF40" s="53">
        <f>VLOOKUP($A40,'ADR Raw Data'!$B$6:$BE$43,'ADR Raw Data'!P$1,FALSE)</f>
        <v>85.607465535524895</v>
      </c>
      <c r="AG40" s="54">
        <f>VLOOKUP($A40,'ADR Raw Data'!$B$6:$BE$43,'ADR Raw Data'!R$1,FALSE)</f>
        <v>85.722017245884501</v>
      </c>
      <c r="AI40" s="47">
        <f>VLOOKUP($A40,'ADR Raw Data'!$B$6:$BE$43,'ADR Raw Data'!T$1,FALSE)</f>
        <v>-3.92303606505895</v>
      </c>
      <c r="AJ40" s="48">
        <f>VLOOKUP($A40,'ADR Raw Data'!$B$6:$BE$43,'ADR Raw Data'!U$1,FALSE)</f>
        <v>-4.4897924329232497</v>
      </c>
      <c r="AK40" s="48">
        <f>VLOOKUP($A40,'ADR Raw Data'!$B$6:$BE$43,'ADR Raw Data'!V$1,FALSE)</f>
        <v>-2.5205993636452799</v>
      </c>
      <c r="AL40" s="48">
        <f>VLOOKUP($A40,'ADR Raw Data'!$B$6:$BE$43,'ADR Raw Data'!W$1,FALSE)</f>
        <v>-6.0163468703433001</v>
      </c>
      <c r="AM40" s="48">
        <f>VLOOKUP($A40,'ADR Raw Data'!$B$6:$BE$43,'ADR Raw Data'!X$1,FALSE)</f>
        <v>-9.9774203388536193</v>
      </c>
      <c r="AN40" s="49">
        <f>VLOOKUP($A40,'ADR Raw Data'!$B$6:$BE$43,'ADR Raw Data'!Y$1,FALSE)</f>
        <v>-5.4278229080676503</v>
      </c>
      <c r="AO40" s="48">
        <f>VLOOKUP($A40,'ADR Raw Data'!$B$6:$BE$43,'ADR Raw Data'!AA$1,FALSE)</f>
        <v>-12.7318924372235</v>
      </c>
      <c r="AP40" s="48">
        <f>VLOOKUP($A40,'ADR Raw Data'!$B$6:$BE$43,'ADR Raw Data'!AB$1,FALSE)</f>
        <v>-19.807202824190401</v>
      </c>
      <c r="AQ40" s="49">
        <f>VLOOKUP($A40,'ADR Raw Data'!$B$6:$BE$43,'ADR Raw Data'!AC$1,FALSE)</f>
        <v>-16.542925116224499</v>
      </c>
      <c r="AR40" s="50">
        <f>VLOOKUP($A40,'ADR Raw Data'!$B$6:$BE$43,'ADR Raw Data'!AE$1,FALSE)</f>
        <v>-8.6733203375229397</v>
      </c>
      <c r="AS40" s="40"/>
      <c r="AT40" s="51">
        <f>VLOOKUP($A40,'RevPAR Raw Data'!$B$6:$BE$43,'RevPAR Raw Data'!G$1,FALSE)</f>
        <v>33.3958867223769</v>
      </c>
      <c r="AU40" s="52">
        <f>VLOOKUP($A40,'RevPAR Raw Data'!$B$6:$BE$43,'RevPAR Raw Data'!H$1,FALSE)</f>
        <v>48.675561745589597</v>
      </c>
      <c r="AV40" s="52">
        <f>VLOOKUP($A40,'RevPAR Raw Data'!$B$6:$BE$43,'RevPAR Raw Data'!I$1,FALSE)</f>
        <v>53.996880222841199</v>
      </c>
      <c r="AW40" s="52">
        <f>VLOOKUP($A40,'RevPAR Raw Data'!$B$6:$BE$43,'RevPAR Raw Data'!J$1,FALSE)</f>
        <v>51.159145775301702</v>
      </c>
      <c r="AX40" s="52">
        <f>VLOOKUP($A40,'RevPAR Raw Data'!$B$6:$BE$43,'RevPAR Raw Data'!K$1,FALSE)</f>
        <v>42.419990714948902</v>
      </c>
      <c r="AY40" s="53">
        <f>VLOOKUP($A40,'RevPAR Raw Data'!$B$6:$BE$43,'RevPAR Raw Data'!L$1,FALSE)</f>
        <v>45.929493036211603</v>
      </c>
      <c r="AZ40" s="52">
        <f>VLOOKUP($A40,'RevPAR Raw Data'!$B$6:$BE$43,'RevPAR Raw Data'!N$1,FALSE)</f>
        <v>37.890752089136399</v>
      </c>
      <c r="BA40" s="52">
        <f>VLOOKUP($A40,'RevPAR Raw Data'!$B$6:$BE$43,'RevPAR Raw Data'!O$1,FALSE)</f>
        <v>37.065459610027801</v>
      </c>
      <c r="BB40" s="53">
        <f>VLOOKUP($A40,'RevPAR Raw Data'!$B$6:$BE$43,'RevPAR Raw Data'!P$1,FALSE)</f>
        <v>37.4781058495821</v>
      </c>
      <c r="BC40" s="54">
        <f>VLOOKUP($A40,'RevPAR Raw Data'!$B$6:$BE$43,'RevPAR Raw Data'!R$1,FALSE)</f>
        <v>43.514810982888903</v>
      </c>
      <c r="BE40" s="47">
        <f>VLOOKUP($A40,'RevPAR Raw Data'!$B$6:$BE$43,'RevPAR Raw Data'!T$1,FALSE)</f>
        <v>-14.422168206403001</v>
      </c>
      <c r="BF40" s="48">
        <f>VLOOKUP($A40,'RevPAR Raw Data'!$B$6:$BE$43,'RevPAR Raw Data'!U$1,FALSE)</f>
        <v>-7.8040267649038304</v>
      </c>
      <c r="BG40" s="48">
        <f>VLOOKUP($A40,'RevPAR Raw Data'!$B$6:$BE$43,'RevPAR Raw Data'!V$1,FALSE)</f>
        <v>-1.3426005644143999</v>
      </c>
      <c r="BH40" s="48">
        <f>VLOOKUP($A40,'RevPAR Raw Data'!$B$6:$BE$43,'RevPAR Raw Data'!W$1,FALSE)</f>
        <v>-8.3226941864084996</v>
      </c>
      <c r="BI40" s="48">
        <f>VLOOKUP($A40,'RevPAR Raw Data'!$B$6:$BE$43,'RevPAR Raw Data'!X$1,FALSE)</f>
        <v>-22.213499127747301</v>
      </c>
      <c r="BJ40" s="49">
        <f>VLOOKUP($A40,'RevPAR Raw Data'!$B$6:$BE$43,'RevPAR Raw Data'!Y$1,FALSE)</f>
        <v>-10.6043399760298</v>
      </c>
      <c r="BK40" s="48">
        <f>VLOOKUP($A40,'RevPAR Raw Data'!$B$6:$BE$43,'RevPAR Raw Data'!AA$1,FALSE)</f>
        <v>-23.140015357554699</v>
      </c>
      <c r="BL40" s="48">
        <f>VLOOKUP($A40,'RevPAR Raw Data'!$B$6:$BE$43,'RevPAR Raw Data'!AB$1,FALSE)</f>
        <v>-34.746458537082901</v>
      </c>
      <c r="BM40" s="49">
        <f>VLOOKUP($A40,'RevPAR Raw Data'!$B$6:$BE$43,'RevPAR Raw Data'!AC$1,FALSE)</f>
        <v>-29.353661027468299</v>
      </c>
      <c r="BN40" s="50">
        <f>VLOOKUP($A40,'RevPAR Raw Data'!$B$6:$BE$43,'RevPAR Raw Data'!AE$1,FALSE)</f>
        <v>-16.084705145666302</v>
      </c>
    </row>
    <row r="41" spans="1:66" x14ac:dyDescent="0.25">
      <c r="A41" s="63" t="s">
        <v>80</v>
      </c>
      <c r="B41" s="47">
        <f>VLOOKUP($A41,'Occupancy Raw Data'!$B$8:$BE$45,'Occupancy Raw Data'!G$3,FALSE)</f>
        <v>31.4155942467827</v>
      </c>
      <c r="C41" s="48">
        <f>VLOOKUP($A41,'Occupancy Raw Data'!$B$8:$BE$45,'Occupancy Raw Data'!H$3,FALSE)</f>
        <v>44.511733535200598</v>
      </c>
      <c r="D41" s="48">
        <f>VLOOKUP($A41,'Occupancy Raw Data'!$B$8:$BE$45,'Occupancy Raw Data'!I$3,FALSE)</f>
        <v>47.842543527630497</v>
      </c>
      <c r="E41" s="48">
        <f>VLOOKUP($A41,'Occupancy Raw Data'!$B$8:$BE$45,'Occupancy Raw Data'!J$3,FALSE)</f>
        <v>47.464042392127098</v>
      </c>
      <c r="F41" s="48">
        <f>VLOOKUP($A41,'Occupancy Raw Data'!$B$8:$BE$45,'Occupancy Raw Data'!K$3,FALSE)</f>
        <v>39.666919000756998</v>
      </c>
      <c r="G41" s="49">
        <f>VLOOKUP($A41,'Occupancy Raw Data'!$B$8:$BE$45,'Occupancy Raw Data'!L$3,FALSE)</f>
        <v>42.180166540499599</v>
      </c>
      <c r="H41" s="48">
        <f>VLOOKUP($A41,'Occupancy Raw Data'!$B$8:$BE$45,'Occupancy Raw Data'!N$3,FALSE)</f>
        <v>37.5473126419379</v>
      </c>
      <c r="I41" s="48">
        <f>VLOOKUP($A41,'Occupancy Raw Data'!$B$8:$BE$45,'Occupancy Raw Data'!O$3,FALSE)</f>
        <v>38.228614685844001</v>
      </c>
      <c r="J41" s="49">
        <f>VLOOKUP($A41,'Occupancy Raw Data'!$B$8:$BE$45,'Occupancy Raw Data'!P$3,FALSE)</f>
        <v>37.887963663890901</v>
      </c>
      <c r="K41" s="50">
        <f>VLOOKUP($A41,'Occupancy Raw Data'!$B$8:$BE$45,'Occupancy Raw Data'!R$3,FALSE)</f>
        <v>40.953822861468502</v>
      </c>
      <c r="M41" s="47">
        <f>VLOOKUP($A41,'Occupancy Raw Data'!$B$8:$BE$45,'Occupancy Raw Data'!T$3,FALSE)</f>
        <v>-13.195358032675999</v>
      </c>
      <c r="N41" s="48">
        <f>VLOOKUP($A41,'Occupancy Raw Data'!$B$8:$BE$45,'Occupancy Raw Data'!U$3,FALSE)</f>
        <v>-6.7154686000140398</v>
      </c>
      <c r="O41" s="48">
        <f>VLOOKUP($A41,'Occupancy Raw Data'!$B$8:$BE$45,'Occupancy Raw Data'!V$3,FALSE)</f>
        <v>-1.3334211017125801</v>
      </c>
      <c r="P41" s="48">
        <f>VLOOKUP($A41,'Occupancy Raw Data'!$B$8:$BE$45,'Occupancy Raw Data'!W$3,FALSE)</f>
        <v>3.7501264577526401</v>
      </c>
      <c r="Q41" s="48">
        <f>VLOOKUP($A41,'Occupancy Raw Data'!$B$8:$BE$45,'Occupancy Raw Data'!X$3,FALSE)</f>
        <v>-5.7662341601382003</v>
      </c>
      <c r="R41" s="49">
        <f>VLOOKUP($A41,'Occupancy Raw Data'!$B$8:$BE$45,'Occupancy Raw Data'!Y$3,FALSE)</f>
        <v>-4.23998566188423</v>
      </c>
      <c r="S41" s="48">
        <f>VLOOKUP($A41,'Occupancy Raw Data'!$B$8:$BE$45,'Occupancy Raw Data'!AA$3,FALSE)</f>
        <v>-13.122234326052499</v>
      </c>
      <c r="T41" s="48">
        <f>VLOOKUP($A41,'Occupancy Raw Data'!$B$8:$BE$45,'Occupancy Raw Data'!AB$3,FALSE)</f>
        <v>-13.376881054209999</v>
      </c>
      <c r="U41" s="49">
        <f>VLOOKUP($A41,'Occupancy Raw Data'!$B$8:$BE$45,'Occupancy Raw Data'!AC$3,FALSE)</f>
        <v>-13.250889310190001</v>
      </c>
      <c r="V41" s="50">
        <f>VLOOKUP($A41,'Occupancy Raw Data'!$B$8:$BE$45,'Occupancy Raw Data'!AE$3,FALSE)</f>
        <v>-6.79894230681092</v>
      </c>
      <c r="X41" s="51">
        <f>VLOOKUP($A41,'ADR Raw Data'!$B$6:$BE$43,'ADR Raw Data'!G$1,FALSE)</f>
        <v>99.230024096385506</v>
      </c>
      <c r="Y41" s="52">
        <f>VLOOKUP($A41,'ADR Raw Data'!$B$6:$BE$43,'ADR Raw Data'!H$1,FALSE)</f>
        <v>97.965595238095204</v>
      </c>
      <c r="Z41" s="52">
        <f>VLOOKUP($A41,'ADR Raw Data'!$B$6:$BE$43,'ADR Raw Data'!I$1,FALSE)</f>
        <v>98.091455696202502</v>
      </c>
      <c r="AA41" s="52">
        <f>VLOOKUP($A41,'ADR Raw Data'!$B$6:$BE$43,'ADR Raw Data'!J$1,FALSE)</f>
        <v>99.8625039872408</v>
      </c>
      <c r="AB41" s="52">
        <f>VLOOKUP($A41,'ADR Raw Data'!$B$6:$BE$43,'ADR Raw Data'!K$1,FALSE)</f>
        <v>101.088225190839</v>
      </c>
      <c r="AC41" s="53">
        <f>VLOOKUP($A41,'ADR Raw Data'!$B$6:$BE$43,'ADR Raw Data'!L$1,FALSE)</f>
        <v>99.1967157214644</v>
      </c>
      <c r="AD41" s="52">
        <f>VLOOKUP($A41,'ADR Raw Data'!$B$6:$BE$43,'ADR Raw Data'!N$1,FALSE)</f>
        <v>106.21145161290301</v>
      </c>
      <c r="AE41" s="52">
        <f>VLOOKUP($A41,'ADR Raw Data'!$B$6:$BE$43,'ADR Raw Data'!O$1,FALSE)</f>
        <v>105.172237623762</v>
      </c>
      <c r="AF41" s="53">
        <f>VLOOKUP($A41,'ADR Raw Data'!$B$6:$BE$43,'ADR Raw Data'!P$1,FALSE)</f>
        <v>105.68717282717201</v>
      </c>
      <c r="AG41" s="54">
        <f>VLOOKUP($A41,'ADR Raw Data'!$B$6:$BE$43,'ADR Raw Data'!R$1,FALSE)</f>
        <v>100.912307895431</v>
      </c>
      <c r="AI41" s="47">
        <f>VLOOKUP($A41,'ADR Raw Data'!$B$6:$BE$43,'ADR Raw Data'!T$1,FALSE)</f>
        <v>8.0991957830178407</v>
      </c>
      <c r="AJ41" s="48">
        <f>VLOOKUP($A41,'ADR Raw Data'!$B$6:$BE$43,'ADR Raw Data'!U$1,FALSE)</f>
        <v>3.20064957336032</v>
      </c>
      <c r="AK41" s="48">
        <f>VLOOKUP($A41,'ADR Raw Data'!$B$6:$BE$43,'ADR Raw Data'!V$1,FALSE)</f>
        <v>3.1829353960534399</v>
      </c>
      <c r="AL41" s="48">
        <f>VLOOKUP($A41,'ADR Raw Data'!$B$6:$BE$43,'ADR Raw Data'!W$1,FALSE)</f>
        <v>7.8558483620481301</v>
      </c>
      <c r="AM41" s="48">
        <f>VLOOKUP($A41,'ADR Raw Data'!$B$6:$BE$43,'ADR Raw Data'!X$1,FALSE)</f>
        <v>5.9258165604722999</v>
      </c>
      <c r="AN41" s="49">
        <f>VLOOKUP($A41,'ADR Raw Data'!$B$6:$BE$43,'ADR Raw Data'!Y$1,FALSE)</f>
        <v>5.4678352229907201</v>
      </c>
      <c r="AO41" s="48">
        <f>VLOOKUP($A41,'ADR Raw Data'!$B$6:$BE$43,'ADR Raw Data'!AA$1,FALSE)</f>
        <v>5.50739987574861</v>
      </c>
      <c r="AP41" s="48">
        <f>VLOOKUP($A41,'ADR Raw Data'!$B$6:$BE$43,'ADR Raw Data'!AB$1,FALSE)</f>
        <v>6.7789548397717798</v>
      </c>
      <c r="AQ41" s="49">
        <f>VLOOKUP($A41,'ADR Raw Data'!$B$6:$BE$43,'ADR Raw Data'!AC$1,FALSE)</f>
        <v>6.14365887483752</v>
      </c>
      <c r="AR41" s="50">
        <f>VLOOKUP($A41,'ADR Raw Data'!$B$6:$BE$43,'ADR Raw Data'!AE$1,FALSE)</f>
        <v>5.5342448886073701</v>
      </c>
      <c r="AS41" s="40"/>
      <c r="AT41" s="51">
        <f>VLOOKUP($A41,'RevPAR Raw Data'!$B$6:$BE$43,'RevPAR Raw Data'!G$1,FALSE)</f>
        <v>31.173701741105202</v>
      </c>
      <c r="AU41" s="52">
        <f>VLOOKUP($A41,'RevPAR Raw Data'!$B$6:$BE$43,'RevPAR Raw Data'!H$1,FALSE)</f>
        <v>43.606184708554103</v>
      </c>
      <c r="AV41" s="52">
        <f>VLOOKUP($A41,'RevPAR Raw Data'!$B$6:$BE$43,'RevPAR Raw Data'!I$1,FALSE)</f>
        <v>46.929447388342098</v>
      </c>
      <c r="AW41" s="52">
        <f>VLOOKUP($A41,'RevPAR Raw Data'!$B$6:$BE$43,'RevPAR Raw Data'!J$1,FALSE)</f>
        <v>47.398781226343601</v>
      </c>
      <c r="AX41" s="52">
        <f>VLOOKUP($A41,'RevPAR Raw Data'!$B$6:$BE$43,'RevPAR Raw Data'!K$1,FALSE)</f>
        <v>40.098584405753201</v>
      </c>
      <c r="AY41" s="53">
        <f>VLOOKUP($A41,'RevPAR Raw Data'!$B$6:$BE$43,'RevPAR Raw Data'!L$1,FALSE)</f>
        <v>41.841339894019598</v>
      </c>
      <c r="AZ41" s="52">
        <f>VLOOKUP($A41,'RevPAR Raw Data'!$B$6:$BE$43,'RevPAR Raw Data'!N$1,FALSE)</f>
        <v>39.879545798637302</v>
      </c>
      <c r="BA41" s="52">
        <f>VLOOKUP($A41,'RevPAR Raw Data'!$B$6:$BE$43,'RevPAR Raw Data'!O$1,FALSE)</f>
        <v>40.2058894776684</v>
      </c>
      <c r="BB41" s="53">
        <f>VLOOKUP($A41,'RevPAR Raw Data'!$B$6:$BE$43,'RevPAR Raw Data'!P$1,FALSE)</f>
        <v>40.042717638152901</v>
      </c>
      <c r="BC41" s="54">
        <f>VLOOKUP($A41,'RevPAR Raw Data'!$B$6:$BE$43,'RevPAR Raw Data'!R$1,FALSE)</f>
        <v>41.327447820914799</v>
      </c>
      <c r="BE41" s="47">
        <f>VLOOKUP($A41,'RevPAR Raw Data'!$B$6:$BE$43,'RevPAR Raw Data'!T$1,FALSE)</f>
        <v>-6.1648801309947903</v>
      </c>
      <c r="BF41" s="48">
        <f>VLOOKUP($A41,'RevPAR Raw Data'!$B$6:$BE$43,'RevPAR Raw Data'!U$1,FALSE)</f>
        <v>-3.7297576437492101</v>
      </c>
      <c r="BG41" s="48">
        <f>VLOOKUP($A41,'RevPAR Raw Data'!$B$6:$BE$43,'RevPAR Raw Data'!V$1,FALSE)</f>
        <v>1.8070723621160001</v>
      </c>
      <c r="BH41" s="48">
        <f>VLOOKUP($A41,'RevPAR Raw Data'!$B$6:$BE$43,'RevPAR Raw Data'!W$1,FALSE)</f>
        <v>11.900579067706801</v>
      </c>
      <c r="BI41" s="48">
        <f>VLOOKUP($A41,'RevPAR Raw Data'!$B$6:$BE$43,'RevPAR Raw Data'!X$1,FALSE)</f>
        <v>-0.18211405844297701</v>
      </c>
      <c r="BJ41" s="49">
        <f>VLOOKUP($A41,'RevPAR Raw Data'!$B$6:$BE$43,'RevPAR Raw Data'!Y$1,FALSE)</f>
        <v>0.99601413163622998</v>
      </c>
      <c r="BK41" s="48">
        <f>VLOOKUP($A41,'RevPAR Raw Data'!$B$6:$BE$43,'RevPAR Raw Data'!AA$1,FALSE)</f>
        <v>-8.3375283672724105</v>
      </c>
      <c r="BL41" s="48">
        <f>VLOOKUP($A41,'RevPAR Raw Data'!$B$6:$BE$43,'RevPAR Raw Data'!AB$1,FALSE)</f>
        <v>-7.5047389400731399</v>
      </c>
      <c r="BM41" s="49">
        <f>VLOOKUP($A41,'RevPAR Raw Data'!$B$6:$BE$43,'RevPAR Raw Data'!AC$1,FALSE)</f>
        <v>-7.9213198724529104</v>
      </c>
      <c r="BN41" s="50">
        <f>VLOOKUP($A41,'RevPAR Raw Data'!$B$6:$BE$43,'RevPAR Raw Data'!AE$1,FALSE)</f>
        <v>-1.6409675352975901</v>
      </c>
    </row>
    <row r="42" spans="1:66" x14ac:dyDescent="0.25">
      <c r="A42" s="63" t="s">
        <v>81</v>
      </c>
      <c r="B42" s="47">
        <f>VLOOKUP($A42,'Occupancy Raw Data'!$B$8:$BE$45,'Occupancy Raw Data'!G$3,FALSE)</f>
        <v>48.544004326078102</v>
      </c>
      <c r="C42" s="48">
        <f>VLOOKUP($A42,'Occupancy Raw Data'!$B$8:$BE$45,'Occupancy Raw Data'!H$3,FALSE)</f>
        <v>55.554954711369398</v>
      </c>
      <c r="D42" s="48">
        <f>VLOOKUP($A42,'Occupancy Raw Data'!$B$8:$BE$45,'Occupancy Raw Data'!I$3,FALSE)</f>
        <v>55.960524536974397</v>
      </c>
      <c r="E42" s="48">
        <f>VLOOKUP($A42,'Occupancy Raw Data'!$B$8:$BE$45,'Occupancy Raw Data'!J$3,FALSE)</f>
        <v>56.985264296336297</v>
      </c>
      <c r="F42" s="48">
        <f>VLOOKUP($A42,'Occupancy Raw Data'!$B$8:$BE$45,'Occupancy Raw Data'!K$3,FALSE)</f>
        <v>56.652697039340197</v>
      </c>
      <c r="G42" s="49">
        <f>VLOOKUP($A42,'Occupancy Raw Data'!$B$8:$BE$45,'Occupancy Raw Data'!L$3,FALSE)</f>
        <v>54.739488982019701</v>
      </c>
      <c r="H42" s="48">
        <f>VLOOKUP($A42,'Occupancy Raw Data'!$B$8:$BE$45,'Occupancy Raw Data'!N$3,FALSE)</f>
        <v>63.239151007164999</v>
      </c>
      <c r="I42" s="48">
        <f>VLOOKUP($A42,'Occupancy Raw Data'!$B$8:$BE$45,'Occupancy Raw Data'!O$3,FALSE)</f>
        <v>65.826686494524793</v>
      </c>
      <c r="J42" s="49">
        <f>VLOOKUP($A42,'Occupancy Raw Data'!$B$8:$BE$45,'Occupancy Raw Data'!P$3,FALSE)</f>
        <v>64.5329187508449</v>
      </c>
      <c r="K42" s="50">
        <f>VLOOKUP($A42,'Occupancy Raw Data'!$B$8:$BE$45,'Occupancy Raw Data'!R$3,FALSE)</f>
        <v>57.537611773112602</v>
      </c>
      <c r="M42" s="47">
        <f>VLOOKUP($A42,'Occupancy Raw Data'!$B$8:$BE$45,'Occupancy Raw Data'!T$3,FALSE)</f>
        <v>8.9932537484755493</v>
      </c>
      <c r="N42" s="48">
        <f>VLOOKUP($A42,'Occupancy Raw Data'!$B$8:$BE$45,'Occupancy Raw Data'!U$3,FALSE)</f>
        <v>8.1067812946445503</v>
      </c>
      <c r="O42" s="48">
        <f>VLOOKUP($A42,'Occupancy Raw Data'!$B$8:$BE$45,'Occupancy Raw Data'!V$3,FALSE)</f>
        <v>5.2769967416884898</v>
      </c>
      <c r="P42" s="48">
        <f>VLOOKUP($A42,'Occupancy Raw Data'!$B$8:$BE$45,'Occupancy Raw Data'!W$3,FALSE)</f>
        <v>9.9323428501331499</v>
      </c>
      <c r="Q42" s="48">
        <f>VLOOKUP($A42,'Occupancy Raw Data'!$B$8:$BE$45,'Occupancy Raw Data'!X$3,FALSE)</f>
        <v>5.2283689422231499</v>
      </c>
      <c r="R42" s="49">
        <f>VLOOKUP($A42,'Occupancy Raw Data'!$B$8:$BE$45,'Occupancy Raw Data'!Y$3,FALSE)</f>
        <v>7.4344833459663802</v>
      </c>
      <c r="S42" s="48">
        <f>VLOOKUP($A42,'Occupancy Raw Data'!$B$8:$BE$45,'Occupancy Raw Data'!AA$3,FALSE)</f>
        <v>0.28146612965812801</v>
      </c>
      <c r="T42" s="48">
        <f>VLOOKUP($A42,'Occupancy Raw Data'!$B$8:$BE$45,'Occupancy Raw Data'!AB$3,FALSE)</f>
        <v>-2.8645726969399101</v>
      </c>
      <c r="U42" s="49">
        <f>VLOOKUP($A42,'Occupancy Raw Data'!$B$8:$BE$45,'Occupancy Raw Data'!AC$3,FALSE)</f>
        <v>-1.3481390486784399</v>
      </c>
      <c r="V42" s="50">
        <f>VLOOKUP($A42,'Occupancy Raw Data'!$B$8:$BE$45,'Occupancy Raw Data'!AE$3,FALSE)</f>
        <v>4.4545421721245004</v>
      </c>
      <c r="X42" s="51">
        <f>VLOOKUP($A42,'ADR Raw Data'!$B$6:$BE$43,'ADR Raw Data'!G$1,FALSE)</f>
        <v>94.727915784783306</v>
      </c>
      <c r="Y42" s="52">
        <f>VLOOKUP($A42,'ADR Raw Data'!$B$6:$BE$43,'ADR Raw Data'!H$1,FALSE)</f>
        <v>93.787911617267696</v>
      </c>
      <c r="Z42" s="52">
        <f>VLOOKUP($A42,'ADR Raw Data'!$B$6:$BE$43,'ADR Raw Data'!I$1,FALSE)</f>
        <v>95.459438082813904</v>
      </c>
      <c r="AA42" s="52">
        <f>VLOOKUP($A42,'ADR Raw Data'!$B$6:$BE$43,'ADR Raw Data'!J$1,FALSE)</f>
        <v>95.286445245777102</v>
      </c>
      <c r="AB42" s="52">
        <f>VLOOKUP($A42,'ADR Raw Data'!$B$6:$BE$43,'ADR Raw Data'!K$1,FALSE)</f>
        <v>94.462495585357701</v>
      </c>
      <c r="AC42" s="53">
        <f>VLOOKUP($A42,'ADR Raw Data'!$B$6:$BE$43,'ADR Raw Data'!L$1,FALSE)</f>
        <v>94.748031651634406</v>
      </c>
      <c r="AD42" s="52">
        <f>VLOOKUP($A42,'ADR Raw Data'!$B$6:$BE$43,'ADR Raw Data'!N$1,FALSE)</f>
        <v>112.482714523921</v>
      </c>
      <c r="AE42" s="52">
        <f>VLOOKUP($A42,'ADR Raw Data'!$B$6:$BE$43,'ADR Raw Data'!O$1,FALSE)</f>
        <v>119.34453996549701</v>
      </c>
      <c r="AF42" s="53">
        <f>VLOOKUP($A42,'ADR Raw Data'!$B$6:$BE$43,'ADR Raw Data'!P$1,FALSE)</f>
        <v>115.982410809678</v>
      </c>
      <c r="AG42" s="54">
        <f>VLOOKUP($A42,'ADR Raw Data'!$B$6:$BE$43,'ADR Raw Data'!R$1,FALSE)</f>
        <v>101.55260657080299</v>
      </c>
      <c r="AI42" s="47">
        <f>VLOOKUP($A42,'ADR Raw Data'!$B$6:$BE$43,'ADR Raw Data'!T$1,FALSE)</f>
        <v>1.7227460735450799</v>
      </c>
      <c r="AJ42" s="48">
        <f>VLOOKUP($A42,'ADR Raw Data'!$B$6:$BE$43,'ADR Raw Data'!U$1,FALSE)</f>
        <v>6.6610315857571196</v>
      </c>
      <c r="AK42" s="48">
        <f>VLOOKUP($A42,'ADR Raw Data'!$B$6:$BE$43,'ADR Raw Data'!V$1,FALSE)</f>
        <v>7.8338249855138002</v>
      </c>
      <c r="AL42" s="48">
        <f>VLOOKUP($A42,'ADR Raw Data'!$B$6:$BE$43,'ADR Raw Data'!W$1,FALSE)</f>
        <v>8.8283892155202306</v>
      </c>
      <c r="AM42" s="48">
        <f>VLOOKUP($A42,'ADR Raw Data'!$B$6:$BE$43,'ADR Raw Data'!X$1,FALSE)</f>
        <v>6.3363200710882301</v>
      </c>
      <c r="AN42" s="49">
        <f>VLOOKUP($A42,'ADR Raw Data'!$B$6:$BE$43,'ADR Raw Data'!Y$1,FALSE)</f>
        <v>6.3661800409553404</v>
      </c>
      <c r="AO42" s="48">
        <f>VLOOKUP($A42,'ADR Raw Data'!$B$6:$BE$43,'ADR Raw Data'!AA$1,FALSE)</f>
        <v>5.33777345583679</v>
      </c>
      <c r="AP42" s="48">
        <f>VLOOKUP($A42,'ADR Raw Data'!$B$6:$BE$43,'ADR Raw Data'!AB$1,FALSE)</f>
        <v>6.3901147047115598</v>
      </c>
      <c r="AQ42" s="49">
        <f>VLOOKUP($A42,'ADR Raw Data'!$B$6:$BE$43,'ADR Raw Data'!AC$1,FALSE)</f>
        <v>5.8459437127514597</v>
      </c>
      <c r="AR42" s="50">
        <f>VLOOKUP($A42,'ADR Raw Data'!$B$6:$BE$43,'ADR Raw Data'!AE$1,FALSE)</f>
        <v>5.7479904089116198</v>
      </c>
      <c r="AS42" s="40"/>
      <c r="AT42" s="51">
        <f>VLOOKUP($A42,'RevPAR Raw Data'!$B$6:$BE$43,'RevPAR Raw Data'!G$1,FALSE)</f>
        <v>45.984723536568801</v>
      </c>
      <c r="AU42" s="52">
        <f>VLOOKUP($A42,'RevPAR Raw Data'!$B$6:$BE$43,'RevPAR Raw Data'!H$1,FALSE)</f>
        <v>52.103831823712298</v>
      </c>
      <c r="AV42" s="52">
        <f>VLOOKUP($A42,'RevPAR Raw Data'!$B$6:$BE$43,'RevPAR Raw Data'!I$1,FALSE)</f>
        <v>53.419602271191003</v>
      </c>
      <c r="AW42" s="52">
        <f>VLOOKUP($A42,'RevPAR Raw Data'!$B$6:$BE$43,'RevPAR Raw Data'!J$1,FALSE)</f>
        <v>54.299232661889903</v>
      </c>
      <c r="AX42" s="52">
        <f>VLOOKUP($A42,'RevPAR Raw Data'!$B$6:$BE$43,'RevPAR Raw Data'!K$1,FALSE)</f>
        <v>53.5155514397728</v>
      </c>
      <c r="AY42" s="53">
        <f>VLOOKUP($A42,'RevPAR Raw Data'!$B$6:$BE$43,'RevPAR Raw Data'!L$1,FALSE)</f>
        <v>51.864588346627002</v>
      </c>
      <c r="AZ42" s="52">
        <f>VLOOKUP($A42,'RevPAR Raw Data'!$B$6:$BE$43,'RevPAR Raw Data'!N$1,FALSE)</f>
        <v>71.133113694741098</v>
      </c>
      <c r="BA42" s="52">
        <f>VLOOKUP($A42,'RevPAR Raw Data'!$B$6:$BE$43,'RevPAR Raw Data'!O$1,FALSE)</f>
        <v>78.560556171420799</v>
      </c>
      <c r="BB42" s="53">
        <f>VLOOKUP($A42,'RevPAR Raw Data'!$B$6:$BE$43,'RevPAR Raw Data'!P$1,FALSE)</f>
        <v>74.846834933080899</v>
      </c>
      <c r="BC42" s="54">
        <f>VLOOKUP($A42,'RevPAR Raw Data'!$B$6:$BE$43,'RevPAR Raw Data'!R$1,FALSE)</f>
        <v>58.4309445141852</v>
      </c>
      <c r="BE42" s="47">
        <f>VLOOKUP($A42,'RevPAR Raw Data'!$B$6:$BE$43,'RevPAR Raw Data'!T$1,FALSE)</f>
        <v>10.8709307478564</v>
      </c>
      <c r="BF42" s="48">
        <f>VLOOKUP($A42,'RevPAR Raw Data'!$B$6:$BE$43,'RevPAR Raw Data'!U$1,FALSE)</f>
        <v>15.3078081430262</v>
      </c>
      <c r="BG42" s="48">
        <f>VLOOKUP($A42,'RevPAR Raw Data'!$B$6:$BE$43,'RevPAR Raw Data'!V$1,FALSE)</f>
        <v>13.5242124164374</v>
      </c>
      <c r="BH42" s="48">
        <f>VLOOKUP($A42,'RevPAR Raw Data'!$B$6:$BE$43,'RevPAR Raw Data'!W$1,FALSE)</f>
        <v>19.637597950682999</v>
      </c>
      <c r="BI42" s="48">
        <f>VLOOKUP($A42,'RevPAR Raw Data'!$B$6:$BE$43,'RevPAR Raw Data'!X$1,FALSE)</f>
        <v>11.895975203988</v>
      </c>
      <c r="BJ42" s="49">
        <f>VLOOKUP($A42,'RevPAR Raw Data'!$B$6:$BE$43,'RevPAR Raw Data'!Y$1,FALSE)</f>
        <v>14.2739559818407</v>
      </c>
      <c r="BK42" s="48">
        <f>VLOOKUP($A42,'RevPAR Raw Data'!$B$6:$BE$43,'RevPAR Raw Data'!AA$1,FALSE)</f>
        <v>5.6342636098509802</v>
      </c>
      <c r="BL42" s="48">
        <f>VLOOKUP($A42,'RevPAR Raw Data'!$B$6:$BE$43,'RevPAR Raw Data'!AB$1,FALSE)</f>
        <v>3.34249252663734</v>
      </c>
      <c r="BM42" s="49">
        <f>VLOOKUP($A42,'RevPAR Raw Data'!$B$6:$BE$43,'RevPAR Raw Data'!AC$1,FALSE)</f>
        <v>4.4189932141176396</v>
      </c>
      <c r="BN42" s="50">
        <f>VLOOKUP($A42,'RevPAR Raw Data'!$B$6:$BE$43,'RevPAR Raw Data'!AE$1,FALSE)</f>
        <v>10.458579237850699</v>
      </c>
    </row>
    <row r="43" spans="1:66" x14ac:dyDescent="0.25">
      <c r="A43" s="66" t="s">
        <v>82</v>
      </c>
      <c r="B43" s="47">
        <f>VLOOKUP($A43,'Occupancy Raw Data'!$B$8:$BE$45,'Occupancy Raw Data'!G$3,FALSE)</f>
        <v>48.996489234328301</v>
      </c>
      <c r="C43" s="48">
        <f>VLOOKUP($A43,'Occupancy Raw Data'!$B$8:$BE$45,'Occupancy Raw Data'!H$3,FALSE)</f>
        <v>66.627432676502195</v>
      </c>
      <c r="D43" s="48">
        <f>VLOOKUP($A43,'Occupancy Raw Data'!$B$8:$BE$45,'Occupancy Raw Data'!I$3,FALSE)</f>
        <v>74.702193721208602</v>
      </c>
      <c r="E43" s="48">
        <f>VLOOKUP($A43,'Occupancy Raw Data'!$B$8:$BE$45,'Occupancy Raw Data'!J$3,FALSE)</f>
        <v>73.8031941879578</v>
      </c>
      <c r="F43" s="48">
        <f>VLOOKUP($A43,'Occupancy Raw Data'!$B$8:$BE$45,'Occupancy Raw Data'!K$3,FALSE)</f>
        <v>64.914666071392304</v>
      </c>
      <c r="G43" s="49">
        <f>VLOOKUP($A43,'Occupancy Raw Data'!$B$8:$BE$45,'Occupancy Raw Data'!L$3,FALSE)</f>
        <v>65.808795178277805</v>
      </c>
      <c r="H43" s="48">
        <f>VLOOKUP($A43,'Occupancy Raw Data'!$B$8:$BE$45,'Occupancy Raw Data'!N$3,FALSE)</f>
        <v>58.3071209692148</v>
      </c>
      <c r="I43" s="48">
        <f>VLOOKUP($A43,'Occupancy Raw Data'!$B$8:$BE$45,'Occupancy Raw Data'!O$3,FALSE)</f>
        <v>60.200499218702397</v>
      </c>
      <c r="J43" s="49">
        <f>VLOOKUP($A43,'Occupancy Raw Data'!$B$8:$BE$45,'Occupancy Raw Data'!P$3,FALSE)</f>
        <v>59.253810093958599</v>
      </c>
      <c r="K43" s="50">
        <f>VLOOKUP($A43,'Occupancy Raw Data'!$B$8:$BE$45,'Occupancy Raw Data'!R$3,FALSE)</f>
        <v>63.935942297043802</v>
      </c>
      <c r="M43" s="47">
        <f>VLOOKUP($A43,'Occupancy Raw Data'!$B$8:$BE$45,'Occupancy Raw Data'!T$3,FALSE)</f>
        <v>12.3193180213531</v>
      </c>
      <c r="N43" s="48">
        <f>VLOOKUP($A43,'Occupancy Raw Data'!$B$8:$BE$45,'Occupancy Raw Data'!U$3,FALSE)</f>
        <v>22.1145634509198</v>
      </c>
      <c r="O43" s="48">
        <f>VLOOKUP($A43,'Occupancy Raw Data'!$B$8:$BE$45,'Occupancy Raw Data'!V$3,FALSE)</f>
        <v>25.5601890598948</v>
      </c>
      <c r="P43" s="48">
        <f>VLOOKUP($A43,'Occupancy Raw Data'!$B$8:$BE$45,'Occupancy Raw Data'!W$3,FALSE)</f>
        <v>25.397363265767002</v>
      </c>
      <c r="Q43" s="48">
        <f>VLOOKUP($A43,'Occupancy Raw Data'!$B$8:$BE$45,'Occupancy Raw Data'!X$3,FALSE)</f>
        <v>21.758302354187499</v>
      </c>
      <c r="R43" s="49">
        <f>VLOOKUP($A43,'Occupancy Raw Data'!$B$8:$BE$45,'Occupancy Raw Data'!Y$3,FALSE)</f>
        <v>21.936396093963001</v>
      </c>
      <c r="S43" s="48">
        <f>VLOOKUP($A43,'Occupancy Raw Data'!$B$8:$BE$45,'Occupancy Raw Data'!AA$3,FALSE)</f>
        <v>7.3694260505120397</v>
      </c>
      <c r="T43" s="48">
        <f>VLOOKUP($A43,'Occupancy Raw Data'!$B$8:$BE$45,'Occupancy Raw Data'!AB$3,FALSE)</f>
        <v>2.0963053893171502</v>
      </c>
      <c r="U43" s="49">
        <f>VLOOKUP($A43,'Occupancy Raw Data'!$B$8:$BE$45,'Occupancy Raw Data'!AC$3,FALSE)</f>
        <v>4.6244122646681403</v>
      </c>
      <c r="V43" s="50">
        <f>VLOOKUP($A43,'Occupancy Raw Data'!$B$8:$BE$45,'Occupancy Raw Data'!AE$3,FALSE)</f>
        <v>16.818080747607201</v>
      </c>
      <c r="X43" s="51">
        <f>VLOOKUP($A43,'ADR Raw Data'!$B$6:$BE$43,'ADR Raw Data'!G$1,FALSE)</f>
        <v>122.591803346587</v>
      </c>
      <c r="Y43" s="52">
        <f>VLOOKUP($A43,'ADR Raw Data'!$B$6:$BE$43,'ADR Raw Data'!H$1,FALSE)</f>
        <v>140.97297270955099</v>
      </c>
      <c r="Z43" s="52">
        <f>VLOOKUP($A43,'ADR Raw Data'!$B$6:$BE$43,'ADR Raw Data'!I$1,FALSE)</f>
        <v>149.84410067642801</v>
      </c>
      <c r="AA43" s="52">
        <f>VLOOKUP($A43,'ADR Raw Data'!$B$6:$BE$43,'ADR Raw Data'!J$1,FALSE)</f>
        <v>147.944942806863</v>
      </c>
      <c r="AB43" s="52">
        <f>VLOOKUP($A43,'ADR Raw Data'!$B$6:$BE$43,'ADR Raw Data'!K$1,FALSE)</f>
        <v>134.20401963236199</v>
      </c>
      <c r="AC43" s="53">
        <f>VLOOKUP($A43,'ADR Raw Data'!$B$6:$BE$43,'ADR Raw Data'!L$1,FALSE)</f>
        <v>140.47829502352801</v>
      </c>
      <c r="AD43" s="52">
        <f>VLOOKUP($A43,'ADR Raw Data'!$B$6:$BE$43,'ADR Raw Data'!N$1,FALSE)</f>
        <v>116.373179033829</v>
      </c>
      <c r="AE43" s="52">
        <f>VLOOKUP($A43,'ADR Raw Data'!$B$6:$BE$43,'ADR Raw Data'!O$1,FALSE)</f>
        <v>114.70706152031001</v>
      </c>
      <c r="AF43" s="53">
        <f>VLOOKUP($A43,'ADR Raw Data'!$B$6:$BE$43,'ADR Raw Data'!P$1,FALSE)</f>
        <v>115.526810623833</v>
      </c>
      <c r="AG43" s="54">
        <f>VLOOKUP($A43,'ADR Raw Data'!$B$6:$BE$43,'ADR Raw Data'!R$1,FALSE)</f>
        <v>133.871367325655</v>
      </c>
      <c r="AI43" s="47">
        <f>VLOOKUP($A43,'ADR Raw Data'!$B$6:$BE$43,'ADR Raw Data'!T$1,FALSE)</f>
        <v>17.412751222174599</v>
      </c>
      <c r="AJ43" s="48">
        <f>VLOOKUP($A43,'ADR Raw Data'!$B$6:$BE$43,'ADR Raw Data'!U$1,FALSE)</f>
        <v>20.672664925870301</v>
      </c>
      <c r="AK43" s="48">
        <f>VLOOKUP($A43,'ADR Raw Data'!$B$6:$BE$43,'ADR Raw Data'!V$1,FALSE)</f>
        <v>23.825555656551899</v>
      </c>
      <c r="AL43" s="48">
        <f>VLOOKUP($A43,'ADR Raw Data'!$B$6:$BE$43,'ADR Raw Data'!W$1,FALSE)</f>
        <v>22.984193649729701</v>
      </c>
      <c r="AM43" s="48">
        <f>VLOOKUP($A43,'ADR Raw Data'!$B$6:$BE$43,'ADR Raw Data'!X$1,FALSE)</f>
        <v>22.313993073453201</v>
      </c>
      <c r="AN43" s="49">
        <f>VLOOKUP($A43,'ADR Raw Data'!$B$6:$BE$43,'ADR Raw Data'!Y$1,FALSE)</f>
        <v>22.054876649260599</v>
      </c>
      <c r="AO43" s="48">
        <f>VLOOKUP($A43,'ADR Raw Data'!$B$6:$BE$43,'ADR Raw Data'!AA$1,FALSE)</f>
        <v>14.680858256065999</v>
      </c>
      <c r="AP43" s="48">
        <f>VLOOKUP($A43,'ADR Raw Data'!$B$6:$BE$43,'ADR Raw Data'!AB$1,FALSE)</f>
        <v>11.871313798363699</v>
      </c>
      <c r="AQ43" s="49">
        <f>VLOOKUP($A43,'ADR Raw Data'!$B$6:$BE$43,'ADR Raw Data'!AC$1,FALSE)</f>
        <v>13.231563680100701</v>
      </c>
      <c r="AR43" s="50">
        <f>VLOOKUP($A43,'ADR Raw Data'!$B$6:$BE$43,'ADR Raw Data'!AE$1,FALSE)</f>
        <v>20.354373826179099</v>
      </c>
      <c r="AS43" s="40"/>
      <c r="AT43" s="51">
        <f>VLOOKUP($A43,'RevPAR Raw Data'!$B$6:$BE$43,'RevPAR Raw Data'!G$1,FALSE)</f>
        <v>60.065679728879502</v>
      </c>
      <c r="AU43" s="52">
        <f>VLOOKUP($A43,'RevPAR Raw Data'!$B$6:$BE$43,'RevPAR Raw Data'!H$1,FALSE)</f>
        <v>93.926672484120303</v>
      </c>
      <c r="AV43" s="52">
        <f>VLOOKUP($A43,'RevPAR Raw Data'!$B$6:$BE$43,'RevPAR Raw Data'!I$1,FALSE)</f>
        <v>111.936830367108</v>
      </c>
      <c r="AW43" s="52">
        <f>VLOOKUP($A43,'RevPAR Raw Data'!$B$6:$BE$43,'RevPAR Raw Data'!J$1,FALSE)</f>
        <v>109.18809343101201</v>
      </c>
      <c r="AX43" s="52">
        <f>VLOOKUP($A43,'RevPAR Raw Data'!$B$6:$BE$43,'RevPAR Raw Data'!K$1,FALSE)</f>
        <v>87.118091198733595</v>
      </c>
      <c r="AY43" s="53">
        <f>VLOOKUP($A43,'RevPAR Raw Data'!$B$6:$BE$43,'RevPAR Raw Data'!L$1,FALSE)</f>
        <v>92.447073441970801</v>
      </c>
      <c r="AZ43" s="52">
        <f>VLOOKUP($A43,'RevPAR Raw Data'!$B$6:$BE$43,'RevPAR Raw Data'!N$1,FALSE)</f>
        <v>67.853850274976097</v>
      </c>
      <c r="BA43" s="52">
        <f>VLOOKUP($A43,'RevPAR Raw Data'!$B$6:$BE$43,'RevPAR Raw Data'!O$1,FALSE)</f>
        <v>69.0542236743308</v>
      </c>
      <c r="BB43" s="53">
        <f>VLOOKUP($A43,'RevPAR Raw Data'!$B$6:$BE$43,'RevPAR Raw Data'!P$1,FALSE)</f>
        <v>68.454036974653405</v>
      </c>
      <c r="BC43" s="54">
        <f>VLOOKUP($A43,'RevPAR Raw Data'!$B$6:$BE$43,'RevPAR Raw Data'!R$1,FALSE)</f>
        <v>85.591920165594402</v>
      </c>
      <c r="BE43" s="47">
        <f>VLOOKUP($A43,'RevPAR Raw Data'!$B$6:$BE$43,'RevPAR Raw Data'!T$1,FALSE)</f>
        <v>31.877201442854499</v>
      </c>
      <c r="BF43" s="48">
        <f>VLOOKUP($A43,'RevPAR Raw Data'!$B$6:$BE$43,'RevPAR Raw Data'!U$1,FALSE)</f>
        <v>47.358897978817701</v>
      </c>
      <c r="BG43" s="48">
        <f>VLOOKUP($A43,'RevPAR Raw Data'!$B$6:$BE$43,'RevPAR Raw Data'!V$1,FALSE)</f>
        <v>55.475601786831902</v>
      </c>
      <c r="BH43" s="48">
        <f>VLOOKUP($A43,'RevPAR Raw Data'!$B$6:$BE$43,'RevPAR Raw Data'!W$1,FALSE)</f>
        <v>54.218936070425897</v>
      </c>
      <c r="BI43" s="48">
        <f>VLOOKUP($A43,'RevPAR Raw Data'!$B$6:$BE$43,'RevPAR Raw Data'!X$1,FALSE)</f>
        <v>48.9274415078551</v>
      </c>
      <c r="BJ43" s="49">
        <f>VLOOKUP($A43,'RevPAR Raw Data'!$B$6:$BE$43,'RevPAR Raw Data'!Y$1,FALSE)</f>
        <v>48.829317843040499</v>
      </c>
      <c r="BK43" s="48">
        <f>VLOOKUP($A43,'RevPAR Raw Data'!$B$6:$BE$43,'RevPAR Raw Data'!AA$1,FALSE)</f>
        <v>23.132179299339299</v>
      </c>
      <c r="BL43" s="48">
        <f>VLOOKUP($A43,'RevPAR Raw Data'!$B$6:$BE$43,'RevPAR Raw Data'!AB$1,FALSE)</f>
        <v>14.216478178618701</v>
      </c>
      <c r="BM43" s="49">
        <f>VLOOKUP($A43,'RevPAR Raw Data'!$B$6:$BE$43,'RevPAR Raw Data'!AC$1,FALSE)</f>
        <v>18.467857998398799</v>
      </c>
      <c r="BN43" s="50">
        <f>VLOOKUP($A43,'RevPAR Raw Data'!$B$6:$BE$43,'RevPAR Raw Data'!AE$1,FALSE)</f>
        <v>40.595669599542902</v>
      </c>
    </row>
    <row r="44" spans="1:66" x14ac:dyDescent="0.25">
      <c r="A44" s="63" t="s">
        <v>83</v>
      </c>
      <c r="B44" s="47">
        <f>VLOOKUP($A44,'Occupancy Raw Data'!$B$8:$BE$45,'Occupancy Raw Data'!G$3,FALSE)</f>
        <v>35.533655634064701</v>
      </c>
      <c r="C44" s="48">
        <f>VLOOKUP($A44,'Occupancy Raw Data'!$B$8:$BE$45,'Occupancy Raw Data'!H$3,FALSE)</f>
        <v>47.359613239122297</v>
      </c>
      <c r="D44" s="48">
        <f>VLOOKUP($A44,'Occupancy Raw Data'!$B$8:$BE$45,'Occupancy Raw Data'!I$3,FALSE)</f>
        <v>50.204537002603097</v>
      </c>
      <c r="E44" s="48">
        <f>VLOOKUP($A44,'Occupancy Raw Data'!$B$8:$BE$45,'Occupancy Raw Data'!J$3,FALSE)</f>
        <v>46.569356638155398</v>
      </c>
      <c r="F44" s="48">
        <f>VLOOKUP($A44,'Occupancy Raw Data'!$B$8:$BE$45,'Occupancy Raw Data'!K$3,FALSE)</f>
        <v>43.231684641130499</v>
      </c>
      <c r="G44" s="49">
        <f>VLOOKUP($A44,'Occupancy Raw Data'!$B$8:$BE$45,'Occupancy Raw Data'!L$3,FALSE)</f>
        <v>44.579769431015201</v>
      </c>
      <c r="H44" s="48">
        <f>VLOOKUP($A44,'Occupancy Raw Data'!$B$8:$BE$45,'Occupancy Raw Data'!N$3,FALSE)</f>
        <v>45.453700260319799</v>
      </c>
      <c r="I44" s="48">
        <f>VLOOKUP($A44,'Occupancy Raw Data'!$B$8:$BE$45,'Occupancy Raw Data'!O$3,FALSE)</f>
        <v>46.429899590925899</v>
      </c>
      <c r="J44" s="49">
        <f>VLOOKUP($A44,'Occupancy Raw Data'!$B$8:$BE$45,'Occupancy Raw Data'!P$3,FALSE)</f>
        <v>45.941799925622902</v>
      </c>
      <c r="K44" s="50">
        <f>VLOOKUP($A44,'Occupancy Raw Data'!$B$8:$BE$45,'Occupancy Raw Data'!R$3,FALSE)</f>
        <v>44.968921000903102</v>
      </c>
      <c r="M44" s="47">
        <f>VLOOKUP($A44,'Occupancy Raw Data'!$B$8:$BE$45,'Occupancy Raw Data'!T$3,FALSE)</f>
        <v>-3.43532466648159</v>
      </c>
      <c r="N44" s="48">
        <f>VLOOKUP($A44,'Occupancy Raw Data'!$B$8:$BE$45,'Occupancy Raw Data'!U$3,FALSE)</f>
        <v>-0.84855240288374401</v>
      </c>
      <c r="O44" s="48">
        <f>VLOOKUP($A44,'Occupancy Raw Data'!$B$8:$BE$45,'Occupancy Raw Data'!V$3,FALSE)</f>
        <v>-1.4604864099677399</v>
      </c>
      <c r="P44" s="48">
        <f>VLOOKUP($A44,'Occupancy Raw Data'!$B$8:$BE$45,'Occupancy Raw Data'!W$3,FALSE)</f>
        <v>-3.0291195846464398</v>
      </c>
      <c r="Q44" s="48">
        <f>VLOOKUP($A44,'Occupancy Raw Data'!$B$8:$BE$45,'Occupancy Raw Data'!X$3,FALSE)</f>
        <v>-8.15604550778305</v>
      </c>
      <c r="R44" s="49">
        <f>VLOOKUP($A44,'Occupancy Raw Data'!$B$8:$BE$45,'Occupancy Raw Data'!Y$3,FALSE)</f>
        <v>-3.3422144114219701</v>
      </c>
      <c r="S44" s="48">
        <f>VLOOKUP($A44,'Occupancy Raw Data'!$B$8:$BE$45,'Occupancy Raw Data'!AA$3,FALSE)</f>
        <v>-13.852441446631101</v>
      </c>
      <c r="T44" s="48">
        <f>VLOOKUP($A44,'Occupancy Raw Data'!$B$8:$BE$45,'Occupancy Raw Data'!AB$3,FALSE)</f>
        <v>-0.32285613352764198</v>
      </c>
      <c r="U44" s="49">
        <f>VLOOKUP($A44,'Occupancy Raw Data'!$B$8:$BE$45,'Occupancy Raw Data'!AC$3,FALSE)</f>
        <v>-7.5086364456203603</v>
      </c>
      <c r="V44" s="50">
        <f>VLOOKUP($A44,'Occupancy Raw Data'!$B$8:$BE$45,'Occupancy Raw Data'!AE$3,FALSE)</f>
        <v>-4.5966637709093696</v>
      </c>
      <c r="X44" s="51">
        <f>VLOOKUP($A44,'ADR Raw Data'!$B$6:$BE$43,'ADR Raw Data'!G$1,FALSE)</f>
        <v>86.857556253270502</v>
      </c>
      <c r="Y44" s="52">
        <f>VLOOKUP($A44,'ADR Raw Data'!$B$6:$BE$43,'ADR Raw Data'!H$1,FALSE)</f>
        <v>90.033337259521005</v>
      </c>
      <c r="Z44" s="52">
        <f>VLOOKUP($A44,'ADR Raw Data'!$B$6:$BE$43,'ADR Raw Data'!I$1,FALSE)</f>
        <v>92.262390740740699</v>
      </c>
      <c r="AA44" s="52">
        <f>VLOOKUP($A44,'ADR Raw Data'!$B$6:$BE$43,'ADR Raw Data'!J$1,FALSE)</f>
        <v>89.107636254741394</v>
      </c>
      <c r="AB44" s="52">
        <f>VLOOKUP($A44,'ADR Raw Data'!$B$6:$BE$43,'ADR Raw Data'!K$1,FALSE)</f>
        <v>86.811008602150494</v>
      </c>
      <c r="AC44" s="53">
        <f>VLOOKUP($A44,'ADR Raw Data'!$B$6:$BE$43,'ADR Raw Data'!L$1,FALSE)</f>
        <v>89.210746611053096</v>
      </c>
      <c r="AD44" s="52">
        <f>VLOOKUP($A44,'ADR Raw Data'!$B$6:$BE$43,'ADR Raw Data'!N$1,FALSE)</f>
        <v>94.737848230721994</v>
      </c>
      <c r="AE44" s="52">
        <f>VLOOKUP($A44,'ADR Raw Data'!$B$6:$BE$43,'ADR Raw Data'!O$1,FALSE)</f>
        <v>94.2402903484181</v>
      </c>
      <c r="AF44" s="53">
        <f>VLOOKUP($A44,'ADR Raw Data'!$B$6:$BE$43,'ADR Raw Data'!P$1,FALSE)</f>
        <v>94.486426186380598</v>
      </c>
      <c r="AG44" s="54">
        <f>VLOOKUP($A44,'ADR Raw Data'!$B$6:$BE$43,'ADR Raw Data'!R$1,FALSE)</f>
        <v>90.750694075255396</v>
      </c>
      <c r="AI44" s="47">
        <f>VLOOKUP($A44,'ADR Raw Data'!$B$6:$BE$43,'ADR Raw Data'!T$1,FALSE)</f>
        <v>2.4919627786411702</v>
      </c>
      <c r="AJ44" s="48">
        <f>VLOOKUP($A44,'ADR Raw Data'!$B$6:$BE$43,'ADR Raw Data'!U$1,FALSE)</f>
        <v>3.9149953770908099</v>
      </c>
      <c r="AK44" s="48">
        <f>VLOOKUP($A44,'ADR Raw Data'!$B$6:$BE$43,'ADR Raw Data'!V$1,FALSE)</f>
        <v>5.2775338343409102</v>
      </c>
      <c r="AL44" s="48">
        <f>VLOOKUP($A44,'ADR Raw Data'!$B$6:$BE$43,'ADR Raw Data'!W$1,FALSE)</f>
        <v>3.2000472022416702</v>
      </c>
      <c r="AM44" s="48">
        <f>VLOOKUP($A44,'ADR Raw Data'!$B$6:$BE$43,'ADR Raw Data'!X$1,FALSE)</f>
        <v>-0.90707841150200397</v>
      </c>
      <c r="AN44" s="49">
        <f>VLOOKUP($A44,'ADR Raw Data'!$B$6:$BE$43,'ADR Raw Data'!Y$1,FALSE)</f>
        <v>2.9031070507092802</v>
      </c>
      <c r="AO44" s="48">
        <f>VLOOKUP($A44,'ADR Raw Data'!$B$6:$BE$43,'ADR Raw Data'!AA$1,FALSE)</f>
        <v>-3.7106432728935301</v>
      </c>
      <c r="AP44" s="48">
        <f>VLOOKUP($A44,'ADR Raw Data'!$B$6:$BE$43,'ADR Raw Data'!AB$1,FALSE)</f>
        <v>-3.4032970916845402</v>
      </c>
      <c r="AQ44" s="49">
        <f>VLOOKUP($A44,'ADR Raw Data'!$B$6:$BE$43,'ADR Raw Data'!AC$1,FALSE)</f>
        <v>-3.5856753491874902</v>
      </c>
      <c r="AR44" s="50">
        <f>VLOOKUP($A44,'ADR Raw Data'!$B$6:$BE$43,'ADR Raw Data'!AE$1,FALSE)</f>
        <v>0.72426526285746395</v>
      </c>
      <c r="AS44" s="40"/>
      <c r="AT44" s="51">
        <f>VLOOKUP($A44,'RevPAR Raw Data'!$B$6:$BE$43,'RevPAR Raw Data'!G$1,FALSE)</f>
        <v>30.8636649312011</v>
      </c>
      <c r="AU44" s="52">
        <f>VLOOKUP($A44,'RevPAR Raw Data'!$B$6:$BE$43,'RevPAR Raw Data'!H$1,FALSE)</f>
        <v>42.639440312383698</v>
      </c>
      <c r="AV44" s="52">
        <f>VLOOKUP($A44,'RevPAR Raw Data'!$B$6:$BE$43,'RevPAR Raw Data'!I$1,FALSE)</f>
        <v>46.3199060989215</v>
      </c>
      <c r="AW44" s="52">
        <f>VLOOKUP($A44,'RevPAR Raw Data'!$B$6:$BE$43,'RevPAR Raw Data'!J$1,FALSE)</f>
        <v>41.4968529193008</v>
      </c>
      <c r="AX44" s="52">
        <f>VLOOKUP($A44,'RevPAR Raw Data'!$B$6:$BE$43,'RevPAR Raw Data'!K$1,FALSE)</f>
        <v>37.529861472666397</v>
      </c>
      <c r="AY44" s="53">
        <f>VLOOKUP($A44,'RevPAR Raw Data'!$B$6:$BE$43,'RevPAR Raw Data'!L$1,FALSE)</f>
        <v>39.769945146894699</v>
      </c>
      <c r="AZ44" s="52">
        <f>VLOOKUP($A44,'RevPAR Raw Data'!$B$6:$BE$43,'RevPAR Raw Data'!N$1,FALSE)</f>
        <v>43.061857567868998</v>
      </c>
      <c r="BA44" s="52">
        <f>VLOOKUP($A44,'RevPAR Raw Data'!$B$6:$BE$43,'RevPAR Raw Data'!O$1,FALSE)</f>
        <v>43.755672182967601</v>
      </c>
      <c r="BB44" s="53">
        <f>VLOOKUP($A44,'RevPAR Raw Data'!$B$6:$BE$43,'RevPAR Raw Data'!P$1,FALSE)</f>
        <v>43.408764875418299</v>
      </c>
      <c r="BC44" s="54">
        <f>VLOOKUP($A44,'RevPAR Raw Data'!$B$6:$BE$43,'RevPAR Raw Data'!R$1,FALSE)</f>
        <v>40.8096079264729</v>
      </c>
      <c r="BE44" s="47">
        <f>VLOOKUP($A44,'RevPAR Raw Data'!$B$6:$BE$43,'RevPAR Raw Data'!T$1,FALSE)</f>
        <v>-1.02896889985461</v>
      </c>
      <c r="BF44" s="48">
        <f>VLOOKUP($A44,'RevPAR Raw Data'!$B$6:$BE$43,'RevPAR Raw Data'!U$1,FALSE)</f>
        <v>3.0332221868619702</v>
      </c>
      <c r="BG44" s="48">
        <f>VLOOKUP($A44,'RevPAR Raw Data'!$B$6:$BE$43,'RevPAR Raw Data'!V$1,FALSE)</f>
        <v>3.7399697599411699</v>
      </c>
      <c r="BH44" s="48">
        <f>VLOOKUP($A44,'RevPAR Raw Data'!$B$6:$BE$43,'RevPAR Raw Data'!W$1,FALSE)</f>
        <v>7.3994361074196199E-2</v>
      </c>
      <c r="BI44" s="48">
        <f>VLOOKUP($A44,'RevPAR Raw Data'!$B$6:$BE$43,'RevPAR Raw Data'!X$1,FALSE)</f>
        <v>-8.9891421912516698</v>
      </c>
      <c r="BJ44" s="49">
        <f>VLOOKUP($A44,'RevPAR Raw Data'!$B$6:$BE$43,'RevPAR Raw Data'!Y$1,FALSE)</f>
        <v>-0.53613542294049699</v>
      </c>
      <c r="BK44" s="48">
        <f>VLOOKUP($A44,'RevPAR Raw Data'!$B$6:$BE$43,'RevPAR Raw Data'!AA$1,FALSE)</f>
        <v>-17.049070032853699</v>
      </c>
      <c r="BL44" s="48">
        <f>VLOOKUP($A44,'RevPAR Raw Data'!$B$6:$BE$43,'RevPAR Raw Data'!AB$1,FALSE)</f>
        <v>-3.71516547180951</v>
      </c>
      <c r="BM44" s="49">
        <f>VLOOKUP($A44,'RevPAR Raw Data'!$B$6:$BE$43,'RevPAR Raw Data'!AC$1,FALSE)</f>
        <v>-10.8250764687171</v>
      </c>
      <c r="BN44" s="50">
        <f>VLOOKUP($A44,'RevPAR Raw Data'!$B$6:$BE$43,'RevPAR Raw Data'!AE$1,FALSE)</f>
        <v>-3.9056905469949599</v>
      </c>
    </row>
    <row r="45" spans="1:66" x14ac:dyDescent="0.25">
      <c r="A45" s="63" t="s">
        <v>84</v>
      </c>
      <c r="B45" s="47">
        <f>VLOOKUP($A45,'Occupancy Raw Data'!$B$8:$BE$45,'Occupancy Raw Data'!G$3,FALSE)</f>
        <v>39.666498231429998</v>
      </c>
      <c r="C45" s="48">
        <f>VLOOKUP($A45,'Occupancy Raw Data'!$B$8:$BE$45,'Occupancy Raw Data'!H$3,FALSE)</f>
        <v>53.764527539161101</v>
      </c>
      <c r="D45" s="48">
        <f>VLOOKUP($A45,'Occupancy Raw Data'!$B$8:$BE$45,'Occupancy Raw Data'!I$3,FALSE)</f>
        <v>55.659423951490602</v>
      </c>
      <c r="E45" s="48">
        <f>VLOOKUP($A45,'Occupancy Raw Data'!$B$8:$BE$45,'Occupancy Raw Data'!J$3,FALSE)</f>
        <v>55.811015664476997</v>
      </c>
      <c r="F45" s="48">
        <f>VLOOKUP($A45,'Occupancy Raw Data'!$B$8:$BE$45,'Occupancy Raw Data'!K$3,FALSE)</f>
        <v>45.401718039413801</v>
      </c>
      <c r="G45" s="49">
        <f>VLOOKUP($A45,'Occupancy Raw Data'!$B$8:$BE$45,'Occupancy Raw Data'!L$3,FALSE)</f>
        <v>50.060636685194503</v>
      </c>
      <c r="H45" s="48">
        <f>VLOOKUP($A45,'Occupancy Raw Data'!$B$8:$BE$45,'Occupancy Raw Data'!N$3,FALSE)</f>
        <v>42.875189489641201</v>
      </c>
      <c r="I45" s="48">
        <f>VLOOKUP($A45,'Occupancy Raw Data'!$B$8:$BE$45,'Occupancy Raw Data'!O$3,FALSE)</f>
        <v>44.7448206164729</v>
      </c>
      <c r="J45" s="49">
        <f>VLOOKUP($A45,'Occupancy Raw Data'!$B$8:$BE$45,'Occupancy Raw Data'!P$3,FALSE)</f>
        <v>43.810005053056997</v>
      </c>
      <c r="K45" s="50">
        <f>VLOOKUP($A45,'Occupancy Raw Data'!$B$8:$BE$45,'Occupancy Raw Data'!R$3,FALSE)</f>
        <v>48.274741933155198</v>
      </c>
      <c r="M45" s="47">
        <f>VLOOKUP($A45,'Occupancy Raw Data'!$B$8:$BE$45,'Occupancy Raw Data'!T$3,FALSE)</f>
        <v>-8.8568389447292901</v>
      </c>
      <c r="N45" s="48">
        <f>VLOOKUP($A45,'Occupancy Raw Data'!$B$8:$BE$45,'Occupancy Raw Data'!U$3,FALSE)</f>
        <v>-9.4624566024929102</v>
      </c>
      <c r="O45" s="48">
        <f>VLOOKUP($A45,'Occupancy Raw Data'!$B$8:$BE$45,'Occupancy Raw Data'!V$3,FALSE)</f>
        <v>-5.1825906093151897</v>
      </c>
      <c r="P45" s="48">
        <f>VLOOKUP($A45,'Occupancy Raw Data'!$B$8:$BE$45,'Occupancy Raw Data'!W$3,FALSE)</f>
        <v>1.03146365599656</v>
      </c>
      <c r="Q45" s="48">
        <f>VLOOKUP($A45,'Occupancy Raw Data'!$B$8:$BE$45,'Occupancy Raw Data'!X$3,FALSE)</f>
        <v>-6.4313369505260702</v>
      </c>
      <c r="R45" s="49">
        <f>VLOOKUP($A45,'Occupancy Raw Data'!$B$8:$BE$45,'Occupancy Raw Data'!Y$3,FALSE)</f>
        <v>-5.6776791182727901</v>
      </c>
      <c r="S45" s="48">
        <f>VLOOKUP($A45,'Occupancy Raw Data'!$B$8:$BE$45,'Occupancy Raw Data'!AA$3,FALSE)</f>
        <v>-5.8030659325806599</v>
      </c>
      <c r="T45" s="48">
        <f>VLOOKUP($A45,'Occupancy Raw Data'!$B$8:$BE$45,'Occupancy Raw Data'!AB$3,FALSE)</f>
        <v>-7.7851406451762202</v>
      </c>
      <c r="U45" s="49">
        <f>VLOOKUP($A45,'Occupancy Raw Data'!$B$8:$BE$45,'Occupancy Raw Data'!AC$3,FALSE)</f>
        <v>-6.8257802820021096</v>
      </c>
      <c r="V45" s="50">
        <f>VLOOKUP($A45,'Occupancy Raw Data'!$B$8:$BE$45,'Occupancy Raw Data'!AE$3,FALSE)</f>
        <v>-5.9780783474922901</v>
      </c>
      <c r="X45" s="51">
        <f>VLOOKUP($A45,'ADR Raw Data'!$B$6:$BE$43,'ADR Raw Data'!G$1,FALSE)</f>
        <v>85.068496815286593</v>
      </c>
      <c r="Y45" s="52">
        <f>VLOOKUP($A45,'ADR Raw Data'!$B$6:$BE$43,'ADR Raw Data'!H$1,FALSE)</f>
        <v>90.895982142857093</v>
      </c>
      <c r="Z45" s="52">
        <f>VLOOKUP($A45,'ADR Raw Data'!$B$6:$BE$43,'ADR Raw Data'!I$1,FALSE)</f>
        <v>91.220326827053995</v>
      </c>
      <c r="AA45" s="52">
        <f>VLOOKUP($A45,'ADR Raw Data'!$B$6:$BE$43,'ADR Raw Data'!J$1,FALSE)</f>
        <v>92.704748755092794</v>
      </c>
      <c r="AB45" s="52">
        <f>VLOOKUP($A45,'ADR Raw Data'!$B$6:$BE$43,'ADR Raw Data'!K$1,FALSE)</f>
        <v>85.794557595993297</v>
      </c>
      <c r="AC45" s="53">
        <f>VLOOKUP($A45,'ADR Raw Data'!$B$6:$BE$43,'ADR Raw Data'!L$1,FALSE)</f>
        <v>89.522577975169</v>
      </c>
      <c r="AD45" s="52">
        <f>VLOOKUP($A45,'ADR Raw Data'!$B$6:$BE$43,'ADR Raw Data'!N$1,FALSE)</f>
        <v>88.706870948732998</v>
      </c>
      <c r="AE45" s="52">
        <f>VLOOKUP($A45,'ADR Raw Data'!$B$6:$BE$43,'ADR Raw Data'!O$1,FALSE)</f>
        <v>89.180299265951405</v>
      </c>
      <c r="AF45" s="53">
        <f>VLOOKUP($A45,'ADR Raw Data'!$B$6:$BE$43,'ADR Raw Data'!P$1,FALSE)</f>
        <v>88.948636101499403</v>
      </c>
      <c r="AG45" s="54">
        <f>VLOOKUP($A45,'ADR Raw Data'!$B$6:$BE$43,'ADR Raw Data'!R$1,FALSE)</f>
        <v>89.373760747663496</v>
      </c>
      <c r="AI45" s="47">
        <f>VLOOKUP($A45,'ADR Raw Data'!$B$6:$BE$43,'ADR Raw Data'!T$1,FALSE)</f>
        <v>1.22552392313707</v>
      </c>
      <c r="AJ45" s="48">
        <f>VLOOKUP($A45,'ADR Raw Data'!$B$6:$BE$43,'ADR Raw Data'!U$1,FALSE)</f>
        <v>2.0925810272896701</v>
      </c>
      <c r="AK45" s="48">
        <f>VLOOKUP($A45,'ADR Raw Data'!$B$6:$BE$43,'ADR Raw Data'!V$1,FALSE)</f>
        <v>3.6608409877896602</v>
      </c>
      <c r="AL45" s="48">
        <f>VLOOKUP($A45,'ADR Raw Data'!$B$6:$BE$43,'ADR Raw Data'!W$1,FALSE)</f>
        <v>4.87089460464742</v>
      </c>
      <c r="AM45" s="48">
        <f>VLOOKUP($A45,'ADR Raw Data'!$B$6:$BE$43,'ADR Raw Data'!X$1,FALSE)</f>
        <v>-0.28480695432731001</v>
      </c>
      <c r="AN45" s="49">
        <f>VLOOKUP($A45,'ADR Raw Data'!$B$6:$BE$43,'ADR Raw Data'!Y$1,FALSE)</f>
        <v>2.5391064828435002</v>
      </c>
      <c r="AO45" s="48">
        <f>VLOOKUP($A45,'ADR Raw Data'!$B$6:$BE$43,'ADR Raw Data'!AA$1,FALSE)</f>
        <v>1.0592244214656299</v>
      </c>
      <c r="AP45" s="48">
        <f>VLOOKUP($A45,'ADR Raw Data'!$B$6:$BE$43,'ADR Raw Data'!AB$1,FALSE)</f>
        <v>-0.47617568470801802</v>
      </c>
      <c r="AQ45" s="49">
        <f>VLOOKUP($A45,'ADR Raw Data'!$B$6:$BE$43,'ADR Raw Data'!AC$1,FALSE)</f>
        <v>0.25624225563390002</v>
      </c>
      <c r="AR45" s="50">
        <f>VLOOKUP($A45,'ADR Raw Data'!$B$6:$BE$43,'ADR Raw Data'!AE$1,FALSE)</f>
        <v>1.93622199227123</v>
      </c>
      <c r="AS45" s="40"/>
      <c r="AT45" s="51">
        <f>VLOOKUP($A45,'RevPAR Raw Data'!$B$6:$BE$43,'RevPAR Raw Data'!G$1,FALSE)</f>
        <v>33.743693784739698</v>
      </c>
      <c r="AU45" s="52">
        <f>VLOOKUP($A45,'RevPAR Raw Data'!$B$6:$BE$43,'RevPAR Raw Data'!H$1,FALSE)</f>
        <v>48.869795351187399</v>
      </c>
      <c r="AV45" s="52">
        <f>VLOOKUP($A45,'RevPAR Raw Data'!$B$6:$BE$43,'RevPAR Raw Data'!I$1,FALSE)</f>
        <v>50.772708438605299</v>
      </c>
      <c r="AW45" s="52">
        <f>VLOOKUP($A45,'RevPAR Raw Data'!$B$6:$BE$43,'RevPAR Raw Data'!J$1,FALSE)</f>
        <v>51.739461849418802</v>
      </c>
      <c r="AX45" s="52">
        <f>VLOOKUP($A45,'RevPAR Raw Data'!$B$6:$BE$43,'RevPAR Raw Data'!K$1,FALSE)</f>
        <v>38.952203132895399</v>
      </c>
      <c r="AY45" s="53">
        <f>VLOOKUP($A45,'RevPAR Raw Data'!$B$6:$BE$43,'RevPAR Raw Data'!L$1,FALSE)</f>
        <v>44.815572511369297</v>
      </c>
      <c r="AZ45" s="52">
        <f>VLOOKUP($A45,'RevPAR Raw Data'!$B$6:$BE$43,'RevPAR Raw Data'!N$1,FALSE)</f>
        <v>38.033239009600798</v>
      </c>
      <c r="BA45" s="52">
        <f>VLOOKUP($A45,'RevPAR Raw Data'!$B$6:$BE$43,'RevPAR Raw Data'!O$1,FALSE)</f>
        <v>39.903564931783698</v>
      </c>
      <c r="BB45" s="53">
        <f>VLOOKUP($A45,'RevPAR Raw Data'!$B$6:$BE$43,'RevPAR Raw Data'!P$1,FALSE)</f>
        <v>38.968401970692199</v>
      </c>
      <c r="BC45" s="54">
        <f>VLOOKUP($A45,'RevPAR Raw Data'!$B$6:$BE$43,'RevPAR Raw Data'!R$1,FALSE)</f>
        <v>43.144952356890201</v>
      </c>
      <c r="BE45" s="47">
        <f>VLOOKUP($A45,'RevPAR Raw Data'!$B$6:$BE$43,'RevPAR Raw Data'!T$1,FALSE)</f>
        <v>-7.7398577016935901</v>
      </c>
      <c r="BF45" s="48">
        <f>VLOOKUP($A45,'RevPAR Raw Data'!$B$6:$BE$43,'RevPAR Raw Data'!U$1,FALSE)</f>
        <v>-7.5678851467825199</v>
      </c>
      <c r="BG45" s="48">
        <f>VLOOKUP($A45,'RevPAR Raw Data'!$B$6:$BE$43,'RevPAR Raw Data'!V$1,FALSE)</f>
        <v>-1.71147602278067</v>
      </c>
      <c r="BH45" s="48">
        <f>VLOOKUP($A45,'RevPAR Raw Data'!$B$6:$BE$43,'RevPAR Raw Data'!W$1,FALSE)</f>
        <v>5.9525997682128198</v>
      </c>
      <c r="BI45" s="48">
        <f>VLOOKUP($A45,'RevPAR Raw Data'!$B$6:$BE$43,'RevPAR Raw Data'!X$1,FALSE)</f>
        <v>-6.6978270099620598</v>
      </c>
      <c r="BJ45" s="49">
        <f>VLOOKUP($A45,'RevPAR Raw Data'!$B$6:$BE$43,'RevPAR Raw Data'!Y$1,FALSE)</f>
        <v>-3.2827349539964099</v>
      </c>
      <c r="BK45" s="48">
        <f>VLOOKUP($A45,'RevPAR Raw Data'!$B$6:$BE$43,'RevPAR Raw Data'!AA$1,FALSE)</f>
        <v>-4.8053090026666698</v>
      </c>
      <c r="BL45" s="48">
        <f>VLOOKUP($A45,'RevPAR Raw Data'!$B$6:$BE$43,'RevPAR Raw Data'!AB$1,FALSE)</f>
        <v>-8.2242453831115903</v>
      </c>
      <c r="BM45" s="49">
        <f>VLOOKUP($A45,'RevPAR Raw Data'!$B$6:$BE$43,'RevPAR Raw Data'!AC$1,FALSE)</f>
        <v>-6.5870285597274298</v>
      </c>
      <c r="BN45" s="50">
        <f>VLOOKUP($A45,'RevPAR Raw Data'!$B$6:$BE$43,'RevPAR Raw Data'!AE$1,FALSE)</f>
        <v>-4.1576052229004103</v>
      </c>
    </row>
    <row r="46" spans="1:66" x14ac:dyDescent="0.25">
      <c r="A46" s="66" t="s">
        <v>85</v>
      </c>
      <c r="B46" s="47">
        <f>VLOOKUP($A46,'Occupancy Raw Data'!$B$8:$BE$45,'Occupancy Raw Data'!G$3,FALSE)</f>
        <v>31.767083491221399</v>
      </c>
      <c r="C46" s="48">
        <f>VLOOKUP($A46,'Occupancy Raw Data'!$B$8:$BE$45,'Occupancy Raw Data'!H$3,FALSE)</f>
        <v>43.400277883036502</v>
      </c>
      <c r="D46" s="48">
        <f>VLOOKUP($A46,'Occupancy Raw Data'!$B$8:$BE$45,'Occupancy Raw Data'!I$3,FALSE)</f>
        <v>43.349753694581203</v>
      </c>
      <c r="E46" s="48">
        <f>VLOOKUP($A46,'Occupancy Raw Data'!$B$8:$BE$45,'Occupancy Raw Data'!J$3,FALSE)</f>
        <v>44.600227358848002</v>
      </c>
      <c r="F46" s="48">
        <f>VLOOKUP($A46,'Occupancy Raw Data'!$B$8:$BE$45,'Occupancy Raw Data'!K$3,FALSE)</f>
        <v>43.8928887204749</v>
      </c>
      <c r="G46" s="49">
        <f>VLOOKUP($A46,'Occupancy Raw Data'!$B$8:$BE$45,'Occupancy Raw Data'!L$3,FALSE)</f>
        <v>41.402046229632397</v>
      </c>
      <c r="H46" s="48">
        <f>VLOOKUP($A46,'Occupancy Raw Data'!$B$8:$BE$45,'Occupancy Raw Data'!N$3,FALSE)</f>
        <v>44.259189086775201</v>
      </c>
      <c r="I46" s="48">
        <f>VLOOKUP($A46,'Occupancy Raw Data'!$B$8:$BE$45,'Occupancy Raw Data'!O$3,FALSE)</f>
        <v>44.158140709864803</v>
      </c>
      <c r="J46" s="49">
        <f>VLOOKUP($A46,'Occupancy Raw Data'!$B$8:$BE$45,'Occupancy Raw Data'!P$3,FALSE)</f>
        <v>44.208664898320002</v>
      </c>
      <c r="K46" s="50">
        <f>VLOOKUP($A46,'Occupancy Raw Data'!$B$8:$BE$45,'Occupancy Raw Data'!R$3,FALSE)</f>
        <v>42.203937277828899</v>
      </c>
      <c r="M46" s="47">
        <f>VLOOKUP($A46,'Occupancy Raw Data'!$B$8:$BE$45,'Occupancy Raw Data'!T$3,FALSE)</f>
        <v>-3.9744999813314701</v>
      </c>
      <c r="N46" s="48">
        <f>VLOOKUP($A46,'Occupancy Raw Data'!$B$8:$BE$45,'Occupancy Raw Data'!U$3,FALSE)</f>
        <v>-0.96494453396121205</v>
      </c>
      <c r="O46" s="48">
        <f>VLOOKUP($A46,'Occupancy Raw Data'!$B$8:$BE$45,'Occupancy Raw Data'!V$3,FALSE)</f>
        <v>-4.8631261668578603</v>
      </c>
      <c r="P46" s="48">
        <f>VLOOKUP($A46,'Occupancy Raw Data'!$B$8:$BE$45,'Occupancy Raw Data'!W$3,FALSE)</f>
        <v>-10.2627555234062</v>
      </c>
      <c r="Q46" s="48">
        <f>VLOOKUP($A46,'Occupancy Raw Data'!$B$8:$BE$45,'Occupancy Raw Data'!X$3,FALSE)</f>
        <v>-6.7836746035757498</v>
      </c>
      <c r="R46" s="49">
        <f>VLOOKUP($A46,'Occupancy Raw Data'!$B$8:$BE$45,'Occupancy Raw Data'!Y$3,FALSE)</f>
        <v>-5.5863425935966298</v>
      </c>
      <c r="S46" s="48">
        <f>VLOOKUP($A46,'Occupancy Raw Data'!$B$8:$BE$45,'Occupancy Raw Data'!AA$3,FALSE)</f>
        <v>-7.9877901926731498</v>
      </c>
      <c r="T46" s="48">
        <f>VLOOKUP($A46,'Occupancy Raw Data'!$B$8:$BE$45,'Occupancy Raw Data'!AB$3,FALSE)</f>
        <v>-3.55691506422587</v>
      </c>
      <c r="U46" s="49">
        <f>VLOOKUP($A46,'Occupancy Raw Data'!$B$8:$BE$45,'Occupancy Raw Data'!AC$3,FALSE)</f>
        <v>-5.8269714492849403</v>
      </c>
      <c r="V46" s="50">
        <f>VLOOKUP($A46,'Occupancy Raw Data'!$B$8:$BE$45,'Occupancy Raw Data'!AE$3,FALSE)</f>
        <v>-5.65848828264898</v>
      </c>
      <c r="X46" s="51">
        <f>VLOOKUP($A46,'ADR Raw Data'!$B$6:$BE$43,'ADR Raw Data'!G$1,FALSE)</f>
        <v>91.317761431411498</v>
      </c>
      <c r="Y46" s="52">
        <f>VLOOKUP($A46,'ADR Raw Data'!$B$6:$BE$43,'ADR Raw Data'!H$1,FALSE)</f>
        <v>92.070331781140794</v>
      </c>
      <c r="Z46" s="52">
        <f>VLOOKUP($A46,'ADR Raw Data'!$B$6:$BE$43,'ADR Raw Data'!I$1,FALSE)</f>
        <v>91.530597319347294</v>
      </c>
      <c r="AA46" s="52">
        <f>VLOOKUP($A46,'ADR Raw Data'!$B$6:$BE$43,'ADR Raw Data'!J$1,FALSE)</f>
        <v>91.484772019258003</v>
      </c>
      <c r="AB46" s="52">
        <f>VLOOKUP($A46,'ADR Raw Data'!$B$6:$BE$43,'ADR Raw Data'!K$1,FALSE)</f>
        <v>94.925801438848893</v>
      </c>
      <c r="AC46" s="53">
        <f>VLOOKUP($A46,'ADR Raw Data'!$B$6:$BE$43,'ADR Raw Data'!L$1,FALSE)</f>
        <v>92.321113551772498</v>
      </c>
      <c r="AD46" s="52">
        <f>VLOOKUP($A46,'ADR Raw Data'!$B$6:$BE$43,'ADR Raw Data'!N$1,FALSE)</f>
        <v>108.40184646118701</v>
      </c>
      <c r="AE46" s="52">
        <f>VLOOKUP($A46,'ADR Raw Data'!$B$6:$BE$43,'ADR Raw Data'!O$1,FALSE)</f>
        <v>106.280074370709</v>
      </c>
      <c r="AF46" s="53">
        <f>VLOOKUP($A46,'ADR Raw Data'!$B$6:$BE$43,'ADR Raw Data'!P$1,FALSE)</f>
        <v>107.342172857142</v>
      </c>
      <c r="AG46" s="54">
        <f>VLOOKUP($A46,'ADR Raw Data'!$B$6:$BE$43,'ADR Raw Data'!R$1,FALSE)</f>
        <v>96.816706143913805</v>
      </c>
      <c r="AI46" s="47">
        <f>VLOOKUP($A46,'ADR Raw Data'!$B$6:$BE$43,'ADR Raw Data'!T$1,FALSE)</f>
        <v>5.1320794824532303</v>
      </c>
      <c r="AJ46" s="48">
        <f>VLOOKUP($A46,'ADR Raw Data'!$B$6:$BE$43,'ADR Raw Data'!U$1,FALSE)</f>
        <v>1.7803292181286701</v>
      </c>
      <c r="AK46" s="48">
        <f>VLOOKUP($A46,'ADR Raw Data'!$B$6:$BE$43,'ADR Raw Data'!V$1,FALSE)</f>
        <v>0.57780321895075004</v>
      </c>
      <c r="AL46" s="48">
        <f>VLOOKUP($A46,'ADR Raw Data'!$B$6:$BE$43,'ADR Raw Data'!W$1,FALSE)</f>
        <v>-0.25670782402744002</v>
      </c>
      <c r="AM46" s="48">
        <f>VLOOKUP($A46,'ADR Raw Data'!$B$6:$BE$43,'ADR Raw Data'!X$1,FALSE)</f>
        <v>-0.55263646099585295</v>
      </c>
      <c r="AN46" s="49">
        <f>VLOOKUP($A46,'ADR Raw Data'!$B$6:$BE$43,'ADR Raw Data'!Y$1,FALSE)</f>
        <v>1.0210196812915699</v>
      </c>
      <c r="AO46" s="48">
        <f>VLOOKUP($A46,'ADR Raw Data'!$B$6:$BE$43,'ADR Raw Data'!AA$1,FALSE)</f>
        <v>2.6902923539715999</v>
      </c>
      <c r="AP46" s="48">
        <f>VLOOKUP($A46,'ADR Raw Data'!$B$6:$BE$43,'ADR Raw Data'!AB$1,FALSE)</f>
        <v>-0.23686926813355</v>
      </c>
      <c r="AQ46" s="49">
        <f>VLOOKUP($A46,'ADR Raw Data'!$B$6:$BE$43,'ADR Raw Data'!AC$1,FALSE)</f>
        <v>1.2325778679361401</v>
      </c>
      <c r="AR46" s="50">
        <f>VLOOKUP($A46,'ADR Raw Data'!$B$6:$BE$43,'ADR Raw Data'!AE$1,FALSE)</f>
        <v>1.08284373913954</v>
      </c>
      <c r="AS46" s="40"/>
      <c r="AT46" s="51">
        <f>VLOOKUP($A46,'RevPAR Raw Data'!$B$6:$BE$43,'RevPAR Raw Data'!G$1,FALSE)</f>
        <v>29.008989516230798</v>
      </c>
      <c r="AU46" s="52">
        <f>VLOOKUP($A46,'RevPAR Raw Data'!$B$6:$BE$43,'RevPAR Raw Data'!H$1,FALSE)</f>
        <v>39.958779840848798</v>
      </c>
      <c r="AV46" s="52">
        <f>VLOOKUP($A46,'RevPAR Raw Data'!$B$6:$BE$43,'RevPAR Raw Data'!I$1,FALSE)</f>
        <v>39.678288493116</v>
      </c>
      <c r="AW46" s="52">
        <f>VLOOKUP($A46,'RevPAR Raw Data'!$B$6:$BE$43,'RevPAR Raw Data'!J$1,FALSE)</f>
        <v>40.802416319312798</v>
      </c>
      <c r="AX46" s="52">
        <f>VLOOKUP($A46,'RevPAR Raw Data'!$B$6:$BE$43,'RevPAR Raw Data'!K$1,FALSE)</f>
        <v>41.665676392572898</v>
      </c>
      <c r="AY46" s="53">
        <f>VLOOKUP($A46,'RevPAR Raw Data'!$B$6:$BE$43,'RevPAR Raw Data'!L$1,FALSE)</f>
        <v>38.222830112416297</v>
      </c>
      <c r="AZ46" s="52">
        <f>VLOOKUP($A46,'RevPAR Raw Data'!$B$6:$BE$43,'RevPAR Raw Data'!N$1,FALSE)</f>
        <v>47.977778198812601</v>
      </c>
      <c r="BA46" s="52">
        <f>VLOOKUP($A46,'RevPAR Raw Data'!$B$6:$BE$43,'RevPAR Raw Data'!O$1,FALSE)</f>
        <v>46.931304787166802</v>
      </c>
      <c r="BB46" s="53">
        <f>VLOOKUP($A46,'RevPAR Raw Data'!$B$6:$BE$43,'RevPAR Raw Data'!P$1,FALSE)</f>
        <v>47.454541492989698</v>
      </c>
      <c r="BC46" s="54">
        <f>VLOOKUP($A46,'RevPAR Raw Data'!$B$6:$BE$43,'RevPAR Raw Data'!R$1,FALSE)</f>
        <v>40.8604619354373</v>
      </c>
      <c r="BE46" s="47">
        <f>VLOOKUP($A46,'RevPAR Raw Data'!$B$6:$BE$43,'RevPAR Raw Data'!T$1,FALSE)</f>
        <v>0.95360500304974705</v>
      </c>
      <c r="BF46" s="48">
        <f>VLOOKUP($A46,'RevPAR Raw Data'!$B$6:$BE$43,'RevPAR Raw Data'!U$1,FALSE)</f>
        <v>0.79820549469061897</v>
      </c>
      <c r="BG46" s="48">
        <f>VLOOKUP($A46,'RevPAR Raw Data'!$B$6:$BE$43,'RevPAR Raw Data'!V$1,FALSE)</f>
        <v>-4.3134222474408501</v>
      </c>
      <c r="BH46" s="48">
        <f>VLOOKUP($A46,'RevPAR Raw Data'!$B$6:$BE$43,'RevPAR Raw Data'!W$1,FALSE)</f>
        <v>-10.493118051044201</v>
      </c>
      <c r="BI46" s="48">
        <f>VLOOKUP($A46,'RevPAR Raw Data'!$B$6:$BE$43,'RevPAR Raw Data'!X$1,FALSE)</f>
        <v>-7.2988220053169304</v>
      </c>
      <c r="BJ46" s="49">
        <f>VLOOKUP($A46,'RevPAR Raw Data'!$B$6:$BE$43,'RevPAR Raw Data'!Y$1,FALSE)</f>
        <v>-4.6223605696500503</v>
      </c>
      <c r="BK46" s="48">
        <f>VLOOKUP($A46,'RevPAR Raw Data'!$B$6:$BE$43,'RevPAR Raw Data'!AA$1,FALSE)</f>
        <v>-5.5123927475063201</v>
      </c>
      <c r="BL46" s="48">
        <f>VLOOKUP($A46,'RevPAR Raw Data'!$B$6:$BE$43,'RevPAR Raw Data'!AB$1,FALSE)</f>
        <v>-3.7853590936786601</v>
      </c>
      <c r="BM46" s="49">
        <f>VLOOKUP($A46,'RevPAR Raw Data'!$B$6:$BE$43,'RevPAR Raw Data'!AC$1,FALSE)</f>
        <v>-4.6662155418036404</v>
      </c>
      <c r="BN46" s="50">
        <f>VLOOKUP($A46,'RevPAR Raw Data'!$B$6:$BE$43,'RevPAR Raw Data'!AE$1,FALSE)</f>
        <v>-4.6369171296080403</v>
      </c>
    </row>
    <row r="47" spans="1:66" x14ac:dyDescent="0.25">
      <c r="A47" s="63" t="s">
        <v>86</v>
      </c>
      <c r="B47" s="47">
        <f>VLOOKUP($A47,'Occupancy Raw Data'!$B$8:$BE$45,'Occupancy Raw Data'!G$3,FALSE)</f>
        <v>35.154707044107901</v>
      </c>
      <c r="C47" s="48">
        <f>VLOOKUP($A47,'Occupancy Raw Data'!$B$8:$BE$45,'Occupancy Raw Data'!H$3,FALSE)</f>
        <v>50.427913100724098</v>
      </c>
      <c r="D47" s="48">
        <f>VLOOKUP($A47,'Occupancy Raw Data'!$B$8:$BE$45,'Occupancy Raw Data'!I$3,FALSE)</f>
        <v>53.851217906517398</v>
      </c>
      <c r="E47" s="48">
        <f>VLOOKUP($A47,'Occupancy Raw Data'!$B$8:$BE$45,'Occupancy Raw Data'!J$3,FALSE)</f>
        <v>49.177090190915003</v>
      </c>
      <c r="F47" s="48">
        <f>VLOOKUP($A47,'Occupancy Raw Data'!$B$8:$BE$45,'Occupancy Raw Data'!K$3,FALSE)</f>
        <v>44.437129690585898</v>
      </c>
      <c r="G47" s="49">
        <f>VLOOKUP($A47,'Occupancy Raw Data'!$B$8:$BE$45,'Occupancy Raw Data'!L$3,FALSE)</f>
        <v>46.609611586570097</v>
      </c>
      <c r="H47" s="48">
        <f>VLOOKUP($A47,'Occupancy Raw Data'!$B$8:$BE$45,'Occupancy Raw Data'!N$3,FALSE)</f>
        <v>42.659644502962401</v>
      </c>
      <c r="I47" s="48">
        <f>VLOOKUP($A47,'Occupancy Raw Data'!$B$8:$BE$45,'Occupancy Raw Data'!O$3,FALSE)</f>
        <v>38.709677419354797</v>
      </c>
      <c r="J47" s="49">
        <f>VLOOKUP($A47,'Occupancy Raw Data'!$B$8:$BE$45,'Occupancy Raw Data'!P$3,FALSE)</f>
        <v>40.684660961158599</v>
      </c>
      <c r="K47" s="50">
        <f>VLOOKUP($A47,'Occupancy Raw Data'!$B$8:$BE$45,'Occupancy Raw Data'!R$3,FALSE)</f>
        <v>44.916768550738198</v>
      </c>
      <c r="M47" s="47">
        <f>VLOOKUP($A47,'Occupancy Raw Data'!$B$8:$BE$45,'Occupancy Raw Data'!T$3,FALSE)</f>
        <v>-17.209302325581302</v>
      </c>
      <c r="N47" s="48">
        <f>VLOOKUP($A47,'Occupancy Raw Data'!$B$8:$BE$45,'Occupancy Raw Data'!U$3,FALSE)</f>
        <v>-9.24170616113744</v>
      </c>
      <c r="O47" s="48">
        <f>VLOOKUP($A47,'Occupancy Raw Data'!$B$8:$BE$45,'Occupancy Raw Data'!V$3,FALSE)</f>
        <v>-7.1509648127128198</v>
      </c>
      <c r="P47" s="48">
        <f>VLOOKUP($A47,'Occupancy Raw Data'!$B$8:$BE$45,'Occupancy Raw Data'!W$3,FALSE)</f>
        <v>-10.2163461538461</v>
      </c>
      <c r="Q47" s="48">
        <f>VLOOKUP($A47,'Occupancy Raw Data'!$B$8:$BE$45,'Occupancy Raw Data'!X$3,FALSE)</f>
        <v>-8.7837837837837807</v>
      </c>
      <c r="R47" s="49">
        <f>VLOOKUP($A47,'Occupancy Raw Data'!$B$8:$BE$45,'Occupancy Raw Data'!Y$3,FALSE)</f>
        <v>-10.197869101978601</v>
      </c>
      <c r="S47" s="48">
        <f>VLOOKUP($A47,'Occupancy Raw Data'!$B$8:$BE$45,'Occupancy Raw Data'!AA$3,FALSE)</f>
        <v>-10.373443983402399</v>
      </c>
      <c r="T47" s="48">
        <f>VLOOKUP($A47,'Occupancy Raw Data'!$B$8:$BE$45,'Occupancy Raw Data'!AB$3,FALSE)</f>
        <v>-14.6589259796806</v>
      </c>
      <c r="U47" s="49">
        <f>VLOOKUP($A47,'Occupancy Raw Data'!$B$8:$BE$45,'Occupancy Raw Data'!AC$3,FALSE)</f>
        <v>-12.4645892351274</v>
      </c>
      <c r="V47" s="50">
        <f>VLOOKUP($A47,'Occupancy Raw Data'!$B$8:$BE$45,'Occupancy Raw Data'!AE$3,FALSE)</f>
        <v>-10.7956667911841</v>
      </c>
      <c r="X47" s="51">
        <f>VLOOKUP($A47,'ADR Raw Data'!$B$6:$BE$43,'ADR Raw Data'!G$1,FALSE)</f>
        <v>80.111666666666594</v>
      </c>
      <c r="Y47" s="52">
        <f>VLOOKUP($A47,'ADR Raw Data'!$B$6:$BE$43,'ADR Raw Data'!H$1,FALSE)</f>
        <v>84.0088772845953</v>
      </c>
      <c r="Z47" s="52">
        <f>VLOOKUP($A47,'ADR Raw Data'!$B$6:$BE$43,'ADR Raw Data'!I$1,FALSE)</f>
        <v>85.318496332518293</v>
      </c>
      <c r="AA47" s="52">
        <f>VLOOKUP($A47,'ADR Raw Data'!$B$6:$BE$43,'ADR Raw Data'!J$1,FALSE)</f>
        <v>85.705207496653202</v>
      </c>
      <c r="AB47" s="52">
        <f>VLOOKUP($A47,'ADR Raw Data'!$B$6:$BE$43,'ADR Raw Data'!K$1,FALSE)</f>
        <v>84.991925925925898</v>
      </c>
      <c r="AC47" s="53">
        <f>VLOOKUP($A47,'ADR Raw Data'!$B$6:$BE$43,'ADR Raw Data'!L$1,FALSE)</f>
        <v>84.269011299434993</v>
      </c>
      <c r="AD47" s="52">
        <f>VLOOKUP($A47,'ADR Raw Data'!$B$6:$BE$43,'ADR Raw Data'!N$1,FALSE)</f>
        <v>88.696450617283901</v>
      </c>
      <c r="AE47" s="52">
        <f>VLOOKUP($A47,'ADR Raw Data'!$B$6:$BE$43,'ADR Raw Data'!O$1,FALSE)</f>
        <v>87.755663265306097</v>
      </c>
      <c r="AF47" s="53">
        <f>VLOOKUP($A47,'ADR Raw Data'!$B$6:$BE$43,'ADR Raw Data'!P$1,FALSE)</f>
        <v>88.248891585760504</v>
      </c>
      <c r="AG47" s="54">
        <f>VLOOKUP($A47,'ADR Raw Data'!$B$6:$BE$43,'ADR Raw Data'!R$1,FALSE)</f>
        <v>85.298980318257904</v>
      </c>
      <c r="AI47" s="47">
        <f>VLOOKUP($A47,'ADR Raw Data'!$B$6:$BE$43,'ADR Raw Data'!T$1,FALSE)</f>
        <v>4.8563512109754097</v>
      </c>
      <c r="AJ47" s="48">
        <f>VLOOKUP($A47,'ADR Raw Data'!$B$6:$BE$43,'ADR Raw Data'!U$1,FALSE)</f>
        <v>5.5774181297106296</v>
      </c>
      <c r="AK47" s="48">
        <f>VLOOKUP($A47,'ADR Raw Data'!$B$6:$BE$43,'ADR Raw Data'!V$1,FALSE)</f>
        <v>7.2315495060149901</v>
      </c>
      <c r="AL47" s="48">
        <f>VLOOKUP($A47,'ADR Raw Data'!$B$6:$BE$43,'ADR Raw Data'!W$1,FALSE)</f>
        <v>6.8258135668790398</v>
      </c>
      <c r="AM47" s="48">
        <f>VLOOKUP($A47,'ADR Raw Data'!$B$6:$BE$43,'ADR Raw Data'!X$1,FALSE)</f>
        <v>7.01080092549347</v>
      </c>
      <c r="AN47" s="49">
        <f>VLOOKUP($A47,'ADR Raw Data'!$B$6:$BE$43,'ADR Raw Data'!Y$1,FALSE)</f>
        <v>6.4511317963971004</v>
      </c>
      <c r="AO47" s="48">
        <f>VLOOKUP($A47,'ADR Raw Data'!$B$6:$BE$43,'ADR Raw Data'!AA$1,FALSE)</f>
        <v>9.7163976055760095</v>
      </c>
      <c r="AP47" s="48">
        <f>VLOOKUP($A47,'ADR Raw Data'!$B$6:$BE$43,'ADR Raw Data'!AB$1,FALSE)</f>
        <v>8.3631397421842806</v>
      </c>
      <c r="AQ47" s="49">
        <f>VLOOKUP($A47,'ADR Raw Data'!$B$6:$BE$43,'ADR Raw Data'!AC$1,FALSE)</f>
        <v>9.06969358067205</v>
      </c>
      <c r="AR47" s="50">
        <f>VLOOKUP($A47,'ADR Raw Data'!$B$6:$BE$43,'ADR Raw Data'!AE$1,FALSE)</f>
        <v>7.1282224911696801</v>
      </c>
      <c r="AS47" s="40"/>
      <c r="AT47" s="51">
        <f>VLOOKUP($A47,'RevPAR Raw Data'!$B$6:$BE$43,'RevPAR Raw Data'!G$1,FALSE)</f>
        <v>28.163021724818901</v>
      </c>
      <c r="AU47" s="52">
        <f>VLOOKUP($A47,'RevPAR Raw Data'!$B$6:$BE$43,'RevPAR Raw Data'!H$1,FALSE)</f>
        <v>42.363923633969698</v>
      </c>
      <c r="AV47" s="52">
        <f>VLOOKUP($A47,'RevPAR Raw Data'!$B$6:$BE$43,'RevPAR Raw Data'!I$1,FALSE)</f>
        <v>45.9450493745885</v>
      </c>
      <c r="AW47" s="52">
        <f>VLOOKUP($A47,'RevPAR Raw Data'!$B$6:$BE$43,'RevPAR Raw Data'!J$1,FALSE)</f>
        <v>42.147327188939997</v>
      </c>
      <c r="AX47" s="52">
        <f>VLOOKUP($A47,'RevPAR Raw Data'!$B$6:$BE$43,'RevPAR Raw Data'!K$1,FALSE)</f>
        <v>37.767972350230401</v>
      </c>
      <c r="AY47" s="53">
        <f>VLOOKUP($A47,'RevPAR Raw Data'!$B$6:$BE$43,'RevPAR Raw Data'!L$1,FALSE)</f>
        <v>39.277458854509497</v>
      </c>
      <c r="AZ47" s="52">
        <f>VLOOKUP($A47,'RevPAR Raw Data'!$B$6:$BE$43,'RevPAR Raw Data'!N$1,FALSE)</f>
        <v>37.837590520078898</v>
      </c>
      <c r="BA47" s="52">
        <f>VLOOKUP($A47,'RevPAR Raw Data'!$B$6:$BE$43,'RevPAR Raw Data'!O$1,FALSE)</f>
        <v>33.9699341672152</v>
      </c>
      <c r="BB47" s="53">
        <f>VLOOKUP($A47,'RevPAR Raw Data'!$B$6:$BE$43,'RevPAR Raw Data'!P$1,FALSE)</f>
        <v>35.903762343647102</v>
      </c>
      <c r="BC47" s="54">
        <f>VLOOKUP($A47,'RevPAR Raw Data'!$B$6:$BE$43,'RevPAR Raw Data'!R$1,FALSE)</f>
        <v>38.313545565691697</v>
      </c>
      <c r="BE47" s="47">
        <f>VLOOKUP($A47,'RevPAR Raw Data'!$B$6:$BE$43,'RevPAR Raw Data'!T$1,FALSE)</f>
        <v>-13.1886952764947</v>
      </c>
      <c r="BF47" s="48">
        <f>VLOOKUP($A47,'RevPAR Raw Data'!$B$6:$BE$43,'RevPAR Raw Data'!U$1,FALSE)</f>
        <v>-4.1797366263526703</v>
      </c>
      <c r="BG47" s="48">
        <f>VLOOKUP($A47,'RevPAR Raw Data'!$B$6:$BE$43,'RevPAR Raw Data'!V$1,FALSE)</f>
        <v>-0.43654086728686797</v>
      </c>
      <c r="BH47" s="48">
        <f>VLOOKUP($A47,'RevPAR Raw Data'!$B$6:$BE$43,'RevPAR Raw Data'!W$1,FALSE)</f>
        <v>-4.0878813287756604</v>
      </c>
      <c r="BI47" s="48">
        <f>VLOOKUP($A47,'RevPAR Raw Data'!$B$6:$BE$43,'RevPAR Raw Data'!X$1,FALSE)</f>
        <v>-2.3887964530971599</v>
      </c>
      <c r="BJ47" s="49">
        <f>VLOOKUP($A47,'RevPAR Raw Data'!$B$6:$BE$43,'RevPAR Raw Data'!Y$1,FALSE)</f>
        <v>-4.4046152817742801</v>
      </c>
      <c r="BK47" s="48">
        <f>VLOOKUP($A47,'RevPAR Raw Data'!$B$6:$BE$43,'RevPAR Raw Data'!AA$1,FALSE)</f>
        <v>-1.66497144064556</v>
      </c>
      <c r="BL47" s="48">
        <f>VLOOKUP($A47,'RevPAR Raw Data'!$B$6:$BE$43,'RevPAR Raw Data'!AB$1,FALSE)</f>
        <v>-7.5217327018804596</v>
      </c>
      <c r="BM47" s="49">
        <f>VLOOKUP($A47,'RevPAR Raw Data'!$B$6:$BE$43,'RevPAR Raw Data'!AC$1,FALSE)</f>
        <v>-4.5253957041709203</v>
      </c>
      <c r="BN47" s="50">
        <f>VLOOKUP($A47,'RevPAR Raw Data'!$B$6:$BE$43,'RevPAR Raw Data'!AE$1,FALSE)</f>
        <v>-4.4369834482953996</v>
      </c>
    </row>
    <row r="48" spans="1:66" ht="15" thickBot="1" x14ac:dyDescent="0.3">
      <c r="A48" s="63" t="s">
        <v>87</v>
      </c>
      <c r="B48" s="67">
        <f>VLOOKUP($A48,'Occupancy Raw Data'!$B$8:$BE$45,'Occupancy Raw Data'!G$3,FALSE)</f>
        <v>39.846798670327999</v>
      </c>
      <c r="C48" s="68">
        <f>VLOOKUP($A48,'Occupancy Raw Data'!$B$8:$BE$45,'Occupancy Raw Data'!H$3,FALSE)</f>
        <v>51.134557016909902</v>
      </c>
      <c r="D48" s="68">
        <f>VLOOKUP($A48,'Occupancy Raw Data'!$B$8:$BE$45,'Occupancy Raw Data'!I$3,FALSE)</f>
        <v>53.519294695765197</v>
      </c>
      <c r="E48" s="68">
        <f>VLOOKUP($A48,'Occupancy Raw Data'!$B$8:$BE$45,'Occupancy Raw Data'!J$3,FALSE)</f>
        <v>52.189622777857998</v>
      </c>
      <c r="F48" s="68">
        <f>VLOOKUP($A48,'Occupancy Raw Data'!$B$8:$BE$45,'Occupancy Raw Data'!K$3,FALSE)</f>
        <v>48.605289781760298</v>
      </c>
      <c r="G48" s="69">
        <f>VLOOKUP($A48,'Occupancy Raw Data'!$B$8:$BE$45,'Occupancy Raw Data'!L$3,FALSE)</f>
        <v>49.0591125885243</v>
      </c>
      <c r="H48" s="68">
        <f>VLOOKUP($A48,'Occupancy Raw Data'!$B$8:$BE$45,'Occupancy Raw Data'!N$3,FALSE)</f>
        <v>55.802861685214602</v>
      </c>
      <c r="I48" s="68">
        <f>VLOOKUP($A48,'Occupancy Raw Data'!$B$8:$BE$45,'Occupancy Raw Data'!O$3,FALSE)</f>
        <v>50.773233126174297</v>
      </c>
      <c r="J48" s="69">
        <f>VLOOKUP($A48,'Occupancy Raw Data'!$B$8:$BE$45,'Occupancy Raw Data'!P$3,FALSE)</f>
        <v>53.2880474056944</v>
      </c>
      <c r="K48" s="70">
        <f>VLOOKUP($A48,'Occupancy Raw Data'!$B$8:$BE$45,'Occupancy Raw Data'!R$3,FALSE)</f>
        <v>50.267379679144298</v>
      </c>
      <c r="M48" s="67">
        <f>VLOOKUP($A48,'Occupancy Raw Data'!$B$8:$BE$45,'Occupancy Raw Data'!T$3,FALSE)</f>
        <v>-8.4105426027469701</v>
      </c>
      <c r="N48" s="68">
        <f>VLOOKUP($A48,'Occupancy Raw Data'!$B$8:$BE$45,'Occupancy Raw Data'!U$3,FALSE)</f>
        <v>-7.4499541663119402</v>
      </c>
      <c r="O48" s="68">
        <f>VLOOKUP($A48,'Occupancy Raw Data'!$B$8:$BE$45,'Occupancy Raw Data'!V$3,FALSE)</f>
        <v>4.9812464087930302</v>
      </c>
      <c r="P48" s="68">
        <f>VLOOKUP($A48,'Occupancy Raw Data'!$B$8:$BE$45,'Occupancy Raw Data'!W$3,FALSE)</f>
        <v>4.9894015588286704</v>
      </c>
      <c r="Q48" s="68">
        <f>VLOOKUP($A48,'Occupancy Raw Data'!$B$8:$BE$45,'Occupancy Raw Data'!X$3,FALSE)</f>
        <v>5.2782608592637503</v>
      </c>
      <c r="R48" s="69">
        <f>VLOOKUP($A48,'Occupancy Raw Data'!$B$8:$BE$45,'Occupancy Raw Data'!Y$3,FALSE)</f>
        <v>-0.12976007194968001</v>
      </c>
      <c r="S48" s="68">
        <f>VLOOKUP($A48,'Occupancy Raw Data'!$B$8:$BE$45,'Occupancy Raw Data'!AA$3,FALSE)</f>
        <v>8.2268344977465304</v>
      </c>
      <c r="T48" s="68">
        <f>VLOOKUP($A48,'Occupancy Raw Data'!$B$8:$BE$45,'Occupancy Raw Data'!AB$3,FALSE)</f>
        <v>4.8774851760367497</v>
      </c>
      <c r="U48" s="49">
        <f>VLOOKUP($A48,'Occupancy Raw Data'!$B$8:$BE$45,'Occupancy Raw Data'!AC$3,FALSE)</f>
        <v>6.6049108435131298</v>
      </c>
      <c r="V48" s="70">
        <f>VLOOKUP($A48,'Occupancy Raw Data'!$B$8:$BE$45,'Occupancy Raw Data'!AE$3,FALSE)</f>
        <v>1.8184746078187299</v>
      </c>
      <c r="X48" s="71">
        <f>VLOOKUP($A48,'ADR Raw Data'!$B$6:$BE$43,'ADR Raw Data'!G$1,FALSE)</f>
        <v>91.913750453391302</v>
      </c>
      <c r="Y48" s="72">
        <f>VLOOKUP($A48,'ADR Raw Data'!$B$6:$BE$43,'ADR Raw Data'!H$1,FALSE)</f>
        <v>95.405729225551099</v>
      </c>
      <c r="Z48" s="72">
        <f>VLOOKUP($A48,'ADR Raw Data'!$B$6:$BE$43,'ADR Raw Data'!I$1,FALSE)</f>
        <v>98.810631920064793</v>
      </c>
      <c r="AA48" s="72">
        <f>VLOOKUP($A48,'ADR Raw Data'!$B$6:$BE$43,'ADR Raw Data'!J$1,FALSE)</f>
        <v>97.161952367765096</v>
      </c>
      <c r="AB48" s="72">
        <f>VLOOKUP($A48,'ADR Raw Data'!$B$6:$BE$43,'ADR Raw Data'!K$1,FALSE)</f>
        <v>100.09118644067701</v>
      </c>
      <c r="AC48" s="73">
        <f>VLOOKUP($A48,'ADR Raw Data'!$B$6:$BE$43,'ADR Raw Data'!L$1,FALSE)</f>
        <v>96.883450388875701</v>
      </c>
      <c r="AD48" s="72">
        <f>VLOOKUP($A48,'ADR Raw Data'!$B$6:$BE$43,'ADR Raw Data'!N$1,FALSE)</f>
        <v>116.80511266511201</v>
      </c>
      <c r="AE48" s="72">
        <f>VLOOKUP($A48,'ADR Raw Data'!$B$6:$BE$43,'ADR Raw Data'!O$1,FALSE)</f>
        <v>115.959387987475</v>
      </c>
      <c r="AF48" s="73">
        <f>VLOOKUP($A48,'ADR Raw Data'!$B$6:$BE$43,'ADR Raw Data'!P$1,FALSE)</f>
        <v>116.402206400867</v>
      </c>
      <c r="AG48" s="74">
        <f>VLOOKUP($A48,'ADR Raw Data'!$B$6:$BE$43,'ADR Raw Data'!R$1,FALSE)</f>
        <v>102.79535816971899</v>
      </c>
      <c r="AI48" s="67">
        <f>VLOOKUP($A48,'ADR Raw Data'!$B$6:$BE$43,'ADR Raw Data'!T$1,FALSE)</f>
        <v>-5.2605960549279596</v>
      </c>
      <c r="AJ48" s="68">
        <f>VLOOKUP($A48,'ADR Raw Data'!$B$6:$BE$43,'ADR Raw Data'!U$1,FALSE)</f>
        <v>-3.2247974978667902</v>
      </c>
      <c r="AK48" s="68">
        <f>VLOOKUP($A48,'ADR Raw Data'!$B$6:$BE$43,'ADR Raw Data'!V$1,FALSE)</f>
        <v>7.18788517234354</v>
      </c>
      <c r="AL48" s="68">
        <f>VLOOKUP($A48,'ADR Raw Data'!$B$6:$BE$43,'ADR Raw Data'!W$1,FALSE)</f>
        <v>10.5680829053306</v>
      </c>
      <c r="AM48" s="68">
        <f>VLOOKUP($A48,'ADR Raw Data'!$B$6:$BE$43,'ADR Raw Data'!X$1,FALSE)</f>
        <v>7.9015531877623104</v>
      </c>
      <c r="AN48" s="69">
        <f>VLOOKUP($A48,'ADR Raw Data'!$B$6:$BE$43,'ADR Raw Data'!Y$1,FALSE)</f>
        <v>3.37911340360461</v>
      </c>
      <c r="AO48" s="68">
        <f>VLOOKUP($A48,'ADR Raw Data'!$B$6:$BE$43,'ADR Raw Data'!AA$1,FALSE)</f>
        <v>10.0915264911284</v>
      </c>
      <c r="AP48" s="68">
        <f>VLOOKUP($A48,'ADR Raw Data'!$B$6:$BE$43,'ADR Raw Data'!AB$1,FALSE)</f>
        <v>7.5812837748045796</v>
      </c>
      <c r="AQ48" s="69">
        <f>VLOOKUP($A48,'ADR Raw Data'!$B$6:$BE$43,'ADR Raw Data'!AC$1,FALSE)</f>
        <v>8.8722404708488707</v>
      </c>
      <c r="AR48" s="70">
        <f>VLOOKUP($A48,'ADR Raw Data'!$B$6:$BE$43,'ADR Raw Data'!AE$1,FALSE)</f>
        <v>5.3931767359006297</v>
      </c>
      <c r="AS48" s="40"/>
      <c r="AT48" s="71">
        <f>VLOOKUP($A48,'RevPAR Raw Data'!$B$6:$BE$43,'RevPAR Raw Data'!G$1,FALSE)</f>
        <v>36.624687093510602</v>
      </c>
      <c r="AU48" s="72">
        <f>VLOOKUP($A48,'RevPAR Raw Data'!$B$6:$BE$43,'RevPAR Raw Data'!H$1,FALSE)</f>
        <v>48.785297008238103</v>
      </c>
      <c r="AV48" s="72">
        <f>VLOOKUP($A48,'RevPAR Raw Data'!$B$6:$BE$43,'RevPAR Raw Data'!I$1,FALSE)</f>
        <v>52.882753288047397</v>
      </c>
      <c r="AW48" s="72">
        <f>VLOOKUP($A48,'RevPAR Raw Data'!$B$6:$BE$43,'RevPAR Raw Data'!J$1,FALSE)</f>
        <v>50.708456424338699</v>
      </c>
      <c r="AX48" s="72">
        <f>VLOOKUP($A48,'RevPAR Raw Data'!$B$6:$BE$43,'RevPAR Raw Data'!K$1,FALSE)</f>
        <v>48.649611215493501</v>
      </c>
      <c r="AY48" s="73">
        <f>VLOOKUP($A48,'RevPAR Raw Data'!$B$6:$BE$43,'RevPAR Raw Data'!L$1,FALSE)</f>
        <v>47.530161005925699</v>
      </c>
      <c r="AZ48" s="72">
        <f>VLOOKUP($A48,'RevPAR Raw Data'!$B$6:$BE$43,'RevPAR Raw Data'!N$1,FALSE)</f>
        <v>65.180595461771901</v>
      </c>
      <c r="BA48" s="72">
        <f>VLOOKUP($A48,'RevPAR Raw Data'!$B$6:$BE$43,'RevPAR Raw Data'!O$1,FALSE)</f>
        <v>58.876330394565599</v>
      </c>
      <c r="BB48" s="73">
        <f>VLOOKUP($A48,'RevPAR Raw Data'!$B$6:$BE$43,'RevPAR Raw Data'!P$1,FALSE)</f>
        <v>62.0284629281688</v>
      </c>
      <c r="BC48" s="74">
        <f>VLOOKUP($A48,'RevPAR Raw Data'!$B$6:$BE$43,'RevPAR Raw Data'!R$1,FALSE)</f>
        <v>51.672532983709402</v>
      </c>
      <c r="BE48" s="67">
        <f>VLOOKUP($A48,'RevPAR Raw Data'!$B$6:$BE$43,'RevPAR Raw Data'!T$1,FALSE)</f>
        <v>-13.2286939853168</v>
      </c>
      <c r="BF48" s="68">
        <f>VLOOKUP($A48,'RevPAR Raw Data'!$B$6:$BE$43,'RevPAR Raw Data'!U$1,FALSE)</f>
        <v>-10.4345057286312</v>
      </c>
      <c r="BG48" s="68">
        <f>VLOOKUP($A48,'RevPAR Raw Data'!$B$6:$BE$43,'RevPAR Raw Data'!V$1,FALSE)</f>
        <v>12.5271778531521</v>
      </c>
      <c r="BH48" s="68">
        <f>VLOOKUP($A48,'RevPAR Raw Data'!$B$6:$BE$43,'RevPAR Raw Data'!W$1,FALSE)</f>
        <v>16.084768557376201</v>
      </c>
      <c r="BI48" s="68">
        <f>VLOOKUP($A48,'RevPAR Raw Data'!$B$6:$BE$43,'RevPAR Raw Data'!X$1,FALSE)</f>
        <v>13.596878636209601</v>
      </c>
      <c r="BJ48" s="69">
        <f>VLOOKUP($A48,'RevPAR Raw Data'!$B$6:$BE$43,'RevPAR Raw Data'!Y$1,FALSE)</f>
        <v>3.2449685916711499</v>
      </c>
      <c r="BK48" s="68">
        <f>VLOOKUP($A48,'RevPAR Raw Data'!$B$6:$BE$43,'RevPAR Raw Data'!AA$1,FALSE)</f>
        <v>19.148574171596302</v>
      </c>
      <c r="BL48" s="68">
        <f>VLOOKUP($A48,'RevPAR Raw Data'!$B$6:$BE$43,'RevPAR Raw Data'!AB$1,FALSE)</f>
        <v>12.8285449431107</v>
      </c>
      <c r="BM48" s="69">
        <f>VLOOKUP($A48,'RevPAR Raw Data'!$B$6:$BE$43,'RevPAR Raw Data'!AC$1,FALSE)</f>
        <v>16.063154887283599</v>
      </c>
      <c r="BN48" s="70">
        <f>VLOOKUP($A48,'RevPAR Raw Data'!$B$6:$BE$43,'RevPAR Raw Data'!AE$1,FALSE)</f>
        <v>7.3097248932165098</v>
      </c>
    </row>
    <row r="49" spans="1:45" ht="14.25" customHeight="1" x14ac:dyDescent="0.25">
      <c r="A49" s="164" t="s">
        <v>109</v>
      </c>
      <c r="B49" s="164"/>
      <c r="C49" s="164"/>
      <c r="D49" s="164"/>
      <c r="E49" s="164"/>
      <c r="F49" s="164"/>
      <c r="G49" s="164"/>
      <c r="H49" s="164"/>
      <c r="I49" s="164"/>
      <c r="J49" s="164"/>
      <c r="K49" s="164"/>
      <c r="AS49" s="40"/>
    </row>
    <row r="50" spans="1:45" x14ac:dyDescent="0.25">
      <c r="A50" s="164"/>
      <c r="B50" s="164"/>
      <c r="C50" s="164"/>
      <c r="D50" s="164"/>
      <c r="E50" s="164"/>
      <c r="F50" s="164"/>
      <c r="G50" s="164"/>
      <c r="H50" s="164"/>
      <c r="I50" s="164"/>
      <c r="J50" s="164"/>
      <c r="K50" s="164"/>
      <c r="AS50" s="40"/>
    </row>
    <row r="51" spans="1:45" x14ac:dyDescent="0.25">
      <c r="A51" s="164"/>
      <c r="B51" s="164"/>
      <c r="C51" s="164"/>
      <c r="D51" s="164"/>
      <c r="E51" s="164"/>
      <c r="F51" s="164"/>
      <c r="G51" s="164"/>
      <c r="H51" s="164"/>
      <c r="I51" s="164"/>
      <c r="J51" s="164"/>
      <c r="K51" s="164"/>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28515625" style="41" bestFit="1" customWidth="1"/>
    <col min="6" max="6" width="6.85546875" style="41" bestFit="1" customWidth="1"/>
    <col min="7" max="7" width="12.28515625" style="43" bestFit="1" customWidth="1"/>
    <col min="8" max="9" width="6.85546875" style="41" bestFit="1" customWidth="1"/>
    <col min="10" max="10" width="12" style="43" bestFit="1" customWidth="1"/>
    <col min="11" max="11" width="14.140625" style="43" bestFit="1" customWidth="1"/>
    <col min="12" max="12" width="11.28515625" style="41" hidden="1" customWidth="1" outlineLevel="1"/>
    <col min="13" max="13" width="8" style="41" hidden="1" customWidth="1" outlineLevel="1"/>
    <col min="14" max="17" width="7.5703125" style="41" hidden="1" customWidth="1" outlineLevel="1"/>
    <col min="18" max="18" width="12.285156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7109375" style="41" bestFit="1" customWidth="1"/>
    <col min="26" max="27" width="8.42578125" style="41" bestFit="1" customWidth="1"/>
    <col min="28" max="28" width="8.28515625" style="41" bestFit="1" customWidth="1"/>
    <col min="29" max="29" width="12.28515625" style="43" bestFit="1" customWidth="1"/>
    <col min="30" max="30" width="7.7109375" style="41" bestFit="1" customWidth="1"/>
    <col min="31" max="31" width="8.285156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7.42578125" style="41" hidden="1" customWidth="1" outlineLevel="1"/>
    <col min="38" max="38" width="7.28515625" style="41" hidden="1" customWidth="1" outlineLevel="1"/>
    <col min="39" max="39" width="7.5703125" style="41" hidden="1" customWidth="1" outlineLevel="1"/>
    <col min="40" max="40" width="12.28515625" style="41" hidden="1" customWidth="1" outlineLevel="1"/>
    <col min="41" max="41" width="7.5703125" style="41" hidden="1" customWidth="1" outlineLevel="1"/>
    <col min="42" max="42" width="7.285156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7109375" style="41" bestFit="1" customWidth="1" collapsed="1"/>
    <col min="47" max="50" width="7.7109375" style="41" bestFit="1" customWidth="1"/>
    <col min="51" max="51" width="12.28515625" style="41" bestFit="1" customWidth="1"/>
    <col min="52" max="53" width="7.710937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Data'!B2</f>
        <v>November 13, 2022 - December 10, 2022
Rolling-28 Day Period</v>
      </c>
      <c r="B1" s="168" t="s">
        <v>67</v>
      </c>
      <c r="C1" s="169"/>
      <c r="D1" s="169"/>
      <c r="E1" s="169"/>
      <c r="F1" s="169"/>
      <c r="G1" s="169"/>
      <c r="H1" s="169"/>
      <c r="I1" s="169"/>
      <c r="J1" s="169"/>
      <c r="K1" s="170"/>
      <c r="L1" s="40"/>
      <c r="M1" s="168" t="s">
        <v>74</v>
      </c>
      <c r="N1" s="169"/>
      <c r="O1" s="169"/>
      <c r="P1" s="169"/>
      <c r="Q1" s="169"/>
      <c r="R1" s="169"/>
      <c r="S1" s="169"/>
      <c r="T1" s="169"/>
      <c r="U1" s="169"/>
      <c r="V1" s="170"/>
      <c r="X1" s="168" t="s">
        <v>68</v>
      </c>
      <c r="Y1" s="169"/>
      <c r="Z1" s="169"/>
      <c r="AA1" s="169"/>
      <c r="AB1" s="169"/>
      <c r="AC1" s="169"/>
      <c r="AD1" s="169"/>
      <c r="AE1" s="169"/>
      <c r="AF1" s="169"/>
      <c r="AG1" s="170"/>
      <c r="AI1" s="168" t="s">
        <v>75</v>
      </c>
      <c r="AJ1" s="169"/>
      <c r="AK1" s="169"/>
      <c r="AL1" s="169"/>
      <c r="AM1" s="169"/>
      <c r="AN1" s="169"/>
      <c r="AO1" s="169"/>
      <c r="AP1" s="169"/>
      <c r="AQ1" s="169"/>
      <c r="AR1" s="170"/>
      <c r="AS1" s="40"/>
      <c r="AT1" s="168" t="s">
        <v>69</v>
      </c>
      <c r="AU1" s="169"/>
      <c r="AV1" s="169"/>
      <c r="AW1" s="169"/>
      <c r="AX1" s="169"/>
      <c r="AY1" s="169"/>
      <c r="AZ1" s="169"/>
      <c r="BA1" s="169"/>
      <c r="BB1" s="169"/>
      <c r="BC1" s="170"/>
      <c r="BE1" s="168" t="s">
        <v>76</v>
      </c>
      <c r="BF1" s="169"/>
      <c r="BG1" s="169"/>
      <c r="BH1" s="169"/>
      <c r="BI1" s="169"/>
      <c r="BJ1" s="169"/>
      <c r="BK1" s="169"/>
      <c r="BL1" s="169"/>
      <c r="BM1" s="169"/>
      <c r="BN1" s="170"/>
    </row>
    <row r="2" spans="1:66" x14ac:dyDescent="0.25">
      <c r="A2" s="171"/>
      <c r="B2" s="42"/>
      <c r="C2" s="43"/>
      <c r="D2" s="43"/>
      <c r="E2" s="43"/>
      <c r="F2" s="43"/>
      <c r="G2" s="166" t="s">
        <v>65</v>
      </c>
      <c r="H2" s="43"/>
      <c r="I2" s="43"/>
      <c r="J2" s="166" t="s">
        <v>66</v>
      </c>
      <c r="K2" s="167" t="s">
        <v>57</v>
      </c>
      <c r="L2" s="44"/>
      <c r="M2" s="42"/>
      <c r="N2" s="43"/>
      <c r="O2" s="43"/>
      <c r="P2" s="43"/>
      <c r="Q2" s="43"/>
      <c r="R2" s="166" t="s">
        <v>65</v>
      </c>
      <c r="S2" s="43"/>
      <c r="T2" s="43"/>
      <c r="U2" s="166" t="s">
        <v>66</v>
      </c>
      <c r="V2" s="167" t="s">
        <v>57</v>
      </c>
      <c r="X2" s="42"/>
      <c r="Y2" s="43"/>
      <c r="Z2" s="43"/>
      <c r="AA2" s="43"/>
      <c r="AB2" s="43"/>
      <c r="AC2" s="166" t="s">
        <v>65</v>
      </c>
      <c r="AD2" s="43"/>
      <c r="AE2" s="43"/>
      <c r="AF2" s="166" t="s">
        <v>66</v>
      </c>
      <c r="AG2" s="167" t="s">
        <v>57</v>
      </c>
      <c r="AI2" s="42"/>
      <c r="AJ2" s="43"/>
      <c r="AK2" s="43"/>
      <c r="AL2" s="43"/>
      <c r="AM2" s="43"/>
      <c r="AN2" s="166" t="s">
        <v>65</v>
      </c>
      <c r="AO2" s="43"/>
      <c r="AP2" s="43"/>
      <c r="AQ2" s="166" t="s">
        <v>66</v>
      </c>
      <c r="AR2" s="167" t="s">
        <v>57</v>
      </c>
      <c r="AS2" s="44"/>
      <c r="AT2" s="42"/>
      <c r="AU2" s="43"/>
      <c r="AV2" s="43"/>
      <c r="AW2" s="43"/>
      <c r="AX2" s="43"/>
      <c r="AY2" s="166" t="s">
        <v>65</v>
      </c>
      <c r="AZ2" s="43"/>
      <c r="BA2" s="43"/>
      <c r="BB2" s="166" t="s">
        <v>66</v>
      </c>
      <c r="BC2" s="167" t="s">
        <v>57</v>
      </c>
      <c r="BE2" s="42"/>
      <c r="BF2" s="43"/>
      <c r="BG2" s="43"/>
      <c r="BH2" s="43"/>
      <c r="BI2" s="43"/>
      <c r="BJ2" s="166" t="s">
        <v>65</v>
      </c>
      <c r="BK2" s="43"/>
      <c r="BL2" s="43"/>
      <c r="BM2" s="166" t="s">
        <v>66</v>
      </c>
      <c r="BN2" s="167" t="s">
        <v>57</v>
      </c>
    </row>
    <row r="3" spans="1:66" x14ac:dyDescent="0.25">
      <c r="A3" s="171"/>
      <c r="B3" s="45" t="s">
        <v>58</v>
      </c>
      <c r="C3" s="44" t="s">
        <v>59</v>
      </c>
      <c r="D3" s="44" t="s">
        <v>60</v>
      </c>
      <c r="E3" s="44" t="s">
        <v>61</v>
      </c>
      <c r="F3" s="44" t="s">
        <v>62</v>
      </c>
      <c r="G3" s="166"/>
      <c r="H3" s="44" t="s">
        <v>63</v>
      </c>
      <c r="I3" s="44" t="s">
        <v>64</v>
      </c>
      <c r="J3" s="166"/>
      <c r="K3" s="167"/>
      <c r="L3" s="44"/>
      <c r="M3" s="45" t="s">
        <v>58</v>
      </c>
      <c r="N3" s="44" t="s">
        <v>59</v>
      </c>
      <c r="O3" s="44" t="s">
        <v>60</v>
      </c>
      <c r="P3" s="44" t="s">
        <v>61</v>
      </c>
      <c r="Q3" s="44" t="s">
        <v>62</v>
      </c>
      <c r="R3" s="166"/>
      <c r="S3" s="44" t="s">
        <v>63</v>
      </c>
      <c r="T3" s="44" t="s">
        <v>64</v>
      </c>
      <c r="U3" s="166"/>
      <c r="V3" s="167"/>
      <c r="X3" s="45" t="s">
        <v>58</v>
      </c>
      <c r="Y3" s="44" t="s">
        <v>59</v>
      </c>
      <c r="Z3" s="44" t="s">
        <v>60</v>
      </c>
      <c r="AA3" s="44" t="s">
        <v>61</v>
      </c>
      <c r="AB3" s="44" t="s">
        <v>62</v>
      </c>
      <c r="AC3" s="166"/>
      <c r="AD3" s="44" t="s">
        <v>63</v>
      </c>
      <c r="AE3" s="44" t="s">
        <v>64</v>
      </c>
      <c r="AF3" s="166"/>
      <c r="AG3" s="167"/>
      <c r="AI3" s="45" t="s">
        <v>58</v>
      </c>
      <c r="AJ3" s="44" t="s">
        <v>59</v>
      </c>
      <c r="AK3" s="44" t="s">
        <v>60</v>
      </c>
      <c r="AL3" s="44" t="s">
        <v>61</v>
      </c>
      <c r="AM3" s="44" t="s">
        <v>62</v>
      </c>
      <c r="AN3" s="166"/>
      <c r="AO3" s="44" t="s">
        <v>63</v>
      </c>
      <c r="AP3" s="44" t="s">
        <v>64</v>
      </c>
      <c r="AQ3" s="166"/>
      <c r="AR3" s="167"/>
      <c r="AS3" s="44"/>
      <c r="AT3" s="45" t="s">
        <v>58</v>
      </c>
      <c r="AU3" s="44" t="s">
        <v>59</v>
      </c>
      <c r="AV3" s="44" t="s">
        <v>60</v>
      </c>
      <c r="AW3" s="44" t="s">
        <v>61</v>
      </c>
      <c r="AX3" s="44" t="s">
        <v>62</v>
      </c>
      <c r="AY3" s="166"/>
      <c r="AZ3" s="44" t="s">
        <v>63</v>
      </c>
      <c r="BA3" s="44" t="s">
        <v>64</v>
      </c>
      <c r="BB3" s="166"/>
      <c r="BC3" s="167"/>
      <c r="BE3" s="45" t="s">
        <v>58</v>
      </c>
      <c r="BF3" s="44" t="s">
        <v>59</v>
      </c>
      <c r="BG3" s="44" t="s">
        <v>60</v>
      </c>
      <c r="BH3" s="44" t="s">
        <v>61</v>
      </c>
      <c r="BI3" s="44" t="s">
        <v>62</v>
      </c>
      <c r="BJ3" s="166"/>
      <c r="BK3" s="44" t="s">
        <v>63</v>
      </c>
      <c r="BL3" s="44" t="s">
        <v>64</v>
      </c>
      <c r="BM3" s="166"/>
      <c r="BN3" s="167"/>
    </row>
    <row r="4" spans="1:66" x14ac:dyDescent="0.25">
      <c r="A4" s="46" t="s">
        <v>15</v>
      </c>
      <c r="B4" s="47">
        <f>VLOOKUP($A4,'Occupancy Raw Data'!$B$8:$BE$45,'Occupancy Raw Data'!AG$3,FALSE)</f>
        <v>45.520541657383298</v>
      </c>
      <c r="C4" s="48">
        <f>VLOOKUP($A4,'Occupancy Raw Data'!$B$8:$BE$45,'Occupancy Raw Data'!AH$3,FALSE)</f>
        <v>53.776942650988801</v>
      </c>
      <c r="D4" s="48">
        <f>VLOOKUP($A4,'Occupancy Raw Data'!$B$8:$BE$45,'Occupancy Raw Data'!AI$3,FALSE)</f>
        <v>57.498935538724503</v>
      </c>
      <c r="E4" s="48">
        <f>VLOOKUP($A4,'Occupancy Raw Data'!$B$8:$BE$45,'Occupancy Raw Data'!AJ$3,FALSE)</f>
        <v>58.3527226542544</v>
      </c>
      <c r="F4" s="48">
        <f>VLOOKUP($A4,'Occupancy Raw Data'!$B$8:$BE$45,'Occupancy Raw Data'!AK$3,FALSE)</f>
        <v>58.321988232657901</v>
      </c>
      <c r="G4" s="49">
        <f>VLOOKUP($A4,'Occupancy Raw Data'!$B$8:$BE$45,'Occupancy Raw Data'!AL$3,FALSE)</f>
        <v>54.694038335495499</v>
      </c>
      <c r="H4" s="48">
        <f>VLOOKUP($A4,'Occupancy Raw Data'!$B$8:$BE$45,'Occupancy Raw Data'!AN$3,FALSE)</f>
        <v>62.948482340201402</v>
      </c>
      <c r="I4" s="48">
        <f>VLOOKUP($A4,'Occupancy Raw Data'!$B$8:$BE$45,'Occupancy Raw Data'!AO$3,FALSE)</f>
        <v>63.018509560523199</v>
      </c>
      <c r="J4" s="49">
        <f>VLOOKUP($A4,'Occupancy Raw Data'!$B$8:$BE$45,'Occupancy Raw Data'!AP$3,FALSE)</f>
        <v>62.983495859412898</v>
      </c>
      <c r="K4" s="50">
        <f>VLOOKUP($A4,'Occupancy Raw Data'!$B$8:$BE$45,'Occupancy Raw Data'!AR$3,FALSE)</f>
        <v>57.062176462730299</v>
      </c>
      <c r="M4" s="47">
        <f>VLOOKUP($A4,'Occupancy Raw Data'!$B$8:$BE$45,'Occupancy Raw Data'!AT$3,FALSE)</f>
        <v>2.9260210139946501E-2</v>
      </c>
      <c r="N4" s="48">
        <f>VLOOKUP($A4,'Occupancy Raw Data'!$B$8:$BE$45,'Occupancy Raw Data'!AU$3,FALSE)</f>
        <v>4.7480114144633596</v>
      </c>
      <c r="O4" s="48">
        <f>VLOOKUP($A4,'Occupancy Raw Data'!$B$8:$BE$45,'Occupancy Raw Data'!AV$3,FALSE)</f>
        <v>6.2023262893247297</v>
      </c>
      <c r="P4" s="48">
        <f>VLOOKUP($A4,'Occupancy Raw Data'!$B$8:$BE$45,'Occupancy Raw Data'!AW$3,FALSE)</f>
        <v>5.0739278392495404</v>
      </c>
      <c r="Q4" s="48">
        <f>VLOOKUP($A4,'Occupancy Raw Data'!$B$8:$BE$45,'Occupancy Raw Data'!AX$3,FALSE)</f>
        <v>2.27082721611453</v>
      </c>
      <c r="R4" s="49">
        <f>VLOOKUP($A4,'Occupancy Raw Data'!$B$8:$BE$45,'Occupancy Raw Data'!AY$3,FALSE)</f>
        <v>3.7639334591954698</v>
      </c>
      <c r="S4" s="48">
        <f>VLOOKUP($A4,'Occupancy Raw Data'!$B$8:$BE$45,'Occupancy Raw Data'!BA$3,FALSE)</f>
        <v>-2.28818439661273</v>
      </c>
      <c r="T4" s="48">
        <f>VLOOKUP($A4,'Occupancy Raw Data'!$B$8:$BE$45,'Occupancy Raw Data'!BB$3,FALSE)</f>
        <v>-3.6633150849521301</v>
      </c>
      <c r="U4" s="49">
        <f>VLOOKUP($A4,'Occupancy Raw Data'!$B$8:$BE$45,'Occupancy Raw Data'!BC$3,FALSE)</f>
        <v>-2.9810081950858001</v>
      </c>
      <c r="V4" s="50">
        <f>VLOOKUP($A4,'Occupancy Raw Data'!$B$8:$BE$45,'Occupancy Raw Data'!BE$3,FALSE)</f>
        <v>1.53684388253548</v>
      </c>
      <c r="X4" s="51">
        <f>VLOOKUP($A4,'ADR Raw Data'!$B$6:$BE$43,'ADR Raw Data'!AG$1,FALSE)</f>
        <v>130.227621476617</v>
      </c>
      <c r="Y4" s="52">
        <f>VLOOKUP($A4,'ADR Raw Data'!$B$6:$BE$43,'ADR Raw Data'!AH$1,FALSE)</f>
        <v>133.29174101761399</v>
      </c>
      <c r="Z4" s="52">
        <f>VLOOKUP($A4,'ADR Raw Data'!$B$6:$BE$43,'ADR Raw Data'!AI$1,FALSE)</f>
        <v>138.934600553015</v>
      </c>
      <c r="AA4" s="52">
        <f>VLOOKUP($A4,'ADR Raw Data'!$B$6:$BE$43,'ADR Raw Data'!AJ$1,FALSE)</f>
        <v>141.91523665521399</v>
      </c>
      <c r="AB4" s="52">
        <f>VLOOKUP($A4,'ADR Raw Data'!$B$6:$BE$43,'ADR Raw Data'!AK$1,FALSE)</f>
        <v>141.61875432249201</v>
      </c>
      <c r="AC4" s="53">
        <f>VLOOKUP($A4,'ADR Raw Data'!$B$6:$BE$43,'ADR Raw Data'!AL$1,FALSE)</f>
        <v>137.58385991025699</v>
      </c>
      <c r="AD4" s="52">
        <f>VLOOKUP($A4,'ADR Raw Data'!$B$6:$BE$43,'ADR Raw Data'!AN$1,FALSE)</f>
        <v>151.23620780284301</v>
      </c>
      <c r="AE4" s="52">
        <f>VLOOKUP($A4,'ADR Raw Data'!$B$6:$BE$43,'ADR Raw Data'!AO$1,FALSE)</f>
        <v>152.26846370528</v>
      </c>
      <c r="AF4" s="53">
        <f>VLOOKUP($A4,'ADR Raw Data'!$B$6:$BE$43,'ADR Raw Data'!AP$1,FALSE)</f>
        <v>151.75262133781399</v>
      </c>
      <c r="AG4" s="54">
        <f>VLOOKUP($A4,'ADR Raw Data'!$B$6:$BE$43,'ADR Raw Data'!AR$1,FALSE)</f>
        <v>142.05163432751601</v>
      </c>
      <c r="AI4" s="47">
        <f>VLOOKUP($A4,'ADR Raw Data'!$B$6:$BE$43,'ADR Raw Data'!AT$1,FALSE)</f>
        <v>9.7489753323042603</v>
      </c>
      <c r="AJ4" s="48">
        <f>VLOOKUP($A4,'ADR Raw Data'!$B$6:$BE$43,'ADR Raw Data'!AU$1,FALSE)</f>
        <v>12.9786447668333</v>
      </c>
      <c r="AK4" s="48">
        <f>VLOOKUP($A4,'ADR Raw Data'!$B$6:$BE$43,'ADR Raw Data'!AV$1,FALSE)</f>
        <v>14.8084548091385</v>
      </c>
      <c r="AL4" s="48">
        <f>VLOOKUP($A4,'ADR Raw Data'!$B$6:$BE$43,'ADR Raw Data'!AW$1,FALSE)</f>
        <v>13.877053743136599</v>
      </c>
      <c r="AM4" s="48">
        <f>VLOOKUP($A4,'ADR Raw Data'!$B$6:$BE$43,'ADR Raw Data'!AX$1,FALSE)</f>
        <v>11.1682851706028</v>
      </c>
      <c r="AN4" s="49">
        <f>VLOOKUP($A4,'ADR Raw Data'!$B$6:$BE$43,'ADR Raw Data'!AY$1,FALSE)</f>
        <v>12.628976644314699</v>
      </c>
      <c r="AO4" s="48">
        <f>VLOOKUP($A4,'ADR Raw Data'!$B$6:$BE$43,'ADR Raw Data'!BA$1,FALSE)</f>
        <v>8.5231236226942109</v>
      </c>
      <c r="AP4" s="48">
        <f>VLOOKUP($A4,'ADR Raw Data'!$B$6:$BE$43,'ADR Raw Data'!BB$1,FALSE)</f>
        <v>7.6644510448184704</v>
      </c>
      <c r="AQ4" s="49">
        <f>VLOOKUP($A4,'ADR Raw Data'!$B$6:$BE$43,'ADR Raw Data'!BC$1,FALSE)</f>
        <v>8.0847311349877895</v>
      </c>
      <c r="AR4" s="50">
        <f>VLOOKUP($A4,'ADR Raw Data'!$B$6:$BE$43,'ADR Raw Data'!BE$1,FALSE)</f>
        <v>10.823037456821799</v>
      </c>
      <c r="AT4" s="51">
        <f>VLOOKUP($A4,'RevPAR Raw Data'!$B$6:$BE$43,'RevPAR Raw Data'!AG$1,FALSE)</f>
        <v>59.280318683683298</v>
      </c>
      <c r="AU4" s="52">
        <f>VLOOKUP($A4,'RevPAR Raw Data'!$B$6:$BE$43,'RevPAR Raw Data'!AH$1,FALSE)</f>
        <v>71.680223125546902</v>
      </c>
      <c r="AV4" s="52">
        <f>VLOOKUP($A4,'RevPAR Raw Data'!$B$6:$BE$43,'RevPAR Raw Data'!AI$1,FALSE)</f>
        <v>79.8859164129627</v>
      </c>
      <c r="AW4" s="52">
        <f>VLOOKUP($A4,'RevPAR Raw Data'!$B$6:$BE$43,'RevPAR Raw Data'!AJ$1,FALSE)</f>
        <v>82.811404449546302</v>
      </c>
      <c r="AX4" s="52">
        <f>VLOOKUP($A4,'RevPAR Raw Data'!$B$6:$BE$43,'RevPAR Raw Data'!AK$1,FALSE)</f>
        <v>82.594873231201007</v>
      </c>
      <c r="AY4" s="53">
        <f>VLOOKUP($A4,'RevPAR Raw Data'!$B$6:$BE$43,'RevPAR Raw Data'!AL$1,FALSE)</f>
        <v>75.250169082770398</v>
      </c>
      <c r="AZ4" s="52">
        <f>VLOOKUP($A4,'RevPAR Raw Data'!$B$6:$BE$43,'RevPAR Raw Data'!AN$1,FALSE)</f>
        <v>95.200897560763096</v>
      </c>
      <c r="BA4" s="52">
        <f>VLOOKUP($A4,'RevPAR Raw Data'!$B$6:$BE$43,'RevPAR Raw Data'!AO$1,FALSE)</f>
        <v>95.957316357773806</v>
      </c>
      <c r="BB4" s="53">
        <f>VLOOKUP($A4,'RevPAR Raw Data'!$B$6:$BE$43,'RevPAR Raw Data'!AP$1,FALSE)</f>
        <v>95.579105976852802</v>
      </c>
      <c r="BC4" s="54">
        <f>VLOOKUP($A4,'RevPAR Raw Data'!$B$6:$BE$43,'RevPAR Raw Data'!AR$1,FALSE)</f>
        <v>81.057754248159696</v>
      </c>
      <c r="BE4" s="47">
        <f>VLOOKUP($A4,'RevPAR Raw Data'!$B$6:$BE$43,'RevPAR Raw Data'!AT$1,FALSE)</f>
        <v>9.7810881131129292</v>
      </c>
      <c r="BF4" s="48">
        <f>VLOOKUP($A4,'RevPAR Raw Data'!$B$6:$BE$43,'RevPAR Raw Data'!AU$1,FALSE)</f>
        <v>18.342883716268599</v>
      </c>
      <c r="BG4" s="48">
        <f>VLOOKUP($A4,'RevPAR Raw Data'!$B$6:$BE$43,'RevPAR Raw Data'!AV$1,FALSE)</f>
        <v>21.929249784133201</v>
      </c>
      <c r="BH4" s="48">
        <f>VLOOKUP($A4,'RevPAR Raw Data'!$B$6:$BE$43,'RevPAR Raw Data'!AW$1,FALSE)</f>
        <v>19.655093275526799</v>
      </c>
      <c r="BI4" s="48">
        <f>VLOOKUP($A4,'RevPAR Raw Data'!$B$6:$BE$43,'RevPAR Raw Data'!AX$1,FALSE)</f>
        <v>13.6927248459446</v>
      </c>
      <c r="BJ4" s="49">
        <f>VLOOKUP($A4,'RevPAR Raw Data'!$B$6:$BE$43,'RevPAR Raw Data'!AY$1,FALSE)</f>
        <v>16.868256380979499</v>
      </c>
      <c r="BK4" s="48">
        <f>VLOOKUP($A4,'RevPAR Raw Data'!$B$6:$BE$43,'RevPAR Raw Data'!BA$1,FALSE)</f>
        <v>6.0399144412429697</v>
      </c>
      <c r="BL4" s="48">
        <f>VLOOKUP($A4,'RevPAR Raw Data'!$B$6:$BE$43,'RevPAR Raw Data'!BB$1,FALSE)</f>
        <v>3.7203629685627302</v>
      </c>
      <c r="BM4" s="49">
        <f>VLOOKUP($A4,'RevPAR Raw Data'!$B$6:$BE$43,'RevPAR Raw Data'!BC$1,FALSE)</f>
        <v>4.8627164422173497</v>
      </c>
      <c r="BN4" s="50">
        <f>VLOOKUP($A4,'RevPAR Raw Data'!$B$6:$BE$43,'RevPAR Raw Data'!BE$1,FALSE)</f>
        <v>12.526214528417</v>
      </c>
    </row>
    <row r="5" spans="1:66" x14ac:dyDescent="0.25">
      <c r="A5" s="46" t="s">
        <v>70</v>
      </c>
      <c r="B5" s="47">
        <f>VLOOKUP($A5,'Occupancy Raw Data'!$B$8:$BE$45,'Occupancy Raw Data'!AG$3,FALSE)</f>
        <v>42.935366526281499</v>
      </c>
      <c r="C5" s="48">
        <f>VLOOKUP($A5,'Occupancy Raw Data'!$B$8:$BE$45,'Occupancy Raw Data'!AH$3,FALSE)</f>
        <v>53.099559881466</v>
      </c>
      <c r="D5" s="48">
        <f>VLOOKUP($A5,'Occupancy Raw Data'!$B$8:$BE$45,'Occupancy Raw Data'!AI$3,FALSE)</f>
        <v>57.300349256296002</v>
      </c>
      <c r="E5" s="48">
        <f>VLOOKUP($A5,'Occupancy Raw Data'!$B$8:$BE$45,'Occupancy Raw Data'!AJ$3,FALSE)</f>
        <v>57.659010445807802</v>
      </c>
      <c r="F5" s="48">
        <f>VLOOKUP($A5,'Occupancy Raw Data'!$B$8:$BE$45,'Occupancy Raw Data'!AK$3,FALSE)</f>
        <v>56.481363349302399</v>
      </c>
      <c r="G5" s="49">
        <f>VLOOKUP($A5,'Occupancy Raw Data'!$B$8:$BE$45,'Occupancy Raw Data'!AL$3,FALSE)</f>
        <v>53.494892013456301</v>
      </c>
      <c r="H5" s="48">
        <f>VLOOKUP($A5,'Occupancy Raw Data'!$B$8:$BE$45,'Occupancy Raw Data'!AN$3,FALSE)</f>
        <v>58.561732313099803</v>
      </c>
      <c r="I5" s="48">
        <f>VLOOKUP($A5,'Occupancy Raw Data'!$B$8:$BE$45,'Occupancy Raw Data'!AO$3,FALSE)</f>
        <v>58.647690919007502</v>
      </c>
      <c r="J5" s="49">
        <f>VLOOKUP($A5,'Occupancy Raw Data'!$B$8:$BE$45,'Occupancy Raw Data'!AP$3,FALSE)</f>
        <v>58.604711616053599</v>
      </c>
      <c r="K5" s="50">
        <f>VLOOKUP($A5,'Occupancy Raw Data'!$B$8:$BE$45,'Occupancy Raw Data'!AR$3,FALSE)</f>
        <v>54.954463717313999</v>
      </c>
      <c r="M5" s="47">
        <f>VLOOKUP($A5,'Occupancy Raw Data'!$B$8:$BE$45,'Occupancy Raw Data'!AT$3,FALSE)</f>
        <v>-0.4578293385037</v>
      </c>
      <c r="N5" s="48">
        <f>VLOOKUP($A5,'Occupancy Raw Data'!$B$8:$BE$45,'Occupancy Raw Data'!AU$3,FALSE)</f>
        <v>4.8025372593604496</v>
      </c>
      <c r="O5" s="48">
        <f>VLOOKUP($A5,'Occupancy Raw Data'!$B$8:$BE$45,'Occupancy Raw Data'!AV$3,FALSE)</f>
        <v>6.5533797296713701</v>
      </c>
      <c r="P5" s="48">
        <f>VLOOKUP($A5,'Occupancy Raw Data'!$B$8:$BE$45,'Occupancy Raw Data'!AW$3,FALSE)</f>
        <v>5.9246278819237697</v>
      </c>
      <c r="Q5" s="48">
        <f>VLOOKUP($A5,'Occupancy Raw Data'!$B$8:$BE$45,'Occupancy Raw Data'!AX$3,FALSE)</f>
        <v>3.1319965634950999</v>
      </c>
      <c r="R5" s="49">
        <f>VLOOKUP($A5,'Occupancy Raw Data'!$B$8:$BE$45,'Occupancy Raw Data'!AY$3,FALSE)</f>
        <v>4.16660934444812</v>
      </c>
      <c r="S5" s="48">
        <f>VLOOKUP($A5,'Occupancy Raw Data'!$B$8:$BE$45,'Occupancy Raw Data'!BA$3,FALSE)</f>
        <v>-3.4562769002462601</v>
      </c>
      <c r="T5" s="48">
        <f>VLOOKUP($A5,'Occupancy Raw Data'!$B$8:$BE$45,'Occupancy Raw Data'!BB$3,FALSE)</f>
        <v>-4.5899148800185303</v>
      </c>
      <c r="U5" s="49">
        <f>VLOOKUP($A5,'Occupancy Raw Data'!$B$8:$BE$45,'Occupancy Raw Data'!BC$3,FALSE)</f>
        <v>-4.0268590766729604</v>
      </c>
      <c r="V5" s="50">
        <f>VLOOKUP($A5,'Occupancy Raw Data'!$B$8:$BE$45,'Occupancy Raw Data'!BE$3,FALSE)</f>
        <v>1.5249376847351801</v>
      </c>
      <c r="X5" s="51">
        <f>VLOOKUP($A5,'ADR Raw Data'!$B$6:$BE$43,'ADR Raw Data'!AG$1,FALSE)</f>
        <v>100.86174030734</v>
      </c>
      <c r="Y5" s="52">
        <f>VLOOKUP($A5,'ADR Raw Data'!$B$6:$BE$43,'ADR Raw Data'!AH$1,FALSE)</f>
        <v>108.49476937918401</v>
      </c>
      <c r="Z5" s="52">
        <f>VLOOKUP($A5,'ADR Raw Data'!$B$6:$BE$43,'ADR Raw Data'!AI$1,FALSE)</f>
        <v>113.84654825963101</v>
      </c>
      <c r="AA5" s="52">
        <f>VLOOKUP($A5,'ADR Raw Data'!$B$6:$BE$43,'ADR Raw Data'!AJ$1,FALSE)</f>
        <v>115.546289232929</v>
      </c>
      <c r="AB5" s="52">
        <f>VLOOKUP($A5,'ADR Raw Data'!$B$6:$BE$43,'ADR Raw Data'!AK$1,FALSE)</f>
        <v>111.282395504894</v>
      </c>
      <c r="AC5" s="53">
        <f>VLOOKUP($A5,'ADR Raw Data'!$B$6:$BE$43,'ADR Raw Data'!AL$1,FALSE)</f>
        <v>110.52468269280899</v>
      </c>
      <c r="AD5" s="52">
        <f>VLOOKUP($A5,'ADR Raw Data'!$B$6:$BE$43,'ADR Raw Data'!AN$1,FALSE)</f>
        <v>115.868576274001</v>
      </c>
      <c r="AE5" s="52">
        <f>VLOOKUP($A5,'ADR Raw Data'!$B$6:$BE$43,'ADR Raw Data'!AO$1,FALSE)</f>
        <v>115.679034778435</v>
      </c>
      <c r="AF5" s="53">
        <f>VLOOKUP($A5,'ADR Raw Data'!$B$6:$BE$43,'ADR Raw Data'!AP$1,FALSE)</f>
        <v>115.773736023604</v>
      </c>
      <c r="AG5" s="54">
        <f>VLOOKUP($A5,'ADR Raw Data'!$B$6:$BE$43,'ADR Raw Data'!AR$1,FALSE)</f>
        <v>112.123616229192</v>
      </c>
      <c r="AI5" s="47">
        <f>VLOOKUP($A5,'ADR Raw Data'!$B$6:$BE$43,'ADR Raw Data'!AT$1,FALSE)</f>
        <v>8.7141819735441608</v>
      </c>
      <c r="AJ5" s="48">
        <f>VLOOKUP($A5,'ADR Raw Data'!$B$6:$BE$43,'ADR Raw Data'!AU$1,FALSE)</f>
        <v>12.9274798856543</v>
      </c>
      <c r="AK5" s="48">
        <f>VLOOKUP($A5,'ADR Raw Data'!$B$6:$BE$43,'ADR Raw Data'!AV$1,FALSE)</f>
        <v>15.1195110184277</v>
      </c>
      <c r="AL5" s="48">
        <f>VLOOKUP($A5,'ADR Raw Data'!$B$6:$BE$43,'ADR Raw Data'!AW$1,FALSE)</f>
        <v>14.478020005483099</v>
      </c>
      <c r="AM5" s="48">
        <f>VLOOKUP($A5,'ADR Raw Data'!$B$6:$BE$43,'ADR Raw Data'!AX$1,FALSE)</f>
        <v>10.2694905206244</v>
      </c>
      <c r="AN5" s="49">
        <f>VLOOKUP($A5,'ADR Raw Data'!$B$6:$BE$43,'ADR Raw Data'!AY$1,FALSE)</f>
        <v>12.5799917802404</v>
      </c>
      <c r="AO5" s="48">
        <f>VLOOKUP($A5,'ADR Raw Data'!$B$6:$BE$43,'ADR Raw Data'!BA$1,FALSE)</f>
        <v>7.1797343273771599</v>
      </c>
      <c r="AP5" s="48">
        <f>VLOOKUP($A5,'ADR Raw Data'!$B$6:$BE$43,'ADR Raw Data'!BB$1,FALSE)</f>
        <v>6.3136744133642804</v>
      </c>
      <c r="AQ5" s="49">
        <f>VLOOKUP($A5,'ADR Raw Data'!$B$6:$BE$43,'ADR Raw Data'!BC$1,FALSE)</f>
        <v>6.7429433865591104</v>
      </c>
      <c r="AR5" s="50">
        <f>VLOOKUP($A5,'ADR Raw Data'!$B$6:$BE$43,'ADR Raw Data'!BE$1,FALSE)</f>
        <v>10.4777707115973</v>
      </c>
      <c r="AT5" s="51">
        <f>VLOOKUP($A5,'RevPAR Raw Data'!$B$6:$BE$43,'RevPAR Raw Data'!AG$1,FALSE)</f>
        <v>43.305357885742801</v>
      </c>
      <c r="AU5" s="52">
        <f>VLOOKUP($A5,'RevPAR Raw Data'!$B$6:$BE$43,'RevPAR Raw Data'!AH$1,FALSE)</f>
        <v>57.6102450347583</v>
      </c>
      <c r="AV5" s="52">
        <f>VLOOKUP($A5,'RevPAR Raw Data'!$B$6:$BE$43,'RevPAR Raw Data'!AI$1,FALSE)</f>
        <v>65.234469769006196</v>
      </c>
      <c r="AW5" s="52">
        <f>VLOOKUP($A5,'RevPAR Raw Data'!$B$6:$BE$43,'RevPAR Raw Data'!AJ$1,FALSE)</f>
        <v>66.6228469785584</v>
      </c>
      <c r="AX5" s="52">
        <f>VLOOKUP($A5,'RevPAR Raw Data'!$B$6:$BE$43,'RevPAR Raw Data'!AK$1,FALSE)</f>
        <v>62.853814148927299</v>
      </c>
      <c r="AY5" s="53">
        <f>VLOOKUP($A5,'RevPAR Raw Data'!$B$6:$BE$43,'RevPAR Raw Data'!AL$1,FALSE)</f>
        <v>59.125059654733803</v>
      </c>
      <c r="AZ5" s="52">
        <f>VLOOKUP($A5,'RevPAR Raw Data'!$B$6:$BE$43,'RevPAR Raw Data'!AN$1,FALSE)</f>
        <v>67.854645472580899</v>
      </c>
      <c r="BA5" s="52">
        <f>VLOOKUP($A5,'RevPAR Raw Data'!$B$6:$BE$43,'RevPAR Raw Data'!AO$1,FALSE)</f>
        <v>67.843082774947902</v>
      </c>
      <c r="BB5" s="53">
        <f>VLOOKUP($A5,'RevPAR Raw Data'!$B$6:$BE$43,'RevPAR Raw Data'!AP$1,FALSE)</f>
        <v>67.8488641237644</v>
      </c>
      <c r="BC5" s="54">
        <f>VLOOKUP($A5,'RevPAR Raw Data'!$B$6:$BE$43,'RevPAR Raw Data'!AR$1,FALSE)</f>
        <v>61.6169319992119</v>
      </c>
      <c r="BE5" s="47">
        <f>VLOOKUP($A5,'RevPAR Raw Data'!$B$6:$BE$43,'RevPAR Raw Data'!AT$1,FALSE)</f>
        <v>8.2164565533549698</v>
      </c>
      <c r="BF5" s="48">
        <f>VLOOKUP($A5,'RevPAR Raw Data'!$B$6:$BE$43,'RevPAR Raw Data'!AU$1,FALSE)</f>
        <v>18.350864183219599</v>
      </c>
      <c r="BG5" s="48">
        <f>VLOOKUP($A5,'RevPAR Raw Data'!$B$6:$BE$43,'RevPAR Raw Data'!AV$1,FALSE)</f>
        <v>22.663729718406199</v>
      </c>
      <c r="BH5" s="48">
        <f>VLOOKUP($A5,'RevPAR Raw Data'!$B$6:$BE$43,'RevPAR Raw Data'!AW$1,FALSE)</f>
        <v>21.260416697402199</v>
      </c>
      <c r="BI5" s="48">
        <f>VLOOKUP($A5,'RevPAR Raw Data'!$B$6:$BE$43,'RevPAR Raw Data'!AX$1,FALSE)</f>
        <v>13.723127174314</v>
      </c>
      <c r="BJ5" s="49">
        <f>VLOOKUP($A5,'RevPAR Raw Data'!$B$6:$BE$43,'RevPAR Raw Data'!AY$1,FALSE)</f>
        <v>17.270760237734802</v>
      </c>
      <c r="BK5" s="48">
        <f>VLOOKUP($A5,'RevPAR Raw Data'!$B$6:$BE$43,'RevPAR Raw Data'!BA$1,FALSE)</f>
        <v>3.4753059280747101</v>
      </c>
      <c r="BL5" s="48">
        <f>VLOOKUP($A5,'RevPAR Raw Data'!$B$6:$BE$43,'RevPAR Raw Data'!BB$1,FALSE)</f>
        <v>1.43396725197081</v>
      </c>
      <c r="BM5" s="49">
        <f>VLOOKUP($A5,'RevPAR Raw Data'!$B$6:$BE$43,'RevPAR Raw Data'!BC$1,FALSE)</f>
        <v>2.4445554820895699</v>
      </c>
      <c r="BN5" s="50">
        <f>VLOOKUP($A5,'RevPAR Raw Data'!$B$6:$BE$43,'RevPAR Raw Data'!BE$1,FALSE)</f>
        <v>12.1624878704338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Data'!AG$3,FALSE)</f>
        <v>43.84974209464</v>
      </c>
      <c r="C7" s="48">
        <f>VLOOKUP($A7,'Occupancy Raw Data'!$B$8:$BE$45,'Occupancy Raw Data'!AH$3,FALSE)</f>
        <v>55.399192644090597</v>
      </c>
      <c r="D7" s="48">
        <f>VLOOKUP($A7,'Occupancy Raw Data'!$B$8:$BE$45,'Occupancy Raw Data'!AI$3,FALSE)</f>
        <v>62.872168647678798</v>
      </c>
      <c r="E7" s="48">
        <f>VLOOKUP($A7,'Occupancy Raw Data'!$B$8:$BE$45,'Occupancy Raw Data'!AJ$3,FALSE)</f>
        <v>64.499663601704398</v>
      </c>
      <c r="F7" s="48">
        <f>VLOOKUP($A7,'Occupancy Raw Data'!$B$8:$BE$45,'Occupancy Raw Data'!AK$3,FALSE)</f>
        <v>61.983404350751201</v>
      </c>
      <c r="G7" s="49">
        <f>VLOOKUP($A7,'Occupancy Raw Data'!$B$8:$BE$45,'Occupancy Raw Data'!AL$3,FALSE)</f>
        <v>57.720834267773</v>
      </c>
      <c r="H7" s="48">
        <f>VLOOKUP($A7,'Occupancy Raw Data'!$B$8:$BE$45,'Occupancy Raw Data'!AN$3,FALSE)</f>
        <v>60.421170666068598</v>
      </c>
      <c r="I7" s="48">
        <f>VLOOKUP($A7,'Occupancy Raw Data'!$B$8:$BE$45,'Occupancy Raw Data'!AO$3,FALSE)</f>
        <v>59.860282574568203</v>
      </c>
      <c r="J7" s="49">
        <f>VLOOKUP($A7,'Occupancy Raw Data'!$B$8:$BE$45,'Occupancy Raw Data'!AP$3,FALSE)</f>
        <v>60.140726620318397</v>
      </c>
      <c r="K7" s="50">
        <f>VLOOKUP($A7,'Occupancy Raw Data'!$B$8:$BE$45,'Occupancy Raw Data'!AR$3,FALSE)</f>
        <v>58.412232082785998</v>
      </c>
      <c r="M7" s="47">
        <f>VLOOKUP($A7,'Occupancy Raw Data'!$B$8:$BE$45,'Occupancy Raw Data'!AT$3,FALSE)</f>
        <v>11.9791468434703</v>
      </c>
      <c r="N7" s="48">
        <f>VLOOKUP($A7,'Occupancy Raw Data'!$B$8:$BE$45,'Occupancy Raw Data'!AU$3,FALSE)</f>
        <v>25.177199710907399</v>
      </c>
      <c r="O7" s="48">
        <f>VLOOKUP($A7,'Occupancy Raw Data'!$B$8:$BE$45,'Occupancy Raw Data'!AV$3,FALSE)</f>
        <v>30.6828422891715</v>
      </c>
      <c r="P7" s="48">
        <f>VLOOKUP($A7,'Occupancy Raw Data'!$B$8:$BE$45,'Occupancy Raw Data'!AW$3,FALSE)</f>
        <v>26.903030403034698</v>
      </c>
      <c r="Q7" s="48">
        <f>VLOOKUP($A7,'Occupancy Raw Data'!$B$8:$BE$45,'Occupancy Raw Data'!AX$3,FALSE)</f>
        <v>20.8317972164167</v>
      </c>
      <c r="R7" s="49">
        <f>VLOOKUP($A7,'Occupancy Raw Data'!$B$8:$BE$45,'Occupancy Raw Data'!AY$3,FALSE)</f>
        <v>23.517503610595099</v>
      </c>
      <c r="S7" s="48">
        <f>VLOOKUP($A7,'Occupancy Raw Data'!$B$8:$BE$45,'Occupancy Raw Data'!BA$3,FALSE)</f>
        <v>6.79229602568169</v>
      </c>
      <c r="T7" s="48">
        <f>VLOOKUP($A7,'Occupancy Raw Data'!$B$8:$BE$45,'Occupancy Raw Data'!BB$3,FALSE)</f>
        <v>1.4184653103430001</v>
      </c>
      <c r="U7" s="49">
        <f>VLOOKUP($A7,'Occupancy Raw Data'!$B$8:$BE$45,'Occupancy Raw Data'!BC$3,FALSE)</f>
        <v>4.0485551289291601</v>
      </c>
      <c r="V7" s="50">
        <f>VLOOKUP($A7,'Occupancy Raw Data'!$B$8:$BE$45,'Occupancy Raw Data'!BE$3,FALSE)</f>
        <v>17.071467644660402</v>
      </c>
      <c r="X7" s="51">
        <f>VLOOKUP($A7,'ADR Raw Data'!$B$6:$BE$43,'ADR Raw Data'!AG$1,FALSE)</f>
        <v>143.72737017071799</v>
      </c>
      <c r="Y7" s="52">
        <f>VLOOKUP($A7,'ADR Raw Data'!$B$6:$BE$43,'ADR Raw Data'!AH$1,FALSE)</f>
        <v>164.088028377694</v>
      </c>
      <c r="Z7" s="52">
        <f>VLOOKUP($A7,'ADR Raw Data'!$B$6:$BE$43,'ADR Raw Data'!AI$1,FALSE)</f>
        <v>175.600184556995</v>
      </c>
      <c r="AA7" s="52">
        <f>VLOOKUP($A7,'ADR Raw Data'!$B$6:$BE$43,'ADR Raw Data'!AJ$1,FALSE)</f>
        <v>173.111407351775</v>
      </c>
      <c r="AB7" s="52">
        <f>VLOOKUP($A7,'ADR Raw Data'!$B$6:$BE$43,'ADR Raw Data'!AK$1,FALSE)</f>
        <v>158.57623440575401</v>
      </c>
      <c r="AC7" s="53">
        <f>VLOOKUP($A7,'ADR Raw Data'!$B$6:$BE$43,'ADR Raw Data'!AL$1,FALSE)</f>
        <v>164.33525199590301</v>
      </c>
      <c r="AD7" s="52">
        <f>VLOOKUP($A7,'ADR Raw Data'!$B$6:$BE$43,'ADR Raw Data'!AN$1,FALSE)</f>
        <v>145.344098649681</v>
      </c>
      <c r="AE7" s="52">
        <f>VLOOKUP($A7,'ADR Raw Data'!$B$6:$BE$43,'ADR Raw Data'!AO$1,FALSE)</f>
        <v>144.99905371332599</v>
      </c>
      <c r="AF7" s="53">
        <f>VLOOKUP($A7,'ADR Raw Data'!$B$6:$BE$43,'ADR Raw Data'!AP$1,FALSE)</f>
        <v>145.17238067625601</v>
      </c>
      <c r="AG7" s="54">
        <f>VLOOKUP($A7,'ADR Raw Data'!$B$6:$BE$43,'ADR Raw Data'!AR$1,FALSE)</f>
        <v>158.69813033636601</v>
      </c>
      <c r="AI7" s="47">
        <f>VLOOKUP($A7,'ADR Raw Data'!$B$6:$BE$43,'ADR Raw Data'!AT$1,FALSE)</f>
        <v>19.944553384059301</v>
      </c>
      <c r="AJ7" s="48">
        <f>VLOOKUP($A7,'ADR Raw Data'!$B$6:$BE$43,'ADR Raw Data'!AU$1,FALSE)</f>
        <v>28.421444152949899</v>
      </c>
      <c r="AK7" s="48">
        <f>VLOOKUP($A7,'ADR Raw Data'!$B$6:$BE$43,'ADR Raw Data'!AV$1,FALSE)</f>
        <v>32.018489065671702</v>
      </c>
      <c r="AL7" s="48">
        <f>VLOOKUP($A7,'ADR Raw Data'!$B$6:$BE$43,'ADR Raw Data'!AW$1,FALSE)</f>
        <v>29.052057802108799</v>
      </c>
      <c r="AM7" s="48">
        <f>VLOOKUP($A7,'ADR Raw Data'!$B$6:$BE$43,'ADR Raw Data'!AX$1,FALSE)</f>
        <v>22.9849957323372</v>
      </c>
      <c r="AN7" s="49">
        <f>VLOOKUP($A7,'ADR Raw Data'!$B$6:$BE$43,'ADR Raw Data'!AY$1,FALSE)</f>
        <v>27.2317637080838</v>
      </c>
      <c r="AO7" s="48">
        <f>VLOOKUP($A7,'ADR Raw Data'!$B$6:$BE$43,'ADR Raw Data'!BA$1,FALSE)</f>
        <v>15.1471556700627</v>
      </c>
      <c r="AP7" s="48">
        <f>VLOOKUP($A7,'ADR Raw Data'!$B$6:$BE$43,'ADR Raw Data'!BB$1,FALSE)</f>
        <v>13.773710076703299</v>
      </c>
      <c r="AQ7" s="49">
        <f>VLOOKUP($A7,'ADR Raw Data'!$B$6:$BE$43,'ADR Raw Data'!BC$1,FALSE)</f>
        <v>14.4461178184993</v>
      </c>
      <c r="AR7" s="50">
        <f>VLOOKUP($A7,'ADR Raw Data'!$B$6:$BE$43,'ADR Raw Data'!BE$1,FALSE)</f>
        <v>23.600610254170299</v>
      </c>
      <c r="AT7" s="51">
        <f>VLOOKUP($A7,'RevPAR Raw Data'!$B$6:$BE$43,'RevPAR Raw Data'!AG$1,FALSE)</f>
        <v>63.024081139268802</v>
      </c>
      <c r="AU7" s="52">
        <f>VLOOKUP($A7,'RevPAR Raw Data'!$B$6:$BE$43,'RevPAR Raw Data'!AH$1,FALSE)</f>
        <v>90.903442946848998</v>
      </c>
      <c r="AV7" s="52">
        <f>VLOOKUP($A7,'RevPAR Raw Data'!$B$6:$BE$43,'RevPAR Raw Data'!AI$1,FALSE)</f>
        <v>110.403644180309</v>
      </c>
      <c r="AW7" s="52">
        <f>VLOOKUP($A7,'RevPAR Raw Data'!$B$6:$BE$43,'RevPAR Raw Data'!AJ$1,FALSE)</f>
        <v>111.656275398071</v>
      </c>
      <c r="AX7" s="52">
        <f>VLOOKUP($A7,'RevPAR Raw Data'!$B$6:$BE$43,'RevPAR Raw Data'!AK$1,FALSE)</f>
        <v>98.290948575913802</v>
      </c>
      <c r="AY7" s="53">
        <f>VLOOKUP($A7,'RevPAR Raw Data'!$B$6:$BE$43,'RevPAR Raw Data'!AL$1,FALSE)</f>
        <v>94.8556784480825</v>
      </c>
      <c r="AZ7" s="52">
        <f>VLOOKUP($A7,'RevPAR Raw Data'!$B$6:$BE$43,'RevPAR Raw Data'!AN$1,FALSE)</f>
        <v>87.818605898183407</v>
      </c>
      <c r="BA7" s="52">
        <f>VLOOKUP($A7,'RevPAR Raw Data'!$B$6:$BE$43,'RevPAR Raw Data'!AO$1,FALSE)</f>
        <v>86.796843283247298</v>
      </c>
      <c r="BB7" s="53">
        <f>VLOOKUP($A7,'RevPAR Raw Data'!$B$6:$BE$43,'RevPAR Raw Data'!AP$1,FALSE)</f>
        <v>87.307724590715395</v>
      </c>
      <c r="BC7" s="54">
        <f>VLOOKUP($A7,'RevPAR Raw Data'!$B$6:$BE$43,'RevPAR Raw Data'!AR$1,FALSE)</f>
        <v>92.699120203120401</v>
      </c>
      <c r="BE7" s="47">
        <f>VLOOKUP($A7,'RevPAR Raw Data'!$B$6:$BE$43,'RevPAR Raw Data'!AT$1,FALSE)</f>
        <v>34.312887564680402</v>
      </c>
      <c r="BF7" s="48">
        <f>VLOOKUP($A7,'RevPAR Raw Data'!$B$6:$BE$43,'RevPAR Raw Data'!AU$1,FALSE)</f>
        <v>60.754367618969603</v>
      </c>
      <c r="BG7" s="48">
        <f>VLOOKUP($A7,'RevPAR Raw Data'!$B$6:$BE$43,'RevPAR Raw Data'!AV$1,FALSE)</f>
        <v>72.525513858238895</v>
      </c>
      <c r="BH7" s="48">
        <f>VLOOKUP($A7,'RevPAR Raw Data'!$B$6:$BE$43,'RevPAR Raw Data'!AW$1,FALSE)</f>
        <v>63.770972148352101</v>
      </c>
      <c r="BI7" s="48">
        <f>VLOOKUP($A7,'RevPAR Raw Data'!$B$6:$BE$43,'RevPAR Raw Data'!AX$1,FALSE)</f>
        <v>48.604980649916499</v>
      </c>
      <c r="BJ7" s="49">
        <f>VLOOKUP($A7,'RevPAR Raw Data'!$B$6:$BE$43,'RevPAR Raw Data'!AY$1,FALSE)</f>
        <v>57.1534983319563</v>
      </c>
      <c r="BK7" s="48">
        <f>VLOOKUP($A7,'RevPAR Raw Data'!$B$6:$BE$43,'RevPAR Raw Data'!BA$1,FALSE)</f>
        <v>22.968291348325799</v>
      </c>
      <c r="BL7" s="48">
        <f>VLOOKUP($A7,'RevPAR Raw Data'!$B$6:$BE$43,'RevPAR Raw Data'!BB$1,FALSE)</f>
        <v>15.387550686431601</v>
      </c>
      <c r="BM7" s="49">
        <f>VLOOKUP($A7,'RevPAR Raw Data'!$B$6:$BE$43,'RevPAR Raw Data'!BC$1,FALSE)</f>
        <v>19.079531991300499</v>
      </c>
      <c r="BN7" s="50">
        <f>VLOOKUP($A7,'RevPAR Raw Data'!$B$6:$BE$43,'RevPAR Raw Data'!BE$1,FALSE)</f>
        <v>44.701048442313798</v>
      </c>
    </row>
    <row r="8" spans="1:66" x14ac:dyDescent="0.25">
      <c r="A8" s="63" t="s">
        <v>89</v>
      </c>
      <c r="B8" s="47">
        <f>VLOOKUP($A8,'Occupancy Raw Data'!$B$8:$BE$45,'Occupancy Raw Data'!AG$3,FALSE)</f>
        <v>48.135460251045998</v>
      </c>
      <c r="C8" s="48">
        <f>VLOOKUP($A8,'Occupancy Raw Data'!$B$8:$BE$45,'Occupancy Raw Data'!AH$3,FALSE)</f>
        <v>62.196652719665202</v>
      </c>
      <c r="D8" s="48">
        <f>VLOOKUP($A8,'Occupancy Raw Data'!$B$8:$BE$45,'Occupancy Raw Data'!AI$3,FALSE)</f>
        <v>69.286087866108701</v>
      </c>
      <c r="E8" s="48">
        <f>VLOOKUP($A8,'Occupancy Raw Data'!$B$8:$BE$45,'Occupancy Raw Data'!AJ$3,FALSE)</f>
        <v>71.032949790794902</v>
      </c>
      <c r="F8" s="48">
        <f>VLOOKUP($A8,'Occupancy Raw Data'!$B$8:$BE$45,'Occupancy Raw Data'!AK$3,FALSE)</f>
        <v>64.866631799163102</v>
      </c>
      <c r="G8" s="49">
        <f>VLOOKUP($A8,'Occupancy Raw Data'!$B$8:$BE$45,'Occupancy Raw Data'!AL$3,FALSE)</f>
        <v>63.103556485355597</v>
      </c>
      <c r="H8" s="48">
        <f>VLOOKUP($A8,'Occupancy Raw Data'!$B$8:$BE$45,'Occupancy Raw Data'!AN$3,FALSE)</f>
        <v>56.2944560669456</v>
      </c>
      <c r="I8" s="48">
        <f>VLOOKUP($A8,'Occupancy Raw Data'!$B$8:$BE$45,'Occupancy Raw Data'!AO$3,FALSE)</f>
        <v>53.650627615062703</v>
      </c>
      <c r="J8" s="49">
        <f>VLOOKUP($A8,'Occupancy Raw Data'!$B$8:$BE$45,'Occupancy Raw Data'!AP$3,FALSE)</f>
        <v>54.972541841004102</v>
      </c>
      <c r="K8" s="50">
        <f>VLOOKUP($A8,'Occupancy Raw Data'!$B$8:$BE$45,'Occupancy Raw Data'!AR$3,FALSE)</f>
        <v>60.780409444112301</v>
      </c>
      <c r="M8" s="47">
        <f>VLOOKUP($A8,'Occupancy Raw Data'!$B$8:$BE$45,'Occupancy Raw Data'!AT$3,FALSE)</f>
        <v>26.5420095626876</v>
      </c>
      <c r="N8" s="48">
        <f>VLOOKUP($A8,'Occupancy Raw Data'!$B$8:$BE$45,'Occupancy Raw Data'!AU$3,FALSE)</f>
        <v>39.025707488420601</v>
      </c>
      <c r="O8" s="48">
        <f>VLOOKUP($A8,'Occupancy Raw Data'!$B$8:$BE$45,'Occupancy Raw Data'!AV$3,FALSE)</f>
        <v>40.151859584456098</v>
      </c>
      <c r="P8" s="48">
        <f>VLOOKUP($A8,'Occupancy Raw Data'!$B$8:$BE$45,'Occupancy Raw Data'!AW$3,FALSE)</f>
        <v>38.113701034238602</v>
      </c>
      <c r="Q8" s="48">
        <f>VLOOKUP($A8,'Occupancy Raw Data'!$B$8:$BE$45,'Occupancy Raw Data'!AX$3,FALSE)</f>
        <v>34.2092062461655</v>
      </c>
      <c r="R8" s="49">
        <f>VLOOKUP($A8,'Occupancy Raw Data'!$B$8:$BE$45,'Occupancy Raw Data'!AY$3,FALSE)</f>
        <v>36.012923758176697</v>
      </c>
      <c r="S8" s="48">
        <f>VLOOKUP($A8,'Occupancy Raw Data'!$B$8:$BE$45,'Occupancy Raw Data'!BA$3,FALSE)</f>
        <v>12.121498783327601</v>
      </c>
      <c r="T8" s="48">
        <f>VLOOKUP($A8,'Occupancy Raw Data'!$B$8:$BE$45,'Occupancy Raw Data'!BB$3,FALSE)</f>
        <v>5.2908130458733797</v>
      </c>
      <c r="U8" s="49">
        <f>VLOOKUP($A8,'Occupancy Raw Data'!$B$8:$BE$45,'Occupancy Raw Data'!BC$3,FALSE)</f>
        <v>8.6809613319811998</v>
      </c>
      <c r="V8" s="50">
        <f>VLOOKUP($A8,'Occupancy Raw Data'!$B$8:$BE$45,'Occupancy Raw Data'!BE$3,FALSE)</f>
        <v>27.713134584092501</v>
      </c>
      <c r="X8" s="51">
        <f>VLOOKUP($A8,'ADR Raw Data'!$B$6:$BE$43,'ADR Raw Data'!AG$1,FALSE)</f>
        <v>143.63255337643201</v>
      </c>
      <c r="Y8" s="52">
        <f>VLOOKUP($A8,'ADR Raw Data'!$B$6:$BE$43,'ADR Raw Data'!AH$1,FALSE)</f>
        <v>171.11535275815601</v>
      </c>
      <c r="Z8" s="52">
        <f>VLOOKUP($A8,'ADR Raw Data'!$B$6:$BE$43,'ADR Raw Data'!AI$1,FALSE)</f>
        <v>180.945860351009</v>
      </c>
      <c r="AA8" s="52">
        <f>VLOOKUP($A8,'ADR Raw Data'!$B$6:$BE$43,'ADR Raw Data'!AJ$1,FALSE)</f>
        <v>178.48570187387199</v>
      </c>
      <c r="AB8" s="52">
        <f>VLOOKUP($A8,'ADR Raw Data'!$B$6:$BE$43,'ADR Raw Data'!AK$1,FALSE)</f>
        <v>156.79294658334999</v>
      </c>
      <c r="AC8" s="53">
        <f>VLOOKUP($A8,'ADR Raw Data'!$B$6:$BE$43,'ADR Raw Data'!AL$1,FALSE)</f>
        <v>167.79608376017299</v>
      </c>
      <c r="AD8" s="52">
        <f>VLOOKUP($A8,'ADR Raw Data'!$B$6:$BE$43,'ADR Raw Data'!AN$1,FALSE)</f>
        <v>124.76061736424001</v>
      </c>
      <c r="AE8" s="52">
        <f>VLOOKUP($A8,'ADR Raw Data'!$B$6:$BE$43,'ADR Raw Data'!AO$1,FALSE)</f>
        <v>119.657626730356</v>
      </c>
      <c r="AF8" s="53">
        <f>VLOOKUP($A8,'ADR Raw Data'!$B$6:$BE$43,'ADR Raw Data'!AP$1,FALSE)</f>
        <v>122.270477368408</v>
      </c>
      <c r="AG8" s="54">
        <f>VLOOKUP($A8,'ADR Raw Data'!$B$6:$BE$43,'ADR Raw Data'!AR$1,FALSE)</f>
        <v>156.03168079312999</v>
      </c>
      <c r="AI8" s="47">
        <f>VLOOKUP($A8,'ADR Raw Data'!$B$6:$BE$43,'ADR Raw Data'!AT$1,FALSE)</f>
        <v>19.924033561955898</v>
      </c>
      <c r="AJ8" s="48">
        <f>VLOOKUP($A8,'ADR Raw Data'!$B$6:$BE$43,'ADR Raw Data'!AU$1,FALSE)</f>
        <v>23.978585974191301</v>
      </c>
      <c r="AK8" s="48">
        <f>VLOOKUP($A8,'ADR Raw Data'!$B$6:$BE$43,'ADR Raw Data'!AV$1,FALSE)</f>
        <v>27.7279212391241</v>
      </c>
      <c r="AL8" s="48">
        <f>VLOOKUP($A8,'ADR Raw Data'!$B$6:$BE$43,'ADR Raw Data'!AW$1,FALSE)</f>
        <v>27.2164102609288</v>
      </c>
      <c r="AM8" s="48">
        <f>VLOOKUP($A8,'ADR Raw Data'!$B$6:$BE$43,'ADR Raw Data'!AX$1,FALSE)</f>
        <v>23.6748130109182</v>
      </c>
      <c r="AN8" s="49">
        <f>VLOOKUP($A8,'ADR Raw Data'!$B$6:$BE$43,'ADR Raw Data'!AY$1,FALSE)</f>
        <v>25.251213199991799</v>
      </c>
      <c r="AO8" s="48">
        <f>VLOOKUP($A8,'ADR Raw Data'!$B$6:$BE$43,'ADR Raw Data'!BA$1,FALSE)</f>
        <v>17.111630096387898</v>
      </c>
      <c r="AP8" s="48">
        <f>VLOOKUP($A8,'ADR Raw Data'!$B$6:$BE$43,'ADR Raw Data'!BB$1,FALSE)</f>
        <v>13.5566142562399</v>
      </c>
      <c r="AQ8" s="49">
        <f>VLOOKUP($A8,'ADR Raw Data'!$B$6:$BE$43,'ADR Raw Data'!BC$1,FALSE)</f>
        <v>15.4064054526924</v>
      </c>
      <c r="AR8" s="50">
        <f>VLOOKUP($A8,'ADR Raw Data'!$B$6:$BE$43,'ADR Raw Data'!BE$1,FALSE)</f>
        <v>24.368721039182802</v>
      </c>
      <c r="AT8" s="51">
        <f>VLOOKUP($A8,'RevPAR Raw Data'!$B$6:$BE$43,'RevPAR Raw Data'!AG$1,FALSE)</f>
        <v>69.138190638075301</v>
      </c>
      <c r="AU8" s="52">
        <f>VLOOKUP($A8,'RevPAR Raw Data'!$B$6:$BE$43,'RevPAR Raw Data'!AH$1,FALSE)</f>
        <v>106.42802170502</v>
      </c>
      <c r="AV8" s="52">
        <f>VLOOKUP($A8,'RevPAR Raw Data'!$B$6:$BE$43,'RevPAR Raw Data'!AI$1,FALSE)</f>
        <v>125.370307792887</v>
      </c>
      <c r="AW8" s="52">
        <f>VLOOKUP($A8,'RevPAR Raw Data'!$B$6:$BE$43,'RevPAR Raw Data'!AJ$1,FALSE)</f>
        <v>126.783658995815</v>
      </c>
      <c r="AX8" s="52">
        <f>VLOOKUP($A8,'RevPAR Raw Data'!$B$6:$BE$43,'RevPAR Raw Data'!AK$1,FALSE)</f>
        <v>101.70630334728</v>
      </c>
      <c r="AY8" s="53">
        <f>VLOOKUP($A8,'RevPAR Raw Data'!$B$6:$BE$43,'RevPAR Raw Data'!AL$1,FALSE)</f>
        <v>105.885296495815</v>
      </c>
      <c r="AZ8" s="52">
        <f>VLOOKUP($A8,'RevPAR Raw Data'!$B$6:$BE$43,'RevPAR Raw Data'!AN$1,FALSE)</f>
        <v>70.233310930962304</v>
      </c>
      <c r="BA8" s="52">
        <f>VLOOKUP($A8,'RevPAR Raw Data'!$B$6:$BE$43,'RevPAR Raw Data'!AO$1,FALSE)</f>
        <v>64.197067730125497</v>
      </c>
      <c r="BB8" s="53">
        <f>VLOOKUP($A8,'RevPAR Raw Data'!$B$6:$BE$43,'RevPAR Raw Data'!AP$1,FALSE)</f>
        <v>67.215189330543893</v>
      </c>
      <c r="BC8" s="54">
        <f>VLOOKUP($A8,'RevPAR Raw Data'!$B$6:$BE$43,'RevPAR Raw Data'!AR$1,FALSE)</f>
        <v>94.836694448595296</v>
      </c>
      <c r="BE8" s="47">
        <f>VLOOKUP($A8,'RevPAR Raw Data'!$B$6:$BE$43,'RevPAR Raw Data'!AT$1,FALSE)</f>
        <v>51.754282017930997</v>
      </c>
      <c r="BF8" s="48">
        <f>VLOOKUP($A8,'RevPAR Raw Data'!$B$6:$BE$43,'RevPAR Raw Data'!AU$1,FALSE)</f>
        <v>72.362106284759193</v>
      </c>
      <c r="BG8" s="48">
        <f>VLOOKUP($A8,'RevPAR Raw Data'!$B$6:$BE$43,'RevPAR Raw Data'!AV$1,FALSE)</f>
        <v>79.013056825202099</v>
      </c>
      <c r="BH8" s="48">
        <f>VLOOKUP($A8,'RevPAR Raw Data'!$B$6:$BE$43,'RevPAR Raw Data'!AW$1,FALSE)</f>
        <v>75.703292534269707</v>
      </c>
      <c r="BI8" s="48">
        <f>VLOOKUP($A8,'RevPAR Raw Data'!$B$6:$BE$43,'RevPAR Raw Data'!AX$1,FALSE)</f>
        <v>65.982984868382701</v>
      </c>
      <c r="BJ8" s="49">
        <f>VLOOKUP($A8,'RevPAR Raw Data'!$B$6:$BE$43,'RevPAR Raw Data'!AY$1,FALSE)</f>
        <v>70.357837115896302</v>
      </c>
      <c r="BK8" s="48">
        <f>VLOOKUP($A8,'RevPAR Raw Data'!$B$6:$BE$43,'RevPAR Raw Data'!BA$1,FALSE)</f>
        <v>31.3073149136568</v>
      </c>
      <c r="BL8" s="48">
        <f>VLOOKUP($A8,'RevPAR Raw Data'!$B$6:$BE$43,'RevPAR Raw Data'!BB$1,FALSE)</f>
        <v>19.564682417761102</v>
      </c>
      <c r="BM8" s="49">
        <f>VLOOKUP($A8,'RevPAR Raw Data'!$B$6:$BE$43,'RevPAR Raw Data'!BC$1,FALSE)</f>
        <v>25.424790884670099</v>
      </c>
      <c r="BN8" s="50">
        <f>VLOOKUP($A8,'RevPAR Raw Data'!$B$6:$BE$43,'RevPAR Raw Data'!BE$1,FALSE)</f>
        <v>58.835192081286202</v>
      </c>
    </row>
    <row r="9" spans="1:66" x14ac:dyDescent="0.25">
      <c r="A9" s="63" t="s">
        <v>90</v>
      </c>
      <c r="B9" s="47">
        <f>VLOOKUP($A9,'Occupancy Raw Data'!$B$8:$BE$45,'Occupancy Raw Data'!AG$3,FALSE)</f>
        <v>41.428060128847498</v>
      </c>
      <c r="C9" s="48">
        <f>VLOOKUP($A9,'Occupancy Raw Data'!$B$8:$BE$45,'Occupancy Raw Data'!AH$3,FALSE)</f>
        <v>51.706036745406799</v>
      </c>
      <c r="D9" s="48">
        <f>VLOOKUP($A9,'Occupancy Raw Data'!$B$8:$BE$45,'Occupancy Raw Data'!AI$3,FALSE)</f>
        <v>59.931997136721499</v>
      </c>
      <c r="E9" s="48">
        <f>VLOOKUP($A9,'Occupancy Raw Data'!$B$8:$BE$45,'Occupancy Raw Data'!AJ$3,FALSE)</f>
        <v>63.159150560725301</v>
      </c>
      <c r="F9" s="48">
        <f>VLOOKUP($A9,'Occupancy Raw Data'!$B$8:$BE$45,'Occupancy Raw Data'!AK$3,FALSE)</f>
        <v>60.576234788833197</v>
      </c>
      <c r="G9" s="49">
        <f>VLOOKUP($A9,'Occupancy Raw Data'!$B$8:$BE$45,'Occupancy Raw Data'!AL$3,FALSE)</f>
        <v>55.360295872106803</v>
      </c>
      <c r="H9" s="48">
        <f>VLOOKUP($A9,'Occupancy Raw Data'!$B$8:$BE$45,'Occupancy Raw Data'!AN$3,FALSE)</f>
        <v>60.704485802910902</v>
      </c>
      <c r="I9" s="48">
        <f>VLOOKUP($A9,'Occupancy Raw Data'!$B$8:$BE$45,'Occupancy Raw Data'!AO$3,FALSE)</f>
        <v>61.133977570985401</v>
      </c>
      <c r="J9" s="49">
        <f>VLOOKUP($A9,'Occupancy Raw Data'!$B$8:$BE$45,'Occupancy Raw Data'!AP$3,FALSE)</f>
        <v>60.919231686948201</v>
      </c>
      <c r="K9" s="50">
        <f>VLOOKUP($A9,'Occupancy Raw Data'!$B$8:$BE$45,'Occupancy Raw Data'!AR$3,FALSE)</f>
        <v>56.948563247775802</v>
      </c>
      <c r="M9" s="47">
        <f>VLOOKUP($A9,'Occupancy Raw Data'!$B$8:$BE$45,'Occupancy Raw Data'!AT$3,FALSE)</f>
        <v>4.0182337049166001</v>
      </c>
      <c r="N9" s="48">
        <f>VLOOKUP($A9,'Occupancy Raw Data'!$B$8:$BE$45,'Occupancy Raw Data'!AU$3,FALSE)</f>
        <v>20.589093030037901</v>
      </c>
      <c r="O9" s="48">
        <f>VLOOKUP($A9,'Occupancy Raw Data'!$B$8:$BE$45,'Occupancy Raw Data'!AV$3,FALSE)</f>
        <v>26.510782035782501</v>
      </c>
      <c r="P9" s="48">
        <f>VLOOKUP($A9,'Occupancy Raw Data'!$B$8:$BE$45,'Occupancy Raw Data'!AW$3,FALSE)</f>
        <v>25.7102707911429</v>
      </c>
      <c r="Q9" s="48">
        <f>VLOOKUP($A9,'Occupancy Raw Data'!$B$8:$BE$45,'Occupancy Raw Data'!AX$3,FALSE)</f>
        <v>17.102725970932799</v>
      </c>
      <c r="R9" s="49">
        <f>VLOOKUP($A9,'Occupancy Raw Data'!$B$8:$BE$45,'Occupancy Raw Data'!AY$3,FALSE)</f>
        <v>19.285492004461499</v>
      </c>
      <c r="S9" s="48">
        <f>VLOOKUP($A9,'Occupancy Raw Data'!$B$8:$BE$45,'Occupancy Raw Data'!BA$3,FALSE)</f>
        <v>2.1104642713462698</v>
      </c>
      <c r="T9" s="48">
        <f>VLOOKUP($A9,'Occupancy Raw Data'!$B$8:$BE$45,'Occupancy Raw Data'!BB$3,FALSE)</f>
        <v>-0.66254160289819597</v>
      </c>
      <c r="U9" s="49">
        <f>VLOOKUP($A9,'Occupancy Raw Data'!$B$8:$BE$45,'Occupancy Raw Data'!BC$3,FALSE)</f>
        <v>0.69998921668235004</v>
      </c>
      <c r="V9" s="50">
        <f>VLOOKUP($A9,'Occupancy Raw Data'!$B$8:$BE$45,'Occupancy Raw Data'!BE$3,FALSE)</f>
        <v>12.916011385397001</v>
      </c>
      <c r="X9" s="51">
        <f>VLOOKUP($A9,'ADR Raw Data'!$B$6:$BE$43,'ADR Raw Data'!AG$1,FALSE)</f>
        <v>118.972728581713</v>
      </c>
      <c r="Y9" s="52">
        <f>VLOOKUP($A9,'ADR Raw Data'!$B$6:$BE$43,'ADR Raw Data'!AH$1,FALSE)</f>
        <v>130.887606137517</v>
      </c>
      <c r="Z9" s="52">
        <f>VLOOKUP($A9,'ADR Raw Data'!$B$6:$BE$43,'ADR Raw Data'!AI$1,FALSE)</f>
        <v>138.838840449885</v>
      </c>
      <c r="AA9" s="52">
        <f>VLOOKUP($A9,'ADR Raw Data'!$B$6:$BE$43,'ADR Raw Data'!AJ$1,FALSE)</f>
        <v>139.484599546656</v>
      </c>
      <c r="AB9" s="52">
        <f>VLOOKUP($A9,'ADR Raw Data'!$B$6:$BE$43,'ADR Raw Data'!AK$1,FALSE)</f>
        <v>131.81211324470701</v>
      </c>
      <c r="AC9" s="53">
        <f>VLOOKUP($A9,'ADR Raw Data'!$B$6:$BE$43,'ADR Raw Data'!AL$1,FALSE)</f>
        <v>132.98985302674299</v>
      </c>
      <c r="AD9" s="52">
        <f>VLOOKUP($A9,'ADR Raw Data'!$B$6:$BE$43,'ADR Raw Data'!AN$1,FALSE)</f>
        <v>123.132992187883</v>
      </c>
      <c r="AE9" s="52">
        <f>VLOOKUP($A9,'ADR Raw Data'!$B$6:$BE$43,'ADR Raw Data'!AO$1,FALSE)</f>
        <v>123.908571498268</v>
      </c>
      <c r="AF9" s="53">
        <f>VLOOKUP($A9,'ADR Raw Data'!$B$6:$BE$43,'ADR Raw Data'!AP$1,FALSE)</f>
        <v>123.522148837209</v>
      </c>
      <c r="AG9" s="54">
        <f>VLOOKUP($A9,'ADR Raw Data'!$B$6:$BE$43,'ADR Raw Data'!AR$1,FALSE)</f>
        <v>130.09618782546201</v>
      </c>
      <c r="AI9" s="47">
        <f>VLOOKUP($A9,'ADR Raw Data'!$B$6:$BE$43,'ADR Raw Data'!AT$1,FALSE)</f>
        <v>16.076648362915702</v>
      </c>
      <c r="AJ9" s="48">
        <f>VLOOKUP($A9,'ADR Raw Data'!$B$6:$BE$43,'ADR Raw Data'!AU$1,FALSE)</f>
        <v>19.251022581241799</v>
      </c>
      <c r="AK9" s="48">
        <f>VLOOKUP($A9,'ADR Raw Data'!$B$6:$BE$43,'ADR Raw Data'!AV$1,FALSE)</f>
        <v>20.905599730148399</v>
      </c>
      <c r="AL9" s="48">
        <f>VLOOKUP($A9,'ADR Raw Data'!$B$6:$BE$43,'ADR Raw Data'!AW$1,FALSE)</f>
        <v>20.904113570125499</v>
      </c>
      <c r="AM9" s="48">
        <f>VLOOKUP($A9,'ADR Raw Data'!$B$6:$BE$43,'ADR Raw Data'!AX$1,FALSE)</f>
        <v>19.522586092577701</v>
      </c>
      <c r="AN9" s="49">
        <f>VLOOKUP($A9,'ADR Raw Data'!$B$6:$BE$43,'ADR Raw Data'!AY$1,FALSE)</f>
        <v>19.941583023512301</v>
      </c>
      <c r="AO9" s="48">
        <f>VLOOKUP($A9,'ADR Raw Data'!$B$6:$BE$43,'ADR Raw Data'!BA$1,FALSE)</f>
        <v>15.301445498148199</v>
      </c>
      <c r="AP9" s="48">
        <f>VLOOKUP($A9,'ADR Raw Data'!$B$6:$BE$43,'ADR Raw Data'!BB$1,FALSE)</f>
        <v>15.854018610863401</v>
      </c>
      <c r="AQ9" s="49">
        <f>VLOOKUP($A9,'ADR Raw Data'!$B$6:$BE$43,'ADR Raw Data'!BC$1,FALSE)</f>
        <v>15.5777213749549</v>
      </c>
      <c r="AR9" s="50">
        <f>VLOOKUP($A9,'ADR Raw Data'!$B$6:$BE$43,'ADR Raw Data'!BE$1,FALSE)</f>
        <v>18.802547717776001</v>
      </c>
      <c r="AT9" s="51">
        <f>VLOOKUP($A9,'RevPAR Raw Data'!$B$6:$BE$43,'RevPAR Raw Data'!AG$1,FALSE)</f>
        <v>49.288093533762797</v>
      </c>
      <c r="AU9" s="52">
        <f>VLOOKUP($A9,'RevPAR Raw Data'!$B$6:$BE$43,'RevPAR Raw Data'!AH$1,FALSE)</f>
        <v>67.676793724647993</v>
      </c>
      <c r="AV9" s="52">
        <f>VLOOKUP($A9,'RevPAR Raw Data'!$B$6:$BE$43,'RevPAR Raw Data'!AI$1,FALSE)</f>
        <v>83.208889883082705</v>
      </c>
      <c r="AW9" s="52">
        <f>VLOOKUP($A9,'RevPAR Raw Data'!$B$6:$BE$43,'RevPAR Raw Data'!AJ$1,FALSE)</f>
        <v>88.097288236697594</v>
      </c>
      <c r="AX9" s="52">
        <f>VLOOKUP($A9,'RevPAR Raw Data'!$B$6:$BE$43,'RevPAR Raw Data'!AK$1,FALSE)</f>
        <v>79.846815199236403</v>
      </c>
      <c r="AY9" s="53">
        <f>VLOOKUP($A9,'RevPAR Raw Data'!$B$6:$BE$43,'RevPAR Raw Data'!AL$1,FALSE)</f>
        <v>73.623576115485506</v>
      </c>
      <c r="AZ9" s="52">
        <f>VLOOKUP($A9,'RevPAR Raw Data'!$B$6:$BE$43,'RevPAR Raw Data'!AN$1,FALSE)</f>
        <v>74.747249761393405</v>
      </c>
      <c r="BA9" s="52">
        <f>VLOOKUP($A9,'RevPAR Raw Data'!$B$6:$BE$43,'RevPAR Raw Data'!AO$1,FALSE)</f>
        <v>75.750238308279606</v>
      </c>
      <c r="BB9" s="53">
        <f>VLOOKUP($A9,'RevPAR Raw Data'!$B$6:$BE$43,'RevPAR Raw Data'!AP$1,FALSE)</f>
        <v>75.248744034836506</v>
      </c>
      <c r="BC9" s="54">
        <f>VLOOKUP($A9,'RevPAR Raw Data'!$B$6:$BE$43,'RevPAR Raw Data'!AR$1,FALSE)</f>
        <v>74.087909806728703</v>
      </c>
      <c r="BE9" s="47">
        <f>VLOOKUP($A9,'RevPAR Raw Data'!$B$6:$BE$43,'RevPAR Raw Data'!AT$1,FALSE)</f>
        <v>20.7408793709719</v>
      </c>
      <c r="BF9" s="48">
        <f>VLOOKUP($A9,'RevPAR Raw Data'!$B$6:$BE$43,'RevPAR Raw Data'!AU$1,FALSE)</f>
        <v>43.803726559765202</v>
      </c>
      <c r="BG9" s="48">
        <f>VLOOKUP($A9,'RevPAR Raw Data'!$B$6:$BE$43,'RevPAR Raw Data'!AV$1,FALSE)</f>
        <v>52.958619743663803</v>
      </c>
      <c r="BH9" s="48">
        <f>VLOOKUP($A9,'RevPAR Raw Data'!$B$6:$BE$43,'RevPAR Raw Data'!AW$1,FALSE)</f>
        <v>51.988888566635801</v>
      </c>
      <c r="BI9" s="48">
        <f>VLOOKUP($A9,'RevPAR Raw Data'!$B$6:$BE$43,'RevPAR Raw Data'!AX$1,FALSE)</f>
        <v>39.964206465363503</v>
      </c>
      <c r="BJ9" s="49">
        <f>VLOOKUP($A9,'RevPAR Raw Data'!$B$6:$BE$43,'RevPAR Raw Data'!AY$1,FALSE)</f>
        <v>43.0729074275364</v>
      </c>
      <c r="BK9" s="48">
        <f>VLOOKUP($A9,'RevPAR Raw Data'!$B$6:$BE$43,'RevPAR Raw Data'!BA$1,FALSE)</f>
        <v>17.734841309732399</v>
      </c>
      <c r="BL9" s="48">
        <f>VLOOKUP($A9,'RevPAR Raw Data'!$B$6:$BE$43,'RevPAR Raw Data'!BB$1,FALSE)</f>
        <v>15.086437538937</v>
      </c>
      <c r="BM9" s="49">
        <f>VLOOKUP($A9,'RevPAR Raw Data'!$B$6:$BE$43,'RevPAR Raw Data'!BC$1,FALSE)</f>
        <v>16.386752961466701</v>
      </c>
      <c r="BN9" s="50">
        <f>VLOOKUP($A9,'RevPAR Raw Data'!$B$6:$BE$43,'RevPAR Raw Data'!BE$1,FALSE)</f>
        <v>34.147098307145697</v>
      </c>
    </row>
    <row r="10" spans="1:66" x14ac:dyDescent="0.25">
      <c r="A10" s="63" t="s">
        <v>26</v>
      </c>
      <c r="B10" s="47">
        <f>VLOOKUP($A10,'Occupancy Raw Data'!$B$8:$BE$45,'Occupancy Raw Data'!AG$3,FALSE)</f>
        <v>41.178852383155899</v>
      </c>
      <c r="C10" s="48">
        <f>VLOOKUP($A10,'Occupancy Raw Data'!$B$8:$BE$45,'Occupancy Raw Data'!AH$3,FALSE)</f>
        <v>54.653516890328497</v>
      </c>
      <c r="D10" s="48">
        <f>VLOOKUP($A10,'Occupancy Raw Data'!$B$8:$BE$45,'Occupancy Raw Data'!AI$3,FALSE)</f>
        <v>63.920060157334497</v>
      </c>
      <c r="E10" s="48">
        <f>VLOOKUP($A10,'Occupancy Raw Data'!$B$8:$BE$45,'Occupancy Raw Data'!AJ$3,FALSE)</f>
        <v>66.667630726515497</v>
      </c>
      <c r="F10" s="48">
        <f>VLOOKUP($A10,'Occupancy Raw Data'!$B$8:$BE$45,'Occupancy Raw Data'!AK$3,FALSE)</f>
        <v>62.583873206848601</v>
      </c>
      <c r="G10" s="49">
        <f>VLOOKUP($A10,'Occupancy Raw Data'!$B$8:$BE$45,'Occupancy Raw Data'!AL$3,FALSE)</f>
        <v>57.800786672836601</v>
      </c>
      <c r="H10" s="48">
        <f>VLOOKUP($A10,'Occupancy Raw Data'!$B$8:$BE$45,'Occupancy Raw Data'!AN$3,FALSE)</f>
        <v>56.400393336418297</v>
      </c>
      <c r="I10" s="48">
        <f>VLOOKUP($A10,'Occupancy Raw Data'!$B$8:$BE$45,'Occupancy Raw Data'!AO$3,FALSE)</f>
        <v>55.720731142989301</v>
      </c>
      <c r="J10" s="49">
        <f>VLOOKUP($A10,'Occupancy Raw Data'!$B$8:$BE$45,'Occupancy Raw Data'!AP$3,FALSE)</f>
        <v>56.060562239703799</v>
      </c>
      <c r="K10" s="50">
        <f>VLOOKUP($A10,'Occupancy Raw Data'!$B$8:$BE$45,'Occupancy Raw Data'!AR$3,FALSE)</f>
        <v>57.303579691941501</v>
      </c>
      <c r="M10" s="47">
        <f>VLOOKUP($A10,'Occupancy Raw Data'!$B$8:$BE$45,'Occupancy Raw Data'!AT$3,FALSE)</f>
        <v>7.5666746978429202</v>
      </c>
      <c r="N10" s="48">
        <f>VLOOKUP($A10,'Occupancy Raw Data'!$B$8:$BE$45,'Occupancy Raw Data'!AU$3,FALSE)</f>
        <v>19.800452871524701</v>
      </c>
      <c r="O10" s="48">
        <f>VLOOKUP($A10,'Occupancy Raw Data'!$B$8:$BE$45,'Occupancy Raw Data'!AV$3,FALSE)</f>
        <v>26.293637409895901</v>
      </c>
      <c r="P10" s="48">
        <f>VLOOKUP($A10,'Occupancy Raw Data'!$B$8:$BE$45,'Occupancy Raw Data'!AW$3,FALSE)</f>
        <v>26.284126434733501</v>
      </c>
      <c r="Q10" s="48">
        <f>VLOOKUP($A10,'Occupancy Raw Data'!$B$8:$BE$45,'Occupancy Raw Data'!AX$3,FALSE)</f>
        <v>18.364623845586198</v>
      </c>
      <c r="R10" s="49">
        <f>VLOOKUP($A10,'Occupancy Raw Data'!$B$8:$BE$45,'Occupancy Raw Data'!AY$3,FALSE)</f>
        <v>20.3278317475698</v>
      </c>
      <c r="S10" s="48">
        <f>VLOOKUP($A10,'Occupancy Raw Data'!$B$8:$BE$45,'Occupancy Raw Data'!BA$3,FALSE)</f>
        <v>2.0991582400156901</v>
      </c>
      <c r="T10" s="48">
        <f>VLOOKUP($A10,'Occupancy Raw Data'!$B$8:$BE$45,'Occupancy Raw Data'!BB$3,FALSE)</f>
        <v>2.4001549554285102</v>
      </c>
      <c r="U10" s="49">
        <f>VLOOKUP($A10,'Occupancy Raw Data'!$B$8:$BE$45,'Occupancy Raw Data'!BC$3,FALSE)</f>
        <v>2.2485227941082599</v>
      </c>
      <c r="V10" s="50">
        <f>VLOOKUP($A10,'Occupancy Raw Data'!$B$8:$BE$45,'Occupancy Raw Data'!BE$3,FALSE)</f>
        <v>14.6609024832425</v>
      </c>
      <c r="X10" s="51">
        <f>VLOOKUP($A10,'ADR Raw Data'!$B$6:$BE$43,'ADR Raw Data'!AG$1,FALSE)</f>
        <v>131.30990026689099</v>
      </c>
      <c r="Y10" s="52">
        <f>VLOOKUP($A10,'ADR Raw Data'!$B$6:$BE$43,'ADR Raw Data'!AH$1,FALSE)</f>
        <v>156.994211250463</v>
      </c>
      <c r="Z10" s="52">
        <f>VLOOKUP($A10,'ADR Raw Data'!$B$6:$BE$43,'ADR Raw Data'!AI$1,FALSE)</f>
        <v>174.12824894801099</v>
      </c>
      <c r="AA10" s="52">
        <f>VLOOKUP($A10,'ADR Raw Data'!$B$6:$BE$43,'ADR Raw Data'!AJ$1,FALSE)</f>
        <v>170.863290963515</v>
      </c>
      <c r="AB10" s="52">
        <f>VLOOKUP($A10,'ADR Raw Data'!$B$6:$BE$43,'ADR Raw Data'!AK$1,FALSE)</f>
        <v>146.679057257729</v>
      </c>
      <c r="AC10" s="53">
        <f>VLOOKUP($A10,'ADR Raw Data'!$B$6:$BE$43,'ADR Raw Data'!AL$1,FALSE)</f>
        <v>158.089748814122</v>
      </c>
      <c r="AD10" s="52">
        <f>VLOOKUP($A10,'ADR Raw Data'!$B$6:$BE$43,'ADR Raw Data'!AN$1,FALSE)</f>
        <v>124.646850930721</v>
      </c>
      <c r="AE10" s="52">
        <f>VLOOKUP($A10,'ADR Raw Data'!$B$6:$BE$43,'ADR Raw Data'!AO$1,FALSE)</f>
        <v>122.803673829544</v>
      </c>
      <c r="AF10" s="53">
        <f>VLOOKUP($A10,'ADR Raw Data'!$B$6:$BE$43,'ADR Raw Data'!AP$1,FALSE)</f>
        <v>123.73084891789399</v>
      </c>
      <c r="AG10" s="54">
        <f>VLOOKUP($A10,'ADR Raw Data'!$B$6:$BE$43,'ADR Raw Data'!AR$1,FALSE)</f>
        <v>148.48586489584901</v>
      </c>
      <c r="AI10" s="47">
        <f>VLOOKUP($A10,'ADR Raw Data'!$B$6:$BE$43,'ADR Raw Data'!AT$1,FALSE)</f>
        <v>18.664068119258701</v>
      </c>
      <c r="AJ10" s="48">
        <f>VLOOKUP($A10,'ADR Raw Data'!$B$6:$BE$43,'ADR Raw Data'!AU$1,FALSE)</f>
        <v>25.901717071552</v>
      </c>
      <c r="AK10" s="48">
        <f>VLOOKUP($A10,'ADR Raw Data'!$B$6:$BE$43,'ADR Raw Data'!AV$1,FALSE)</f>
        <v>34.6412268358498</v>
      </c>
      <c r="AL10" s="48">
        <f>VLOOKUP($A10,'ADR Raw Data'!$B$6:$BE$43,'ADR Raw Data'!AW$1,FALSE)</f>
        <v>31.820293315270199</v>
      </c>
      <c r="AM10" s="48">
        <f>VLOOKUP($A10,'ADR Raw Data'!$B$6:$BE$43,'ADR Raw Data'!AX$1,FALSE)</f>
        <v>23.392805154745002</v>
      </c>
      <c r="AN10" s="49">
        <f>VLOOKUP($A10,'ADR Raw Data'!$B$6:$BE$43,'ADR Raw Data'!AY$1,FALSE)</f>
        <v>28.284172073625601</v>
      </c>
      <c r="AO10" s="48">
        <f>VLOOKUP($A10,'ADR Raw Data'!$B$6:$BE$43,'ADR Raw Data'!BA$1,FALSE)</f>
        <v>12.3705181215472</v>
      </c>
      <c r="AP10" s="48">
        <f>VLOOKUP($A10,'ADR Raw Data'!$B$6:$BE$43,'ADR Raw Data'!BB$1,FALSE)</f>
        <v>10.5260155984015</v>
      </c>
      <c r="AQ10" s="49">
        <f>VLOOKUP($A10,'ADR Raw Data'!$B$6:$BE$43,'ADR Raw Data'!BC$1,FALSE)</f>
        <v>11.4532307510633</v>
      </c>
      <c r="AR10" s="50">
        <f>VLOOKUP($A10,'ADR Raw Data'!$B$6:$BE$43,'ADR Raw Data'!BE$1,FALSE)</f>
        <v>24.355557088532599</v>
      </c>
      <c r="AT10" s="51">
        <f>VLOOKUP($A10,'RevPAR Raw Data'!$B$6:$BE$43,'RevPAR Raw Data'!AG$1,FALSE)</f>
        <v>54.071909995372501</v>
      </c>
      <c r="AU10" s="52">
        <f>VLOOKUP($A10,'RevPAR Raw Data'!$B$6:$BE$43,'RevPAR Raw Data'!AH$1,FALSE)</f>
        <v>85.802857762609904</v>
      </c>
      <c r="AV10" s="52">
        <f>VLOOKUP($A10,'RevPAR Raw Data'!$B$6:$BE$43,'RevPAR Raw Data'!AI$1,FALSE)</f>
        <v>111.30288147848201</v>
      </c>
      <c r="AW10" s="52">
        <f>VLOOKUP($A10,'RevPAR Raw Data'!$B$6:$BE$43,'RevPAR Raw Data'!AJ$1,FALSE)</f>
        <v>113.910507866728</v>
      </c>
      <c r="AX10" s="52">
        <f>VLOOKUP($A10,'RevPAR Raw Data'!$B$6:$BE$43,'RevPAR Raw Data'!AK$1,FALSE)</f>
        <v>91.797435215178098</v>
      </c>
      <c r="AY10" s="53">
        <f>VLOOKUP($A10,'RevPAR Raw Data'!$B$6:$BE$43,'RevPAR Raw Data'!AL$1,FALSE)</f>
        <v>91.377118463674194</v>
      </c>
      <c r="AZ10" s="52">
        <f>VLOOKUP($A10,'RevPAR Raw Data'!$B$6:$BE$43,'RevPAR Raw Data'!AN$1,FALSE)</f>
        <v>70.301314206385896</v>
      </c>
      <c r="BA10" s="52">
        <f>VLOOKUP($A10,'RevPAR Raw Data'!$B$6:$BE$43,'RevPAR Raw Data'!AO$1,FALSE)</f>
        <v>68.427104928273906</v>
      </c>
      <c r="BB10" s="53">
        <f>VLOOKUP($A10,'RevPAR Raw Data'!$B$6:$BE$43,'RevPAR Raw Data'!AP$1,FALSE)</f>
        <v>69.364209567329894</v>
      </c>
      <c r="BC10" s="54">
        <f>VLOOKUP($A10,'RevPAR Raw Data'!$B$6:$BE$43,'RevPAR Raw Data'!AR$1,FALSE)</f>
        <v>85.087715921861502</v>
      </c>
      <c r="BE10" s="47">
        <f>VLOOKUP($A10,'RevPAR Raw Data'!$B$6:$BE$43,'RevPAR Raw Data'!AT$1,FALSE)</f>
        <v>27.642992137069701</v>
      </c>
      <c r="BF10" s="48">
        <f>VLOOKUP($A10,'RevPAR Raw Data'!$B$6:$BE$43,'RevPAR Raw Data'!AU$1,FALSE)</f>
        <v>50.8308272247451</v>
      </c>
      <c r="BG10" s="48">
        <f>VLOOKUP($A10,'RevPAR Raw Data'!$B$6:$BE$43,'RevPAR Raw Data'!AV$1,FALSE)</f>
        <v>70.043302824303694</v>
      </c>
      <c r="BH10" s="48">
        <f>VLOOKUP($A10,'RevPAR Raw Data'!$B$6:$BE$43,'RevPAR Raw Data'!AW$1,FALSE)</f>
        <v>66.468105876892494</v>
      </c>
      <c r="BI10" s="48">
        <f>VLOOKUP($A10,'RevPAR Raw Data'!$B$6:$BE$43,'RevPAR Raw Data'!AX$1,FALSE)</f>
        <v>46.053429673931099</v>
      </c>
      <c r="BJ10" s="49">
        <f>VLOOKUP($A10,'RevPAR Raw Data'!$B$6:$BE$43,'RevPAR Raw Data'!AY$1,FALSE)</f>
        <v>54.3615627315152</v>
      </c>
      <c r="BK10" s="48">
        <f>VLOOKUP($A10,'RevPAR Raw Data'!$B$6:$BE$43,'RevPAR Raw Data'!BA$1,FALSE)</f>
        <v>14.729353112044</v>
      </c>
      <c r="BL10" s="48">
        <f>VLOOKUP($A10,'RevPAR Raw Data'!$B$6:$BE$43,'RevPAR Raw Data'!BB$1,FALSE)</f>
        <v>13.178811238824199</v>
      </c>
      <c r="BM10" s="49">
        <f>VLOOKUP($A10,'RevPAR Raw Data'!$B$6:$BE$43,'RevPAR Raw Data'!BC$1,FALSE)</f>
        <v>13.959282049271</v>
      </c>
      <c r="BN10" s="50">
        <f>VLOOKUP($A10,'RevPAR Raw Data'!$B$6:$BE$43,'RevPAR Raw Data'!BE$1,FALSE)</f>
        <v>42.587204045775401</v>
      </c>
    </row>
    <row r="11" spans="1:66" x14ac:dyDescent="0.25">
      <c r="A11" s="63" t="s">
        <v>24</v>
      </c>
      <c r="B11" s="47">
        <f>VLOOKUP($A11,'Occupancy Raw Data'!$B$8:$BE$45,'Occupancy Raw Data'!AG$3,FALSE)</f>
        <v>44.370956146657001</v>
      </c>
      <c r="C11" s="48">
        <f>VLOOKUP($A11,'Occupancy Raw Data'!$B$8:$BE$45,'Occupancy Raw Data'!AH$3,FALSE)</f>
        <v>54.608195542774901</v>
      </c>
      <c r="D11" s="48">
        <f>VLOOKUP($A11,'Occupancy Raw Data'!$B$8:$BE$45,'Occupancy Raw Data'!AI$3,FALSE)</f>
        <v>57.095614665708098</v>
      </c>
      <c r="E11" s="48">
        <f>VLOOKUP($A11,'Occupancy Raw Data'!$B$8:$BE$45,'Occupancy Raw Data'!AJ$3,FALSE)</f>
        <v>57.401150251617501</v>
      </c>
      <c r="F11" s="48">
        <f>VLOOKUP($A11,'Occupancy Raw Data'!$B$8:$BE$45,'Occupancy Raw Data'!AK$3,FALSE)</f>
        <v>56.556434219985597</v>
      </c>
      <c r="G11" s="49">
        <f>VLOOKUP($A11,'Occupancy Raw Data'!$B$8:$BE$45,'Occupancy Raw Data'!AL$3,FALSE)</f>
        <v>54.006470165348603</v>
      </c>
      <c r="H11" s="48">
        <f>VLOOKUP($A11,'Occupancy Raw Data'!$B$8:$BE$45,'Occupancy Raw Data'!AN$3,FALSE)</f>
        <v>59.654924514737502</v>
      </c>
      <c r="I11" s="48">
        <f>VLOOKUP($A11,'Occupancy Raw Data'!$B$8:$BE$45,'Occupancy Raw Data'!AO$3,FALSE)</f>
        <v>59.874191229331402</v>
      </c>
      <c r="J11" s="49">
        <f>VLOOKUP($A11,'Occupancy Raw Data'!$B$8:$BE$45,'Occupancy Raw Data'!AP$3,FALSE)</f>
        <v>59.764557872034501</v>
      </c>
      <c r="K11" s="50">
        <f>VLOOKUP($A11,'Occupancy Raw Data'!$B$8:$BE$45,'Occupancy Raw Data'!AR$3,FALSE)</f>
        <v>55.651638081544597</v>
      </c>
      <c r="M11" s="47">
        <f>VLOOKUP($A11,'Occupancy Raw Data'!$B$8:$BE$45,'Occupancy Raw Data'!AT$3,FALSE)</f>
        <v>1.35369708984227</v>
      </c>
      <c r="N11" s="48">
        <f>VLOOKUP($A11,'Occupancy Raw Data'!$B$8:$BE$45,'Occupancy Raw Data'!AU$3,FALSE)</f>
        <v>6.6206407300087298</v>
      </c>
      <c r="O11" s="48">
        <f>VLOOKUP($A11,'Occupancy Raw Data'!$B$8:$BE$45,'Occupancy Raw Data'!AV$3,FALSE)</f>
        <v>5.1931327313517901</v>
      </c>
      <c r="P11" s="48">
        <f>VLOOKUP($A11,'Occupancy Raw Data'!$B$8:$BE$45,'Occupancy Raw Data'!AW$3,FALSE)</f>
        <v>3.20511773139989</v>
      </c>
      <c r="Q11" s="48">
        <f>VLOOKUP($A11,'Occupancy Raw Data'!$B$8:$BE$45,'Occupancy Raw Data'!AX$3,FALSE)</f>
        <v>0.34099581827139702</v>
      </c>
      <c r="R11" s="49">
        <f>VLOOKUP($A11,'Occupancy Raw Data'!$B$8:$BE$45,'Occupancy Raw Data'!AY$3,FALSE)</f>
        <v>3.3595683333527901</v>
      </c>
      <c r="S11" s="48">
        <f>VLOOKUP($A11,'Occupancy Raw Data'!$B$8:$BE$45,'Occupancy Raw Data'!BA$3,FALSE)</f>
        <v>-0.29204405051861898</v>
      </c>
      <c r="T11" s="48">
        <f>VLOOKUP($A11,'Occupancy Raw Data'!$B$8:$BE$45,'Occupancy Raw Data'!BB$3,FALSE)</f>
        <v>-4.6557788422149002</v>
      </c>
      <c r="U11" s="49">
        <f>VLOOKUP($A11,'Occupancy Raw Data'!$B$8:$BE$45,'Occupancy Raw Data'!BC$3,FALSE)</f>
        <v>-2.5267247870162701</v>
      </c>
      <c r="V11" s="50">
        <f>VLOOKUP($A11,'Occupancy Raw Data'!$B$8:$BE$45,'Occupancy Raw Data'!BE$3,FALSE)</f>
        <v>1.47925038814591</v>
      </c>
      <c r="X11" s="51">
        <f>VLOOKUP($A11,'ADR Raw Data'!$B$6:$BE$43,'ADR Raw Data'!AG$1,FALSE)</f>
        <v>110.02808246921499</v>
      </c>
      <c r="Y11" s="52">
        <f>VLOOKUP($A11,'ADR Raw Data'!$B$6:$BE$43,'ADR Raw Data'!AH$1,FALSE)</f>
        <v>113.031502764612</v>
      </c>
      <c r="Z11" s="52">
        <f>VLOOKUP($A11,'ADR Raw Data'!$B$6:$BE$43,'ADR Raw Data'!AI$1,FALSE)</f>
        <v>114.02301750188801</v>
      </c>
      <c r="AA11" s="52">
        <f>VLOOKUP($A11,'ADR Raw Data'!$B$6:$BE$43,'ADR Raw Data'!AJ$1,FALSE)</f>
        <v>120.13145406725501</v>
      </c>
      <c r="AB11" s="52">
        <f>VLOOKUP($A11,'ADR Raw Data'!$B$6:$BE$43,'ADR Raw Data'!AK$1,FALSE)</f>
        <v>121.247248633532</v>
      </c>
      <c r="AC11" s="53">
        <f>VLOOKUP($A11,'ADR Raw Data'!$B$6:$BE$43,'ADR Raw Data'!AL$1,FALSE)</f>
        <v>115.977613380722</v>
      </c>
      <c r="AD11" s="52">
        <f>VLOOKUP($A11,'ADR Raw Data'!$B$6:$BE$43,'ADR Raw Data'!AN$1,FALSE)</f>
        <v>143.91656061701599</v>
      </c>
      <c r="AE11" s="52">
        <f>VLOOKUP($A11,'ADR Raw Data'!$B$6:$BE$43,'ADR Raw Data'!AO$1,FALSE)</f>
        <v>141.43352284324899</v>
      </c>
      <c r="AF11" s="53">
        <f>VLOOKUP($A11,'ADR Raw Data'!$B$6:$BE$43,'ADR Raw Data'!AP$1,FALSE)</f>
        <v>142.67276426187101</v>
      </c>
      <c r="AG11" s="54">
        <f>VLOOKUP($A11,'ADR Raw Data'!$B$6:$BE$43,'ADR Raw Data'!AR$1,FALSE)</f>
        <v>124.168484535321</v>
      </c>
      <c r="AI11" s="47">
        <f>VLOOKUP($A11,'ADR Raw Data'!$B$6:$BE$43,'ADR Raw Data'!AT$1,FALSE)</f>
        <v>4.7620887139430197</v>
      </c>
      <c r="AJ11" s="48">
        <f>VLOOKUP($A11,'ADR Raw Data'!$B$6:$BE$43,'ADR Raw Data'!AU$1,FALSE)</f>
        <v>7.7293459260880599</v>
      </c>
      <c r="AK11" s="48">
        <f>VLOOKUP($A11,'ADR Raw Data'!$B$6:$BE$43,'ADR Raw Data'!AV$1,FALSE)</f>
        <v>7.1161070046185397</v>
      </c>
      <c r="AL11" s="48">
        <f>VLOOKUP($A11,'ADR Raw Data'!$B$6:$BE$43,'ADR Raw Data'!AW$1,FALSE)</f>
        <v>6.9577076573914898</v>
      </c>
      <c r="AM11" s="48">
        <f>VLOOKUP($A11,'ADR Raw Data'!$B$6:$BE$43,'ADR Raw Data'!AX$1,FALSE)</f>
        <v>1.90749876569411</v>
      </c>
      <c r="AN11" s="49">
        <f>VLOOKUP($A11,'ADR Raw Data'!$B$6:$BE$43,'ADR Raw Data'!AY$1,FALSE)</f>
        <v>5.5654415509493704</v>
      </c>
      <c r="AO11" s="48">
        <f>VLOOKUP($A11,'ADR Raw Data'!$B$6:$BE$43,'ADR Raw Data'!BA$1,FALSE)</f>
        <v>4.2599356587530597</v>
      </c>
      <c r="AP11" s="48">
        <f>VLOOKUP($A11,'ADR Raw Data'!$B$6:$BE$43,'ADR Raw Data'!BB$1,FALSE)</f>
        <v>2.2169570205817202</v>
      </c>
      <c r="AQ11" s="49">
        <f>VLOOKUP($A11,'ADR Raw Data'!$B$6:$BE$43,'ADR Raw Data'!BC$1,FALSE)</f>
        <v>3.2325992400594199</v>
      </c>
      <c r="AR11" s="50">
        <f>VLOOKUP($A11,'ADR Raw Data'!$B$6:$BE$43,'ADR Raw Data'!BE$1,FALSE)</f>
        <v>4.4162855336518101</v>
      </c>
      <c r="AT11" s="51">
        <f>VLOOKUP($A11,'RevPAR Raw Data'!$B$6:$BE$43,'RevPAR Raw Data'!AG$1,FALSE)</f>
        <v>48.8205122214234</v>
      </c>
      <c r="AU11" s="52">
        <f>VLOOKUP($A11,'RevPAR Raw Data'!$B$6:$BE$43,'RevPAR Raw Data'!AH$1,FALSE)</f>
        <v>61.724464054636897</v>
      </c>
      <c r="AV11" s="52">
        <f>VLOOKUP($A11,'RevPAR Raw Data'!$B$6:$BE$43,'RevPAR Raw Data'!AI$1,FALSE)</f>
        <v>65.102142703091303</v>
      </c>
      <c r="AW11" s="52">
        <f>VLOOKUP($A11,'RevPAR Raw Data'!$B$6:$BE$43,'RevPAR Raw Data'!AJ$1,FALSE)</f>
        <v>68.956836448598096</v>
      </c>
      <c r="AX11" s="52">
        <f>VLOOKUP($A11,'RevPAR Raw Data'!$B$6:$BE$43,'RevPAR Raw Data'!AK$1,FALSE)</f>
        <v>68.573120416966205</v>
      </c>
      <c r="AY11" s="53">
        <f>VLOOKUP($A11,'RevPAR Raw Data'!$B$6:$BE$43,'RevPAR Raw Data'!AL$1,FALSE)</f>
        <v>62.635415168943197</v>
      </c>
      <c r="AZ11" s="52">
        <f>VLOOKUP($A11,'RevPAR Raw Data'!$B$6:$BE$43,'RevPAR Raw Data'!AN$1,FALSE)</f>
        <v>85.853315600287502</v>
      </c>
      <c r="BA11" s="52">
        <f>VLOOKUP($A11,'RevPAR Raw Data'!$B$6:$BE$43,'RevPAR Raw Data'!AO$1,FALSE)</f>
        <v>84.682177929546995</v>
      </c>
      <c r="BB11" s="53">
        <f>VLOOKUP($A11,'RevPAR Raw Data'!$B$6:$BE$43,'RevPAR Raw Data'!AP$1,FALSE)</f>
        <v>85.267746764917305</v>
      </c>
      <c r="BC11" s="54">
        <f>VLOOKUP($A11,'RevPAR Raw Data'!$B$6:$BE$43,'RevPAR Raw Data'!AR$1,FALSE)</f>
        <v>69.101795624935804</v>
      </c>
      <c r="BE11" s="47">
        <f>VLOOKUP($A11,'RevPAR Raw Data'!$B$6:$BE$43,'RevPAR Raw Data'!AT$1,FALSE)</f>
        <v>6.1802500601216499</v>
      </c>
      <c r="BF11" s="48">
        <f>VLOOKUP($A11,'RevPAR Raw Data'!$B$6:$BE$43,'RevPAR Raw Data'!AU$1,FALSE)</f>
        <v>14.8617188806426</v>
      </c>
      <c r="BG11" s="48">
        <f>VLOOKUP($A11,'RevPAR Raw Data'!$B$6:$BE$43,'RevPAR Raw Data'!AV$1,FALSE)</f>
        <v>12.6787886180252</v>
      </c>
      <c r="BH11" s="48">
        <f>VLOOKUP($A11,'RevPAR Raw Data'!$B$6:$BE$43,'RevPAR Raw Data'!AW$1,FALSE)</f>
        <v>10.3858281106174</v>
      </c>
      <c r="BI11" s="48">
        <f>VLOOKUP($A11,'RevPAR Raw Data'!$B$6:$BE$43,'RevPAR Raw Data'!AX$1,FALSE)</f>
        <v>2.2549990749901001</v>
      </c>
      <c r="BJ11" s="49">
        <f>VLOOKUP($A11,'RevPAR Raw Data'!$B$6:$BE$43,'RevPAR Raw Data'!AY$1,FALSE)</f>
        <v>9.1119846962591193</v>
      </c>
      <c r="BK11" s="48">
        <f>VLOOKUP($A11,'RevPAR Raw Data'!$B$6:$BE$43,'RevPAR Raw Data'!BA$1,FALSE)</f>
        <v>3.9554507195871298</v>
      </c>
      <c r="BL11" s="48">
        <f>VLOOKUP($A11,'RevPAR Raw Data'!$B$6:$BE$43,'RevPAR Raw Data'!BB$1,FALSE)</f>
        <v>-2.5420384375384102</v>
      </c>
      <c r="BM11" s="49">
        <f>VLOOKUP($A11,'RevPAR Raw Data'!$B$6:$BE$43,'RevPAR Raw Data'!BC$1,FALSE)</f>
        <v>0.62419556677966204</v>
      </c>
      <c r="BN11" s="50">
        <f>VLOOKUP($A11,'RevPAR Raw Data'!$B$6:$BE$43,'RevPAR Raw Data'!BE$1,FALSE)</f>
        <v>5.9608638426959004</v>
      </c>
    </row>
    <row r="12" spans="1:66" x14ac:dyDescent="0.25">
      <c r="A12" s="63" t="s">
        <v>27</v>
      </c>
      <c r="B12" s="47">
        <f>VLOOKUP($A12,'Occupancy Raw Data'!$B$8:$BE$45,'Occupancy Raw Data'!AG$3,FALSE)</f>
        <v>46.880466472303198</v>
      </c>
      <c r="C12" s="48">
        <f>VLOOKUP($A12,'Occupancy Raw Data'!$B$8:$BE$45,'Occupancy Raw Data'!AH$3,FALSE)</f>
        <v>53.536443148688001</v>
      </c>
      <c r="D12" s="48">
        <f>VLOOKUP($A12,'Occupancy Raw Data'!$B$8:$BE$45,'Occupancy Raw Data'!AI$3,FALSE)</f>
        <v>57.157434402332299</v>
      </c>
      <c r="E12" s="48">
        <f>VLOOKUP($A12,'Occupancy Raw Data'!$B$8:$BE$45,'Occupancy Raw Data'!AJ$3,FALSE)</f>
        <v>57.122448979591802</v>
      </c>
      <c r="F12" s="48">
        <f>VLOOKUP($A12,'Occupancy Raw Data'!$B$8:$BE$45,'Occupancy Raw Data'!AK$3,FALSE)</f>
        <v>58.5889212827988</v>
      </c>
      <c r="G12" s="49">
        <f>VLOOKUP($A12,'Occupancy Raw Data'!$B$8:$BE$45,'Occupancy Raw Data'!AL$3,FALSE)</f>
        <v>54.657142857142802</v>
      </c>
      <c r="H12" s="48">
        <f>VLOOKUP($A12,'Occupancy Raw Data'!$B$8:$BE$45,'Occupancy Raw Data'!AN$3,FALSE)</f>
        <v>61.0524781341107</v>
      </c>
      <c r="I12" s="48">
        <f>VLOOKUP($A12,'Occupancy Raw Data'!$B$8:$BE$45,'Occupancy Raw Data'!AO$3,FALSE)</f>
        <v>61.475218658892103</v>
      </c>
      <c r="J12" s="49">
        <f>VLOOKUP($A12,'Occupancy Raw Data'!$B$8:$BE$45,'Occupancy Raw Data'!AP$3,FALSE)</f>
        <v>61.263848396501402</v>
      </c>
      <c r="K12" s="50">
        <f>VLOOKUP($A12,'Occupancy Raw Data'!$B$8:$BE$45,'Occupancy Raw Data'!AR$3,FALSE)</f>
        <v>56.544773011245297</v>
      </c>
      <c r="M12" s="47">
        <f>VLOOKUP($A12,'Occupancy Raw Data'!$B$8:$BE$45,'Occupancy Raw Data'!AT$3,FALSE)</f>
        <v>-6.6700890922061404</v>
      </c>
      <c r="N12" s="48">
        <f>VLOOKUP($A12,'Occupancy Raw Data'!$B$8:$BE$45,'Occupancy Raw Data'!AU$3,FALSE)</f>
        <v>-1.31525899768774</v>
      </c>
      <c r="O12" s="48">
        <f>VLOOKUP($A12,'Occupancy Raw Data'!$B$8:$BE$45,'Occupancy Raw Data'!AV$3,FALSE)</f>
        <v>1.3301972107262201</v>
      </c>
      <c r="P12" s="48">
        <f>VLOOKUP($A12,'Occupancy Raw Data'!$B$8:$BE$45,'Occupancy Raw Data'!AW$3,FALSE)</f>
        <v>-0.64701451500783302</v>
      </c>
      <c r="Q12" s="48">
        <f>VLOOKUP($A12,'Occupancy Raw Data'!$B$8:$BE$45,'Occupancy Raw Data'!AX$3,FALSE)</f>
        <v>1.35228674354622</v>
      </c>
      <c r="R12" s="49">
        <f>VLOOKUP($A12,'Occupancy Raw Data'!$B$8:$BE$45,'Occupancy Raw Data'!AY$3,FALSE)</f>
        <v>-1.05142494292668</v>
      </c>
      <c r="S12" s="48">
        <f>VLOOKUP($A12,'Occupancy Raw Data'!$B$8:$BE$45,'Occupancy Raw Data'!BA$3,FALSE)</f>
        <v>-4.1736302278204196</v>
      </c>
      <c r="T12" s="48">
        <f>VLOOKUP($A12,'Occupancy Raw Data'!$B$8:$BE$45,'Occupancy Raw Data'!BB$3,FALSE)</f>
        <v>-9.4857040472535008</v>
      </c>
      <c r="U12" s="49">
        <f>VLOOKUP($A12,'Occupancy Raw Data'!$B$8:$BE$45,'Occupancy Raw Data'!BC$3,FALSE)</f>
        <v>-6.9145390561984303</v>
      </c>
      <c r="V12" s="50">
        <f>VLOOKUP($A12,'Occupancy Raw Data'!$B$8:$BE$45,'Occupancy Raw Data'!BE$3,FALSE)</f>
        <v>-2.9438270405232601</v>
      </c>
      <c r="X12" s="51">
        <f>VLOOKUP($A12,'ADR Raw Data'!$B$6:$BE$43,'ADR Raw Data'!AG$1,FALSE)</f>
        <v>84.627496268656699</v>
      </c>
      <c r="Y12" s="52">
        <f>VLOOKUP($A12,'ADR Raw Data'!$B$6:$BE$43,'ADR Raw Data'!AH$1,FALSE)</f>
        <v>87.055220824483996</v>
      </c>
      <c r="Z12" s="52">
        <f>VLOOKUP($A12,'ADR Raw Data'!$B$6:$BE$43,'ADR Raw Data'!AI$1,FALSE)</f>
        <v>88.184399387911199</v>
      </c>
      <c r="AA12" s="52">
        <f>VLOOKUP($A12,'ADR Raw Data'!$B$6:$BE$43,'ADR Raw Data'!AJ$1,FALSE)</f>
        <v>89.260004593477206</v>
      </c>
      <c r="AB12" s="52">
        <f>VLOOKUP($A12,'ADR Raw Data'!$B$6:$BE$43,'ADR Raw Data'!AK$1,FALSE)</f>
        <v>90.387583598726096</v>
      </c>
      <c r="AC12" s="53">
        <f>VLOOKUP($A12,'ADR Raw Data'!$B$6:$BE$43,'ADR Raw Data'!AL$1,FALSE)</f>
        <v>88.050187866050706</v>
      </c>
      <c r="AD12" s="52">
        <f>VLOOKUP($A12,'ADR Raw Data'!$B$6:$BE$43,'ADR Raw Data'!AN$1,FALSE)</f>
        <v>94.765307291915306</v>
      </c>
      <c r="AE12" s="52">
        <f>VLOOKUP($A12,'ADR Raw Data'!$B$6:$BE$43,'ADR Raw Data'!AO$1,FALSE)</f>
        <v>94.027826045717504</v>
      </c>
      <c r="AF12" s="53">
        <f>VLOOKUP($A12,'ADR Raw Data'!$B$6:$BE$43,'ADR Raw Data'!AP$1,FALSE)</f>
        <v>94.395294453565498</v>
      </c>
      <c r="AG12" s="54">
        <f>VLOOKUP($A12,'ADR Raw Data'!$B$6:$BE$43,'ADR Raw Data'!AR$1,FALSE)</f>
        <v>90.014374208184705</v>
      </c>
      <c r="AI12" s="47">
        <f>VLOOKUP($A12,'ADR Raw Data'!$B$6:$BE$43,'ADR Raw Data'!AT$1,FALSE)</f>
        <v>5.4555626834762903</v>
      </c>
      <c r="AJ12" s="48">
        <f>VLOOKUP($A12,'ADR Raw Data'!$B$6:$BE$43,'ADR Raw Data'!AU$1,FALSE)</f>
        <v>7.6464754865281801</v>
      </c>
      <c r="AK12" s="48">
        <f>VLOOKUP($A12,'ADR Raw Data'!$B$6:$BE$43,'ADR Raw Data'!AV$1,FALSE)</f>
        <v>6.7096215479743897</v>
      </c>
      <c r="AL12" s="48">
        <f>VLOOKUP($A12,'ADR Raw Data'!$B$6:$BE$43,'ADR Raw Data'!AW$1,FALSE)</f>
        <v>7.1043009721776098</v>
      </c>
      <c r="AM12" s="48">
        <f>VLOOKUP($A12,'ADR Raw Data'!$B$6:$BE$43,'ADR Raw Data'!AX$1,FALSE)</f>
        <v>7.9298414333371197</v>
      </c>
      <c r="AN12" s="49">
        <f>VLOOKUP($A12,'ADR Raw Data'!$B$6:$BE$43,'ADR Raw Data'!AY$1,FALSE)</f>
        <v>7.07149601782913</v>
      </c>
      <c r="AO12" s="48">
        <f>VLOOKUP($A12,'ADR Raw Data'!$B$6:$BE$43,'ADR Raw Data'!BA$1,FALSE)</f>
        <v>8.0613985123305696</v>
      </c>
      <c r="AP12" s="48">
        <f>VLOOKUP($A12,'ADR Raw Data'!$B$6:$BE$43,'ADR Raw Data'!BB$1,FALSE)</f>
        <v>5.5353250357180297</v>
      </c>
      <c r="AQ12" s="49">
        <f>VLOOKUP($A12,'ADR Raw Data'!$B$6:$BE$43,'ADR Raw Data'!BC$1,FALSE)</f>
        <v>6.7598986113869799</v>
      </c>
      <c r="AR12" s="50">
        <f>VLOOKUP($A12,'ADR Raw Data'!$B$6:$BE$43,'ADR Raw Data'!BE$1,FALSE)</f>
        <v>6.8664520431968503</v>
      </c>
      <c r="AT12" s="51">
        <f>VLOOKUP($A12,'RevPAR Raw Data'!$B$6:$BE$43,'RevPAR Raw Data'!AG$1,FALSE)</f>
        <v>39.673765014577199</v>
      </c>
      <c r="AU12" s="52">
        <f>VLOOKUP($A12,'RevPAR Raw Data'!$B$6:$BE$43,'RevPAR Raw Data'!AH$1,FALSE)</f>
        <v>46.606268804664701</v>
      </c>
      <c r="AV12" s="52">
        <f>VLOOKUP($A12,'RevPAR Raw Data'!$B$6:$BE$43,'RevPAR Raw Data'!AI$1,FALSE)</f>
        <v>50.403940233236099</v>
      </c>
      <c r="AW12" s="52">
        <f>VLOOKUP($A12,'RevPAR Raw Data'!$B$6:$BE$43,'RevPAR Raw Data'!AJ$1,FALSE)</f>
        <v>50.987500583090302</v>
      </c>
      <c r="AX12" s="52">
        <f>VLOOKUP($A12,'RevPAR Raw Data'!$B$6:$BE$43,'RevPAR Raw Data'!AK$1,FALSE)</f>
        <v>52.957110204081602</v>
      </c>
      <c r="AY12" s="53">
        <f>VLOOKUP($A12,'RevPAR Raw Data'!$B$6:$BE$43,'RevPAR Raw Data'!AL$1,FALSE)</f>
        <v>48.125716967930003</v>
      </c>
      <c r="AZ12" s="52">
        <f>VLOOKUP($A12,'RevPAR Raw Data'!$B$6:$BE$43,'RevPAR Raw Data'!AN$1,FALSE)</f>
        <v>57.856568513119498</v>
      </c>
      <c r="BA12" s="52">
        <f>VLOOKUP($A12,'RevPAR Raw Data'!$B$6:$BE$43,'RevPAR Raw Data'!AO$1,FALSE)</f>
        <v>57.803811661807501</v>
      </c>
      <c r="BB12" s="53">
        <f>VLOOKUP($A12,'RevPAR Raw Data'!$B$6:$BE$43,'RevPAR Raw Data'!AP$1,FALSE)</f>
        <v>57.8301900874635</v>
      </c>
      <c r="BC12" s="54">
        <f>VLOOKUP($A12,'RevPAR Raw Data'!$B$6:$BE$43,'RevPAR Raw Data'!AR$1,FALSE)</f>
        <v>50.898423573511003</v>
      </c>
      <c r="BE12" s="47">
        <f>VLOOKUP($A12,'RevPAR Raw Data'!$B$6:$BE$43,'RevPAR Raw Data'!AT$1,FALSE)</f>
        <v>-1.5784173001988799</v>
      </c>
      <c r="BF12" s="48">
        <f>VLOOKUP($A12,'RevPAR Raw Data'!$B$6:$BE$43,'RevPAR Raw Data'!AU$1,FALSE)</f>
        <v>6.2306455319978902</v>
      </c>
      <c r="BG12" s="48">
        <f>VLOOKUP($A12,'RevPAR Raw Data'!$B$6:$BE$43,'RevPAR Raw Data'!AV$1,FALSE)</f>
        <v>8.1290699573820593</v>
      </c>
      <c r="BH12" s="48">
        <f>VLOOKUP($A12,'RevPAR Raw Data'!$B$6:$BE$43,'RevPAR Raw Data'!AW$1,FALSE)</f>
        <v>6.41132059868995</v>
      </c>
      <c r="BI12" s="48">
        <f>VLOOKUP($A12,'RevPAR Raw Data'!$B$6:$BE$43,'RevPAR Raw Data'!AX$1,FALSE)</f>
        <v>9.3893623713706003</v>
      </c>
      <c r="BJ12" s="49">
        <f>VLOOKUP($A12,'RevPAR Raw Data'!$B$6:$BE$43,'RevPAR Raw Data'!AY$1,FALSE)</f>
        <v>5.9457196019329199</v>
      </c>
      <c r="BK12" s="48">
        <f>VLOOKUP($A12,'RevPAR Raw Data'!$B$6:$BE$43,'RevPAR Raw Data'!BA$1,FALSE)</f>
        <v>3.55131531941446</v>
      </c>
      <c r="BL12" s="48">
        <f>VLOOKUP($A12,'RevPAR Raw Data'!$B$6:$BE$43,'RevPAR Raw Data'!BB$1,FALSE)</f>
        <v>-4.47544356247721</v>
      </c>
      <c r="BM12" s="49">
        <f>VLOOKUP($A12,'RevPAR Raw Data'!$B$6:$BE$43,'RevPAR Raw Data'!BC$1,FALSE)</f>
        <v>-0.62205627445521705</v>
      </c>
      <c r="BN12" s="50">
        <f>VLOOKUP($A12,'RevPAR Raw Data'!$B$6:$BE$43,'RevPAR Raw Data'!BE$1,FALSE)</f>
        <v>3.7204885307014002</v>
      </c>
    </row>
    <row r="13" spans="1:66" x14ac:dyDescent="0.25">
      <c r="A13" s="63" t="s">
        <v>91</v>
      </c>
      <c r="B13" s="47">
        <f>VLOOKUP($A13,'Occupancy Raw Data'!$B$8:$BE$45,'Occupancy Raw Data'!AG$3,FALSE)</f>
        <v>47.2799279074179</v>
      </c>
      <c r="C13" s="48">
        <f>VLOOKUP($A13,'Occupancy Raw Data'!$B$8:$BE$45,'Occupancy Raw Data'!AH$3,FALSE)</f>
        <v>61.155378486055703</v>
      </c>
      <c r="D13" s="48">
        <f>VLOOKUP($A13,'Occupancy Raw Data'!$B$8:$BE$45,'Occupancy Raw Data'!AI$3,FALSE)</f>
        <v>68.065831910453397</v>
      </c>
      <c r="E13" s="48">
        <f>VLOOKUP($A13,'Occupancy Raw Data'!$B$8:$BE$45,'Occupancy Raw Data'!AJ$3,FALSE)</f>
        <v>68.338550559666004</v>
      </c>
      <c r="F13" s="48">
        <f>VLOOKUP($A13,'Occupancy Raw Data'!$B$8:$BE$45,'Occupancy Raw Data'!AK$3,FALSE)</f>
        <v>62.630430658319099</v>
      </c>
      <c r="G13" s="49">
        <f>VLOOKUP($A13,'Occupancy Raw Data'!$B$8:$BE$45,'Occupancy Raw Data'!AL$3,FALSE)</f>
        <v>61.494023904382402</v>
      </c>
      <c r="H13" s="48">
        <f>VLOOKUP($A13,'Occupancy Raw Data'!$B$8:$BE$45,'Occupancy Raw Data'!AN$3,FALSE)</f>
        <v>56.455131853538198</v>
      </c>
      <c r="I13" s="48">
        <f>VLOOKUP($A13,'Occupancy Raw Data'!$B$8:$BE$45,'Occupancy Raw Data'!AO$3,FALSE)</f>
        <v>56.028267880857499</v>
      </c>
      <c r="J13" s="49">
        <f>VLOOKUP($A13,'Occupancy Raw Data'!$B$8:$BE$45,'Occupancy Raw Data'!AP$3,FALSE)</f>
        <v>56.241699867197802</v>
      </c>
      <c r="K13" s="50">
        <f>VLOOKUP($A13,'Occupancy Raw Data'!$B$8:$BE$45,'Occupancy Raw Data'!AR$3,FALSE)</f>
        <v>59.993359893758303</v>
      </c>
      <c r="M13" s="47">
        <f>VLOOKUP($A13,'Occupancy Raw Data'!$B$8:$BE$45,'Occupancy Raw Data'!AT$3,FALSE)</f>
        <v>9.2410979154743504</v>
      </c>
      <c r="N13" s="48">
        <f>VLOOKUP($A13,'Occupancy Raw Data'!$B$8:$BE$45,'Occupancy Raw Data'!AU$3,FALSE)</f>
        <v>14.5954967527296</v>
      </c>
      <c r="O13" s="48">
        <f>VLOOKUP($A13,'Occupancy Raw Data'!$B$8:$BE$45,'Occupancy Raw Data'!AV$3,FALSE)</f>
        <v>20.761042493311201</v>
      </c>
      <c r="P13" s="48">
        <f>VLOOKUP($A13,'Occupancy Raw Data'!$B$8:$BE$45,'Occupancy Raw Data'!AW$3,FALSE)</f>
        <v>18.252097198073301</v>
      </c>
      <c r="Q13" s="48">
        <f>VLOOKUP($A13,'Occupancy Raw Data'!$B$8:$BE$45,'Occupancy Raw Data'!AX$3,FALSE)</f>
        <v>14.5409670962646</v>
      </c>
      <c r="R13" s="49">
        <f>VLOOKUP($A13,'Occupancy Raw Data'!$B$8:$BE$45,'Occupancy Raw Data'!AY$3,FALSE)</f>
        <v>15.8082880611116</v>
      </c>
      <c r="S13" s="48">
        <f>VLOOKUP($A13,'Occupancy Raw Data'!$B$8:$BE$45,'Occupancy Raw Data'!BA$3,FALSE)</f>
        <v>3.4739452443169498</v>
      </c>
      <c r="T13" s="48">
        <f>VLOOKUP($A13,'Occupancy Raw Data'!$B$8:$BE$45,'Occupancy Raw Data'!BB$3,FALSE)</f>
        <v>4.0347006603183404</v>
      </c>
      <c r="U13" s="49">
        <f>VLOOKUP($A13,'Occupancy Raw Data'!$B$8:$BE$45,'Occupancy Raw Data'!BC$3,FALSE)</f>
        <v>3.7525012926736898</v>
      </c>
      <c r="V13" s="50">
        <f>VLOOKUP($A13,'Occupancy Raw Data'!$B$8:$BE$45,'Occupancy Raw Data'!BE$3,FALSE)</f>
        <v>12.3119180336244</v>
      </c>
      <c r="X13" s="51">
        <f>VLOOKUP($A13,'ADR Raw Data'!$B$6:$BE$43,'ADR Raw Data'!AG$1,FALSE)</f>
        <v>107.237534232833</v>
      </c>
      <c r="Y13" s="52">
        <f>VLOOKUP($A13,'ADR Raw Data'!$B$6:$BE$43,'ADR Raw Data'!AH$1,FALSE)</f>
        <v>122.37858810299301</v>
      </c>
      <c r="Z13" s="52">
        <f>VLOOKUP($A13,'ADR Raw Data'!$B$6:$BE$43,'ADR Raw Data'!AI$1,FALSE)</f>
        <v>129.09784161382399</v>
      </c>
      <c r="AA13" s="52">
        <f>VLOOKUP($A13,'ADR Raw Data'!$B$6:$BE$43,'ADR Raw Data'!AJ$1,FALSE)</f>
        <v>125.70512475275</v>
      </c>
      <c r="AB13" s="52">
        <f>VLOOKUP($A13,'ADR Raw Data'!$B$6:$BE$43,'ADR Raw Data'!AK$1,FALSE)</f>
        <v>115.78969102612599</v>
      </c>
      <c r="AC13" s="53">
        <f>VLOOKUP($A13,'ADR Raw Data'!$B$6:$BE$43,'ADR Raw Data'!AL$1,FALSE)</f>
        <v>120.93502954016</v>
      </c>
      <c r="AD13" s="52">
        <f>VLOOKUP($A13,'ADR Raw Data'!$B$6:$BE$43,'ADR Raw Data'!AN$1,FALSE)</f>
        <v>101.535512055784</v>
      </c>
      <c r="AE13" s="52">
        <f>VLOOKUP($A13,'ADR Raw Data'!$B$6:$BE$43,'ADR Raw Data'!AO$1,FALSE)</f>
        <v>100.05210361466099</v>
      </c>
      <c r="AF13" s="53">
        <f>VLOOKUP($A13,'ADR Raw Data'!$B$6:$BE$43,'ADR Raw Data'!AP$1,FALSE)</f>
        <v>100.79662253331</v>
      </c>
      <c r="AG13" s="54">
        <f>VLOOKUP($A13,'ADR Raw Data'!$B$6:$BE$43,'ADR Raw Data'!AR$1,FALSE)</f>
        <v>115.54101238945999</v>
      </c>
      <c r="AI13" s="47">
        <f>VLOOKUP($A13,'ADR Raw Data'!$B$6:$BE$43,'ADR Raw Data'!AT$1,FALSE)</f>
        <v>15.3950595646781</v>
      </c>
      <c r="AJ13" s="48">
        <f>VLOOKUP($A13,'ADR Raw Data'!$B$6:$BE$43,'ADR Raw Data'!AU$1,FALSE)</f>
        <v>20.406308645734899</v>
      </c>
      <c r="AK13" s="48">
        <f>VLOOKUP($A13,'ADR Raw Data'!$B$6:$BE$43,'ADR Raw Data'!AV$1,FALSE)</f>
        <v>22.290266168201001</v>
      </c>
      <c r="AL13" s="48">
        <f>VLOOKUP($A13,'ADR Raw Data'!$B$6:$BE$43,'ADR Raw Data'!AW$1,FALSE)</f>
        <v>19.986576601730398</v>
      </c>
      <c r="AM13" s="48">
        <f>VLOOKUP($A13,'ADR Raw Data'!$B$6:$BE$43,'ADR Raw Data'!AX$1,FALSE)</f>
        <v>18.139279285529</v>
      </c>
      <c r="AN13" s="49">
        <f>VLOOKUP($A13,'ADR Raw Data'!$B$6:$BE$43,'ADR Raw Data'!AY$1,FALSE)</f>
        <v>19.752905291683302</v>
      </c>
      <c r="AO13" s="48">
        <f>VLOOKUP($A13,'ADR Raw Data'!$B$6:$BE$43,'ADR Raw Data'!BA$1,FALSE)</f>
        <v>11.6073229648297</v>
      </c>
      <c r="AP13" s="48">
        <f>VLOOKUP($A13,'ADR Raw Data'!$B$6:$BE$43,'ADR Raw Data'!BB$1,FALSE)</f>
        <v>11.17093465626</v>
      </c>
      <c r="AQ13" s="49">
        <f>VLOOKUP($A13,'ADR Raw Data'!$B$6:$BE$43,'ADR Raw Data'!BC$1,FALSE)</f>
        <v>11.3895096727544</v>
      </c>
      <c r="AR13" s="50">
        <f>VLOOKUP($A13,'ADR Raw Data'!$B$6:$BE$43,'ADR Raw Data'!BE$1,FALSE)</f>
        <v>17.971477985360199</v>
      </c>
      <c r="AT13" s="51">
        <f>VLOOKUP($A13,'RevPAR Raw Data'!$B$6:$BE$43,'RevPAR Raw Data'!AG$1,FALSE)</f>
        <v>50.701828874976201</v>
      </c>
      <c r="AU13" s="52">
        <f>VLOOKUP($A13,'RevPAR Raw Data'!$B$6:$BE$43,'RevPAR Raw Data'!AH$1,FALSE)</f>
        <v>74.841088740276902</v>
      </c>
      <c r="AV13" s="52">
        <f>VLOOKUP($A13,'RevPAR Raw Data'!$B$6:$BE$43,'RevPAR Raw Data'!AI$1,FALSE)</f>
        <v>87.871519872889294</v>
      </c>
      <c r="AW13" s="52">
        <f>VLOOKUP($A13,'RevPAR Raw Data'!$B$6:$BE$43,'RevPAR Raw Data'!AJ$1,FALSE)</f>
        <v>85.905060235249394</v>
      </c>
      <c r="AX13" s="52">
        <f>VLOOKUP($A13,'RevPAR Raw Data'!$B$6:$BE$43,'RevPAR Raw Data'!AK$1,FALSE)</f>
        <v>72.519582147600005</v>
      </c>
      <c r="AY13" s="53">
        <f>VLOOKUP($A13,'RevPAR Raw Data'!$B$6:$BE$43,'RevPAR Raw Data'!AL$1,FALSE)</f>
        <v>74.367815974198393</v>
      </c>
      <c r="AZ13" s="52">
        <f>VLOOKUP($A13,'RevPAR Raw Data'!$B$6:$BE$43,'RevPAR Raw Data'!AN$1,FALSE)</f>
        <v>57.322007209258203</v>
      </c>
      <c r="BA13" s="52">
        <f>VLOOKUP($A13,'RevPAR Raw Data'!$B$6:$BE$43,'RevPAR Raw Data'!AO$1,FALSE)</f>
        <v>56.057460633655801</v>
      </c>
      <c r="BB13" s="53">
        <f>VLOOKUP($A13,'RevPAR Raw Data'!$B$6:$BE$43,'RevPAR Raw Data'!AP$1,FALSE)</f>
        <v>56.689733921456998</v>
      </c>
      <c r="BC13" s="54">
        <f>VLOOKUP($A13,'RevPAR Raw Data'!$B$6:$BE$43,'RevPAR Raw Data'!AR$1,FALSE)</f>
        <v>69.316935387700795</v>
      </c>
      <c r="BE13" s="47">
        <f>VLOOKUP($A13,'RevPAR Raw Data'!$B$6:$BE$43,'RevPAR Raw Data'!AT$1,FALSE)</f>
        <v>26.058830008669901</v>
      </c>
      <c r="BF13" s="48">
        <f>VLOOKUP($A13,'RevPAR Raw Data'!$B$6:$BE$43,'RevPAR Raw Data'!AU$1,FALSE)</f>
        <v>37.9802075142047</v>
      </c>
      <c r="BG13" s="48">
        <f>VLOOKUP($A13,'RevPAR Raw Data'!$B$6:$BE$43,'RevPAR Raw Data'!AV$1,FALSE)</f>
        <v>47.679000292564602</v>
      </c>
      <c r="BH13" s="48">
        <f>VLOOKUP($A13,'RevPAR Raw Data'!$B$6:$BE$43,'RevPAR Raw Data'!AW$1,FALSE)</f>
        <v>41.886643187718903</v>
      </c>
      <c r="BI13" s="48">
        <f>VLOOKUP($A13,'RevPAR Raw Data'!$B$6:$BE$43,'RevPAR Raw Data'!AX$1,FALSE)</f>
        <v>35.317873014201901</v>
      </c>
      <c r="BJ13" s="49">
        <f>VLOOKUP($A13,'RevPAR Raw Data'!$B$6:$BE$43,'RevPAR Raw Data'!AY$1,FALSE)</f>
        <v>38.683789521742803</v>
      </c>
      <c r="BK13" s="48">
        <f>VLOOKUP($A13,'RevPAR Raw Data'!$B$6:$BE$43,'RevPAR Raw Data'!BA$1,FALSE)</f>
        <v>15.4845002532759</v>
      </c>
      <c r="BL13" s="48">
        <f>VLOOKUP($A13,'RevPAR Raw Data'!$B$6:$BE$43,'RevPAR Raw Data'!BB$1,FALSE)</f>
        <v>15.6563490909182</v>
      </c>
      <c r="BM13" s="49">
        <f>VLOOKUP($A13,'RevPAR Raw Data'!$B$6:$BE$43,'RevPAR Raw Data'!BC$1,FALSE)</f>
        <v>15.5694024631274</v>
      </c>
      <c r="BN13" s="50">
        <f>VLOOKUP($A13,'RevPAR Raw Data'!$B$6:$BE$43,'RevPAR Raw Data'!BE$1,FALSE)</f>
        <v>32.496029657973097</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43.928475060382802</v>
      </c>
      <c r="C15" s="48">
        <f>VLOOKUP($A15,'Occupancy Raw Data'!$B$8:$BE$45,'Occupancy Raw Data'!AH$3,FALSE)</f>
        <v>49.699255047513702</v>
      </c>
      <c r="D15" s="48">
        <f>VLOOKUP($A15,'Occupancy Raw Data'!$B$8:$BE$45,'Occupancy Raw Data'!AI$3,FALSE)</f>
        <v>51.967674853246898</v>
      </c>
      <c r="E15" s="48">
        <f>VLOOKUP($A15,'Occupancy Raw Data'!$B$8:$BE$45,'Occupancy Raw Data'!AJ$3,FALSE)</f>
        <v>55.138329516438901</v>
      </c>
      <c r="F15" s="48">
        <f>VLOOKUP($A15,'Occupancy Raw Data'!$B$8:$BE$45,'Occupancy Raw Data'!AK$3,FALSE)</f>
        <v>56.5590930636751</v>
      </c>
      <c r="G15" s="49">
        <f>VLOOKUP($A15,'Occupancy Raw Data'!$B$8:$BE$45,'Occupancy Raw Data'!AL$3,FALSE)</f>
        <v>51.458251887888899</v>
      </c>
      <c r="H15" s="48">
        <f>VLOOKUP($A15,'Occupancy Raw Data'!$B$8:$BE$45,'Occupancy Raw Data'!AN$3,FALSE)</f>
        <v>62.8383894243429</v>
      </c>
      <c r="I15" s="48">
        <f>VLOOKUP($A15,'Occupancy Raw Data'!$B$8:$BE$45,'Occupancy Raw Data'!AO$3,FALSE)</f>
        <v>63.791014904934897</v>
      </c>
      <c r="J15" s="49">
        <f>VLOOKUP($A15,'Occupancy Raw Data'!$B$8:$BE$45,'Occupancy Raw Data'!AP$3,FALSE)</f>
        <v>63.314702164638902</v>
      </c>
      <c r="K15" s="50">
        <f>VLOOKUP($A15,'Occupancy Raw Data'!$B$8:$BE$45,'Occupancy Raw Data'!AR$3,FALSE)</f>
        <v>54.845073309619202</v>
      </c>
      <c r="M15" s="47">
        <f>VLOOKUP($A15,'Occupancy Raw Data'!$B$8:$BE$45,'Occupancy Raw Data'!AT$3,FALSE)</f>
        <v>2.5027137423516601</v>
      </c>
      <c r="N15" s="48">
        <f>VLOOKUP($A15,'Occupancy Raw Data'!$B$8:$BE$45,'Occupancy Raw Data'!AU$3,FALSE)</f>
        <v>4.7477097228948004</v>
      </c>
      <c r="O15" s="48">
        <f>VLOOKUP($A15,'Occupancy Raw Data'!$B$8:$BE$45,'Occupancy Raw Data'!AV$3,FALSE)</f>
        <v>3.9470405077922202</v>
      </c>
      <c r="P15" s="48">
        <f>VLOOKUP($A15,'Occupancy Raw Data'!$B$8:$BE$45,'Occupancy Raw Data'!AW$3,FALSE)</f>
        <v>3.9854362493050099</v>
      </c>
      <c r="Q15" s="48">
        <f>VLOOKUP($A15,'Occupancy Raw Data'!$B$8:$BE$45,'Occupancy Raw Data'!AX$3,FALSE)</f>
        <v>1.5036122287657201</v>
      </c>
      <c r="R15" s="49">
        <f>VLOOKUP($A15,'Occupancy Raw Data'!$B$8:$BE$45,'Occupancy Raw Data'!AY$3,FALSE)</f>
        <v>3.3122628725725298</v>
      </c>
      <c r="S15" s="48">
        <f>VLOOKUP($A15,'Occupancy Raw Data'!$B$8:$BE$45,'Occupancy Raw Data'!BA$3,FALSE)</f>
        <v>-3.8650433661330599</v>
      </c>
      <c r="T15" s="48">
        <f>VLOOKUP($A15,'Occupancy Raw Data'!$B$8:$BE$45,'Occupancy Raw Data'!BB$3,FALSE)</f>
        <v>-4.5288811250860501</v>
      </c>
      <c r="U15" s="49">
        <f>VLOOKUP($A15,'Occupancy Raw Data'!$B$8:$BE$45,'Occupancy Raw Data'!BC$3,FALSE)</f>
        <v>-4.2006091215785197</v>
      </c>
      <c r="V15" s="50">
        <f>VLOOKUP($A15,'Occupancy Raw Data'!$B$8:$BE$45,'Occupancy Raw Data'!BE$3,FALSE)</f>
        <v>0.70633977161208905</v>
      </c>
      <c r="X15" s="51">
        <f>VLOOKUP($A15,'ADR Raw Data'!$B$6:$BE$43,'ADR Raw Data'!AG$1,FALSE)</f>
        <v>91.600996527236703</v>
      </c>
      <c r="Y15" s="52">
        <f>VLOOKUP($A15,'ADR Raw Data'!$B$6:$BE$43,'ADR Raw Data'!AH$1,FALSE)</f>
        <v>92.322385998596403</v>
      </c>
      <c r="Z15" s="52">
        <f>VLOOKUP($A15,'ADR Raw Data'!$B$6:$BE$43,'ADR Raw Data'!AI$1,FALSE)</f>
        <v>94.882460595430999</v>
      </c>
      <c r="AA15" s="52">
        <f>VLOOKUP($A15,'ADR Raw Data'!$B$6:$BE$43,'ADR Raw Data'!AJ$1,FALSE)</f>
        <v>99.154105632205798</v>
      </c>
      <c r="AB15" s="52">
        <f>VLOOKUP($A15,'ADR Raw Data'!$B$6:$BE$43,'ADR Raw Data'!AK$1,FALSE)</f>
        <v>100.604240541956</v>
      </c>
      <c r="AC15" s="53">
        <f>VLOOKUP($A15,'ADR Raw Data'!$B$6:$BE$43,'ADR Raw Data'!AL$1,FALSE)</f>
        <v>96.000545312507896</v>
      </c>
      <c r="AD15" s="52">
        <f>VLOOKUP($A15,'ADR Raw Data'!$B$6:$BE$43,'ADR Raw Data'!AN$1,FALSE)</f>
        <v>115.70246161196</v>
      </c>
      <c r="AE15" s="52">
        <f>VLOOKUP($A15,'ADR Raw Data'!$B$6:$BE$43,'ADR Raw Data'!AO$1,FALSE)</f>
        <v>118.76002342511499</v>
      </c>
      <c r="AF15" s="53">
        <f>VLOOKUP($A15,'ADR Raw Data'!$B$6:$BE$43,'ADR Raw Data'!AP$1,FALSE)</f>
        <v>117.242743446411</v>
      </c>
      <c r="AG15" s="54">
        <f>VLOOKUP($A15,'ADR Raw Data'!$B$6:$BE$43,'ADR Raw Data'!AR$1,FALSE)</f>
        <v>103.005478800711</v>
      </c>
      <c r="AI15" s="47">
        <f>VLOOKUP($A15,'ADR Raw Data'!$B$6:$BE$43,'ADR Raw Data'!AT$1,FALSE)</f>
        <v>4.8785831623907798</v>
      </c>
      <c r="AJ15" s="48">
        <f>VLOOKUP($A15,'ADR Raw Data'!$B$6:$BE$43,'ADR Raw Data'!AU$1,FALSE)</f>
        <v>6.8606782404216604</v>
      </c>
      <c r="AK15" s="48">
        <f>VLOOKUP($A15,'ADR Raw Data'!$B$6:$BE$43,'ADR Raw Data'!AV$1,FALSE)</f>
        <v>7.1574642824085197</v>
      </c>
      <c r="AL15" s="48">
        <f>VLOOKUP($A15,'ADR Raw Data'!$B$6:$BE$43,'ADR Raw Data'!AW$1,FALSE)</f>
        <v>7.4911812727711196</v>
      </c>
      <c r="AM15" s="48">
        <f>VLOOKUP($A15,'ADR Raw Data'!$B$6:$BE$43,'ADR Raw Data'!AX$1,FALSE)</f>
        <v>4.94455483825576</v>
      </c>
      <c r="AN15" s="49">
        <f>VLOOKUP($A15,'ADR Raw Data'!$B$6:$BE$43,'ADR Raw Data'!AY$1,FALSE)</f>
        <v>6.250489431668</v>
      </c>
      <c r="AO15" s="48">
        <f>VLOOKUP($A15,'ADR Raw Data'!$B$6:$BE$43,'ADR Raw Data'!BA$1,FALSE)</f>
        <v>4.4853108720417696</v>
      </c>
      <c r="AP15" s="48">
        <f>VLOOKUP($A15,'ADR Raw Data'!$B$6:$BE$43,'ADR Raw Data'!BB$1,FALSE)</f>
        <v>5.9306918578680499</v>
      </c>
      <c r="AQ15" s="49">
        <f>VLOOKUP($A15,'ADR Raw Data'!$B$6:$BE$43,'ADR Raw Data'!BC$1,FALSE)</f>
        <v>5.2156485655204197</v>
      </c>
      <c r="AR15" s="50">
        <f>VLOOKUP($A15,'ADR Raw Data'!$B$6:$BE$43,'ADR Raw Data'!BE$1,FALSE)</f>
        <v>5.4723935099601597</v>
      </c>
      <c r="AT15" s="51">
        <f>VLOOKUP($A15,'RevPAR Raw Data'!$B$6:$BE$43,'RevPAR Raw Data'!AG$1,FALSE)</f>
        <v>40.238920914529402</v>
      </c>
      <c r="AU15" s="52">
        <f>VLOOKUP($A15,'RevPAR Raw Data'!$B$6:$BE$43,'RevPAR Raw Data'!AH$1,FALSE)</f>
        <v>45.883538083392502</v>
      </c>
      <c r="AV15" s="52">
        <f>VLOOKUP($A15,'RevPAR Raw Data'!$B$6:$BE$43,'RevPAR Raw Data'!AI$1,FALSE)</f>
        <v>49.308208614993802</v>
      </c>
      <c r="AW15" s="52">
        <f>VLOOKUP($A15,'RevPAR Raw Data'!$B$6:$BE$43,'RevPAR Raw Data'!AJ$1,FALSE)</f>
        <v>54.671917492563601</v>
      </c>
      <c r="AX15" s="52">
        <f>VLOOKUP($A15,'RevPAR Raw Data'!$B$6:$BE$43,'RevPAR Raw Data'!AK$1,FALSE)</f>
        <v>56.900846034128598</v>
      </c>
      <c r="AY15" s="53">
        <f>VLOOKUP($A15,'RevPAR Raw Data'!$B$6:$BE$43,'RevPAR Raw Data'!AL$1,FALSE)</f>
        <v>49.400202420657301</v>
      </c>
      <c r="AZ15" s="52">
        <f>VLOOKUP($A15,'RevPAR Raw Data'!$B$6:$BE$43,'RevPAR Raw Data'!AN$1,FALSE)</f>
        <v>72.705563401274503</v>
      </c>
      <c r="BA15" s="52">
        <f>VLOOKUP($A15,'RevPAR Raw Data'!$B$6:$BE$43,'RevPAR Raw Data'!AO$1,FALSE)</f>
        <v>75.758224244219704</v>
      </c>
      <c r="BB15" s="53">
        <f>VLOOKUP($A15,'RevPAR Raw Data'!$B$6:$BE$43,'RevPAR Raw Data'!AP$1,FALSE)</f>
        <v>74.231893822747097</v>
      </c>
      <c r="BC15" s="54">
        <f>VLOOKUP($A15,'RevPAR Raw Data'!$B$6:$BE$43,'RevPAR Raw Data'!AR$1,FALSE)</f>
        <v>56.493430361174298</v>
      </c>
      <c r="BE15" s="47">
        <f>VLOOKUP($A15,'RevPAR Raw Data'!$B$6:$BE$43,'RevPAR Raw Data'!AT$1,FALSE)</f>
        <v>7.5033938759796497</v>
      </c>
      <c r="BF15" s="48">
        <f>VLOOKUP($A15,'RevPAR Raw Data'!$B$6:$BE$43,'RevPAR Raw Data'!AU$1,FALSE)</f>
        <v>11.9341130511934</v>
      </c>
      <c r="BG15" s="48">
        <f>VLOOKUP($A15,'RevPAR Raw Data'!$B$6:$BE$43,'RevPAR Raw Data'!AV$1,FALSE)</f>
        <v>11.387012804758101</v>
      </c>
      <c r="BH15" s="48">
        <f>VLOOKUP($A15,'RevPAR Raw Data'!$B$6:$BE$43,'RevPAR Raw Data'!AW$1,FALSE)</f>
        <v>11.775173776022299</v>
      </c>
      <c r="BI15" s="48">
        <f>VLOOKUP($A15,'RevPAR Raw Data'!$B$6:$BE$43,'RevPAR Raw Data'!AX$1,FALSE)</f>
        <v>6.5225139982275202</v>
      </c>
      <c r="BJ15" s="49">
        <f>VLOOKUP($A15,'RevPAR Raw Data'!$B$6:$BE$43,'RevPAR Raw Data'!AY$1,FALSE)</f>
        <v>9.7697849450397403</v>
      </c>
      <c r="BK15" s="48">
        <f>VLOOKUP($A15,'RevPAR Raw Data'!$B$6:$BE$43,'RevPAR Raw Data'!BA$1,FALSE)</f>
        <v>0.446908295598414</v>
      </c>
      <c r="BL15" s="48">
        <f>VLOOKUP($A15,'RevPAR Raw Data'!$B$6:$BE$43,'RevPAR Raw Data'!BB$1,FALSE)</f>
        <v>1.1332167486439899</v>
      </c>
      <c r="BM15" s="49">
        <f>VLOOKUP($A15,'RevPAR Raw Data'!$B$6:$BE$43,'RevPAR Raw Data'!BC$1,FALSE)</f>
        <v>0.79595043454917103</v>
      </c>
      <c r="BN15" s="50">
        <f>VLOOKUP($A15,'RevPAR Raw Data'!$B$6:$BE$43,'RevPAR Raw Data'!BE$1,FALSE)</f>
        <v>6.2173869733922196</v>
      </c>
    </row>
    <row r="16" spans="1:66" x14ac:dyDescent="0.25">
      <c r="A16" s="63" t="s">
        <v>92</v>
      </c>
      <c r="B16" s="47">
        <f>VLOOKUP($A16,'Occupancy Raw Data'!$B$8:$BE$45,'Occupancy Raw Data'!AG$3,FALSE)</f>
        <v>58.6943231441048</v>
      </c>
      <c r="C16" s="48">
        <f>VLOOKUP($A16,'Occupancy Raw Data'!$B$8:$BE$45,'Occupancy Raw Data'!AH$3,FALSE)</f>
        <v>72.572052401746703</v>
      </c>
      <c r="D16" s="48">
        <f>VLOOKUP($A16,'Occupancy Raw Data'!$B$8:$BE$45,'Occupancy Raw Data'!AI$3,FALSE)</f>
        <v>74.986899563318701</v>
      </c>
      <c r="E16" s="48">
        <f>VLOOKUP($A16,'Occupancy Raw Data'!$B$8:$BE$45,'Occupancy Raw Data'!AJ$3,FALSE)</f>
        <v>75.393013100436605</v>
      </c>
      <c r="F16" s="48">
        <f>VLOOKUP($A16,'Occupancy Raw Data'!$B$8:$BE$45,'Occupancy Raw Data'!AK$3,FALSE)</f>
        <v>73.314410480349295</v>
      </c>
      <c r="G16" s="49">
        <f>VLOOKUP($A16,'Occupancy Raw Data'!$B$8:$BE$45,'Occupancy Raw Data'!AL$3,FALSE)</f>
        <v>70.992139737991195</v>
      </c>
      <c r="H16" s="48">
        <f>VLOOKUP($A16,'Occupancy Raw Data'!$B$8:$BE$45,'Occupancy Raw Data'!AN$3,FALSE)</f>
        <v>69.716157205240094</v>
      </c>
      <c r="I16" s="48">
        <f>VLOOKUP($A16,'Occupancy Raw Data'!$B$8:$BE$45,'Occupancy Raw Data'!AO$3,FALSE)</f>
        <v>67.9301310043668</v>
      </c>
      <c r="J16" s="49">
        <f>VLOOKUP($A16,'Occupancy Raw Data'!$B$8:$BE$45,'Occupancy Raw Data'!AP$3,FALSE)</f>
        <v>68.823144104803404</v>
      </c>
      <c r="K16" s="50">
        <f>VLOOKUP($A16,'Occupancy Raw Data'!$B$8:$BE$45,'Occupancy Raw Data'!AR$3,FALSE)</f>
        <v>70.372426699937606</v>
      </c>
      <c r="M16" s="47">
        <f>VLOOKUP($A16,'Occupancy Raw Data'!$B$8:$BE$45,'Occupancy Raw Data'!AT$3,FALSE)</f>
        <v>3.1067812212335002</v>
      </c>
      <c r="N16" s="48">
        <f>VLOOKUP($A16,'Occupancy Raw Data'!$B$8:$BE$45,'Occupancy Raw Data'!AU$3,FALSE)</f>
        <v>5.3502377179080796</v>
      </c>
      <c r="O16" s="48">
        <f>VLOOKUP($A16,'Occupancy Raw Data'!$B$8:$BE$45,'Occupancy Raw Data'!AV$3,FALSE)</f>
        <v>3.48942325076839</v>
      </c>
      <c r="P16" s="48">
        <f>VLOOKUP($A16,'Occupancy Raw Data'!$B$8:$BE$45,'Occupancy Raw Data'!AW$3,FALSE)</f>
        <v>2.2808056872037898</v>
      </c>
      <c r="Q16" s="48">
        <f>VLOOKUP($A16,'Occupancy Raw Data'!$B$8:$BE$45,'Occupancy Raw Data'!AX$3,FALSE)</f>
        <v>1.81322013341419</v>
      </c>
      <c r="R16" s="49">
        <f>VLOOKUP($A16,'Occupancy Raw Data'!$B$8:$BE$45,'Occupancy Raw Data'!AY$3,FALSE)</f>
        <v>3.1888694239215898</v>
      </c>
      <c r="S16" s="48">
        <f>VLOOKUP($A16,'Occupancy Raw Data'!$B$8:$BE$45,'Occupancy Raw Data'!BA$3,FALSE)</f>
        <v>-1.7598916989723701</v>
      </c>
      <c r="T16" s="48">
        <f>VLOOKUP($A16,'Occupancy Raw Data'!$B$8:$BE$45,'Occupancy Raw Data'!BB$3,FALSE)</f>
        <v>-0.936126854741132</v>
      </c>
      <c r="U16" s="49">
        <f>VLOOKUP($A16,'Occupancy Raw Data'!$B$8:$BE$45,'Occupancy Raw Data'!BC$3,FALSE)</f>
        <v>-1.35507291731864</v>
      </c>
      <c r="V16" s="50">
        <f>VLOOKUP($A16,'Occupancy Raw Data'!$B$8:$BE$45,'Occupancy Raw Data'!BE$3,FALSE)</f>
        <v>1.8775738747200299</v>
      </c>
      <c r="X16" s="51">
        <f>VLOOKUP($A16,'ADR Raw Data'!$B$6:$BE$43,'ADR Raw Data'!AG$1,FALSE)</f>
        <v>83.1521465590357</v>
      </c>
      <c r="Y16" s="52">
        <f>VLOOKUP($A16,'ADR Raw Data'!$B$6:$BE$43,'ADR Raw Data'!AH$1,FALSE)</f>
        <v>87.578469745472006</v>
      </c>
      <c r="Z16" s="52">
        <f>VLOOKUP($A16,'ADR Raw Data'!$B$6:$BE$43,'ADR Raw Data'!AI$1,FALSE)</f>
        <v>89.066253453296</v>
      </c>
      <c r="AA16" s="52">
        <f>VLOOKUP($A16,'ADR Raw Data'!$B$6:$BE$43,'ADR Raw Data'!AJ$1,FALSE)</f>
        <v>90.179741679698793</v>
      </c>
      <c r="AB16" s="52">
        <f>VLOOKUP($A16,'ADR Raw Data'!$B$6:$BE$43,'ADR Raw Data'!AK$1,FALSE)</f>
        <v>88.348325701351996</v>
      </c>
      <c r="AC16" s="53">
        <f>VLOOKUP($A16,'ADR Raw Data'!$B$6:$BE$43,'ADR Raw Data'!AL$1,FALSE)</f>
        <v>87.872371321014597</v>
      </c>
      <c r="AD16" s="52">
        <f>VLOOKUP($A16,'ADR Raw Data'!$B$6:$BE$43,'ADR Raw Data'!AN$1,FALSE)</f>
        <v>90.711716617600999</v>
      </c>
      <c r="AE16" s="52">
        <f>VLOOKUP($A16,'ADR Raw Data'!$B$6:$BE$43,'ADR Raw Data'!AO$1,FALSE)</f>
        <v>89.653749537156003</v>
      </c>
      <c r="AF16" s="53">
        <f>VLOOKUP($A16,'ADR Raw Data'!$B$6:$BE$43,'ADR Raw Data'!AP$1,FALSE)</f>
        <v>90.189596890961496</v>
      </c>
      <c r="AG16" s="54">
        <f>VLOOKUP($A16,'ADR Raw Data'!$B$6:$BE$43,'ADR Raw Data'!AR$1,FALSE)</f>
        <v>88.519860104426101</v>
      </c>
      <c r="AI16" s="47">
        <f>VLOOKUP($A16,'ADR Raw Data'!$B$6:$BE$43,'ADR Raw Data'!AT$1,FALSE)</f>
        <v>9.9938474081846902</v>
      </c>
      <c r="AJ16" s="48">
        <f>VLOOKUP($A16,'ADR Raw Data'!$B$6:$BE$43,'ADR Raw Data'!AU$1,FALSE)</f>
        <v>10.9975800946132</v>
      </c>
      <c r="AK16" s="48">
        <f>VLOOKUP($A16,'ADR Raw Data'!$B$6:$BE$43,'ADR Raw Data'!AV$1,FALSE)</f>
        <v>11.108635173993701</v>
      </c>
      <c r="AL16" s="48">
        <f>VLOOKUP($A16,'ADR Raw Data'!$B$6:$BE$43,'ADR Raw Data'!AW$1,FALSE)</f>
        <v>11.7787899964747</v>
      </c>
      <c r="AM16" s="48">
        <f>VLOOKUP($A16,'ADR Raw Data'!$B$6:$BE$43,'ADR Raw Data'!AX$1,FALSE)</f>
        <v>9.0539941428521402</v>
      </c>
      <c r="AN16" s="49">
        <f>VLOOKUP($A16,'ADR Raw Data'!$B$6:$BE$43,'ADR Raw Data'!AY$1,FALSE)</f>
        <v>10.611224861059499</v>
      </c>
      <c r="AO16" s="48">
        <f>VLOOKUP($A16,'ADR Raw Data'!$B$6:$BE$43,'ADR Raw Data'!BA$1,FALSE)</f>
        <v>10.055182356071599</v>
      </c>
      <c r="AP16" s="48">
        <f>VLOOKUP($A16,'ADR Raw Data'!$B$6:$BE$43,'ADR Raw Data'!BB$1,FALSE)</f>
        <v>10.474050032665399</v>
      </c>
      <c r="AQ16" s="49">
        <f>VLOOKUP($A16,'ADR Raw Data'!$B$6:$BE$43,'ADR Raw Data'!BC$1,FALSE)</f>
        <v>10.256699559295701</v>
      </c>
      <c r="AR16" s="50">
        <f>VLOOKUP($A16,'ADR Raw Data'!$B$6:$BE$43,'ADR Raw Data'!BE$1,FALSE)</f>
        <v>10.4802917992342</v>
      </c>
      <c r="AT16" s="51">
        <f>VLOOKUP($A16,'RevPAR Raw Data'!$B$6:$BE$43,'RevPAR Raw Data'!AG$1,FALSE)</f>
        <v>48.805589602620003</v>
      </c>
      <c r="AU16" s="52">
        <f>VLOOKUP($A16,'RevPAR Raw Data'!$B$6:$BE$43,'RevPAR Raw Data'!AH$1,FALSE)</f>
        <v>63.557492956331799</v>
      </c>
      <c r="AV16" s="52">
        <f>VLOOKUP($A16,'RevPAR Raw Data'!$B$6:$BE$43,'RevPAR Raw Data'!AI$1,FALSE)</f>
        <v>66.788022021833996</v>
      </c>
      <c r="AW16" s="52">
        <f>VLOOKUP($A16,'RevPAR Raw Data'!$B$6:$BE$43,'RevPAR Raw Data'!AJ$1,FALSE)</f>
        <v>67.989224458515196</v>
      </c>
      <c r="AX16" s="52">
        <f>VLOOKUP($A16,'RevPAR Raw Data'!$B$6:$BE$43,'RevPAR Raw Data'!AK$1,FALSE)</f>
        <v>64.772054157205204</v>
      </c>
      <c r="AY16" s="53">
        <f>VLOOKUP($A16,'RevPAR Raw Data'!$B$6:$BE$43,'RevPAR Raw Data'!AL$1,FALSE)</f>
        <v>62.382476639301302</v>
      </c>
      <c r="AZ16" s="52">
        <f>VLOOKUP($A16,'RevPAR Raw Data'!$B$6:$BE$43,'RevPAR Raw Data'!AN$1,FALSE)</f>
        <v>63.240722960698598</v>
      </c>
      <c r="BA16" s="52">
        <f>VLOOKUP($A16,'RevPAR Raw Data'!$B$6:$BE$43,'RevPAR Raw Data'!AO$1,FALSE)</f>
        <v>60.901909510917001</v>
      </c>
      <c r="BB16" s="53">
        <f>VLOOKUP($A16,'RevPAR Raw Data'!$B$6:$BE$43,'RevPAR Raw Data'!AP$1,FALSE)</f>
        <v>62.071316235807799</v>
      </c>
      <c r="BC16" s="54">
        <f>VLOOKUP($A16,'RevPAR Raw Data'!$B$6:$BE$43,'RevPAR Raw Data'!AR$1,FALSE)</f>
        <v>62.2935736668746</v>
      </c>
      <c r="BE16" s="47">
        <f>VLOOKUP($A16,'RevPAR Raw Data'!$B$6:$BE$43,'RevPAR Raw Data'!AT$1,FALSE)</f>
        <v>13.4111156039744</v>
      </c>
      <c r="BF16" s="48">
        <f>VLOOKUP($A16,'RevPAR Raw Data'!$B$6:$BE$43,'RevPAR Raw Data'!AU$1,FALSE)</f>
        <v>16.936214490800399</v>
      </c>
      <c r="BG16" s="48">
        <f>VLOOKUP($A16,'RevPAR Raw Data'!$B$6:$BE$43,'RevPAR Raw Data'!AV$1,FALSE)</f>
        <v>14.985685723366499</v>
      </c>
      <c r="BH16" s="48">
        <f>VLOOKUP($A16,'RevPAR Raw Data'!$B$6:$BE$43,'RevPAR Raw Data'!AW$1,FALSE)</f>
        <v>14.3282469958019</v>
      </c>
      <c r="BI16" s="48">
        <f>VLOOKUP($A16,'RevPAR Raw Data'!$B$6:$BE$43,'RevPAR Raw Data'!AX$1,FALSE)</f>
        <v>11.0313831209426</v>
      </c>
      <c r="BJ16" s="49">
        <f>VLOOKUP($A16,'RevPAR Raw Data'!$B$6:$BE$43,'RevPAR Raw Data'!AY$1,FALSE)</f>
        <v>14.138472390079</v>
      </c>
      <c r="BK16" s="48">
        <f>VLOOKUP($A16,'RevPAR Raw Data'!$B$6:$BE$43,'RevPAR Raw Data'!BA$1,FALSE)</f>
        <v>8.1183303374981897</v>
      </c>
      <c r="BL16" s="48">
        <f>VLOOKUP($A16,'RevPAR Raw Data'!$B$6:$BE$43,'RevPAR Raw Data'!BB$1,FALSE)</f>
        <v>9.4398727827895605</v>
      </c>
      <c r="BM16" s="49">
        <f>VLOOKUP($A16,'RevPAR Raw Data'!$B$6:$BE$43,'RevPAR Raw Data'!BC$1,FALSE)</f>
        <v>8.7626408840383103</v>
      </c>
      <c r="BN16" s="50">
        <f>VLOOKUP($A16,'RevPAR Raw Data'!$B$6:$BE$43,'RevPAR Raw Data'!BE$1,FALSE)</f>
        <v>12.554640894771101</v>
      </c>
    </row>
    <row r="17" spans="1:66" x14ac:dyDescent="0.25">
      <c r="A17" s="63" t="s">
        <v>32</v>
      </c>
      <c r="B17" s="47">
        <f>VLOOKUP($A17,'Occupancy Raw Data'!$B$8:$BE$45,'Occupancy Raw Data'!AG$3,FALSE)</f>
        <v>52.835088731784701</v>
      </c>
      <c r="C17" s="48">
        <f>VLOOKUP($A17,'Occupancy Raw Data'!$B$8:$BE$45,'Occupancy Raw Data'!AH$3,FALSE)</f>
        <v>60.550425624008</v>
      </c>
      <c r="D17" s="48">
        <f>VLOOKUP($A17,'Occupancy Raw Data'!$B$8:$BE$45,'Occupancy Raw Data'!AI$3,FALSE)</f>
        <v>63.720963785889403</v>
      </c>
      <c r="E17" s="48">
        <f>VLOOKUP($A17,'Occupancy Raw Data'!$B$8:$BE$45,'Occupancy Raw Data'!AJ$3,FALSE)</f>
        <v>64.961765978935205</v>
      </c>
      <c r="F17" s="48">
        <f>VLOOKUP($A17,'Occupancy Raw Data'!$B$8:$BE$45,'Occupancy Raw Data'!AK$3,FALSE)</f>
        <v>65.639878805367104</v>
      </c>
      <c r="G17" s="49">
        <f>VLOOKUP($A17,'Occupancy Raw Data'!$B$8:$BE$45,'Occupancy Raw Data'!AL$3,FALSE)</f>
        <v>61.541624585196899</v>
      </c>
      <c r="H17" s="48">
        <f>VLOOKUP($A17,'Occupancy Raw Data'!$B$8:$BE$45,'Occupancy Raw Data'!AN$3,FALSE)</f>
        <v>69.683306882123702</v>
      </c>
      <c r="I17" s="48">
        <f>VLOOKUP($A17,'Occupancy Raw Data'!$B$8:$BE$45,'Occupancy Raw Data'!AO$3,FALSE)</f>
        <v>69.910546818640796</v>
      </c>
      <c r="J17" s="49">
        <f>VLOOKUP($A17,'Occupancy Raw Data'!$B$8:$BE$45,'Occupancy Raw Data'!AP$3,FALSE)</f>
        <v>69.796926850382306</v>
      </c>
      <c r="K17" s="50">
        <f>VLOOKUP($A17,'Occupancy Raw Data'!$B$8:$BE$45,'Occupancy Raw Data'!AR$3,FALSE)</f>
        <v>63.900282375249901</v>
      </c>
      <c r="M17" s="47">
        <f>VLOOKUP($A17,'Occupancy Raw Data'!$B$8:$BE$45,'Occupancy Raw Data'!AT$3,FALSE)</f>
        <v>1.62617926743996</v>
      </c>
      <c r="N17" s="48">
        <f>VLOOKUP($A17,'Occupancy Raw Data'!$B$8:$BE$45,'Occupancy Raw Data'!AU$3,FALSE)</f>
        <v>8.0420073974516999</v>
      </c>
      <c r="O17" s="48">
        <f>VLOOKUP($A17,'Occupancy Raw Data'!$B$8:$BE$45,'Occupancy Raw Data'!AV$3,FALSE)</f>
        <v>9.2735856286911407</v>
      </c>
      <c r="P17" s="48">
        <f>VLOOKUP($A17,'Occupancy Raw Data'!$B$8:$BE$45,'Occupancy Raw Data'!AW$3,FALSE)</f>
        <v>6.8149028191076102</v>
      </c>
      <c r="Q17" s="48">
        <f>VLOOKUP($A17,'Occupancy Raw Data'!$B$8:$BE$45,'Occupancy Raw Data'!AX$3,FALSE)</f>
        <v>7.2606214312450401</v>
      </c>
      <c r="R17" s="49">
        <f>VLOOKUP($A17,'Occupancy Raw Data'!$B$8:$BE$45,'Occupancy Raw Data'!AY$3,FALSE)</f>
        <v>6.7096922000967298</v>
      </c>
      <c r="S17" s="48">
        <f>VLOOKUP($A17,'Occupancy Raw Data'!$B$8:$BE$45,'Occupancy Raw Data'!BA$3,FALSE)</f>
        <v>1.80261766053691</v>
      </c>
      <c r="T17" s="48">
        <f>VLOOKUP($A17,'Occupancy Raw Data'!$B$8:$BE$45,'Occupancy Raw Data'!BB$3,FALSE)</f>
        <v>-2.5654798033513599</v>
      </c>
      <c r="U17" s="49">
        <f>VLOOKUP($A17,'Occupancy Raw Data'!$B$8:$BE$45,'Occupancy Raw Data'!BC$3,FALSE)</f>
        <v>-0.43286790248764401</v>
      </c>
      <c r="V17" s="50">
        <f>VLOOKUP($A17,'Occupancy Raw Data'!$B$8:$BE$45,'Occupancy Raw Data'!BE$3,FALSE)</f>
        <v>4.3730524009022496</v>
      </c>
      <c r="X17" s="51">
        <f>VLOOKUP($A17,'ADR Raw Data'!$B$6:$BE$43,'ADR Raw Data'!AG$1,FALSE)</f>
        <v>73.846865886127702</v>
      </c>
      <c r="Y17" s="52">
        <f>VLOOKUP($A17,'ADR Raw Data'!$B$6:$BE$43,'ADR Raw Data'!AH$1,FALSE)</f>
        <v>76.455993346041495</v>
      </c>
      <c r="Z17" s="52">
        <f>VLOOKUP($A17,'ADR Raw Data'!$B$6:$BE$43,'ADR Raw Data'!AI$1,FALSE)</f>
        <v>78.644747396128096</v>
      </c>
      <c r="AA17" s="52">
        <f>VLOOKUP($A17,'ADR Raw Data'!$B$6:$BE$43,'ADR Raw Data'!AJ$1,FALSE)</f>
        <v>78.365100499722303</v>
      </c>
      <c r="AB17" s="52">
        <f>VLOOKUP($A17,'ADR Raw Data'!$B$6:$BE$43,'ADR Raw Data'!AK$1,FALSE)</f>
        <v>79.979442740960494</v>
      </c>
      <c r="AC17" s="53">
        <f>VLOOKUP($A17,'ADR Raw Data'!$B$6:$BE$43,'ADR Raw Data'!AL$1,FALSE)</f>
        <v>77.6159035775826</v>
      </c>
      <c r="AD17" s="52">
        <f>VLOOKUP($A17,'ADR Raw Data'!$B$6:$BE$43,'ADR Raw Data'!AN$1,FALSE)</f>
        <v>90.334094502821003</v>
      </c>
      <c r="AE17" s="52">
        <f>VLOOKUP($A17,'ADR Raw Data'!$B$6:$BE$43,'ADR Raw Data'!AO$1,FALSE)</f>
        <v>91.901245640284799</v>
      </c>
      <c r="AF17" s="53">
        <f>VLOOKUP($A17,'ADR Raw Data'!$B$6:$BE$43,'ADR Raw Data'!AP$1,FALSE)</f>
        <v>91.118945626727907</v>
      </c>
      <c r="AG17" s="54">
        <f>VLOOKUP($A17,'ADR Raw Data'!$B$6:$BE$43,'ADR Raw Data'!AR$1,FALSE)</f>
        <v>81.829928497701701</v>
      </c>
      <c r="AI17" s="47">
        <f>VLOOKUP($A17,'ADR Raw Data'!$B$6:$BE$43,'ADR Raw Data'!AT$1,FALSE)</f>
        <v>3.7271561314110402</v>
      </c>
      <c r="AJ17" s="48">
        <f>VLOOKUP($A17,'ADR Raw Data'!$B$6:$BE$43,'ADR Raw Data'!AU$1,FALSE)</f>
        <v>7.7954940010538198</v>
      </c>
      <c r="AK17" s="48">
        <f>VLOOKUP($A17,'ADR Raw Data'!$B$6:$BE$43,'ADR Raw Data'!AV$1,FALSE)</f>
        <v>8.7207966577824791</v>
      </c>
      <c r="AL17" s="48">
        <f>VLOOKUP($A17,'ADR Raw Data'!$B$6:$BE$43,'ADR Raw Data'!AW$1,FALSE)</f>
        <v>5.91902761130385</v>
      </c>
      <c r="AM17" s="48">
        <f>VLOOKUP($A17,'ADR Raw Data'!$B$6:$BE$43,'ADR Raw Data'!AX$1,FALSE)</f>
        <v>6.4583520480993597</v>
      </c>
      <c r="AN17" s="49">
        <f>VLOOKUP($A17,'ADR Raw Data'!$B$6:$BE$43,'ADR Raw Data'!AY$1,FALSE)</f>
        <v>6.6202435148053702</v>
      </c>
      <c r="AO17" s="48">
        <f>VLOOKUP($A17,'ADR Raw Data'!$B$6:$BE$43,'ADR Raw Data'!BA$1,FALSE)</f>
        <v>4.03938290816658</v>
      </c>
      <c r="AP17" s="48">
        <f>VLOOKUP($A17,'ADR Raw Data'!$B$6:$BE$43,'ADR Raw Data'!BB$1,FALSE)</f>
        <v>2.5537379712910901</v>
      </c>
      <c r="AQ17" s="49">
        <f>VLOOKUP($A17,'ADR Raw Data'!$B$6:$BE$43,'ADR Raw Data'!BC$1,FALSE)</f>
        <v>3.2478827862356501</v>
      </c>
      <c r="AR17" s="50">
        <f>VLOOKUP($A17,'ADR Raw Data'!$B$6:$BE$43,'ADR Raw Data'!BE$1,FALSE)</f>
        <v>5.1083600789292802</v>
      </c>
      <c r="AT17" s="51">
        <f>VLOOKUP($A17,'RevPAR Raw Data'!$B$6:$BE$43,'RevPAR Raw Data'!AG$1,FALSE)</f>
        <v>39.017057116577597</v>
      </c>
      <c r="AU17" s="52">
        <f>VLOOKUP($A17,'RevPAR Raw Data'!$B$6:$BE$43,'RevPAR Raw Data'!AH$1,FALSE)</f>
        <v>46.294429386091402</v>
      </c>
      <c r="AV17" s="52">
        <f>VLOOKUP($A17,'RevPAR Raw Data'!$B$6:$BE$43,'RevPAR Raw Data'!AI$1,FALSE)</f>
        <v>50.113191007791002</v>
      </c>
      <c r="AW17" s="52">
        <f>VLOOKUP($A17,'RevPAR Raw Data'!$B$6:$BE$43,'RevPAR Raw Data'!AJ$1,FALSE)</f>
        <v>50.907353195787003</v>
      </c>
      <c r="AX17" s="52">
        <f>VLOOKUP($A17,'RevPAR Raw Data'!$B$6:$BE$43,'RevPAR Raw Data'!AK$1,FALSE)</f>
        <v>52.498409284374503</v>
      </c>
      <c r="AY17" s="53">
        <f>VLOOKUP($A17,'RevPAR Raw Data'!$B$6:$BE$43,'RevPAR Raw Data'!AL$1,FALSE)</f>
        <v>47.766087998124299</v>
      </c>
      <c r="AZ17" s="52">
        <f>VLOOKUP($A17,'RevPAR Raw Data'!$B$6:$BE$43,'RevPAR Raw Data'!AN$1,FALSE)</f>
        <v>62.947784291588498</v>
      </c>
      <c r="BA17" s="52">
        <f>VLOOKUP($A17,'RevPAR Raw Data'!$B$6:$BE$43,'RevPAR Raw Data'!AO$1,FALSE)</f>
        <v>64.248663360265397</v>
      </c>
      <c r="BB17" s="53">
        <f>VLOOKUP($A17,'RevPAR Raw Data'!$B$6:$BE$43,'RevPAR Raw Data'!AP$1,FALSE)</f>
        <v>63.598223825926901</v>
      </c>
      <c r="BC17" s="54">
        <f>VLOOKUP($A17,'RevPAR Raw Data'!$B$6:$BE$43,'RevPAR Raw Data'!AR$1,FALSE)</f>
        <v>52.289555377496498</v>
      </c>
      <c r="BE17" s="47">
        <f>VLOOKUP($A17,'RevPAR Raw Data'!$B$6:$BE$43,'RevPAR Raw Data'!AT$1,FALSE)</f>
        <v>5.4139456391251297</v>
      </c>
      <c r="BF17" s="48">
        <f>VLOOKUP($A17,'RevPAR Raw Data'!$B$6:$BE$43,'RevPAR Raw Data'!AU$1,FALSE)</f>
        <v>16.4644156027381</v>
      </c>
      <c r="BG17" s="48">
        <f>VLOOKUP($A17,'RevPAR Raw Data'!$B$6:$BE$43,'RevPAR Raw Data'!AV$1,FALSE)</f>
        <v>18.803112832037101</v>
      </c>
      <c r="BH17" s="48">
        <f>VLOOKUP($A17,'RevPAR Raw Data'!$B$6:$BE$43,'RevPAR Raw Data'!AW$1,FALSE)</f>
        <v>13.137306409957899</v>
      </c>
      <c r="BI17" s="48">
        <f>VLOOKUP($A17,'RevPAR Raw Data'!$B$6:$BE$43,'RevPAR Raw Data'!AX$1,FALSE)</f>
        <v>14.187889972253901</v>
      </c>
      <c r="BJ17" s="49">
        <f>VLOOKUP($A17,'RevPAR Raw Data'!$B$6:$BE$43,'RevPAR Raw Data'!AY$1,FALSE)</f>
        <v>13.7741336776424</v>
      </c>
      <c r="BK17" s="48">
        <f>VLOOKUP($A17,'RevPAR Raw Data'!$B$6:$BE$43,'RevPAR Raw Data'!BA$1,FALSE)</f>
        <v>5.9148151983828097</v>
      </c>
      <c r="BL17" s="48">
        <f>VLOOKUP($A17,'RevPAR Raw Data'!$B$6:$BE$43,'RevPAR Raw Data'!BB$1,FALSE)</f>
        <v>-7.7257463944256602E-2</v>
      </c>
      <c r="BM17" s="49">
        <f>VLOOKUP($A17,'RevPAR Raw Data'!$B$6:$BE$43,'RevPAR Raw Data'!BC$1,FALSE)</f>
        <v>2.8009558416559699</v>
      </c>
      <c r="BN17" s="50">
        <f>VLOOKUP($A17,'RevPAR Raw Data'!$B$6:$BE$43,'RevPAR Raw Data'!BE$1,FALSE)</f>
        <v>9.7048037429098795</v>
      </c>
    </row>
    <row r="18" spans="1:66" x14ac:dyDescent="0.25">
      <c r="A18" s="63" t="s">
        <v>93</v>
      </c>
      <c r="B18" s="47">
        <f>VLOOKUP($A18,'Occupancy Raw Data'!$B$8:$BE$45,'Occupancy Raw Data'!AG$3,FALSE)</f>
        <v>51.371066971348199</v>
      </c>
      <c r="C18" s="48">
        <f>VLOOKUP($A18,'Occupancy Raw Data'!$B$8:$BE$45,'Occupancy Raw Data'!AH$3,FALSE)</f>
        <v>59.382140973809101</v>
      </c>
      <c r="D18" s="48">
        <f>VLOOKUP($A18,'Occupancy Raw Data'!$B$8:$BE$45,'Occupancy Raw Data'!AI$3,FALSE)</f>
        <v>60.5774301283178</v>
      </c>
      <c r="E18" s="48">
        <f>VLOOKUP($A18,'Occupancy Raw Data'!$B$8:$BE$45,'Occupancy Raw Data'!AJ$3,FALSE)</f>
        <v>62.370363860080801</v>
      </c>
      <c r="F18" s="48">
        <f>VLOOKUP($A18,'Occupancy Raw Data'!$B$8:$BE$45,'Occupancy Raw Data'!AK$3,FALSE)</f>
        <v>60.638952364211598</v>
      </c>
      <c r="G18" s="49">
        <f>VLOOKUP($A18,'Occupancy Raw Data'!$B$8:$BE$45,'Occupancy Raw Data'!AL$3,FALSE)</f>
        <v>58.867990859553501</v>
      </c>
      <c r="H18" s="48">
        <f>VLOOKUP($A18,'Occupancy Raw Data'!$B$8:$BE$45,'Occupancy Raw Data'!AN$3,FALSE)</f>
        <v>63.016347336966</v>
      </c>
      <c r="I18" s="48">
        <f>VLOOKUP($A18,'Occupancy Raw Data'!$B$8:$BE$45,'Occupancy Raw Data'!AO$3,FALSE)</f>
        <v>63.148180699595699</v>
      </c>
      <c r="J18" s="49">
        <f>VLOOKUP($A18,'Occupancy Raw Data'!$B$8:$BE$45,'Occupancy Raw Data'!AP$3,FALSE)</f>
        <v>63.082264018280803</v>
      </c>
      <c r="K18" s="50">
        <f>VLOOKUP($A18,'Occupancy Raw Data'!$B$8:$BE$45,'Occupancy Raw Data'!AR$3,FALSE)</f>
        <v>60.072068904904199</v>
      </c>
      <c r="M18" s="47">
        <f>VLOOKUP($A18,'Occupancy Raw Data'!$B$8:$BE$45,'Occupancy Raw Data'!AT$3,FALSE)</f>
        <v>5.8859725514807302</v>
      </c>
      <c r="N18" s="48">
        <f>VLOOKUP($A18,'Occupancy Raw Data'!$B$8:$BE$45,'Occupancy Raw Data'!AU$3,FALSE)</f>
        <v>9.8304293819403501</v>
      </c>
      <c r="O18" s="48">
        <f>VLOOKUP($A18,'Occupancy Raw Data'!$B$8:$BE$45,'Occupancy Raw Data'!AV$3,FALSE)</f>
        <v>6.8671105812443596</v>
      </c>
      <c r="P18" s="48">
        <f>VLOOKUP($A18,'Occupancy Raw Data'!$B$8:$BE$45,'Occupancy Raw Data'!AW$3,FALSE)</f>
        <v>7.7508494093877296</v>
      </c>
      <c r="Q18" s="48">
        <f>VLOOKUP($A18,'Occupancy Raw Data'!$B$8:$BE$45,'Occupancy Raw Data'!AX$3,FALSE)</f>
        <v>2.6031262952118399</v>
      </c>
      <c r="R18" s="49">
        <f>VLOOKUP($A18,'Occupancy Raw Data'!$B$8:$BE$45,'Occupancy Raw Data'!AY$3,FALSE)</f>
        <v>6.5477221401906798</v>
      </c>
      <c r="S18" s="48">
        <f>VLOOKUP($A18,'Occupancy Raw Data'!$B$8:$BE$45,'Occupancy Raw Data'!BA$3,FALSE)</f>
        <v>-6.55489148312859</v>
      </c>
      <c r="T18" s="48">
        <f>VLOOKUP($A18,'Occupancy Raw Data'!$B$8:$BE$45,'Occupancy Raw Data'!BB$3,FALSE)</f>
        <v>-3.9702258770775298</v>
      </c>
      <c r="U18" s="49">
        <f>VLOOKUP($A18,'Occupancy Raw Data'!$B$8:$BE$45,'Occupancy Raw Data'!BC$3,FALSE)</f>
        <v>-5.2788374880815496</v>
      </c>
      <c r="V18" s="50">
        <f>VLOOKUP($A18,'Occupancy Raw Data'!$B$8:$BE$45,'Occupancy Raw Data'!BE$3,FALSE)</f>
        <v>2.7004714908124798</v>
      </c>
      <c r="X18" s="51">
        <f>VLOOKUP($A18,'ADR Raw Data'!$B$6:$BE$43,'ADR Raw Data'!AG$1,FALSE)</f>
        <v>91.262681402908399</v>
      </c>
      <c r="Y18" s="52">
        <f>VLOOKUP($A18,'ADR Raw Data'!$B$6:$BE$43,'ADR Raw Data'!AH$1,FALSE)</f>
        <v>96.876356449344996</v>
      </c>
      <c r="Z18" s="52">
        <f>VLOOKUP($A18,'ADR Raw Data'!$B$6:$BE$43,'ADR Raw Data'!AI$1,FALSE)</f>
        <v>98.289923888284306</v>
      </c>
      <c r="AA18" s="52">
        <f>VLOOKUP($A18,'ADR Raw Data'!$B$6:$BE$43,'ADR Raw Data'!AJ$1,FALSE)</f>
        <v>98.859758148382994</v>
      </c>
      <c r="AB18" s="52">
        <f>VLOOKUP($A18,'ADR Raw Data'!$B$6:$BE$43,'ADR Raw Data'!AK$1,FALSE)</f>
        <v>95.352409362997307</v>
      </c>
      <c r="AC18" s="53">
        <f>VLOOKUP($A18,'ADR Raw Data'!$B$6:$BE$43,'ADR Raw Data'!AL$1,FALSE)</f>
        <v>96.293848839952204</v>
      </c>
      <c r="AD18" s="52">
        <f>VLOOKUP($A18,'ADR Raw Data'!$B$6:$BE$43,'ADR Raw Data'!AN$1,FALSE)</f>
        <v>102.06073179916299</v>
      </c>
      <c r="AE18" s="52">
        <f>VLOOKUP($A18,'ADR Raw Data'!$B$6:$BE$43,'ADR Raw Data'!AO$1,FALSE)</f>
        <v>103.698343535142</v>
      </c>
      <c r="AF18" s="53">
        <f>VLOOKUP($A18,'ADR Raw Data'!$B$6:$BE$43,'ADR Raw Data'!AP$1,FALSE)</f>
        <v>102.880393263671</v>
      </c>
      <c r="AG18" s="54">
        <f>VLOOKUP($A18,'ADR Raw Data'!$B$6:$BE$43,'ADR Raw Data'!AR$1,FALSE)</f>
        <v>98.270018663392193</v>
      </c>
      <c r="AI18" s="47">
        <f>VLOOKUP($A18,'ADR Raw Data'!$B$6:$BE$43,'ADR Raw Data'!AT$1,FALSE)</f>
        <v>0.10698309959273999</v>
      </c>
      <c r="AJ18" s="48">
        <f>VLOOKUP($A18,'ADR Raw Data'!$B$6:$BE$43,'ADR Raw Data'!AU$1,FALSE)</f>
        <v>7.67395693578987</v>
      </c>
      <c r="AK18" s="48">
        <f>VLOOKUP($A18,'ADR Raw Data'!$B$6:$BE$43,'ADR Raw Data'!AV$1,FALSE)</f>
        <v>8.5312349101283509</v>
      </c>
      <c r="AL18" s="48">
        <f>VLOOKUP($A18,'ADR Raw Data'!$B$6:$BE$43,'ADR Raw Data'!AW$1,FALSE)</f>
        <v>8.9891047137747506</v>
      </c>
      <c r="AM18" s="48">
        <f>VLOOKUP($A18,'ADR Raw Data'!$B$6:$BE$43,'ADR Raw Data'!AX$1,FALSE)</f>
        <v>4.6379322278570498</v>
      </c>
      <c r="AN18" s="49">
        <f>VLOOKUP($A18,'ADR Raw Data'!$B$6:$BE$43,'ADR Raw Data'!AY$1,FALSE)</f>
        <v>6.1631375402032802</v>
      </c>
      <c r="AO18" s="48">
        <f>VLOOKUP($A18,'ADR Raw Data'!$B$6:$BE$43,'ADR Raw Data'!BA$1,FALSE)</f>
        <v>4.2131908994023899</v>
      </c>
      <c r="AP18" s="48">
        <f>VLOOKUP($A18,'ADR Raw Data'!$B$6:$BE$43,'ADR Raw Data'!BB$1,FALSE)</f>
        <v>6.4797192053337103</v>
      </c>
      <c r="AQ18" s="49">
        <f>VLOOKUP($A18,'ADR Raw Data'!$B$6:$BE$43,'ADR Raw Data'!BC$1,FALSE)</f>
        <v>5.3404454473295697</v>
      </c>
      <c r="AR18" s="50">
        <f>VLOOKUP($A18,'ADR Raw Data'!$B$6:$BE$43,'ADR Raw Data'!BE$1,FALSE)</f>
        <v>5.7029268611860804</v>
      </c>
      <c r="AT18" s="51">
        <f>VLOOKUP($A18,'RevPAR Raw Data'!$B$6:$BE$43,'RevPAR Raw Data'!AG$1,FALSE)</f>
        <v>46.882613183336197</v>
      </c>
      <c r="AU18" s="52">
        <f>VLOOKUP($A18,'RevPAR Raw Data'!$B$6:$BE$43,'RevPAR Raw Data'!AH$1,FALSE)</f>
        <v>57.527254557039903</v>
      </c>
      <c r="AV18" s="52">
        <f>VLOOKUP($A18,'RevPAR Raw Data'!$B$6:$BE$43,'RevPAR Raw Data'!AI$1,FALSE)</f>
        <v>59.541509966602199</v>
      </c>
      <c r="AW18" s="52">
        <f>VLOOKUP($A18,'RevPAR Raw Data'!$B$6:$BE$43,'RevPAR Raw Data'!AJ$1,FALSE)</f>
        <v>61.659190868342399</v>
      </c>
      <c r="AX18" s="52">
        <f>VLOOKUP($A18,'RevPAR Raw Data'!$B$6:$BE$43,'RevPAR Raw Data'!AK$1,FALSE)</f>
        <v>57.820702091755997</v>
      </c>
      <c r="AY18" s="53">
        <f>VLOOKUP($A18,'RevPAR Raw Data'!$B$6:$BE$43,'RevPAR Raw Data'!AL$1,FALSE)</f>
        <v>56.686254133415297</v>
      </c>
      <c r="AZ18" s="52">
        <f>VLOOKUP($A18,'RevPAR Raw Data'!$B$6:$BE$43,'RevPAR Raw Data'!AN$1,FALSE)</f>
        <v>64.314945245209998</v>
      </c>
      <c r="BA18" s="52">
        <f>VLOOKUP($A18,'RevPAR Raw Data'!$B$6:$BE$43,'RevPAR Raw Data'!AO$1,FALSE)</f>
        <v>65.483617358059405</v>
      </c>
      <c r="BB18" s="53">
        <f>VLOOKUP($A18,'RevPAR Raw Data'!$B$6:$BE$43,'RevPAR Raw Data'!AP$1,FALSE)</f>
        <v>64.899281301634701</v>
      </c>
      <c r="BC18" s="54">
        <f>VLOOKUP($A18,'RevPAR Raw Data'!$B$6:$BE$43,'RevPAR Raw Data'!AR$1,FALSE)</f>
        <v>59.032833324335101</v>
      </c>
      <c r="BE18" s="47">
        <f>VLOOKUP($A18,'RevPAR Raw Data'!$B$6:$BE$43,'RevPAR Raw Data'!AT$1,FALSE)</f>
        <v>5.9992526469502199</v>
      </c>
      <c r="BF18" s="48">
        <f>VLOOKUP($A18,'RevPAR Raw Data'!$B$6:$BE$43,'RevPAR Raw Data'!AU$1,FALSE)</f>
        <v>18.2587692351035</v>
      </c>
      <c r="BG18" s="48">
        <f>VLOOKUP($A18,'RevPAR Raw Data'!$B$6:$BE$43,'RevPAR Raw Data'!AV$1,FALSE)</f>
        <v>15.9841948265969</v>
      </c>
      <c r="BH18" s="48">
        <f>VLOOKUP($A18,'RevPAR Raw Data'!$B$6:$BE$43,'RevPAR Raw Data'!AW$1,FALSE)</f>
        <v>17.436686092779301</v>
      </c>
      <c r="BI18" s="48">
        <f>VLOOKUP($A18,'RevPAR Raw Data'!$B$6:$BE$43,'RevPAR Raw Data'!AX$1,FALSE)</f>
        <v>7.3617897564463401</v>
      </c>
      <c r="BJ18" s="49">
        <f>VLOOKUP($A18,'RevPAR Raw Data'!$B$6:$BE$43,'RevPAR Raw Data'!AY$1,FALSE)</f>
        <v>13.1144048016442</v>
      </c>
      <c r="BK18" s="48">
        <f>VLOOKUP($A18,'RevPAR Raw Data'!$B$6:$BE$43,'RevPAR Raw Data'!BA$1,FALSE)</f>
        <v>-2.6178706751590699</v>
      </c>
      <c r="BL18" s="48">
        <f>VLOOKUP($A18,'RevPAR Raw Data'!$B$6:$BE$43,'RevPAR Raw Data'!BB$1,FALSE)</f>
        <v>2.2522338396040502</v>
      </c>
      <c r="BM18" s="49">
        <f>VLOOKUP($A18,'RevPAR Raw Data'!$B$6:$BE$43,'RevPAR Raw Data'!BC$1,FALSE)</f>
        <v>-0.22030547705615799</v>
      </c>
      <c r="BN18" s="50">
        <f>VLOOKUP($A18,'RevPAR Raw Data'!$B$6:$BE$43,'RevPAR Raw Data'!BE$1,FALSE)</f>
        <v>8.5574042660267793</v>
      </c>
    </row>
    <row r="19" spans="1:66" x14ac:dyDescent="0.25">
      <c r="A19" s="63" t="s">
        <v>94</v>
      </c>
      <c r="B19" s="47">
        <f>VLOOKUP($A19,'Occupancy Raw Data'!$B$8:$BE$45,'Occupancy Raw Data'!AG$3,FALSE)</f>
        <v>35.673737063223598</v>
      </c>
      <c r="C19" s="48">
        <f>VLOOKUP($A19,'Occupancy Raw Data'!$B$8:$BE$45,'Occupancy Raw Data'!AH$3,FALSE)</f>
        <v>39.306204409474603</v>
      </c>
      <c r="D19" s="48">
        <f>VLOOKUP($A19,'Occupancy Raw Data'!$B$8:$BE$45,'Occupancy Raw Data'!AI$3,FALSE)</f>
        <v>40.711826899434399</v>
      </c>
      <c r="E19" s="48">
        <f>VLOOKUP($A19,'Occupancy Raw Data'!$B$8:$BE$45,'Occupancy Raw Data'!AJ$3,FALSE)</f>
        <v>44.443078436193701</v>
      </c>
      <c r="F19" s="48">
        <f>VLOOKUP($A19,'Occupancy Raw Data'!$B$8:$BE$45,'Occupancy Raw Data'!AK$3,FALSE)</f>
        <v>47.642786804529699</v>
      </c>
      <c r="G19" s="49">
        <f>VLOOKUP($A19,'Occupancy Raw Data'!$B$8:$BE$45,'Occupancy Raw Data'!AL$3,FALSE)</f>
        <v>41.554246549511902</v>
      </c>
      <c r="H19" s="48">
        <f>VLOOKUP($A19,'Occupancy Raw Data'!$B$8:$BE$45,'Occupancy Raw Data'!AN$3,FALSE)</f>
        <v>55.8037912358444</v>
      </c>
      <c r="I19" s="48">
        <f>VLOOKUP($A19,'Occupancy Raw Data'!$B$8:$BE$45,'Occupancy Raw Data'!AO$3,FALSE)</f>
        <v>56.326932545543997</v>
      </c>
      <c r="J19" s="49">
        <f>VLOOKUP($A19,'Occupancy Raw Data'!$B$8:$BE$45,'Occupancy Raw Data'!AP$3,FALSE)</f>
        <v>56.065361890694199</v>
      </c>
      <c r="K19" s="50">
        <f>VLOOKUP($A19,'Occupancy Raw Data'!$B$8:$BE$45,'Occupancy Raw Data'!AR$3,FALSE)</f>
        <v>45.6974745122847</v>
      </c>
      <c r="M19" s="47">
        <f>VLOOKUP($A19,'Occupancy Raw Data'!$B$8:$BE$45,'Occupancy Raw Data'!AT$3,FALSE)</f>
        <v>-1.20341850937164E-2</v>
      </c>
      <c r="N19" s="48">
        <f>VLOOKUP($A19,'Occupancy Raw Data'!$B$8:$BE$45,'Occupancy Raw Data'!AU$3,FALSE)</f>
        <v>3.5233425777083802</v>
      </c>
      <c r="O19" s="48">
        <f>VLOOKUP($A19,'Occupancy Raw Data'!$B$8:$BE$45,'Occupancy Raw Data'!AV$3,FALSE)</f>
        <v>-0.58265645236483998</v>
      </c>
      <c r="P19" s="48">
        <f>VLOOKUP($A19,'Occupancy Raw Data'!$B$8:$BE$45,'Occupancy Raw Data'!AW$3,FALSE)</f>
        <v>-1.5812456707707401</v>
      </c>
      <c r="Q19" s="48">
        <f>VLOOKUP($A19,'Occupancy Raw Data'!$B$8:$BE$45,'Occupancy Raw Data'!AX$3,FALSE)</f>
        <v>-4.9278274220530403</v>
      </c>
      <c r="R19" s="49">
        <f>VLOOKUP($A19,'Occupancy Raw Data'!$B$8:$BE$45,'Occupancy Raw Data'!AY$3,FALSE)</f>
        <v>-0.99148524189638798</v>
      </c>
      <c r="S19" s="48">
        <f>VLOOKUP($A19,'Occupancy Raw Data'!$B$8:$BE$45,'Occupancy Raw Data'!BA$3,FALSE)</f>
        <v>-7.8574042894574596</v>
      </c>
      <c r="T19" s="48">
        <f>VLOOKUP($A19,'Occupancy Raw Data'!$B$8:$BE$45,'Occupancy Raw Data'!BB$3,FALSE)</f>
        <v>-8.7734734024702306</v>
      </c>
      <c r="U19" s="49">
        <f>VLOOKUP($A19,'Occupancy Raw Data'!$B$8:$BE$45,'Occupancy Raw Data'!BC$3,FALSE)</f>
        <v>-8.3198639175128992</v>
      </c>
      <c r="V19" s="50">
        <f>VLOOKUP($A19,'Occupancy Raw Data'!$B$8:$BE$45,'Occupancy Raw Data'!BE$3,FALSE)</f>
        <v>-3.6897785056828698</v>
      </c>
      <c r="X19" s="51">
        <f>VLOOKUP($A19,'ADR Raw Data'!$B$6:$BE$43,'ADR Raw Data'!AG$1,FALSE)</f>
        <v>98.137709955764905</v>
      </c>
      <c r="Y19" s="52">
        <f>VLOOKUP($A19,'ADR Raw Data'!$B$6:$BE$43,'ADR Raw Data'!AH$1,FALSE)</f>
        <v>99.115861403325795</v>
      </c>
      <c r="Z19" s="52">
        <f>VLOOKUP($A19,'ADR Raw Data'!$B$6:$BE$43,'ADR Raw Data'!AI$1,FALSE)</f>
        <v>101.191338552518</v>
      </c>
      <c r="AA19" s="52">
        <f>VLOOKUP($A19,'ADR Raw Data'!$B$6:$BE$43,'ADR Raw Data'!AJ$1,FALSE)</f>
        <v>102.960540202858</v>
      </c>
      <c r="AB19" s="52">
        <f>VLOOKUP($A19,'ADR Raw Data'!$B$6:$BE$43,'ADR Raw Data'!AK$1,FALSE)</f>
        <v>103.111884907204</v>
      </c>
      <c r="AC19" s="53">
        <f>VLOOKUP($A19,'ADR Raw Data'!$B$6:$BE$43,'ADR Raw Data'!AL$1,FALSE)</f>
        <v>101.092755518289</v>
      </c>
      <c r="AD19" s="52">
        <f>VLOOKUP($A19,'ADR Raw Data'!$B$6:$BE$43,'ADR Raw Data'!AN$1,FALSE)</f>
        <v>112.043720337487</v>
      </c>
      <c r="AE19" s="52">
        <f>VLOOKUP($A19,'ADR Raw Data'!$B$6:$BE$43,'ADR Raw Data'!AO$1,FALSE)</f>
        <v>114.621279953379</v>
      </c>
      <c r="AF19" s="53">
        <f>VLOOKUP($A19,'ADR Raw Data'!$B$6:$BE$43,'ADR Raw Data'!AP$1,FALSE)</f>
        <v>113.338512894963</v>
      </c>
      <c r="AG19" s="54">
        <f>VLOOKUP($A19,'ADR Raw Data'!$B$6:$BE$43,'ADR Raw Data'!AR$1,FALSE)</f>
        <v>105.38244756872101</v>
      </c>
      <c r="AI19" s="47">
        <f>VLOOKUP($A19,'ADR Raw Data'!$B$6:$BE$43,'ADR Raw Data'!AT$1,FALSE)</f>
        <v>8.5427773311300399</v>
      </c>
      <c r="AJ19" s="48">
        <f>VLOOKUP($A19,'ADR Raw Data'!$B$6:$BE$43,'ADR Raw Data'!AU$1,FALSE)</f>
        <v>9.52487218694775</v>
      </c>
      <c r="AK19" s="48">
        <f>VLOOKUP($A19,'ADR Raw Data'!$B$6:$BE$43,'ADR Raw Data'!AV$1,FALSE)</f>
        <v>7.3033726631015998</v>
      </c>
      <c r="AL19" s="48">
        <f>VLOOKUP($A19,'ADR Raw Data'!$B$6:$BE$43,'ADR Raw Data'!AW$1,FALSE)</f>
        <v>6.2524400520038901</v>
      </c>
      <c r="AM19" s="48">
        <f>VLOOKUP($A19,'ADR Raw Data'!$B$6:$BE$43,'ADR Raw Data'!AX$1,FALSE)</f>
        <v>4.0695483087780504</v>
      </c>
      <c r="AN19" s="49">
        <f>VLOOKUP($A19,'ADR Raw Data'!$B$6:$BE$43,'ADR Raw Data'!AY$1,FALSE)</f>
        <v>6.80563058329603</v>
      </c>
      <c r="AO19" s="48">
        <f>VLOOKUP($A19,'ADR Raw Data'!$B$6:$BE$43,'ADR Raw Data'!BA$1,FALSE)</f>
        <v>2.6028011679352399</v>
      </c>
      <c r="AP19" s="48">
        <f>VLOOKUP($A19,'ADR Raw Data'!$B$6:$BE$43,'ADR Raw Data'!BB$1,FALSE)</f>
        <v>4.3449311050508204</v>
      </c>
      <c r="AQ19" s="49">
        <f>VLOOKUP($A19,'ADR Raw Data'!$B$6:$BE$43,'ADR Raw Data'!BC$1,FALSE)</f>
        <v>3.4789759969419598</v>
      </c>
      <c r="AR19" s="50">
        <f>VLOOKUP($A19,'ADR Raw Data'!$B$6:$BE$43,'ADR Raw Data'!BE$1,FALSE)</f>
        <v>5.2493628994250798</v>
      </c>
      <c r="AT19" s="51">
        <f>VLOOKUP($A19,'RevPAR Raw Data'!$B$6:$BE$43,'RevPAR Raw Data'!AG$1,FALSE)</f>
        <v>35.009388609488603</v>
      </c>
      <c r="AU19" s="52">
        <f>VLOOKUP($A19,'RevPAR Raw Data'!$B$6:$BE$43,'RevPAR Raw Data'!AH$1,FALSE)</f>
        <v>38.958683085402797</v>
      </c>
      <c r="AV19" s="52">
        <f>VLOOKUP($A19,'RevPAR Raw Data'!$B$6:$BE$43,'RevPAR Raw Data'!AI$1,FALSE)</f>
        <v>41.196842588722198</v>
      </c>
      <c r="AW19" s="52">
        <f>VLOOKUP($A19,'RevPAR Raw Data'!$B$6:$BE$43,'RevPAR Raw Data'!AJ$1,FALSE)</f>
        <v>45.758833640685097</v>
      </c>
      <c r="AX19" s="52">
        <f>VLOOKUP($A19,'RevPAR Raw Data'!$B$6:$BE$43,'RevPAR Raw Data'!AK$1,FALSE)</f>
        <v>49.1253754964713</v>
      </c>
      <c r="AY19" s="53">
        <f>VLOOKUP($A19,'RevPAR Raw Data'!$B$6:$BE$43,'RevPAR Raw Data'!AL$1,FALSE)</f>
        <v>42.008332871765198</v>
      </c>
      <c r="AZ19" s="52">
        <f>VLOOKUP($A19,'RevPAR Raw Data'!$B$6:$BE$43,'RevPAR Raw Data'!AN$1,FALSE)</f>
        <v>62.524643790004902</v>
      </c>
      <c r="BA19" s="52">
        <f>VLOOKUP($A19,'RevPAR Raw Data'!$B$6:$BE$43,'RevPAR Raw Data'!AO$1,FALSE)</f>
        <v>64.562651042179496</v>
      </c>
      <c r="BB19" s="53">
        <f>VLOOKUP($A19,'RevPAR Raw Data'!$B$6:$BE$43,'RevPAR Raw Data'!AP$1,FALSE)</f>
        <v>63.543647416092199</v>
      </c>
      <c r="BC19" s="54">
        <f>VLOOKUP($A19,'RevPAR Raw Data'!$B$6:$BE$43,'RevPAR Raw Data'!AR$1,FALSE)</f>
        <v>48.157117118138203</v>
      </c>
      <c r="BE19" s="47">
        <f>VLOOKUP($A19,'RevPAR Raw Data'!$B$6:$BE$43,'RevPAR Raw Data'!AT$1,FALSE)</f>
        <v>8.5297150924001492</v>
      </c>
      <c r="BF19" s="48">
        <f>VLOOKUP($A19,'RevPAR Raw Data'!$B$6:$BE$43,'RevPAR Raw Data'!AU$1,FALSE)</f>
        <v>13.3838086418911</v>
      </c>
      <c r="BG19" s="48">
        <f>VLOOKUP($A19,'RevPAR Raw Data'!$B$6:$BE$43,'RevPAR Raw Data'!AV$1,FALSE)</f>
        <v>6.67816263867494</v>
      </c>
      <c r="BH19" s="48">
        <f>VLOOKUP($A19,'RevPAR Raw Data'!$B$6:$BE$43,'RevPAR Raw Data'!AW$1,FALSE)</f>
        <v>4.5723279435933</v>
      </c>
      <c r="BI19" s="48">
        <f>VLOOKUP($A19,'RevPAR Raw Data'!$B$6:$BE$43,'RevPAR Raw Data'!AX$1,FALSE)</f>
        <v>-1.05881943078865</v>
      </c>
      <c r="BJ19" s="49">
        <f>VLOOKUP($A19,'RevPAR Raw Data'!$B$6:$BE$43,'RevPAR Raw Data'!AY$1,FALSE)</f>
        <v>5.7466685185482698</v>
      </c>
      <c r="BK19" s="48">
        <f>VLOOKUP($A19,'RevPAR Raw Data'!$B$6:$BE$43,'RevPAR Raw Data'!BA$1,FALSE)</f>
        <v>-5.4591157321376</v>
      </c>
      <c r="BL19" s="48">
        <f>VLOOKUP($A19,'RevPAR Raw Data'!$B$6:$BE$43,'RevPAR Raw Data'!BB$1,FALSE)</f>
        <v>-4.8097436722766904</v>
      </c>
      <c r="BM19" s="49">
        <f>VLOOKUP($A19,'RevPAR Raw Data'!$B$6:$BE$43,'RevPAR Raw Data'!BC$1,FALSE)</f>
        <v>-5.1303339892394497</v>
      </c>
      <c r="BN19" s="50">
        <f>VLOOKUP($A19,'RevPAR Raw Data'!$B$6:$BE$43,'RevPAR Raw Data'!BE$1,FALSE)</f>
        <v>1.36589452979393</v>
      </c>
    </row>
    <row r="20" spans="1:66" x14ac:dyDescent="0.25">
      <c r="A20" s="63" t="s">
        <v>29</v>
      </c>
      <c r="B20" s="47">
        <f>VLOOKUP($A20,'Occupancy Raw Data'!$B$8:$BE$45,'Occupancy Raw Data'!AG$3,FALSE)</f>
        <v>32.117425769179</v>
      </c>
      <c r="C20" s="48">
        <f>VLOOKUP($A20,'Occupancy Raw Data'!$B$8:$BE$45,'Occupancy Raw Data'!AH$3,FALSE)</f>
        <v>31.637108692731399</v>
      </c>
      <c r="D20" s="48">
        <f>VLOOKUP($A20,'Occupancy Raw Data'!$B$8:$BE$45,'Occupancy Raw Data'!AI$3,FALSE)</f>
        <v>35.187424425634802</v>
      </c>
      <c r="E20" s="48">
        <f>VLOOKUP($A20,'Occupancy Raw Data'!$B$8:$BE$45,'Occupancy Raw Data'!AJ$3,FALSE)</f>
        <v>42.415692597071001</v>
      </c>
      <c r="F20" s="48">
        <f>VLOOKUP($A20,'Occupancy Raw Data'!$B$8:$BE$45,'Occupancy Raw Data'!AK$3,FALSE)</f>
        <v>46.694881096332097</v>
      </c>
      <c r="G20" s="49">
        <f>VLOOKUP($A20,'Occupancy Raw Data'!$B$8:$BE$45,'Occupancy Raw Data'!AL$3,FALSE)</f>
        <v>37.610506516189702</v>
      </c>
      <c r="H20" s="48">
        <f>VLOOKUP($A20,'Occupancy Raw Data'!$B$8:$BE$45,'Occupancy Raw Data'!AN$3,FALSE)</f>
        <v>62.555421201128503</v>
      </c>
      <c r="I20" s="48">
        <f>VLOOKUP($A20,'Occupancy Raw Data'!$B$8:$BE$45,'Occupancy Raw Data'!AO$3,FALSE)</f>
        <v>67.620583098213004</v>
      </c>
      <c r="J20" s="49">
        <f>VLOOKUP($A20,'Occupancy Raw Data'!$B$8:$BE$45,'Occupancy Raw Data'!AP$3,FALSE)</f>
        <v>65.0880021496708</v>
      </c>
      <c r="K20" s="50">
        <f>VLOOKUP($A20,'Occupancy Raw Data'!$B$8:$BE$45,'Occupancy Raw Data'!AR$3,FALSE)</f>
        <v>45.461219554327101</v>
      </c>
      <c r="M20" s="47">
        <f>VLOOKUP($A20,'Occupancy Raw Data'!$B$8:$BE$45,'Occupancy Raw Data'!AT$3,FALSE)</f>
        <v>5.1252711033291902</v>
      </c>
      <c r="N20" s="48">
        <f>VLOOKUP($A20,'Occupancy Raw Data'!$B$8:$BE$45,'Occupancy Raw Data'!AU$3,FALSE)</f>
        <v>-3.89071111416356</v>
      </c>
      <c r="O20" s="48">
        <f>VLOOKUP($A20,'Occupancy Raw Data'!$B$8:$BE$45,'Occupancy Raw Data'!AV$3,FALSE)</f>
        <v>2.8642507688204302</v>
      </c>
      <c r="P20" s="48">
        <f>VLOOKUP($A20,'Occupancy Raw Data'!$B$8:$BE$45,'Occupancy Raw Data'!AW$3,FALSE)</f>
        <v>9.7933984444815003</v>
      </c>
      <c r="Q20" s="48">
        <f>VLOOKUP($A20,'Occupancy Raw Data'!$B$8:$BE$45,'Occupancy Raw Data'!AX$3,FALSE)</f>
        <v>5.1072042655266099</v>
      </c>
      <c r="R20" s="49">
        <f>VLOOKUP($A20,'Occupancy Raw Data'!$B$8:$BE$45,'Occupancy Raw Data'!AY$3,FALSE)</f>
        <v>4.03930907693106</v>
      </c>
      <c r="S20" s="48">
        <f>VLOOKUP($A20,'Occupancy Raw Data'!$B$8:$BE$45,'Occupancy Raw Data'!BA$3,FALSE)</f>
        <v>-2.5308302865335599</v>
      </c>
      <c r="T20" s="48">
        <f>VLOOKUP($A20,'Occupancy Raw Data'!$B$8:$BE$45,'Occupancy Raw Data'!BB$3,FALSE)</f>
        <v>-2.8774246199549101</v>
      </c>
      <c r="U20" s="49">
        <f>VLOOKUP($A20,'Occupancy Raw Data'!$B$8:$BE$45,'Occupancy Raw Data'!BC$3,FALSE)</f>
        <v>-2.71117864118541</v>
      </c>
      <c r="V20" s="50">
        <f>VLOOKUP($A20,'Occupancy Raw Data'!$B$8:$BE$45,'Occupancy Raw Data'!BE$3,FALSE)</f>
        <v>1.15512324543939</v>
      </c>
      <c r="X20" s="51">
        <f>VLOOKUP($A20,'ADR Raw Data'!$B$6:$BE$43,'ADR Raw Data'!AG$1,FALSE)</f>
        <v>119.188722024681</v>
      </c>
      <c r="Y20" s="52">
        <f>VLOOKUP($A20,'ADR Raw Data'!$B$6:$BE$43,'ADR Raw Data'!AH$1,FALSE)</f>
        <v>108.601315426266</v>
      </c>
      <c r="Z20" s="52">
        <f>VLOOKUP($A20,'ADR Raw Data'!$B$6:$BE$43,'ADR Raw Data'!AI$1,FALSE)</f>
        <v>115.34908648339</v>
      </c>
      <c r="AA20" s="52">
        <f>VLOOKUP($A20,'ADR Raw Data'!$B$6:$BE$43,'ADR Raw Data'!AJ$1,FALSE)</f>
        <v>134.865895628761</v>
      </c>
      <c r="AB20" s="52">
        <f>VLOOKUP($A20,'ADR Raw Data'!$B$6:$BE$43,'ADR Raw Data'!AK$1,FALSE)</f>
        <v>143.42754783484301</v>
      </c>
      <c r="AC20" s="53">
        <f>VLOOKUP($A20,'ADR Raw Data'!$B$6:$BE$43,'ADR Raw Data'!AL$1,FALSE)</f>
        <v>126.243800882347</v>
      </c>
      <c r="AD20" s="52">
        <f>VLOOKUP($A20,'ADR Raw Data'!$B$6:$BE$43,'ADR Raw Data'!AN$1,FALSE)</f>
        <v>179.28775773195801</v>
      </c>
      <c r="AE20" s="52">
        <f>VLOOKUP($A20,'ADR Raw Data'!$B$6:$BE$43,'ADR Raw Data'!AO$1,FALSE)</f>
        <v>183.50389926485099</v>
      </c>
      <c r="AF20" s="53">
        <f>VLOOKUP($A20,'ADR Raw Data'!$B$6:$BE$43,'ADR Raw Data'!AP$1,FALSE)</f>
        <v>181.477853751677</v>
      </c>
      <c r="AG20" s="54">
        <f>VLOOKUP($A20,'ADR Raw Data'!$B$6:$BE$43,'ADR Raw Data'!AR$1,FALSE)</f>
        <v>148.83809231288799</v>
      </c>
      <c r="AI20" s="47">
        <f>VLOOKUP($A20,'ADR Raw Data'!$B$6:$BE$43,'ADR Raw Data'!AT$1,FALSE)</f>
        <v>-0.33847383559213801</v>
      </c>
      <c r="AJ20" s="48">
        <f>VLOOKUP($A20,'ADR Raw Data'!$B$6:$BE$43,'ADR Raw Data'!AU$1,FALSE)</f>
        <v>-2.3358528283378299</v>
      </c>
      <c r="AK20" s="48">
        <f>VLOOKUP($A20,'ADR Raw Data'!$B$6:$BE$43,'ADR Raw Data'!AV$1,FALSE)</f>
        <v>0.60157912190420404</v>
      </c>
      <c r="AL20" s="48">
        <f>VLOOKUP($A20,'ADR Raw Data'!$B$6:$BE$43,'ADR Raw Data'!AW$1,FALSE)</f>
        <v>4.3675776379691102</v>
      </c>
      <c r="AM20" s="48">
        <f>VLOOKUP($A20,'ADR Raw Data'!$B$6:$BE$43,'ADR Raw Data'!AX$1,FALSE)</f>
        <v>2.3853513079501698</v>
      </c>
      <c r="AN20" s="49">
        <f>VLOOKUP($A20,'ADR Raw Data'!$B$6:$BE$43,'ADR Raw Data'!AY$1,FALSE)</f>
        <v>1.6182477592664199</v>
      </c>
      <c r="AO20" s="48">
        <f>VLOOKUP($A20,'ADR Raw Data'!$B$6:$BE$43,'ADR Raw Data'!BA$1,FALSE)</f>
        <v>4.85613650035428</v>
      </c>
      <c r="AP20" s="48">
        <f>VLOOKUP($A20,'ADR Raw Data'!$B$6:$BE$43,'ADR Raw Data'!BB$1,FALSE)</f>
        <v>7.4437194420012904</v>
      </c>
      <c r="AQ20" s="49">
        <f>VLOOKUP($A20,'ADR Raw Data'!$B$6:$BE$43,'ADR Raw Data'!BC$1,FALSE)</f>
        <v>6.1996440913793602</v>
      </c>
      <c r="AR20" s="50">
        <f>VLOOKUP($A20,'ADR Raw Data'!$B$6:$BE$43,'ADR Raw Data'!BE$1,FALSE)</f>
        <v>3.2970346175096101</v>
      </c>
      <c r="AT20" s="51">
        <f>VLOOKUP($A20,'RevPAR Raw Data'!$B$6:$BE$43,'RevPAR Raw Data'!AG$1,FALSE)</f>
        <v>38.280349321510101</v>
      </c>
      <c r="AU20" s="52">
        <f>VLOOKUP($A20,'RevPAR Raw Data'!$B$6:$BE$43,'RevPAR Raw Data'!AH$1,FALSE)</f>
        <v>34.358316203143801</v>
      </c>
      <c r="AV20" s="52">
        <f>VLOOKUP($A20,'RevPAR Raw Data'!$B$6:$BE$43,'RevPAR Raw Data'!AI$1,FALSE)</f>
        <v>40.5883726320032</v>
      </c>
      <c r="AW20" s="52">
        <f>VLOOKUP($A20,'RevPAR Raw Data'!$B$6:$BE$43,'RevPAR Raw Data'!AJ$1,FALSE)</f>
        <v>57.204303708182103</v>
      </c>
      <c r="AX20" s="52">
        <f>VLOOKUP($A20,'RevPAR Raw Data'!$B$6:$BE$43,'RevPAR Raw Data'!AK$1,FALSE)</f>
        <v>66.973322920865201</v>
      </c>
      <c r="AY20" s="53">
        <f>VLOOKUP($A20,'RevPAR Raw Data'!$B$6:$BE$43,'RevPAR Raw Data'!AL$1,FALSE)</f>
        <v>47.480932957140901</v>
      </c>
      <c r="AZ20" s="52">
        <f>VLOOKUP($A20,'RevPAR Raw Data'!$B$6:$BE$43,'RevPAR Raw Data'!AN$1,FALSE)</f>
        <v>112.154212011285</v>
      </c>
      <c r="BA20" s="52">
        <f>VLOOKUP($A20,'RevPAR Raw Data'!$B$6:$BE$43,'RevPAR Raw Data'!AO$1,FALSE)</f>
        <v>124.08640669085</v>
      </c>
      <c r="BB20" s="53">
        <f>VLOOKUP($A20,'RevPAR Raw Data'!$B$6:$BE$43,'RevPAR Raw Data'!AP$1,FALSE)</f>
        <v>118.120309351068</v>
      </c>
      <c r="BC20" s="54">
        <f>VLOOKUP($A20,'RevPAR Raw Data'!$B$6:$BE$43,'RevPAR Raw Data'!AR$1,FALSE)</f>
        <v>67.663611926834406</v>
      </c>
      <c r="BE20" s="47">
        <f>VLOOKUP($A20,'RevPAR Raw Data'!$B$6:$BE$43,'RevPAR Raw Data'!AT$1,FALSE)</f>
        <v>4.7694495660491203</v>
      </c>
      <c r="BF20" s="48">
        <f>VLOOKUP($A20,'RevPAR Raw Data'!$B$6:$BE$43,'RevPAR Raw Data'!AU$1,FALSE)</f>
        <v>-6.1356826568987604</v>
      </c>
      <c r="BG20" s="48">
        <f>VLOOKUP($A20,'RevPAR Raw Data'!$B$6:$BE$43,'RevPAR Raw Data'!AV$1,FALSE)</f>
        <v>3.4830606253488399</v>
      </c>
      <c r="BH20" s="48">
        <f>VLOOKUP($A20,'RevPAR Raw Data'!$B$6:$BE$43,'RevPAR Raw Data'!AW$1,FALSE)</f>
        <v>14.588710362909</v>
      </c>
      <c r="BI20" s="48">
        <f>VLOOKUP($A20,'RevPAR Raw Data'!$B$6:$BE$43,'RevPAR Raw Data'!AX$1,FALSE)</f>
        <v>7.61438033722421</v>
      </c>
      <c r="BJ20" s="49">
        <f>VLOOKUP($A20,'RevPAR Raw Data'!$B$6:$BE$43,'RevPAR Raw Data'!AY$1,FALSE)</f>
        <v>5.7229228648247599</v>
      </c>
      <c r="BK20" s="48">
        <f>VLOOKUP($A20,'RevPAR Raw Data'!$B$6:$BE$43,'RevPAR Raw Data'!BA$1,FALSE)</f>
        <v>2.20240564051434</v>
      </c>
      <c r="BL20" s="48">
        <f>VLOOKUP($A20,'RevPAR Raw Data'!$B$6:$BE$43,'RevPAR Raw Data'!BB$1,FALSE)</f>
        <v>4.3521074061818599</v>
      </c>
      <c r="BM20" s="49">
        <f>VLOOKUP($A20,'RevPAR Raw Data'!$B$6:$BE$43,'RevPAR Raw Data'!BC$1,FALSE)</f>
        <v>3.3203820237589601</v>
      </c>
      <c r="BN20" s="50">
        <f>VLOOKUP($A20,'RevPAR Raw Data'!$B$6:$BE$43,'RevPAR Raw Data'!BE$1,FALSE)</f>
        <v>4.4902426762260399</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Data'!AG$3,FALSE)</f>
        <v>39.143236804055498</v>
      </c>
      <c r="C22" s="48">
        <f>VLOOKUP($A22,'Occupancy Raw Data'!$B$8:$BE$45,'Occupancy Raw Data'!AH$3,FALSE)</f>
        <v>50.2853730923906</v>
      </c>
      <c r="D22" s="48">
        <f>VLOOKUP($A22,'Occupancy Raw Data'!$B$8:$BE$45,'Occupancy Raw Data'!AI$3,FALSE)</f>
        <v>53.148433246893099</v>
      </c>
      <c r="E22" s="48">
        <f>VLOOKUP($A22,'Occupancy Raw Data'!$B$8:$BE$45,'Occupancy Raw Data'!AJ$3,FALSE)</f>
        <v>50.078732782691603</v>
      </c>
      <c r="F22" s="48">
        <f>VLOOKUP($A22,'Occupancy Raw Data'!$B$8:$BE$45,'Occupancy Raw Data'!AK$3,FALSE)</f>
        <v>49.264955862182099</v>
      </c>
      <c r="G22" s="49">
        <f>VLOOKUP($A22,'Occupancy Raw Data'!$B$8:$BE$45,'Occupancy Raw Data'!AL$3,FALSE)</f>
        <v>48.3839273376256</v>
      </c>
      <c r="H22" s="48">
        <f>VLOOKUP($A22,'Occupancy Raw Data'!$B$8:$BE$45,'Occupancy Raw Data'!AN$3,FALSE)</f>
        <v>52.794222810986902</v>
      </c>
      <c r="I22" s="48">
        <f>VLOOKUP($A22,'Occupancy Raw Data'!$B$8:$BE$45,'Occupancy Raw Data'!AO$3,FALSE)</f>
        <v>52.103726802733803</v>
      </c>
      <c r="J22" s="49">
        <f>VLOOKUP($A22,'Occupancy Raw Data'!$B$8:$BE$45,'Occupancy Raw Data'!AP$3,FALSE)</f>
        <v>52.448974806860399</v>
      </c>
      <c r="K22" s="50">
        <f>VLOOKUP($A22,'Occupancy Raw Data'!$B$8:$BE$45,'Occupancy Raw Data'!AR$3,FALSE)</f>
        <v>49.544483175832497</v>
      </c>
      <c r="M22" s="47">
        <f>VLOOKUP($A22,'Occupancy Raw Data'!$B$8:$BE$45,'Occupancy Raw Data'!AT$3,FALSE)</f>
        <v>-2.0958273061198902</v>
      </c>
      <c r="N22" s="48">
        <f>VLOOKUP($A22,'Occupancy Raw Data'!$B$8:$BE$45,'Occupancy Raw Data'!AU$3,FALSE)</f>
        <v>0.96636658925526198</v>
      </c>
      <c r="O22" s="48">
        <f>VLOOKUP($A22,'Occupancy Raw Data'!$B$8:$BE$45,'Occupancy Raw Data'!AV$3,FALSE)</f>
        <v>1.5049855497873501</v>
      </c>
      <c r="P22" s="48">
        <f>VLOOKUP($A22,'Occupancy Raw Data'!$B$8:$BE$45,'Occupancy Raw Data'!AW$3,FALSE)</f>
        <v>9.2653981100773206E-2</v>
      </c>
      <c r="Q22" s="48">
        <f>VLOOKUP($A22,'Occupancy Raw Data'!$B$8:$BE$45,'Occupancy Raw Data'!AX$3,FALSE)</f>
        <v>7.6897435846131998E-2</v>
      </c>
      <c r="R22" s="49">
        <f>VLOOKUP($A22,'Occupancy Raw Data'!$B$8:$BE$45,'Occupancy Raw Data'!AY$3,FALSE)</f>
        <v>0.213714701763695</v>
      </c>
      <c r="S22" s="48">
        <f>VLOOKUP($A22,'Occupancy Raw Data'!$B$8:$BE$45,'Occupancy Raw Data'!BA$3,FALSE)</f>
        <v>-3.8747018163547602</v>
      </c>
      <c r="T22" s="48">
        <f>VLOOKUP($A22,'Occupancy Raw Data'!$B$8:$BE$45,'Occupancy Raw Data'!BB$3,FALSE)</f>
        <v>-4.06878756179362</v>
      </c>
      <c r="U22" s="49">
        <f>VLOOKUP($A22,'Occupancy Raw Data'!$B$8:$BE$45,'Occupancy Raw Data'!BC$3,FALSE)</f>
        <v>-3.97120396411654</v>
      </c>
      <c r="V22" s="50">
        <f>VLOOKUP($A22,'Occupancy Raw Data'!$B$8:$BE$45,'Occupancy Raw Data'!BE$3,FALSE)</f>
        <v>-1.09098464102629</v>
      </c>
      <c r="X22" s="51">
        <f>VLOOKUP($A22,'ADR Raw Data'!$B$6:$BE$43,'ADR Raw Data'!AG$1,FALSE)</f>
        <v>92.666519560926005</v>
      </c>
      <c r="Y22" s="52">
        <f>VLOOKUP($A22,'ADR Raw Data'!$B$6:$BE$43,'ADR Raw Data'!AH$1,FALSE)</f>
        <v>94.722808316453595</v>
      </c>
      <c r="Z22" s="52">
        <f>VLOOKUP($A22,'ADR Raw Data'!$B$6:$BE$43,'ADR Raw Data'!AI$1,FALSE)</f>
        <v>97.258911602088205</v>
      </c>
      <c r="AA22" s="52">
        <f>VLOOKUP($A22,'ADR Raw Data'!$B$6:$BE$43,'ADR Raw Data'!AJ$1,FALSE)</f>
        <v>99.105256341320796</v>
      </c>
      <c r="AB22" s="52">
        <f>VLOOKUP($A22,'ADR Raw Data'!$B$6:$BE$43,'ADR Raw Data'!AK$1,FALSE)</f>
        <v>100.592564755434</v>
      </c>
      <c r="AC22" s="53">
        <f>VLOOKUP($A22,'ADR Raw Data'!$B$6:$BE$43,'ADR Raw Data'!AL$1,FALSE)</f>
        <v>97.048818983398704</v>
      </c>
      <c r="AD22" s="52">
        <f>VLOOKUP($A22,'ADR Raw Data'!$B$6:$BE$43,'ADR Raw Data'!AN$1,FALSE)</f>
        <v>116.36336412488301</v>
      </c>
      <c r="AE22" s="52">
        <f>VLOOKUP($A22,'ADR Raw Data'!$B$6:$BE$43,'ADR Raw Data'!AO$1,FALSE)</f>
        <v>115.000935200809</v>
      </c>
      <c r="AF22" s="53">
        <f>VLOOKUP($A22,'ADR Raw Data'!$B$6:$BE$43,'ADR Raw Data'!AP$1,FALSE)</f>
        <v>115.68663379116801</v>
      </c>
      <c r="AG22" s="54">
        <f>VLOOKUP($A22,'ADR Raw Data'!$B$6:$BE$43,'ADR Raw Data'!AR$1,FALSE)</f>
        <v>102.681784759482</v>
      </c>
      <c r="AH22" s="65"/>
      <c r="AI22" s="47">
        <f>VLOOKUP($A22,'ADR Raw Data'!$B$6:$BE$43,'ADR Raw Data'!AT$1,FALSE)</f>
        <v>1.62321341691952</v>
      </c>
      <c r="AJ22" s="48">
        <f>VLOOKUP($A22,'ADR Raw Data'!$B$6:$BE$43,'ADR Raw Data'!AU$1,FALSE)</f>
        <v>3.7710029283303901</v>
      </c>
      <c r="AK22" s="48">
        <f>VLOOKUP($A22,'ADR Raw Data'!$B$6:$BE$43,'ADR Raw Data'!AV$1,FALSE)</f>
        <v>5.2153216789337504</v>
      </c>
      <c r="AL22" s="48">
        <f>VLOOKUP($A22,'ADR Raw Data'!$B$6:$BE$43,'ADR Raw Data'!AW$1,FALSE)</f>
        <v>4.1308000706396797</v>
      </c>
      <c r="AM22" s="48">
        <f>VLOOKUP($A22,'ADR Raw Data'!$B$6:$BE$43,'ADR Raw Data'!AX$1,FALSE)</f>
        <v>2.6189379887942299</v>
      </c>
      <c r="AN22" s="49">
        <f>VLOOKUP($A22,'ADR Raw Data'!$B$6:$BE$43,'ADR Raw Data'!AY$1,FALSE)</f>
        <v>3.5765565112642599</v>
      </c>
      <c r="AO22" s="48">
        <f>VLOOKUP($A22,'ADR Raw Data'!$B$6:$BE$43,'ADR Raw Data'!BA$1,FALSE)</f>
        <v>5.5538678055736499</v>
      </c>
      <c r="AP22" s="48">
        <f>VLOOKUP($A22,'ADR Raw Data'!$B$6:$BE$43,'ADR Raw Data'!BB$1,FALSE)</f>
        <v>3.4549443770153099</v>
      </c>
      <c r="AQ22" s="49">
        <f>VLOOKUP($A22,'ADR Raw Data'!$B$6:$BE$43,'ADR Raw Data'!BC$1,FALSE)</f>
        <v>4.5065163086076403</v>
      </c>
      <c r="AR22" s="50">
        <f>VLOOKUP($A22,'ADR Raw Data'!$B$6:$BE$43,'ADR Raw Data'!BE$1,FALSE)</f>
        <v>3.72664125137138</v>
      </c>
      <c r="AT22" s="51">
        <f>VLOOKUP($A22,'RevPAR Raw Data'!$B$6:$BE$43,'RevPAR Raw Data'!AG$1,FALSE)</f>
        <v>36.272675189809597</v>
      </c>
      <c r="AU22" s="52">
        <f>VLOOKUP($A22,'RevPAR Raw Data'!$B$6:$BE$43,'RevPAR Raw Data'!AH$1,FALSE)</f>
        <v>47.631717565518699</v>
      </c>
      <c r="AV22" s="52">
        <f>VLOOKUP($A22,'RevPAR Raw Data'!$B$6:$BE$43,'RevPAR Raw Data'!AI$1,FALSE)</f>
        <v>51.691587709490598</v>
      </c>
      <c r="AW22" s="52">
        <f>VLOOKUP($A22,'RevPAR Raw Data'!$B$6:$BE$43,'RevPAR Raw Data'!AJ$1,FALSE)</f>
        <v>49.6306564967716</v>
      </c>
      <c r="AX22" s="52">
        <f>VLOOKUP($A22,'RevPAR Raw Data'!$B$6:$BE$43,'RevPAR Raw Data'!AK$1,FALSE)</f>
        <v>49.556882627401698</v>
      </c>
      <c r="AY22" s="53">
        <f>VLOOKUP($A22,'RevPAR Raw Data'!$B$6:$BE$43,'RevPAR Raw Data'!AL$1,FALSE)</f>
        <v>46.956030058951498</v>
      </c>
      <c r="AZ22" s="52">
        <f>VLOOKUP($A22,'RevPAR Raw Data'!$B$6:$BE$43,'RevPAR Raw Data'!AN$1,FALSE)</f>
        <v>61.433133726450997</v>
      </c>
      <c r="BA22" s="52">
        <f>VLOOKUP($A22,'RevPAR Raw Data'!$B$6:$BE$43,'RevPAR Raw Data'!AO$1,FALSE)</f>
        <v>59.919773097619</v>
      </c>
      <c r="BB22" s="53">
        <f>VLOOKUP($A22,'RevPAR Raw Data'!$B$6:$BE$43,'RevPAR Raw Data'!AP$1,FALSE)</f>
        <v>60.676453412035002</v>
      </c>
      <c r="BC22" s="54">
        <f>VLOOKUP($A22,'RevPAR Raw Data'!$B$6:$BE$43,'RevPAR Raw Data'!AR$1,FALSE)</f>
        <v>50.873159574806301</v>
      </c>
      <c r="BE22" s="47">
        <f>VLOOKUP($A22,'RevPAR Raw Data'!$B$6:$BE$43,'RevPAR Raw Data'!AT$1,FALSE)</f>
        <v>-0.50663363922877602</v>
      </c>
      <c r="BF22" s="48">
        <f>VLOOKUP($A22,'RevPAR Raw Data'!$B$6:$BE$43,'RevPAR Raw Data'!AU$1,FALSE)</f>
        <v>4.7738112299648696</v>
      </c>
      <c r="BG22" s="48">
        <f>VLOOKUP($A22,'RevPAR Raw Data'!$B$6:$BE$43,'RevPAR Raw Data'!AV$1,FALSE)</f>
        <v>6.7987970663639796</v>
      </c>
      <c r="BH22" s="48">
        <f>VLOOKUP($A22,'RevPAR Raw Data'!$B$6:$BE$43,'RevPAR Raw Data'!AW$1,FALSE)</f>
        <v>4.2272814024572103</v>
      </c>
      <c r="BI22" s="48">
        <f>VLOOKUP($A22,'RevPAR Raw Data'!$B$6:$BE$43,'RevPAR Raw Data'!AX$1,FALSE)</f>
        <v>2.6978493208001399</v>
      </c>
      <c r="BJ22" s="49">
        <f>VLOOKUP($A22,'RevPAR Raw Data'!$B$6:$BE$43,'RevPAR Raw Data'!AY$1,FALSE)</f>
        <v>3.7979148401094198</v>
      </c>
      <c r="BK22" s="48">
        <f>VLOOKUP($A22,'RevPAR Raw Data'!$B$6:$BE$43,'RevPAR Raw Data'!BA$1,FALSE)</f>
        <v>1.46397017247838</v>
      </c>
      <c r="BL22" s="48">
        <f>VLOOKUP($A22,'RevPAR Raw Data'!$B$6:$BE$43,'RevPAR Raw Data'!BB$1,FALSE)</f>
        <v>-0.75441753185719695</v>
      </c>
      <c r="BM22" s="49">
        <f>VLOOKUP($A22,'RevPAR Raw Data'!$B$6:$BE$43,'RevPAR Raw Data'!BC$1,FALSE)</f>
        <v>0.35634939020011902</v>
      </c>
      <c r="BN22" s="50">
        <f>VLOOKUP($A22,'RevPAR Raw Data'!$B$6:$BE$43,'RevPAR Raw Data'!BE$1,FALSE)</f>
        <v>2.5949995266664798</v>
      </c>
    </row>
    <row r="23" spans="1:66" x14ac:dyDescent="0.25">
      <c r="A23" s="63" t="s">
        <v>71</v>
      </c>
      <c r="B23" s="47">
        <f>VLOOKUP($A23,'Occupancy Raw Data'!$B$8:$BE$45,'Occupancy Raw Data'!AG$3,FALSE)</f>
        <v>38.1261368180704</v>
      </c>
      <c r="C23" s="48">
        <f>VLOOKUP($A23,'Occupancy Raw Data'!$B$8:$BE$45,'Occupancy Raw Data'!AH$3,FALSE)</f>
        <v>48.680968536745802</v>
      </c>
      <c r="D23" s="48">
        <f>VLOOKUP($A23,'Occupancy Raw Data'!$B$8:$BE$45,'Occupancy Raw Data'!AI$3,FALSE)</f>
        <v>50.881719320424601</v>
      </c>
      <c r="E23" s="48">
        <f>VLOOKUP($A23,'Occupancy Raw Data'!$B$8:$BE$45,'Occupancy Raw Data'!AJ$3,FALSE)</f>
        <v>48.162385995691302</v>
      </c>
      <c r="F23" s="48">
        <f>VLOOKUP($A23,'Occupancy Raw Data'!$B$8:$BE$45,'Occupancy Raw Data'!AK$3,FALSE)</f>
        <v>47.250614568508198</v>
      </c>
      <c r="G23" s="49">
        <f>VLOOKUP($A23,'Occupancy Raw Data'!$B$8:$BE$45,'Occupancy Raw Data'!AL$3,FALSE)</f>
        <v>46.619992461909398</v>
      </c>
      <c r="H23" s="48">
        <f>VLOOKUP($A23,'Occupancy Raw Data'!$B$8:$BE$45,'Occupancy Raw Data'!AN$3,FALSE)</f>
        <v>49.684305861042802</v>
      </c>
      <c r="I23" s="48">
        <f>VLOOKUP($A23,'Occupancy Raw Data'!$B$8:$BE$45,'Occupancy Raw Data'!AO$3,FALSE)</f>
        <v>49.3246215551817</v>
      </c>
      <c r="J23" s="49">
        <f>VLOOKUP($A23,'Occupancy Raw Data'!$B$8:$BE$45,'Occupancy Raw Data'!AP$3,FALSE)</f>
        <v>49.504463708112297</v>
      </c>
      <c r="K23" s="50">
        <f>VLOOKUP($A23,'Occupancy Raw Data'!$B$8:$BE$45,'Occupancy Raw Data'!AR$3,FALSE)</f>
        <v>47.442734146944503</v>
      </c>
      <c r="M23" s="47">
        <f>VLOOKUP($A23,'Occupancy Raw Data'!$B$8:$BE$45,'Occupancy Raw Data'!AT$3,FALSE)</f>
        <v>-6.3838392066179397</v>
      </c>
      <c r="N23" s="48">
        <f>VLOOKUP($A23,'Occupancy Raw Data'!$B$8:$BE$45,'Occupancy Raw Data'!AU$3,FALSE)</f>
        <v>-4.3992562813958198</v>
      </c>
      <c r="O23" s="48">
        <f>VLOOKUP($A23,'Occupancy Raw Data'!$B$8:$BE$45,'Occupancy Raw Data'!AV$3,FALSE)</f>
        <v>-2.8246595260832499</v>
      </c>
      <c r="P23" s="48">
        <f>VLOOKUP($A23,'Occupancy Raw Data'!$B$8:$BE$45,'Occupancy Raw Data'!AW$3,FALSE)</f>
        <v>-3.09404892670715</v>
      </c>
      <c r="Q23" s="48">
        <f>VLOOKUP($A23,'Occupancy Raw Data'!$B$8:$BE$45,'Occupancy Raw Data'!AX$3,FALSE)</f>
        <v>-2.4990934675221799</v>
      </c>
      <c r="R23" s="49">
        <f>VLOOKUP($A23,'Occupancy Raw Data'!$B$8:$BE$45,'Occupancy Raw Data'!AY$3,FALSE)</f>
        <v>-3.7438147868000402</v>
      </c>
      <c r="S23" s="48">
        <f>VLOOKUP($A23,'Occupancy Raw Data'!$B$8:$BE$45,'Occupancy Raw Data'!BA$3,FALSE)</f>
        <v>-5.1219430416565901</v>
      </c>
      <c r="T23" s="48">
        <f>VLOOKUP($A23,'Occupancy Raw Data'!$B$8:$BE$45,'Occupancy Raw Data'!BB$3,FALSE)</f>
        <v>-5.24742782270084</v>
      </c>
      <c r="U23" s="49">
        <f>VLOOKUP($A23,'Occupancy Raw Data'!$B$8:$BE$45,'Occupancy Raw Data'!BC$3,FALSE)</f>
        <v>-5.1844990169012499</v>
      </c>
      <c r="V23" s="50">
        <f>VLOOKUP($A23,'Occupancy Raw Data'!$B$8:$BE$45,'Occupancy Raw Data'!BE$3,FALSE)</f>
        <v>-4.1782612086263899</v>
      </c>
      <c r="X23" s="51">
        <f>VLOOKUP($A23,'ADR Raw Data'!$B$6:$BE$43,'ADR Raw Data'!AG$1,FALSE)</f>
        <v>90.952640162408997</v>
      </c>
      <c r="Y23" s="52">
        <f>VLOOKUP($A23,'ADR Raw Data'!$B$6:$BE$43,'ADR Raw Data'!AH$1,FALSE)</f>
        <v>92.937360945491093</v>
      </c>
      <c r="Z23" s="52">
        <f>VLOOKUP($A23,'ADR Raw Data'!$B$6:$BE$43,'ADR Raw Data'!AI$1,FALSE)</f>
        <v>94.383754278325597</v>
      </c>
      <c r="AA23" s="52">
        <f>VLOOKUP($A23,'ADR Raw Data'!$B$6:$BE$43,'ADR Raw Data'!AJ$1,FALSE)</f>
        <v>97.902929958483895</v>
      </c>
      <c r="AB23" s="52">
        <f>VLOOKUP($A23,'ADR Raw Data'!$B$6:$BE$43,'ADR Raw Data'!AK$1,FALSE)</f>
        <v>100.606464129244</v>
      </c>
      <c r="AC23" s="53">
        <f>VLOOKUP($A23,'ADR Raw Data'!$B$6:$BE$43,'ADR Raw Data'!AL$1,FALSE)</f>
        <v>95.505924192923104</v>
      </c>
      <c r="AD23" s="52">
        <f>VLOOKUP($A23,'ADR Raw Data'!$B$6:$BE$43,'ADR Raw Data'!AN$1,FALSE)</f>
        <v>112.74322960339499</v>
      </c>
      <c r="AE23" s="52">
        <f>VLOOKUP($A23,'ADR Raw Data'!$B$6:$BE$43,'ADR Raw Data'!AO$1,FALSE)</f>
        <v>110.033119639063</v>
      </c>
      <c r="AF23" s="53">
        <f>VLOOKUP($A23,'ADR Raw Data'!$B$6:$BE$43,'ADR Raw Data'!AP$1,FALSE)</f>
        <v>111.39309732894201</v>
      </c>
      <c r="AG23" s="54">
        <f>VLOOKUP($A23,'ADR Raw Data'!$B$6:$BE$43,'ADR Raw Data'!AR$1,FALSE)</f>
        <v>100.234371640595</v>
      </c>
      <c r="AH23" s="65"/>
      <c r="AI23" s="47">
        <f>VLOOKUP($A23,'ADR Raw Data'!$B$6:$BE$43,'ADR Raw Data'!AT$1,FALSE)</f>
        <v>0.52959005724453201</v>
      </c>
      <c r="AJ23" s="48">
        <f>VLOOKUP($A23,'ADR Raw Data'!$B$6:$BE$43,'ADR Raw Data'!AU$1,FALSE)</f>
        <v>1.72167304971235</v>
      </c>
      <c r="AK23" s="48">
        <f>VLOOKUP($A23,'ADR Raw Data'!$B$6:$BE$43,'ADR Raw Data'!AV$1,FALSE)</f>
        <v>2.3046812614238199</v>
      </c>
      <c r="AL23" s="48">
        <f>VLOOKUP($A23,'ADR Raw Data'!$B$6:$BE$43,'ADR Raw Data'!AW$1,FALSE)</f>
        <v>2.0151056841174899</v>
      </c>
      <c r="AM23" s="48">
        <f>VLOOKUP($A23,'ADR Raw Data'!$B$6:$BE$43,'ADR Raw Data'!AX$1,FALSE)</f>
        <v>1.86271611723938</v>
      </c>
      <c r="AN23" s="49">
        <f>VLOOKUP($A23,'ADR Raw Data'!$B$6:$BE$43,'ADR Raw Data'!AY$1,FALSE)</f>
        <v>1.78598543487712</v>
      </c>
      <c r="AO23" s="48">
        <f>VLOOKUP($A23,'ADR Raw Data'!$B$6:$BE$43,'ADR Raw Data'!BA$1,FALSE)</f>
        <v>4.6406132800969297</v>
      </c>
      <c r="AP23" s="48">
        <f>VLOOKUP($A23,'ADR Raw Data'!$B$6:$BE$43,'ADR Raw Data'!BB$1,FALSE)</f>
        <v>3.4422010419235298</v>
      </c>
      <c r="AQ23" s="49">
        <f>VLOOKUP($A23,'ADR Raw Data'!$B$6:$BE$43,'ADR Raw Data'!BC$1,FALSE)</f>
        <v>4.04786361331991</v>
      </c>
      <c r="AR23" s="50">
        <f>VLOOKUP($A23,'ADR Raw Data'!$B$6:$BE$43,'ADR Raw Data'!BE$1,FALSE)</f>
        <v>2.4771538228237699</v>
      </c>
      <c r="AT23" s="51">
        <f>VLOOKUP($A23,'RevPAR Raw Data'!$B$6:$BE$43,'RevPAR Raw Data'!AG$1,FALSE)</f>
        <v>34.6767280279673</v>
      </c>
      <c r="AU23" s="52">
        <f>VLOOKUP($A23,'RevPAR Raw Data'!$B$6:$BE$43,'RevPAR Raw Data'!AH$1,FALSE)</f>
        <v>45.242807440756401</v>
      </c>
      <c r="AV23" s="52">
        <f>VLOOKUP($A23,'RevPAR Raw Data'!$B$6:$BE$43,'RevPAR Raw Data'!AI$1,FALSE)</f>
        <v>48.0240769359769</v>
      </c>
      <c r="AW23" s="52">
        <f>VLOOKUP($A23,'RevPAR Raw Data'!$B$6:$BE$43,'RevPAR Raw Data'!AJ$1,FALSE)</f>
        <v>47.152387027696399</v>
      </c>
      <c r="AX23" s="52">
        <f>VLOOKUP($A23,'RevPAR Raw Data'!$B$6:$BE$43,'RevPAR Raw Data'!AK$1,FALSE)</f>
        <v>47.537172596713603</v>
      </c>
      <c r="AY23" s="53">
        <f>VLOOKUP($A23,'RevPAR Raw Data'!$B$6:$BE$43,'RevPAR Raw Data'!AL$1,FALSE)</f>
        <v>44.524854659417699</v>
      </c>
      <c r="AZ23" s="52">
        <f>VLOOKUP($A23,'RevPAR Raw Data'!$B$6:$BE$43,'RevPAR Raw Data'!AN$1,FALSE)</f>
        <v>56.015691033768903</v>
      </c>
      <c r="BA23" s="52">
        <f>VLOOKUP($A23,'RevPAR Raw Data'!$B$6:$BE$43,'RevPAR Raw Data'!AO$1,FALSE)</f>
        <v>54.273419847328199</v>
      </c>
      <c r="BB23" s="53">
        <f>VLOOKUP($A23,'RevPAR Raw Data'!$B$6:$BE$43,'RevPAR Raw Data'!AP$1,FALSE)</f>
        <v>55.144555440548501</v>
      </c>
      <c r="BC23" s="54">
        <f>VLOOKUP($A23,'RevPAR Raw Data'!$B$6:$BE$43,'RevPAR Raw Data'!AR$1,FALSE)</f>
        <v>47.553926461307903</v>
      </c>
      <c r="BE23" s="47">
        <f>VLOOKUP($A23,'RevPAR Raw Data'!$B$6:$BE$43,'RevPAR Raw Data'!AT$1,FALSE)</f>
        <v>-5.8880573270821399</v>
      </c>
      <c r="BF23" s="48">
        <f>VLOOKUP($A23,'RevPAR Raw Data'!$B$6:$BE$43,'RevPAR Raw Data'!AU$1,FALSE)</f>
        <v>-2.75332404146803</v>
      </c>
      <c r="BG23" s="48">
        <f>VLOOKUP($A23,'RevPAR Raw Data'!$B$6:$BE$43,'RevPAR Raw Data'!AV$1,FALSE)</f>
        <v>-0.58507766345608903</v>
      </c>
      <c r="BH23" s="48">
        <f>VLOOKUP($A23,'RevPAR Raw Data'!$B$6:$BE$43,'RevPAR Raw Data'!AW$1,FALSE)</f>
        <v>-1.1412915983811101</v>
      </c>
      <c r="BI23" s="48">
        <f>VLOOKUP($A23,'RevPAR Raw Data'!$B$6:$BE$43,'RevPAR Raw Data'!AX$1,FALSE)</f>
        <v>-0.68292836708721005</v>
      </c>
      <c r="BJ23" s="49">
        <f>VLOOKUP($A23,'RevPAR Raw Data'!$B$6:$BE$43,'RevPAR Raw Data'!AY$1,FALSE)</f>
        <v>-2.0246933387239401</v>
      </c>
      <c r="BK23" s="48">
        <f>VLOOKUP($A23,'RevPAR Raw Data'!$B$6:$BE$43,'RevPAR Raw Data'!BA$1,FALSE)</f>
        <v>-0.71901933054977496</v>
      </c>
      <c r="BL23" s="48">
        <f>VLOOKUP($A23,'RevPAR Raw Data'!$B$6:$BE$43,'RevPAR Raw Data'!BB$1,FALSE)</f>
        <v>-1.9858537959645</v>
      </c>
      <c r="BM23" s="49">
        <f>VLOOKUP($A23,'RevPAR Raw Data'!$B$6:$BE$43,'RevPAR Raw Data'!BC$1,FALSE)</f>
        <v>-1.3464968528193999</v>
      </c>
      <c r="BN23" s="50">
        <f>VLOOKUP($A23,'RevPAR Raw Data'!$B$6:$BE$43,'RevPAR Raw Data'!BE$1,FALSE)</f>
        <v>-1.8046093430596599</v>
      </c>
    </row>
    <row r="24" spans="1:66" x14ac:dyDescent="0.25">
      <c r="A24" s="63" t="s">
        <v>53</v>
      </c>
      <c r="B24" s="47">
        <f>VLOOKUP($A24,'Occupancy Raw Data'!$B$8:$BE$45,'Occupancy Raw Data'!AG$3,FALSE)</f>
        <v>34.648551903677102</v>
      </c>
      <c r="C24" s="48">
        <f>VLOOKUP($A24,'Occupancy Raw Data'!$B$8:$BE$45,'Occupancy Raw Data'!AH$3,FALSE)</f>
        <v>48.0637813211845</v>
      </c>
      <c r="D24" s="48">
        <f>VLOOKUP($A24,'Occupancy Raw Data'!$B$8:$BE$45,'Occupancy Raw Data'!AI$3,FALSE)</f>
        <v>52.269768955418101</v>
      </c>
      <c r="E24" s="48">
        <f>VLOOKUP($A24,'Occupancy Raw Data'!$B$8:$BE$45,'Occupancy Raw Data'!AJ$3,FALSE)</f>
        <v>49.601366742596802</v>
      </c>
      <c r="F24" s="48">
        <f>VLOOKUP($A24,'Occupancy Raw Data'!$B$8:$BE$45,'Occupancy Raw Data'!AK$3,FALSE)</f>
        <v>49.715261958997701</v>
      </c>
      <c r="G24" s="49">
        <f>VLOOKUP($A24,'Occupancy Raw Data'!$B$8:$BE$45,'Occupancy Raw Data'!AL$3,FALSE)</f>
        <v>46.859746176374799</v>
      </c>
      <c r="H24" s="48">
        <f>VLOOKUP($A24,'Occupancy Raw Data'!$B$8:$BE$45,'Occupancy Raw Data'!AN$3,FALSE)</f>
        <v>60.462089163683601</v>
      </c>
      <c r="I24" s="48">
        <f>VLOOKUP($A24,'Occupancy Raw Data'!$B$8:$BE$45,'Occupancy Raw Data'!AO$3,FALSE)</f>
        <v>53.083306215424599</v>
      </c>
      <c r="J24" s="49">
        <f>VLOOKUP($A24,'Occupancy Raw Data'!$B$8:$BE$45,'Occupancy Raw Data'!AP$3,FALSE)</f>
        <v>56.7726976895541</v>
      </c>
      <c r="K24" s="50">
        <f>VLOOKUP($A24,'Occupancy Raw Data'!$B$8:$BE$45,'Occupancy Raw Data'!AR$3,FALSE)</f>
        <v>49.692018037283198</v>
      </c>
      <c r="M24" s="47">
        <f>VLOOKUP($A24,'Occupancy Raw Data'!$B$8:$BE$45,'Occupancy Raw Data'!AT$3,FALSE)</f>
        <v>7.4314438326780996</v>
      </c>
      <c r="N24" s="48">
        <f>VLOOKUP($A24,'Occupancy Raw Data'!$B$8:$BE$45,'Occupancy Raw Data'!AU$3,FALSE)</f>
        <v>8.3546361182700402</v>
      </c>
      <c r="O24" s="48">
        <f>VLOOKUP($A24,'Occupancy Raw Data'!$B$8:$BE$45,'Occupancy Raw Data'!AV$3,FALSE)</f>
        <v>9.0863424239313808</v>
      </c>
      <c r="P24" s="48">
        <f>VLOOKUP($A24,'Occupancy Raw Data'!$B$8:$BE$45,'Occupancy Raw Data'!AW$3,FALSE)</f>
        <v>3.40772395436466</v>
      </c>
      <c r="Q24" s="48">
        <f>VLOOKUP($A24,'Occupancy Raw Data'!$B$8:$BE$45,'Occupancy Raw Data'!AX$3,FALSE)</f>
        <v>2.5225283305396702</v>
      </c>
      <c r="R24" s="49">
        <f>VLOOKUP($A24,'Occupancy Raw Data'!$B$8:$BE$45,'Occupancy Raw Data'!AY$3,FALSE)</f>
        <v>6.0250036162409497</v>
      </c>
      <c r="S24" s="48">
        <f>VLOOKUP($A24,'Occupancy Raw Data'!$B$8:$BE$45,'Occupancy Raw Data'!BA$3,FALSE)</f>
        <v>-5.1064352495516001</v>
      </c>
      <c r="T24" s="48">
        <f>VLOOKUP($A24,'Occupancy Raw Data'!$B$8:$BE$45,'Occupancy Raw Data'!BB$3,FALSE)</f>
        <v>-7.7450903170093097</v>
      </c>
      <c r="U24" s="49">
        <f>VLOOKUP($A24,'Occupancy Raw Data'!$B$8:$BE$45,'Occupancy Raw Data'!BC$3,FALSE)</f>
        <v>-6.35856584538565</v>
      </c>
      <c r="V24" s="50">
        <f>VLOOKUP($A24,'Occupancy Raw Data'!$B$8:$BE$45,'Occupancy Raw Data'!BE$3,FALSE)</f>
        <v>1.6375084505332</v>
      </c>
      <c r="X24" s="51">
        <f>VLOOKUP($A24,'ADR Raw Data'!$B$6:$BE$43,'ADR Raw Data'!AG$1,FALSE)</f>
        <v>91.962763559520994</v>
      </c>
      <c r="Y24" s="52">
        <f>VLOOKUP($A24,'ADR Raw Data'!$B$6:$BE$43,'ADR Raw Data'!AH$1,FALSE)</f>
        <v>97.050946174678401</v>
      </c>
      <c r="Z24" s="52">
        <f>VLOOKUP($A24,'ADR Raw Data'!$B$6:$BE$43,'ADR Raw Data'!AI$1,FALSE)</f>
        <v>101.341396108949</v>
      </c>
      <c r="AA24" s="52">
        <f>VLOOKUP($A24,'ADR Raw Data'!$B$6:$BE$43,'ADR Raw Data'!AJ$1,FALSE)</f>
        <v>101.947928489421</v>
      </c>
      <c r="AB24" s="52">
        <f>VLOOKUP($A24,'ADR Raw Data'!$B$6:$BE$43,'ADR Raw Data'!AK$1,FALSE)</f>
        <v>99.1855179185076</v>
      </c>
      <c r="AC24" s="53">
        <f>VLOOKUP($A24,'ADR Raw Data'!$B$6:$BE$43,'ADR Raw Data'!AL$1,FALSE)</f>
        <v>98.745280902777694</v>
      </c>
      <c r="AD24" s="52">
        <f>VLOOKUP($A24,'ADR Raw Data'!$B$6:$BE$43,'ADR Raw Data'!AN$1,FALSE)</f>
        <v>121.355679494079</v>
      </c>
      <c r="AE24" s="52">
        <f>VLOOKUP($A24,'ADR Raw Data'!$B$6:$BE$43,'ADR Raw Data'!AO$1,FALSE)</f>
        <v>120.06247356321801</v>
      </c>
      <c r="AF24" s="53">
        <f>VLOOKUP($A24,'ADR Raw Data'!$B$6:$BE$43,'ADR Raw Data'!AP$1,FALSE)</f>
        <v>120.751096224116</v>
      </c>
      <c r="AG24" s="54">
        <f>VLOOKUP($A24,'ADR Raw Data'!$B$6:$BE$43,'ADR Raw Data'!AR$1,FALSE)</f>
        <v>105.928552985476</v>
      </c>
      <c r="AH24" s="65"/>
      <c r="AI24" s="47">
        <f>VLOOKUP($A24,'ADR Raw Data'!$B$6:$BE$43,'ADR Raw Data'!AT$1,FALSE)</f>
        <v>0.834708135962824</v>
      </c>
      <c r="AJ24" s="48">
        <f>VLOOKUP($A24,'ADR Raw Data'!$B$6:$BE$43,'ADR Raw Data'!AU$1,FALSE)</f>
        <v>1.8663939606278901</v>
      </c>
      <c r="AK24" s="48">
        <f>VLOOKUP($A24,'ADR Raw Data'!$B$6:$BE$43,'ADR Raw Data'!AV$1,FALSE)</f>
        <v>3.7128051687605002</v>
      </c>
      <c r="AL24" s="48">
        <f>VLOOKUP($A24,'ADR Raw Data'!$B$6:$BE$43,'ADR Raw Data'!AW$1,FALSE)</f>
        <v>3.7495797037077998</v>
      </c>
      <c r="AM24" s="48">
        <f>VLOOKUP($A24,'ADR Raw Data'!$B$6:$BE$43,'ADR Raw Data'!AX$1,FALSE)</f>
        <v>0.54646455435149399</v>
      </c>
      <c r="AN24" s="49">
        <f>VLOOKUP($A24,'ADR Raw Data'!$B$6:$BE$43,'ADR Raw Data'!AY$1,FALSE)</f>
        <v>2.2236740967111399</v>
      </c>
      <c r="AO24" s="48">
        <f>VLOOKUP($A24,'ADR Raw Data'!$B$6:$BE$43,'ADR Raw Data'!BA$1,FALSE)</f>
        <v>6.7819507862588599</v>
      </c>
      <c r="AP24" s="48">
        <f>VLOOKUP($A24,'ADR Raw Data'!$B$6:$BE$43,'ADR Raw Data'!BB$1,FALSE)</f>
        <v>5.90552313239247</v>
      </c>
      <c r="AQ24" s="49">
        <f>VLOOKUP($A24,'ADR Raw Data'!$B$6:$BE$43,'ADR Raw Data'!BC$1,FALSE)</f>
        <v>6.3746012011047002</v>
      </c>
      <c r="AR24" s="50">
        <f>VLOOKUP($A24,'ADR Raw Data'!$B$6:$BE$43,'ADR Raw Data'!BE$1,FALSE)</f>
        <v>3.2530519195210101</v>
      </c>
      <c r="AT24" s="51">
        <f>VLOOKUP($A24,'RevPAR Raw Data'!$B$6:$BE$43,'RevPAR Raw Data'!AG$1,FALSE)</f>
        <v>31.8637658639765</v>
      </c>
      <c r="AU24" s="52">
        <f>VLOOKUP($A24,'RevPAR Raw Data'!$B$6:$BE$43,'RevPAR Raw Data'!AH$1,FALSE)</f>
        <v>46.646354539537903</v>
      </c>
      <c r="AV24" s="52">
        <f>VLOOKUP($A24,'RevPAR Raw Data'!$B$6:$BE$43,'RevPAR Raw Data'!AI$1,FALSE)</f>
        <v>52.970913602342897</v>
      </c>
      <c r="AW24" s="52">
        <f>VLOOKUP($A24,'RevPAR Raw Data'!$B$6:$BE$43,'RevPAR Raw Data'!AJ$1,FALSE)</f>
        <v>50.567565896517998</v>
      </c>
      <c r="AX24" s="52">
        <f>VLOOKUP($A24,'RevPAR Raw Data'!$B$6:$BE$43,'RevPAR Raw Data'!AK$1,FALSE)</f>
        <v>49.310340058574603</v>
      </c>
      <c r="AY24" s="53">
        <f>VLOOKUP($A24,'RevPAR Raw Data'!$B$6:$BE$43,'RevPAR Raw Data'!AL$1,FALSE)</f>
        <v>46.271787992189999</v>
      </c>
      <c r="AZ24" s="52">
        <f>VLOOKUP($A24,'RevPAR Raw Data'!$B$6:$BE$43,'RevPAR Raw Data'!AN$1,FALSE)</f>
        <v>73.374179140904602</v>
      </c>
      <c r="BA24" s="52">
        <f>VLOOKUP($A24,'RevPAR Raw Data'!$B$6:$BE$43,'RevPAR Raw Data'!AO$1,FALSE)</f>
        <v>63.7331304913765</v>
      </c>
      <c r="BB24" s="53">
        <f>VLOOKUP($A24,'RevPAR Raw Data'!$B$6:$BE$43,'RevPAR Raw Data'!AP$1,FALSE)</f>
        <v>68.553654816140494</v>
      </c>
      <c r="BC24" s="54">
        <f>VLOOKUP($A24,'RevPAR Raw Data'!$B$6:$BE$43,'RevPAR Raw Data'!AR$1,FALSE)</f>
        <v>52.638035656175902</v>
      </c>
      <c r="BE24" s="47">
        <f>VLOOKUP($A24,'RevPAR Raw Data'!$B$6:$BE$43,'RevPAR Raw Data'!AT$1,FALSE)</f>
        <v>8.3281828349317895</v>
      </c>
      <c r="BF24" s="48">
        <f>VLOOKUP($A24,'RevPAR Raw Data'!$B$6:$BE$43,'RevPAR Raw Data'!AU$1,FALSE)</f>
        <v>10.376960502841699</v>
      </c>
      <c r="BG24" s="48">
        <f>VLOOKUP($A24,'RevPAR Raw Data'!$B$6:$BE$43,'RevPAR Raw Data'!AV$1,FALSE)</f>
        <v>13.1365057838588</v>
      </c>
      <c r="BH24" s="48">
        <f>VLOOKUP($A24,'RevPAR Raw Data'!$B$6:$BE$43,'RevPAR Raw Data'!AW$1,FALSE)</f>
        <v>7.28507898382371</v>
      </c>
      <c r="BI24" s="48">
        <f>VLOOKUP($A24,'RevPAR Raw Data'!$B$6:$BE$43,'RevPAR Raw Data'!AX$1,FALSE)</f>
        <v>3.0827776080910398</v>
      </c>
      <c r="BJ24" s="49">
        <f>VLOOKUP($A24,'RevPAR Raw Data'!$B$6:$BE$43,'RevPAR Raw Data'!AY$1,FALSE)</f>
        <v>8.3826541576923592</v>
      </c>
      <c r="BK24" s="48">
        <f>VLOOKUP($A24,'RevPAR Raw Data'!$B$6:$BE$43,'RevPAR Raw Data'!BA$1,FALSE)</f>
        <v>1.32919961115049</v>
      </c>
      <c r="BL24" s="48">
        <f>VLOOKUP($A24,'RevPAR Raw Data'!$B$6:$BE$43,'RevPAR Raw Data'!BB$1,FALSE)</f>
        <v>-2.2969552849124999</v>
      </c>
      <c r="BM24" s="49">
        <f>VLOOKUP($A24,'RevPAR Raw Data'!$B$6:$BE$43,'RevPAR Raw Data'!BC$1,FALSE)</f>
        <v>-0.38929785903394099</v>
      </c>
      <c r="BN24" s="50">
        <f>VLOOKUP($A24,'RevPAR Raw Data'!$B$6:$BE$43,'RevPAR Raw Data'!BE$1,FALSE)</f>
        <v>4.9438293701365996</v>
      </c>
    </row>
    <row r="25" spans="1:66" x14ac:dyDescent="0.25">
      <c r="A25" s="63" t="s">
        <v>52</v>
      </c>
      <c r="B25" s="47">
        <f>VLOOKUP($A25,'Occupancy Raw Data'!$B$8:$BE$45,'Occupancy Raw Data'!AG$3,FALSE)</f>
        <v>36.391109378046401</v>
      </c>
      <c r="C25" s="48">
        <f>VLOOKUP($A25,'Occupancy Raw Data'!$B$8:$BE$45,'Occupancy Raw Data'!AH$3,FALSE)</f>
        <v>47.094950282706101</v>
      </c>
      <c r="D25" s="48">
        <f>VLOOKUP($A25,'Occupancy Raw Data'!$B$8:$BE$45,'Occupancy Raw Data'!AI$3,FALSE)</f>
        <v>49.254240592708101</v>
      </c>
      <c r="E25" s="48">
        <f>VLOOKUP($A25,'Occupancy Raw Data'!$B$8:$BE$45,'Occupancy Raw Data'!AJ$3,FALSE)</f>
        <v>44.111912653538703</v>
      </c>
      <c r="F25" s="48">
        <f>VLOOKUP($A25,'Occupancy Raw Data'!$B$8:$BE$45,'Occupancy Raw Data'!AK$3,FALSE)</f>
        <v>43.522129069994101</v>
      </c>
      <c r="G25" s="49">
        <f>VLOOKUP($A25,'Occupancy Raw Data'!$B$8:$BE$45,'Occupancy Raw Data'!AL$3,FALSE)</f>
        <v>44.074868395398703</v>
      </c>
      <c r="H25" s="48">
        <f>VLOOKUP($A25,'Occupancy Raw Data'!$B$8:$BE$45,'Occupancy Raw Data'!AN$3,FALSE)</f>
        <v>43.809709495028201</v>
      </c>
      <c r="I25" s="48">
        <f>VLOOKUP($A25,'Occupancy Raw Data'!$B$8:$BE$45,'Occupancy Raw Data'!AO$3,FALSE)</f>
        <v>44.589588613764803</v>
      </c>
      <c r="J25" s="49">
        <f>VLOOKUP($A25,'Occupancy Raw Data'!$B$8:$BE$45,'Occupancy Raw Data'!AP$3,FALSE)</f>
        <v>44.199649054396502</v>
      </c>
      <c r="K25" s="50">
        <f>VLOOKUP($A25,'Occupancy Raw Data'!$B$8:$BE$45,'Occupancy Raw Data'!AR$3,FALSE)</f>
        <v>44.110520012255201</v>
      </c>
      <c r="M25" s="47">
        <f>VLOOKUP($A25,'Occupancy Raw Data'!$B$8:$BE$45,'Occupancy Raw Data'!AT$3,FALSE)</f>
        <v>2.8291881626978999</v>
      </c>
      <c r="N25" s="48">
        <f>VLOOKUP($A25,'Occupancy Raw Data'!$B$8:$BE$45,'Occupancy Raw Data'!AU$3,FALSE)</f>
        <v>3.9127290108742798</v>
      </c>
      <c r="O25" s="48">
        <f>VLOOKUP($A25,'Occupancy Raw Data'!$B$8:$BE$45,'Occupancy Raw Data'!AV$3,FALSE)</f>
        <v>1.06970169623708</v>
      </c>
      <c r="P25" s="48">
        <f>VLOOKUP($A25,'Occupancy Raw Data'!$B$8:$BE$45,'Occupancy Raw Data'!AW$3,FALSE)</f>
        <v>-0.32194167485803799</v>
      </c>
      <c r="Q25" s="48">
        <f>VLOOKUP($A25,'Occupancy Raw Data'!$B$8:$BE$45,'Occupancy Raw Data'!AX$3,FALSE)</f>
        <v>1.9840228978280201</v>
      </c>
      <c r="R25" s="49">
        <f>VLOOKUP($A25,'Occupancy Raw Data'!$B$8:$BE$45,'Occupancy Raw Data'!AY$3,FALSE)</f>
        <v>1.84868237315108</v>
      </c>
      <c r="S25" s="48">
        <f>VLOOKUP($A25,'Occupancy Raw Data'!$B$8:$BE$45,'Occupancy Raw Data'!BA$3,FALSE)</f>
        <v>-2.0510744347374001</v>
      </c>
      <c r="T25" s="48">
        <f>VLOOKUP($A25,'Occupancy Raw Data'!$B$8:$BE$45,'Occupancy Raw Data'!BB$3,FALSE)</f>
        <v>-2.3918969111953201</v>
      </c>
      <c r="U25" s="49">
        <f>VLOOKUP($A25,'Occupancy Raw Data'!$B$8:$BE$45,'Occupancy Raw Data'!BC$3,FALSE)</f>
        <v>-2.2232860504293201</v>
      </c>
      <c r="V25" s="50">
        <f>VLOOKUP($A25,'Occupancy Raw Data'!$B$8:$BE$45,'Occupancy Raw Data'!BE$3,FALSE)</f>
        <v>0.64867032914511202</v>
      </c>
      <c r="X25" s="51">
        <f>VLOOKUP($A25,'ADR Raw Data'!$B$6:$BE$43,'ADR Raw Data'!AG$1,FALSE)</f>
        <v>86.714032949370406</v>
      </c>
      <c r="Y25" s="52">
        <f>VLOOKUP($A25,'ADR Raw Data'!$B$6:$BE$43,'ADR Raw Data'!AH$1,FALSE)</f>
        <v>87.284312771682806</v>
      </c>
      <c r="Z25" s="52">
        <f>VLOOKUP($A25,'ADR Raw Data'!$B$6:$BE$43,'ADR Raw Data'!AI$1,FALSE)</f>
        <v>89.707111331024194</v>
      </c>
      <c r="AA25" s="52">
        <f>VLOOKUP($A25,'ADR Raw Data'!$B$6:$BE$43,'ADR Raw Data'!AJ$1,FALSE)</f>
        <v>87.964801104972295</v>
      </c>
      <c r="AB25" s="52">
        <f>VLOOKUP($A25,'ADR Raw Data'!$B$6:$BE$43,'ADR Raw Data'!AK$1,FALSE)</f>
        <v>90.594443946690504</v>
      </c>
      <c r="AC25" s="53">
        <f>VLOOKUP($A25,'ADR Raw Data'!$B$6:$BE$43,'ADR Raw Data'!AL$1,FALSE)</f>
        <v>88.521578342032996</v>
      </c>
      <c r="AD25" s="52">
        <f>VLOOKUP($A25,'ADR Raw Data'!$B$6:$BE$43,'ADR Raw Data'!AN$1,FALSE)</f>
        <v>101.63540609701801</v>
      </c>
      <c r="AE25" s="52">
        <f>VLOOKUP($A25,'ADR Raw Data'!$B$6:$BE$43,'ADR Raw Data'!AO$1,FALSE)</f>
        <v>102.273449934411</v>
      </c>
      <c r="AF25" s="53">
        <f>VLOOKUP($A25,'ADR Raw Data'!$B$6:$BE$43,'ADR Raw Data'!AP$1,FALSE)</f>
        <v>101.957242501102</v>
      </c>
      <c r="AG25" s="54">
        <f>VLOOKUP($A25,'ADR Raw Data'!$B$6:$BE$43,'ADR Raw Data'!AR$1,FALSE)</f>
        <v>92.368096072488399</v>
      </c>
      <c r="AI25" s="47">
        <f>VLOOKUP($A25,'ADR Raw Data'!$B$6:$BE$43,'ADR Raw Data'!AT$1,FALSE)</f>
        <v>4.5163266435591503</v>
      </c>
      <c r="AJ25" s="48">
        <f>VLOOKUP($A25,'ADR Raw Data'!$B$6:$BE$43,'ADR Raw Data'!AU$1,FALSE)</f>
        <v>5.9197863364758003</v>
      </c>
      <c r="AK25" s="48">
        <f>VLOOKUP($A25,'ADR Raw Data'!$B$6:$BE$43,'ADR Raw Data'!AV$1,FALSE)</f>
        <v>6.1845802953753601</v>
      </c>
      <c r="AL25" s="48">
        <f>VLOOKUP($A25,'ADR Raw Data'!$B$6:$BE$43,'ADR Raw Data'!AW$1,FALSE)</f>
        <v>3.6483923480257601</v>
      </c>
      <c r="AM25" s="48">
        <f>VLOOKUP($A25,'ADR Raw Data'!$B$6:$BE$43,'ADR Raw Data'!AX$1,FALSE)</f>
        <v>4.51286894560275</v>
      </c>
      <c r="AN25" s="49">
        <f>VLOOKUP($A25,'ADR Raw Data'!$B$6:$BE$43,'ADR Raw Data'!AY$1,FALSE)</f>
        <v>4.9922447260915597</v>
      </c>
      <c r="AO25" s="48">
        <f>VLOOKUP($A25,'ADR Raw Data'!$B$6:$BE$43,'ADR Raw Data'!BA$1,FALSE)</f>
        <v>9.0008201324327004</v>
      </c>
      <c r="AP25" s="48">
        <f>VLOOKUP($A25,'ADR Raw Data'!$B$6:$BE$43,'ADR Raw Data'!BB$1,FALSE)</f>
        <v>8.2584586517200904</v>
      </c>
      <c r="AQ25" s="49">
        <f>VLOOKUP($A25,'ADR Raw Data'!$B$6:$BE$43,'ADR Raw Data'!BC$1,FALSE)</f>
        <v>8.6226963265237302</v>
      </c>
      <c r="AR25" s="50">
        <f>VLOOKUP($A25,'ADR Raw Data'!$B$6:$BE$43,'ADR Raw Data'!BE$1,FALSE)</f>
        <v>6.0151878775831698</v>
      </c>
      <c r="AT25" s="51">
        <f>VLOOKUP($A25,'RevPAR Raw Data'!$B$6:$BE$43,'RevPAR Raw Data'!AG$1,FALSE)</f>
        <v>31.5561985767206</v>
      </c>
      <c r="AU25" s="52">
        <f>VLOOKUP($A25,'RevPAR Raw Data'!$B$6:$BE$43,'RevPAR Raw Data'!AH$1,FALSE)</f>
        <v>41.106503704425798</v>
      </c>
      <c r="AV25" s="52">
        <f>VLOOKUP($A25,'RevPAR Raw Data'!$B$6:$BE$43,'RevPAR Raw Data'!AI$1,FALSE)</f>
        <v>44.184556443751198</v>
      </c>
      <c r="AW25" s="52">
        <f>VLOOKUP($A25,'RevPAR Raw Data'!$B$6:$BE$43,'RevPAR Raw Data'!AJ$1,FALSE)</f>
        <v>38.802956229284398</v>
      </c>
      <c r="AX25" s="52">
        <f>VLOOKUP($A25,'RevPAR Raw Data'!$B$6:$BE$43,'RevPAR Raw Data'!AK$1,FALSE)</f>
        <v>39.428630824722099</v>
      </c>
      <c r="AY25" s="53">
        <f>VLOOKUP($A25,'RevPAR Raw Data'!$B$6:$BE$43,'RevPAR Raw Data'!AL$1,FALSE)</f>
        <v>39.015769155780802</v>
      </c>
      <c r="AZ25" s="52">
        <f>VLOOKUP($A25,'RevPAR Raw Data'!$B$6:$BE$43,'RevPAR Raw Data'!AN$1,FALSE)</f>
        <v>44.526176155195898</v>
      </c>
      <c r="BA25" s="52">
        <f>VLOOKUP($A25,'RevPAR Raw Data'!$B$6:$BE$43,'RevPAR Raw Data'!AO$1,FALSE)</f>
        <v>45.603310586859003</v>
      </c>
      <c r="BB25" s="53">
        <f>VLOOKUP($A25,'RevPAR Raw Data'!$B$6:$BE$43,'RevPAR Raw Data'!AP$1,FALSE)</f>
        <v>45.064743371027397</v>
      </c>
      <c r="BC25" s="54">
        <f>VLOOKUP($A25,'RevPAR Raw Data'!$B$6:$BE$43,'RevPAR Raw Data'!AR$1,FALSE)</f>
        <v>40.7440475029941</v>
      </c>
      <c r="BE25" s="47">
        <f>VLOOKUP($A25,'RevPAR Raw Data'!$B$6:$BE$43,'RevPAR Raw Data'!AT$1,FALSE)</f>
        <v>7.4732901850453999</v>
      </c>
      <c r="BF25" s="48">
        <f>VLOOKUP($A25,'RevPAR Raw Data'!$B$6:$BE$43,'RevPAR Raw Data'!AU$1,FALSE)</f>
        <v>10.0641405447191</v>
      </c>
      <c r="BG25" s="48">
        <f>VLOOKUP($A25,'RevPAR Raw Data'!$B$6:$BE$43,'RevPAR Raw Data'!AV$1,FALSE)</f>
        <v>7.3204385519372197</v>
      </c>
      <c r="BH25" s="48">
        <f>VLOOKUP($A25,'RevPAR Raw Data'!$B$6:$BE$43,'RevPAR Raw Data'!AW$1,FALSE)</f>
        <v>3.3147049777371</v>
      </c>
      <c r="BI25" s="48">
        <f>VLOOKUP($A25,'RevPAR Raw Data'!$B$6:$BE$43,'RevPAR Raw Data'!AX$1,FALSE)</f>
        <v>6.5864281966604903</v>
      </c>
      <c r="BJ25" s="49">
        <f>VLOOKUP($A25,'RevPAR Raw Data'!$B$6:$BE$43,'RevPAR Raw Data'!AY$1,FALSE)</f>
        <v>6.9332178475184598</v>
      </c>
      <c r="BK25" s="48">
        <f>VLOOKUP($A25,'RevPAR Raw Data'!$B$6:$BE$43,'RevPAR Raw Data'!BA$1,FALSE)</f>
        <v>6.7651321770422701</v>
      </c>
      <c r="BL25" s="48">
        <f>VLOOKUP($A25,'RevPAR Raw Data'!$B$6:$BE$43,'RevPAR Raw Data'!BB$1,FALSE)</f>
        <v>5.6690279231219396</v>
      </c>
      <c r="BM25" s="49">
        <f>VLOOKUP($A25,'RevPAR Raw Data'!$B$6:$BE$43,'RevPAR Raw Data'!BC$1,FALSE)</f>
        <v>6.2077030714959198</v>
      </c>
      <c r="BN25" s="50">
        <f>VLOOKUP($A25,'RevPAR Raw Data'!$B$6:$BE$43,'RevPAR Raw Data'!BE$1,FALSE)</f>
        <v>6.7028769457324904</v>
      </c>
    </row>
    <row r="26" spans="1:66" x14ac:dyDescent="0.25">
      <c r="A26" s="63" t="s">
        <v>51</v>
      </c>
      <c r="B26" s="47">
        <f>VLOOKUP($A26,'Occupancy Raw Data'!$B$8:$BE$45,'Occupancy Raw Data'!AG$3,FALSE)</f>
        <v>42.529999083997403</v>
      </c>
      <c r="C26" s="48">
        <f>VLOOKUP($A26,'Occupancy Raw Data'!$B$8:$BE$45,'Occupancy Raw Data'!AH$3,FALSE)</f>
        <v>54.094531464688103</v>
      </c>
      <c r="D26" s="48">
        <f>VLOOKUP($A26,'Occupancy Raw Data'!$B$8:$BE$45,'Occupancy Raw Data'!AI$3,FALSE)</f>
        <v>56.759479758197401</v>
      </c>
      <c r="E26" s="48">
        <f>VLOOKUP($A26,'Occupancy Raw Data'!$B$8:$BE$45,'Occupancy Raw Data'!AJ$3,FALSE)</f>
        <v>51.241069793002303</v>
      </c>
      <c r="F26" s="48">
        <f>VLOOKUP($A26,'Occupancy Raw Data'!$B$8:$BE$45,'Occupancy Raw Data'!AK$3,FALSE)</f>
        <v>50.448800146546901</v>
      </c>
      <c r="G26" s="49">
        <f>VLOOKUP($A26,'Occupancy Raw Data'!$B$8:$BE$45,'Occupancy Raw Data'!AL$3,FALSE)</f>
        <v>51.014875064116602</v>
      </c>
      <c r="H26" s="48">
        <f>VLOOKUP($A26,'Occupancy Raw Data'!$B$8:$BE$45,'Occupancy Raw Data'!AN$3,FALSE)</f>
        <v>56.622091958234101</v>
      </c>
      <c r="I26" s="48">
        <f>VLOOKUP($A26,'Occupancy Raw Data'!$B$8:$BE$45,'Occupancy Raw Data'!AO$3,FALSE)</f>
        <v>58.861513097636902</v>
      </c>
      <c r="J26" s="49">
        <f>VLOOKUP($A26,'Occupancy Raw Data'!$B$8:$BE$45,'Occupancy Raw Data'!AP$3,FALSE)</f>
        <v>57.741802527935498</v>
      </c>
      <c r="K26" s="50">
        <f>VLOOKUP($A26,'Occupancy Raw Data'!$B$8:$BE$45,'Occupancy Raw Data'!AR$3,FALSE)</f>
        <v>52.936904637286702</v>
      </c>
      <c r="M26" s="47">
        <f>VLOOKUP($A26,'Occupancy Raw Data'!$B$8:$BE$45,'Occupancy Raw Data'!AT$3,FALSE)</f>
        <v>3.9833597700625498</v>
      </c>
      <c r="N26" s="48">
        <f>VLOOKUP($A26,'Occupancy Raw Data'!$B$8:$BE$45,'Occupancy Raw Data'!AU$3,FALSE)</f>
        <v>6.9695647249120301</v>
      </c>
      <c r="O26" s="48">
        <f>VLOOKUP($A26,'Occupancy Raw Data'!$B$8:$BE$45,'Occupancy Raw Data'!AV$3,FALSE)</f>
        <v>2.0521561405296498</v>
      </c>
      <c r="P26" s="48">
        <f>VLOOKUP($A26,'Occupancy Raw Data'!$B$8:$BE$45,'Occupancy Raw Data'!AW$3,FALSE)</f>
        <v>2.9721629423601201</v>
      </c>
      <c r="Q26" s="48">
        <f>VLOOKUP($A26,'Occupancy Raw Data'!$B$8:$BE$45,'Occupancy Raw Data'!AX$3,FALSE)</f>
        <v>1.9920375722588199</v>
      </c>
      <c r="R26" s="49">
        <f>VLOOKUP($A26,'Occupancy Raw Data'!$B$8:$BE$45,'Occupancy Raw Data'!AY$3,FALSE)</f>
        <v>3.55476720303102</v>
      </c>
      <c r="S26" s="48">
        <f>VLOOKUP($A26,'Occupancy Raw Data'!$B$8:$BE$45,'Occupancy Raw Data'!BA$3,FALSE)</f>
        <v>-4.4530059020004797</v>
      </c>
      <c r="T26" s="48">
        <f>VLOOKUP($A26,'Occupancy Raw Data'!$B$8:$BE$45,'Occupancy Raw Data'!BB$3,FALSE)</f>
        <v>4.7784795062494698</v>
      </c>
      <c r="U26" s="49">
        <f>VLOOKUP($A26,'Occupancy Raw Data'!$B$8:$BE$45,'Occupancy Raw Data'!BC$3,FALSE)</f>
        <v>3.9428960414656301E-2</v>
      </c>
      <c r="V26" s="50">
        <f>VLOOKUP($A26,'Occupancy Raw Data'!$B$8:$BE$45,'Occupancy Raw Data'!BE$3,FALSE)</f>
        <v>2.4216850821931999</v>
      </c>
      <c r="X26" s="51">
        <f>VLOOKUP($A26,'ADR Raw Data'!$B$6:$BE$43,'ADR Raw Data'!AG$1,FALSE)</f>
        <v>87.778404049106101</v>
      </c>
      <c r="Y26" s="52">
        <f>VLOOKUP($A26,'ADR Raw Data'!$B$6:$BE$43,'ADR Raw Data'!AH$1,FALSE)</f>
        <v>88.972285157903599</v>
      </c>
      <c r="Z26" s="52">
        <f>VLOOKUP($A26,'ADR Raw Data'!$B$6:$BE$43,'ADR Raw Data'!AI$1,FALSE)</f>
        <v>90.541669356140005</v>
      </c>
      <c r="AA26" s="52">
        <f>VLOOKUP($A26,'ADR Raw Data'!$B$6:$BE$43,'ADR Raw Data'!AJ$1,FALSE)</f>
        <v>89.840281526499197</v>
      </c>
      <c r="AB26" s="52">
        <f>VLOOKUP($A26,'ADR Raw Data'!$B$6:$BE$43,'ADR Raw Data'!AK$1,FALSE)</f>
        <v>89.338987835875002</v>
      </c>
      <c r="AC26" s="53">
        <f>VLOOKUP($A26,'ADR Raw Data'!$B$6:$BE$43,'ADR Raw Data'!AL$1,FALSE)</f>
        <v>89.369372486354393</v>
      </c>
      <c r="AD26" s="52">
        <f>VLOOKUP($A26,'ADR Raw Data'!$B$6:$BE$43,'ADR Raw Data'!AN$1,FALSE)</f>
        <v>108.83181090262001</v>
      </c>
      <c r="AE26" s="52">
        <f>VLOOKUP($A26,'ADR Raw Data'!$B$6:$BE$43,'ADR Raw Data'!AO$1,FALSE)</f>
        <v>113.23433050649599</v>
      </c>
      <c r="AF26" s="53">
        <f>VLOOKUP($A26,'ADR Raw Data'!$B$6:$BE$43,'ADR Raw Data'!AP$1,FALSE)</f>
        <v>111.075756830709</v>
      </c>
      <c r="AG26" s="54">
        <f>VLOOKUP($A26,'ADR Raw Data'!$B$6:$BE$43,'ADR Raw Data'!AR$1,FALSE)</f>
        <v>96.134291522993806</v>
      </c>
      <c r="AI26" s="47">
        <f>VLOOKUP($A26,'ADR Raw Data'!$B$6:$BE$43,'ADR Raw Data'!AT$1,FALSE)</f>
        <v>2.2765700860137401</v>
      </c>
      <c r="AJ26" s="48">
        <f>VLOOKUP($A26,'ADR Raw Data'!$B$6:$BE$43,'ADR Raw Data'!AU$1,FALSE)</f>
        <v>1.81858671308993</v>
      </c>
      <c r="AK26" s="48">
        <f>VLOOKUP($A26,'ADR Raw Data'!$B$6:$BE$43,'ADR Raw Data'!AV$1,FALSE)</f>
        <v>2.8106076983839099</v>
      </c>
      <c r="AL26" s="48">
        <f>VLOOKUP($A26,'ADR Raw Data'!$B$6:$BE$43,'ADR Raw Data'!AW$1,FALSE)</f>
        <v>2.4816024083908599</v>
      </c>
      <c r="AM26" s="48">
        <f>VLOOKUP($A26,'ADR Raw Data'!$B$6:$BE$43,'ADR Raw Data'!AX$1,FALSE)</f>
        <v>1.15686089985149</v>
      </c>
      <c r="AN26" s="49">
        <f>VLOOKUP($A26,'ADR Raw Data'!$B$6:$BE$43,'ADR Raw Data'!AY$1,FALSE)</f>
        <v>2.10822194078556</v>
      </c>
      <c r="AO26" s="48">
        <f>VLOOKUP($A26,'ADR Raw Data'!$B$6:$BE$43,'ADR Raw Data'!BA$1,FALSE)</f>
        <v>5.4819630192062103</v>
      </c>
      <c r="AP26" s="48">
        <f>VLOOKUP($A26,'ADR Raw Data'!$B$6:$BE$43,'ADR Raw Data'!BB$1,FALSE)</f>
        <v>7.2130780714235998</v>
      </c>
      <c r="AQ26" s="49">
        <f>VLOOKUP($A26,'ADR Raw Data'!$B$6:$BE$43,'ADR Raw Data'!BC$1,FALSE)</f>
        <v>6.43175889540138</v>
      </c>
      <c r="AR26" s="50">
        <f>VLOOKUP($A26,'ADR Raw Data'!$B$6:$BE$43,'ADR Raw Data'!BE$1,FALSE)</f>
        <v>3.4705115559230202</v>
      </c>
      <c r="AT26" s="51">
        <f>VLOOKUP($A26,'RevPAR Raw Data'!$B$6:$BE$43,'RevPAR Raw Data'!AG$1,FALSE)</f>
        <v>37.332154438032397</v>
      </c>
      <c r="AU26" s="52">
        <f>VLOOKUP($A26,'RevPAR Raw Data'!$B$6:$BE$43,'RevPAR Raw Data'!AH$1,FALSE)</f>
        <v>48.129140789594203</v>
      </c>
      <c r="AV26" s="52">
        <f>VLOOKUP($A26,'RevPAR Raw Data'!$B$6:$BE$43,'RevPAR Raw Data'!AI$1,FALSE)</f>
        <v>51.3909804909324</v>
      </c>
      <c r="AW26" s="52">
        <f>VLOOKUP($A26,'RevPAR Raw Data'!$B$6:$BE$43,'RevPAR Raw Data'!AJ$1,FALSE)</f>
        <v>46.035121359223297</v>
      </c>
      <c r="AX26" s="52">
        <f>VLOOKUP($A26,'RevPAR Raw Data'!$B$6:$BE$43,'RevPAR Raw Data'!AK$1,FALSE)</f>
        <v>45.070447426268501</v>
      </c>
      <c r="AY26" s="53">
        <f>VLOOKUP($A26,'RevPAR Raw Data'!$B$6:$BE$43,'RevPAR Raw Data'!AL$1,FALSE)</f>
        <v>45.591673719498701</v>
      </c>
      <c r="AZ26" s="52">
        <f>VLOOKUP($A26,'RevPAR Raw Data'!$B$6:$BE$43,'RevPAR Raw Data'!AN$1,FALSE)</f>
        <v>61.6228480490932</v>
      </c>
      <c r="BA26" s="52">
        <f>VLOOKUP($A26,'RevPAR Raw Data'!$B$6:$BE$43,'RevPAR Raw Data'!AO$1,FALSE)</f>
        <v>66.651440282102897</v>
      </c>
      <c r="BB26" s="53">
        <f>VLOOKUP($A26,'RevPAR Raw Data'!$B$6:$BE$43,'RevPAR Raw Data'!AP$1,FALSE)</f>
        <v>64.137144165598002</v>
      </c>
      <c r="BC26" s="54">
        <f>VLOOKUP($A26,'RevPAR Raw Data'!$B$6:$BE$43,'RevPAR Raw Data'!AR$1,FALSE)</f>
        <v>50.890518227258397</v>
      </c>
      <c r="BE26" s="47">
        <f>VLOOKUP($A26,'RevPAR Raw Data'!$B$6:$BE$43,'RevPAR Raw Data'!AT$1,FALSE)</f>
        <v>6.3506138330198398</v>
      </c>
      <c r="BF26" s="48">
        <f>VLOOKUP($A26,'RevPAR Raw Data'!$B$6:$BE$43,'RevPAR Raw Data'!AU$1,FALSE)</f>
        <v>8.9148990160494197</v>
      </c>
      <c r="BG26" s="48">
        <f>VLOOKUP($A26,'RevPAR Raw Data'!$B$6:$BE$43,'RevPAR Raw Data'!AV$1,FALSE)</f>
        <v>4.9204418973821502</v>
      </c>
      <c r="BH26" s="48">
        <f>VLOOKUP($A26,'RevPAR Raw Data'!$B$6:$BE$43,'RevPAR Raw Data'!AW$1,FALSE)</f>
        <v>5.5275226179098897</v>
      </c>
      <c r="BI26" s="48">
        <f>VLOOKUP($A26,'RevPAR Raw Data'!$B$6:$BE$43,'RevPAR Raw Data'!AX$1,FALSE)</f>
        <v>3.1719435758941401</v>
      </c>
      <c r="BJ26" s="49">
        <f>VLOOKUP($A26,'RevPAR Raw Data'!$B$6:$BE$43,'RevPAR Raw Data'!AY$1,FALSE)</f>
        <v>5.7379315259347301</v>
      </c>
      <c r="BK26" s="48">
        <f>VLOOKUP($A26,'RevPAR Raw Data'!$B$6:$BE$43,'RevPAR Raw Data'!BA$1,FALSE)</f>
        <v>0.78484498041499695</v>
      </c>
      <c r="BL26" s="48">
        <f>VLOOKUP($A26,'RevPAR Raw Data'!$B$6:$BE$43,'RevPAR Raw Data'!BB$1,FALSE)</f>
        <v>12.336233035085799</v>
      </c>
      <c r="BM26" s="49">
        <f>VLOOKUP($A26,'RevPAR Raw Data'!$B$6:$BE$43,'RevPAR Raw Data'!BC$1,FALSE)</f>
        <v>6.47372383148487</v>
      </c>
      <c r="BN26" s="50">
        <f>VLOOKUP($A26,'RevPAR Raw Data'!$B$6:$BE$43,'RevPAR Raw Data'!BE$1,FALSE)</f>
        <v>5.9762414987417998</v>
      </c>
    </row>
    <row r="27" spans="1:66" x14ac:dyDescent="0.25">
      <c r="A27" s="63" t="s">
        <v>48</v>
      </c>
      <c r="B27" s="47">
        <f>VLOOKUP($A27,'Occupancy Raw Data'!$B$8:$BE$45,'Occupancy Raw Data'!AG$3,FALSE)</f>
        <v>44.111721611721599</v>
      </c>
      <c r="C27" s="48">
        <f>VLOOKUP($A27,'Occupancy Raw Data'!$B$8:$BE$45,'Occupancy Raw Data'!AH$3,FALSE)</f>
        <v>54.436813186813097</v>
      </c>
      <c r="D27" s="48">
        <f>VLOOKUP($A27,'Occupancy Raw Data'!$B$8:$BE$45,'Occupancy Raw Data'!AI$3,FALSE)</f>
        <v>57.770146520146497</v>
      </c>
      <c r="E27" s="48">
        <f>VLOOKUP($A27,'Occupancy Raw Data'!$B$8:$BE$45,'Occupancy Raw Data'!AJ$3,FALSE)</f>
        <v>55.709706959706899</v>
      </c>
      <c r="F27" s="48">
        <f>VLOOKUP($A27,'Occupancy Raw Data'!$B$8:$BE$45,'Occupancy Raw Data'!AK$3,FALSE)</f>
        <v>53.342490842490797</v>
      </c>
      <c r="G27" s="49">
        <f>VLOOKUP($A27,'Occupancy Raw Data'!$B$8:$BE$45,'Occupancy Raw Data'!AL$3,FALSE)</f>
        <v>53.074175824175803</v>
      </c>
      <c r="H27" s="48">
        <f>VLOOKUP($A27,'Occupancy Raw Data'!$B$8:$BE$45,'Occupancy Raw Data'!AN$3,FALSE)</f>
        <v>59.404761904761898</v>
      </c>
      <c r="I27" s="48">
        <f>VLOOKUP($A27,'Occupancy Raw Data'!$B$8:$BE$45,'Occupancy Raw Data'!AO$3,FALSE)</f>
        <v>57.6556776556776</v>
      </c>
      <c r="J27" s="49">
        <f>VLOOKUP($A27,'Occupancy Raw Data'!$B$8:$BE$45,'Occupancy Raw Data'!AP$3,FALSE)</f>
        <v>58.530219780219703</v>
      </c>
      <c r="K27" s="50">
        <f>VLOOKUP($A27,'Occupancy Raw Data'!$B$8:$BE$45,'Occupancy Raw Data'!AR$3,FALSE)</f>
        <v>54.633045525902602</v>
      </c>
      <c r="M27" s="47">
        <f>VLOOKUP($A27,'Occupancy Raw Data'!$B$8:$BE$45,'Occupancy Raw Data'!AT$3,FALSE)</f>
        <v>5.5340828187828901</v>
      </c>
      <c r="N27" s="48">
        <f>VLOOKUP($A27,'Occupancy Raw Data'!$B$8:$BE$45,'Occupancy Raw Data'!AU$3,FALSE)</f>
        <v>7.3409752560871899</v>
      </c>
      <c r="O27" s="48">
        <f>VLOOKUP($A27,'Occupancy Raw Data'!$B$8:$BE$45,'Occupancy Raw Data'!AV$3,FALSE)</f>
        <v>10.648389364616699</v>
      </c>
      <c r="P27" s="48">
        <f>VLOOKUP($A27,'Occupancy Raw Data'!$B$8:$BE$45,'Occupancy Raw Data'!AW$3,FALSE)</f>
        <v>7.3474853921526604</v>
      </c>
      <c r="Q27" s="48">
        <f>VLOOKUP($A27,'Occupancy Raw Data'!$B$8:$BE$45,'Occupancy Raw Data'!AX$3,FALSE)</f>
        <v>5.6130447096046501</v>
      </c>
      <c r="R27" s="49">
        <f>VLOOKUP($A27,'Occupancy Raw Data'!$B$8:$BE$45,'Occupancy Raw Data'!AY$3,FALSE)</f>
        <v>7.3823340871999097</v>
      </c>
      <c r="S27" s="48">
        <f>VLOOKUP($A27,'Occupancy Raw Data'!$B$8:$BE$45,'Occupancy Raw Data'!BA$3,FALSE)</f>
        <v>5.4250895901025604</v>
      </c>
      <c r="T27" s="48">
        <f>VLOOKUP($A27,'Occupancy Raw Data'!$B$8:$BE$45,'Occupancy Raw Data'!BB$3,FALSE)</f>
        <v>2.25076781708617</v>
      </c>
      <c r="U27" s="49">
        <f>VLOOKUP($A27,'Occupancy Raw Data'!$B$8:$BE$45,'Occupancy Raw Data'!BC$3,FALSE)</f>
        <v>3.83738376604511</v>
      </c>
      <c r="V27" s="50">
        <f>VLOOKUP($A27,'Occupancy Raw Data'!$B$8:$BE$45,'Occupancy Raw Data'!BE$3,FALSE)</f>
        <v>6.2718018760444796</v>
      </c>
      <c r="X27" s="51">
        <f>VLOOKUP($A27,'ADR Raw Data'!$B$6:$BE$43,'ADR Raw Data'!AG$1,FALSE)</f>
        <v>88.657370770188905</v>
      </c>
      <c r="Y27" s="52">
        <f>VLOOKUP($A27,'ADR Raw Data'!$B$6:$BE$43,'ADR Raw Data'!AH$1,FALSE)</f>
        <v>94.154060055513398</v>
      </c>
      <c r="Z27" s="52">
        <f>VLOOKUP($A27,'ADR Raw Data'!$B$6:$BE$43,'ADR Raw Data'!AI$1,FALSE)</f>
        <v>99.023656970753706</v>
      </c>
      <c r="AA27" s="52">
        <f>VLOOKUP($A27,'ADR Raw Data'!$B$6:$BE$43,'ADR Raw Data'!AJ$1,FALSE)</f>
        <v>96.718224706172407</v>
      </c>
      <c r="AB27" s="52">
        <f>VLOOKUP($A27,'ADR Raw Data'!$B$6:$BE$43,'ADR Raw Data'!AK$1,FALSE)</f>
        <v>94.417554506437696</v>
      </c>
      <c r="AC27" s="53">
        <f>VLOOKUP($A27,'ADR Raw Data'!$B$6:$BE$43,'ADR Raw Data'!AL$1,FALSE)</f>
        <v>94.8917190330762</v>
      </c>
      <c r="AD27" s="52">
        <f>VLOOKUP($A27,'ADR Raw Data'!$B$6:$BE$43,'ADR Raw Data'!AN$1,FALSE)</f>
        <v>109.04136118390601</v>
      </c>
      <c r="AE27" s="52">
        <f>VLOOKUP($A27,'ADR Raw Data'!$B$6:$BE$43,'ADR Raw Data'!AO$1,FALSE)</f>
        <v>105.801100698856</v>
      </c>
      <c r="AF27" s="53">
        <f>VLOOKUP($A27,'ADR Raw Data'!$B$6:$BE$43,'ADR Raw Data'!AP$1,FALSE)</f>
        <v>107.44543847297101</v>
      </c>
      <c r="AG27" s="54">
        <f>VLOOKUP($A27,'ADR Raw Data'!$B$6:$BE$43,'ADR Raw Data'!AR$1,FALSE)</f>
        <v>98.734353890545094</v>
      </c>
      <c r="AI27" s="47">
        <f>VLOOKUP($A27,'ADR Raw Data'!$B$6:$BE$43,'ADR Raw Data'!AT$1,FALSE)</f>
        <v>8.6386319465227608</v>
      </c>
      <c r="AJ27" s="48">
        <f>VLOOKUP($A27,'ADR Raw Data'!$B$6:$BE$43,'ADR Raw Data'!AU$1,FALSE)</f>
        <v>10.368431164540899</v>
      </c>
      <c r="AK27" s="48">
        <f>VLOOKUP($A27,'ADR Raw Data'!$B$6:$BE$43,'ADR Raw Data'!AV$1,FALSE)</f>
        <v>15.628451175617499</v>
      </c>
      <c r="AL27" s="48">
        <f>VLOOKUP($A27,'ADR Raw Data'!$B$6:$BE$43,'ADR Raw Data'!AW$1,FALSE)</f>
        <v>12.9974499718685</v>
      </c>
      <c r="AM27" s="48">
        <f>VLOOKUP($A27,'ADR Raw Data'!$B$6:$BE$43,'ADR Raw Data'!AX$1,FALSE)</f>
        <v>9.5472238227192996</v>
      </c>
      <c r="AN27" s="49">
        <f>VLOOKUP($A27,'ADR Raw Data'!$B$6:$BE$43,'ADR Raw Data'!AY$1,FALSE)</f>
        <v>11.6474465150903</v>
      </c>
      <c r="AO27" s="48">
        <f>VLOOKUP($A27,'ADR Raw Data'!$B$6:$BE$43,'ADR Raw Data'!BA$1,FALSE)</f>
        <v>17.836486011581901</v>
      </c>
      <c r="AP27" s="48">
        <f>VLOOKUP($A27,'ADR Raw Data'!$B$6:$BE$43,'ADR Raw Data'!BB$1,FALSE)</f>
        <v>11.3124562479569</v>
      </c>
      <c r="AQ27" s="49">
        <f>VLOOKUP($A27,'ADR Raw Data'!$B$6:$BE$43,'ADR Raw Data'!BC$1,FALSE)</f>
        <v>14.5560611944809</v>
      </c>
      <c r="AR27" s="50">
        <f>VLOOKUP($A27,'ADR Raw Data'!$B$6:$BE$43,'ADR Raw Data'!BE$1,FALSE)</f>
        <v>12.518723586025599</v>
      </c>
      <c r="AT27" s="51">
        <f>VLOOKUP($A27,'RevPAR Raw Data'!$B$6:$BE$43,'RevPAR Raw Data'!AG$1,FALSE)</f>
        <v>39.108292582417498</v>
      </c>
      <c r="AU27" s="52">
        <f>VLOOKUP($A27,'RevPAR Raw Data'!$B$6:$BE$43,'RevPAR Raw Data'!AH$1,FALSE)</f>
        <v>51.254469780219701</v>
      </c>
      <c r="AV27" s="52">
        <f>VLOOKUP($A27,'RevPAR Raw Data'!$B$6:$BE$43,'RevPAR Raw Data'!AI$1,FALSE)</f>
        <v>57.206111721611698</v>
      </c>
      <c r="AW27" s="52">
        <f>VLOOKUP($A27,'RevPAR Raw Data'!$B$6:$BE$43,'RevPAR Raw Data'!AJ$1,FALSE)</f>
        <v>53.881439560439503</v>
      </c>
      <c r="AX27" s="52">
        <f>VLOOKUP($A27,'RevPAR Raw Data'!$B$6:$BE$43,'RevPAR Raw Data'!AK$1,FALSE)</f>
        <v>50.364675366300297</v>
      </c>
      <c r="AY27" s="53">
        <f>VLOOKUP($A27,'RevPAR Raw Data'!$B$6:$BE$43,'RevPAR Raw Data'!AL$1,FALSE)</f>
        <v>50.362997802197803</v>
      </c>
      <c r="AZ27" s="52">
        <f>VLOOKUP($A27,'RevPAR Raw Data'!$B$6:$BE$43,'RevPAR Raw Data'!AN$1,FALSE)</f>
        <v>64.775760989010905</v>
      </c>
      <c r="BA27" s="52">
        <f>VLOOKUP($A27,'RevPAR Raw Data'!$B$6:$BE$43,'RevPAR Raw Data'!AO$1,FALSE)</f>
        <v>61.000341575091497</v>
      </c>
      <c r="BB27" s="53">
        <f>VLOOKUP($A27,'RevPAR Raw Data'!$B$6:$BE$43,'RevPAR Raw Data'!AP$1,FALSE)</f>
        <v>62.888051282051201</v>
      </c>
      <c r="BC27" s="54">
        <f>VLOOKUP($A27,'RevPAR Raw Data'!$B$6:$BE$43,'RevPAR Raw Data'!AR$1,FALSE)</f>
        <v>53.941584510727303</v>
      </c>
      <c r="BE27" s="47">
        <f>VLOOKUP($A27,'RevPAR Raw Data'!$B$6:$BE$43,'RevPAR Raw Data'!AT$1,FALSE)</f>
        <v>14.650783811636</v>
      </c>
      <c r="BF27" s="48">
        <f>VLOOKUP($A27,'RevPAR Raw Data'!$B$6:$BE$43,'RevPAR Raw Data'!AU$1,FALSE)</f>
        <v>18.470550386861401</v>
      </c>
      <c r="BG27" s="48">
        <f>VLOOKUP($A27,'RevPAR Raw Data'!$B$6:$BE$43,'RevPAR Raw Data'!AV$1,FALSE)</f>
        <v>27.941018873072998</v>
      </c>
      <c r="BH27" s="48">
        <f>VLOOKUP($A27,'RevPAR Raw Data'!$B$6:$BE$43,'RevPAR Raw Data'!AW$1,FALSE)</f>
        <v>21.299921102056501</v>
      </c>
      <c r="BI27" s="48">
        <f>VLOOKUP($A27,'RevPAR Raw Data'!$B$6:$BE$43,'RevPAR Raw Data'!AX$1,FALSE)</f>
        <v>15.6961584740192</v>
      </c>
      <c r="BJ27" s="49">
        <f>VLOOKUP($A27,'RevPAR Raw Data'!$B$6:$BE$43,'RevPAR Raw Data'!AY$1,FALSE)</f>
        <v>19.8896340166621</v>
      </c>
      <c r="BK27" s="48">
        <f>VLOOKUP($A27,'RevPAR Raw Data'!$B$6:$BE$43,'RevPAR Raw Data'!BA$1,FALSE)</f>
        <v>24.229220947538899</v>
      </c>
      <c r="BL27" s="48">
        <f>VLOOKUP($A27,'RevPAR Raw Data'!$B$6:$BE$43,'RevPAR Raw Data'!BB$1,FALSE)</f>
        <v>13.817841189594001</v>
      </c>
      <c r="BM27" s="49">
        <f>VLOOKUP($A27,'RevPAR Raw Data'!$B$6:$BE$43,'RevPAR Raw Data'!BC$1,FALSE)</f>
        <v>18.952016889778601</v>
      </c>
      <c r="BN27" s="50">
        <f>VLOOKUP($A27,'RevPAR Raw Data'!$B$6:$BE$43,'RevPAR Raw Data'!BE$1,FALSE)</f>
        <v>19.5756750027953</v>
      </c>
    </row>
    <row r="28" spans="1:66" x14ac:dyDescent="0.25">
      <c r="A28" s="63" t="s">
        <v>49</v>
      </c>
      <c r="B28" s="47">
        <f>VLOOKUP($A28,'Occupancy Raw Data'!$B$8:$BE$45,'Occupancy Raw Data'!AG$3,FALSE)</f>
        <v>39.624435464701598</v>
      </c>
      <c r="C28" s="48">
        <f>VLOOKUP($A28,'Occupancy Raw Data'!$B$8:$BE$45,'Occupancy Raw Data'!AH$3,FALSE)</f>
        <v>52.858331352507697</v>
      </c>
      <c r="D28" s="48">
        <f>VLOOKUP($A28,'Occupancy Raw Data'!$B$8:$BE$45,'Occupancy Raw Data'!AI$3,FALSE)</f>
        <v>58.295697646779097</v>
      </c>
      <c r="E28" s="48">
        <f>VLOOKUP($A28,'Occupancy Raw Data'!$B$8:$BE$45,'Occupancy Raw Data'!AJ$3,FALSE)</f>
        <v>57.713334917993798</v>
      </c>
      <c r="F28" s="48">
        <f>VLOOKUP($A28,'Occupancy Raw Data'!$B$8:$BE$45,'Occupancy Raw Data'!AK$3,FALSE)</f>
        <v>58.361064891846901</v>
      </c>
      <c r="G28" s="49">
        <f>VLOOKUP($A28,'Occupancy Raw Data'!$B$8:$BE$45,'Occupancy Raw Data'!AL$3,FALSE)</f>
        <v>53.370572854765797</v>
      </c>
      <c r="H28" s="48">
        <f>VLOOKUP($A28,'Occupancy Raw Data'!$B$8:$BE$45,'Occupancy Raw Data'!AN$3,FALSE)</f>
        <v>58.884002852388797</v>
      </c>
      <c r="I28" s="48">
        <f>VLOOKUP($A28,'Occupancy Raw Data'!$B$8:$BE$45,'Occupancy Raw Data'!AO$3,FALSE)</f>
        <v>57.338958878060303</v>
      </c>
      <c r="J28" s="49">
        <f>VLOOKUP($A28,'Occupancy Raw Data'!$B$8:$BE$45,'Occupancy Raw Data'!AP$3,FALSE)</f>
        <v>58.1114808652246</v>
      </c>
      <c r="K28" s="50">
        <f>VLOOKUP($A28,'Occupancy Raw Data'!$B$8:$BE$45,'Occupancy Raw Data'!AR$3,FALSE)</f>
        <v>54.725118000611197</v>
      </c>
      <c r="M28" s="47">
        <f>VLOOKUP($A28,'Occupancy Raw Data'!$B$8:$BE$45,'Occupancy Raw Data'!AT$3,FALSE)</f>
        <v>-10.2556407295457</v>
      </c>
      <c r="N28" s="48">
        <f>VLOOKUP($A28,'Occupancy Raw Data'!$B$8:$BE$45,'Occupancy Raw Data'!AU$3,FALSE)</f>
        <v>1.93187229643355</v>
      </c>
      <c r="O28" s="48">
        <f>VLOOKUP($A28,'Occupancy Raw Data'!$B$8:$BE$45,'Occupancy Raw Data'!AV$3,FALSE)</f>
        <v>3.7153879265694898</v>
      </c>
      <c r="P28" s="48">
        <f>VLOOKUP($A28,'Occupancy Raw Data'!$B$8:$BE$45,'Occupancy Raw Data'!AW$3,FALSE)</f>
        <v>-1.0128482875175799</v>
      </c>
      <c r="Q28" s="48">
        <f>VLOOKUP($A28,'Occupancy Raw Data'!$B$8:$BE$45,'Occupancy Raw Data'!AX$3,FALSE)</f>
        <v>-2.3863726629395998</v>
      </c>
      <c r="R28" s="49">
        <f>VLOOKUP($A28,'Occupancy Raw Data'!$B$8:$BE$45,'Occupancy Raw Data'!AY$3,FALSE)</f>
        <v>-1.27827971218143</v>
      </c>
      <c r="S28" s="48">
        <f>VLOOKUP($A28,'Occupancy Raw Data'!$B$8:$BE$45,'Occupancy Raw Data'!BA$3,FALSE)</f>
        <v>-10.843573078646999</v>
      </c>
      <c r="T28" s="48">
        <f>VLOOKUP($A28,'Occupancy Raw Data'!$B$8:$BE$45,'Occupancy Raw Data'!BB$3,FALSE)</f>
        <v>-16.303829588628901</v>
      </c>
      <c r="U28" s="49">
        <f>VLOOKUP($A28,'Occupancy Raw Data'!$B$8:$BE$45,'Occupancy Raw Data'!BC$3,FALSE)</f>
        <v>-13.623670829576</v>
      </c>
      <c r="V28" s="50">
        <f>VLOOKUP($A28,'Occupancy Raw Data'!$B$8:$BE$45,'Occupancy Raw Data'!BE$3,FALSE)</f>
        <v>-5.3812150138229402</v>
      </c>
      <c r="X28" s="51">
        <f>VLOOKUP($A28,'ADR Raw Data'!$B$6:$BE$43,'ADR Raw Data'!AG$1,FALSE)</f>
        <v>119.977174565086</v>
      </c>
      <c r="Y28" s="52">
        <f>VLOOKUP($A28,'ADR Raw Data'!$B$6:$BE$43,'ADR Raw Data'!AH$1,FALSE)</f>
        <v>117.227002810567</v>
      </c>
      <c r="Z28" s="52">
        <f>VLOOKUP($A28,'ADR Raw Data'!$B$6:$BE$43,'ADR Raw Data'!AI$1,FALSE)</f>
        <v>120.14102344546301</v>
      </c>
      <c r="AA28" s="52">
        <f>VLOOKUP($A28,'ADR Raw Data'!$B$6:$BE$43,'ADR Raw Data'!AJ$1,FALSE)</f>
        <v>125.988186779242</v>
      </c>
      <c r="AB28" s="52">
        <f>VLOOKUP($A28,'ADR Raw Data'!$B$6:$BE$43,'ADR Raw Data'!AK$1,FALSE)</f>
        <v>130.454325425109</v>
      </c>
      <c r="AC28" s="53">
        <f>VLOOKUP($A28,'ADR Raw Data'!$B$6:$BE$43,'ADR Raw Data'!AL$1,FALSE)</f>
        <v>123.05960517525401</v>
      </c>
      <c r="AD28" s="52">
        <f>VLOOKUP($A28,'ADR Raw Data'!$B$6:$BE$43,'ADR Raw Data'!AN$1,FALSE)</f>
        <v>158.99173983247499</v>
      </c>
      <c r="AE28" s="52">
        <f>VLOOKUP($A28,'ADR Raw Data'!$B$6:$BE$43,'ADR Raw Data'!AO$1,FALSE)</f>
        <v>157.63157218364501</v>
      </c>
      <c r="AF28" s="53">
        <f>VLOOKUP($A28,'ADR Raw Data'!$B$6:$BE$43,'ADR Raw Data'!AP$1,FALSE)</f>
        <v>158.32069690152301</v>
      </c>
      <c r="AG28" s="54">
        <f>VLOOKUP($A28,'ADR Raw Data'!$B$6:$BE$43,'ADR Raw Data'!AR$1,FALSE)</f>
        <v>133.757613862</v>
      </c>
      <c r="AI28" s="47">
        <f>VLOOKUP($A28,'ADR Raw Data'!$B$6:$BE$43,'ADR Raw Data'!AT$1,FALSE)</f>
        <v>-2.3959231283692302</v>
      </c>
      <c r="AJ28" s="48">
        <f>VLOOKUP($A28,'ADR Raw Data'!$B$6:$BE$43,'ADR Raw Data'!AU$1,FALSE)</f>
        <v>4.5966560037329396</v>
      </c>
      <c r="AK28" s="48">
        <f>VLOOKUP($A28,'ADR Raw Data'!$B$6:$BE$43,'ADR Raw Data'!AV$1,FALSE)</f>
        <v>5.4438495732919101</v>
      </c>
      <c r="AL28" s="48">
        <f>VLOOKUP($A28,'ADR Raw Data'!$B$6:$BE$43,'ADR Raw Data'!AW$1,FALSE)</f>
        <v>3.8538754344930899</v>
      </c>
      <c r="AM28" s="48">
        <f>VLOOKUP($A28,'ADR Raw Data'!$B$6:$BE$43,'ADR Raw Data'!AX$1,FALSE)</f>
        <v>-0.241541813683576</v>
      </c>
      <c r="AN28" s="49">
        <f>VLOOKUP($A28,'ADR Raw Data'!$B$6:$BE$43,'ADR Raw Data'!AY$1,FALSE)</f>
        <v>2.2412569611120401</v>
      </c>
      <c r="AO28" s="48">
        <f>VLOOKUP($A28,'ADR Raw Data'!$B$6:$BE$43,'ADR Raw Data'!BA$1,FALSE)</f>
        <v>-2.5175767811191498</v>
      </c>
      <c r="AP28" s="48">
        <f>VLOOKUP($A28,'ADR Raw Data'!$B$6:$BE$43,'ADR Raw Data'!BB$1,FALSE)</f>
        <v>-5.9048792471598102</v>
      </c>
      <c r="AQ28" s="49">
        <f>VLOOKUP($A28,'ADR Raw Data'!$B$6:$BE$43,'ADR Raw Data'!BC$1,FALSE)</f>
        <v>-4.2518897642442299</v>
      </c>
      <c r="AR28" s="50">
        <f>VLOOKUP($A28,'ADR Raw Data'!$B$6:$BE$43,'ADR Raw Data'!BE$1,FALSE)</f>
        <v>-1.1501772860597199</v>
      </c>
      <c r="AT28" s="51">
        <f>VLOOKUP($A28,'RevPAR Raw Data'!$B$6:$BE$43,'RevPAR Raw Data'!AG$1,FALSE)</f>
        <v>47.540278107915299</v>
      </c>
      <c r="AU28" s="52">
        <f>VLOOKUP($A28,'RevPAR Raw Data'!$B$6:$BE$43,'RevPAR Raw Data'!AH$1,FALSE)</f>
        <v>61.964237580223397</v>
      </c>
      <c r="AV28" s="52">
        <f>VLOOKUP($A28,'RevPAR Raw Data'!$B$6:$BE$43,'RevPAR Raw Data'!AI$1,FALSE)</f>
        <v>70.037047777513607</v>
      </c>
      <c r="AW28" s="52">
        <f>VLOOKUP($A28,'RevPAR Raw Data'!$B$6:$BE$43,'RevPAR Raw Data'!AJ$1,FALSE)</f>
        <v>72.711984193011602</v>
      </c>
      <c r="AX28" s="52">
        <f>VLOOKUP($A28,'RevPAR Raw Data'!$B$6:$BE$43,'RevPAR Raw Data'!AK$1,FALSE)</f>
        <v>76.134533515569203</v>
      </c>
      <c r="AY28" s="53">
        <f>VLOOKUP($A28,'RevPAR Raw Data'!$B$6:$BE$43,'RevPAR Raw Data'!AL$1,FALSE)</f>
        <v>65.677616234846596</v>
      </c>
      <c r="AZ28" s="52">
        <f>VLOOKUP($A28,'RevPAR Raw Data'!$B$6:$BE$43,'RevPAR Raw Data'!AN$1,FALSE)</f>
        <v>93.620700618017494</v>
      </c>
      <c r="BA28" s="52">
        <f>VLOOKUP($A28,'RevPAR Raw Data'!$B$6:$BE$43,'RevPAR Raw Data'!AO$1,FALSE)</f>
        <v>90.384302353220804</v>
      </c>
      <c r="BB28" s="53">
        <f>VLOOKUP($A28,'RevPAR Raw Data'!$B$6:$BE$43,'RevPAR Raw Data'!AP$1,FALSE)</f>
        <v>92.002501485619206</v>
      </c>
      <c r="BC28" s="54">
        <f>VLOOKUP($A28,'RevPAR Raw Data'!$B$6:$BE$43,'RevPAR Raw Data'!AR$1,FALSE)</f>
        <v>73.199012020781595</v>
      </c>
      <c r="BE28" s="47">
        <f>VLOOKUP($A28,'RevPAR Raw Data'!$B$6:$BE$43,'RevPAR Raw Data'!AT$1,FALSE)</f>
        <v>-12.405846589713301</v>
      </c>
      <c r="BF28" s="48">
        <f>VLOOKUP($A28,'RevPAR Raw Data'!$B$6:$BE$43,'RevPAR Raw Data'!AU$1,FALSE)</f>
        <v>6.6173298240649601</v>
      </c>
      <c r="BG28" s="48">
        <f>VLOOKUP($A28,'RevPAR Raw Data'!$B$6:$BE$43,'RevPAR Raw Data'!AV$1,FALSE)</f>
        <v>9.3614976296481007</v>
      </c>
      <c r="BH28" s="48">
        <f>VLOOKUP($A28,'RevPAR Raw Data'!$B$6:$BE$43,'RevPAR Raw Data'!AW$1,FALSE)</f>
        <v>2.8019932356341801</v>
      </c>
      <c r="BI28" s="48">
        <f>VLOOKUP($A28,'RevPAR Raw Data'!$B$6:$BE$43,'RevPAR Raw Data'!AX$1,FALSE)</f>
        <v>-2.62215038881186</v>
      </c>
      <c r="BJ28" s="49">
        <f>VLOOKUP($A28,'RevPAR Raw Data'!$B$6:$BE$43,'RevPAR Raw Data'!AY$1,FALSE)</f>
        <v>0.93432771589885599</v>
      </c>
      <c r="BK28" s="48">
        <f>VLOOKUP($A28,'RevPAR Raw Data'!$B$6:$BE$43,'RevPAR Raw Data'!BA$1,FALSE)</f>
        <v>-13.0881545816945</v>
      </c>
      <c r="BL28" s="48">
        <f>VLOOKUP($A28,'RevPAR Raw Data'!$B$6:$BE$43,'RevPAR Raw Data'!BB$1,FALSE)</f>
        <v>-21.245987385917498</v>
      </c>
      <c r="BM28" s="49">
        <f>VLOOKUP($A28,'RevPAR Raw Data'!$B$6:$BE$43,'RevPAR Raw Data'!BC$1,FALSE)</f>
        <v>-17.296297128303099</v>
      </c>
      <c r="BN28" s="50">
        <f>VLOOKUP($A28,'RevPAR Raw Data'!$B$6:$BE$43,'RevPAR Raw Data'!BE$1,FALSE)</f>
        <v>-6.4694987870796403</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Data'!AG$3,FALSE)</f>
        <v>40.8614538427233</v>
      </c>
      <c r="C30" s="48">
        <f>VLOOKUP($A30,'Occupancy Raw Data'!$B$8:$BE$45,'Occupancy Raw Data'!AH$3,FALSE)</f>
        <v>53.385610227441603</v>
      </c>
      <c r="D30" s="48">
        <f>VLOOKUP($A30,'Occupancy Raw Data'!$B$8:$BE$45,'Occupancy Raw Data'!AI$3,FALSE)</f>
        <v>55.853277835587903</v>
      </c>
      <c r="E30" s="48">
        <f>VLOOKUP($A30,'Occupancy Raw Data'!$B$8:$BE$45,'Occupancy Raw Data'!AJ$3,FALSE)</f>
        <v>52.924780734354002</v>
      </c>
      <c r="F30" s="48">
        <f>VLOOKUP($A30,'Occupancy Raw Data'!$B$8:$BE$45,'Occupancy Raw Data'!AK$3,FALSE)</f>
        <v>50</v>
      </c>
      <c r="G30" s="49">
        <f>VLOOKUP($A30,'Occupancy Raw Data'!$B$8:$BE$45,'Occupancy Raw Data'!AL$3,FALSE)</f>
        <v>50.605024528021403</v>
      </c>
      <c r="H30" s="48">
        <f>VLOOKUP($A30,'Occupancy Raw Data'!$B$8:$BE$45,'Occupancy Raw Data'!AN$3,FALSE)</f>
        <v>56.596551211535598</v>
      </c>
      <c r="I30" s="48">
        <f>VLOOKUP($A30,'Occupancy Raw Data'!$B$8:$BE$45,'Occupancy Raw Data'!AO$3,FALSE)</f>
        <v>53.0808681433031</v>
      </c>
      <c r="J30" s="49">
        <f>VLOOKUP($A30,'Occupancy Raw Data'!$B$8:$BE$45,'Occupancy Raw Data'!AP$3,FALSE)</f>
        <v>54.838709677419303</v>
      </c>
      <c r="K30" s="50">
        <f>VLOOKUP($A30,'Occupancy Raw Data'!$B$8:$BE$45,'Occupancy Raw Data'!AR$3,FALSE)</f>
        <v>51.814648856420803</v>
      </c>
      <c r="M30" s="47">
        <f>VLOOKUP($A30,'Occupancy Raw Data'!$B$8:$BE$45,'Occupancy Raw Data'!AT$3,FALSE)</f>
        <v>-1.5077791922774</v>
      </c>
      <c r="N30" s="48">
        <f>VLOOKUP($A30,'Occupancy Raw Data'!$B$8:$BE$45,'Occupancy Raw Data'!AU$3,FALSE)</f>
        <v>3.4184432630054902</v>
      </c>
      <c r="O30" s="48">
        <f>VLOOKUP($A30,'Occupancy Raw Data'!$B$8:$BE$45,'Occupancy Raw Data'!AV$3,FALSE)</f>
        <v>3.3500521477550298</v>
      </c>
      <c r="P30" s="48">
        <f>VLOOKUP($A30,'Occupancy Raw Data'!$B$8:$BE$45,'Occupancy Raw Data'!AW$3,FALSE)</f>
        <v>1.0707650906356201</v>
      </c>
      <c r="Q30" s="48">
        <f>VLOOKUP($A30,'Occupancy Raw Data'!$B$8:$BE$45,'Occupancy Raw Data'!AX$3,FALSE)</f>
        <v>-0.64269319051262397</v>
      </c>
      <c r="R30" s="49">
        <f>VLOOKUP($A30,'Occupancy Raw Data'!$B$8:$BE$45,'Occupancy Raw Data'!AY$3,FALSE)</f>
        <v>1.2755591975228</v>
      </c>
      <c r="S30" s="48">
        <f>VLOOKUP($A30,'Occupancy Raw Data'!$B$8:$BE$45,'Occupancy Raw Data'!BA$3,FALSE)</f>
        <v>-3.54818713477672</v>
      </c>
      <c r="T30" s="48">
        <f>VLOOKUP($A30,'Occupancy Raw Data'!$B$8:$BE$45,'Occupancy Raw Data'!BB$3,FALSE)</f>
        <v>-5.9863401924530599</v>
      </c>
      <c r="U30" s="49">
        <f>VLOOKUP($A30,'Occupancy Raw Data'!$B$8:$BE$45,'Occupancy Raw Data'!BC$3,FALSE)</f>
        <v>-4.7437822537496297</v>
      </c>
      <c r="V30" s="50">
        <f>VLOOKUP($A30,'Occupancy Raw Data'!$B$8:$BE$45,'Occupancy Raw Data'!BE$3,FALSE)</f>
        <v>-0.62336040285329097</v>
      </c>
      <c r="X30" s="51">
        <f>VLOOKUP($A30,'ADR Raw Data'!$B$6:$BE$43,'ADR Raw Data'!AG$1,FALSE)</f>
        <v>88.614383810823099</v>
      </c>
      <c r="Y30" s="52">
        <f>VLOOKUP($A30,'ADR Raw Data'!$B$6:$BE$43,'ADR Raw Data'!AH$1,FALSE)</f>
        <v>94.050737904629301</v>
      </c>
      <c r="Z30" s="52">
        <f>VLOOKUP($A30,'ADR Raw Data'!$B$6:$BE$43,'ADR Raw Data'!AI$1,FALSE)</f>
        <v>97.427502162485794</v>
      </c>
      <c r="AA30" s="52">
        <f>VLOOKUP($A30,'ADR Raw Data'!$B$6:$BE$43,'ADR Raw Data'!AJ$1,FALSE)</f>
        <v>97.202435222245597</v>
      </c>
      <c r="AB30" s="52">
        <f>VLOOKUP($A30,'ADR Raw Data'!$B$6:$BE$43,'ADR Raw Data'!AK$1,FALSE)</f>
        <v>94.259546603240594</v>
      </c>
      <c r="AC30" s="53">
        <f>VLOOKUP($A30,'ADR Raw Data'!$B$6:$BE$43,'ADR Raw Data'!AL$1,FALSE)</f>
        <v>94.618702632042698</v>
      </c>
      <c r="AD30" s="52">
        <f>VLOOKUP($A30,'ADR Raw Data'!$B$6:$BE$43,'ADR Raw Data'!AN$1,FALSE)</f>
        <v>99.834151290301307</v>
      </c>
      <c r="AE30" s="52">
        <f>VLOOKUP($A30,'ADR Raw Data'!$B$6:$BE$43,'ADR Raw Data'!AO$1,FALSE)</f>
        <v>99.017755373520899</v>
      </c>
      <c r="AF30" s="53">
        <f>VLOOKUP($A30,'ADR Raw Data'!$B$6:$BE$43,'ADR Raw Data'!AP$1,FALSE)</f>
        <v>99.439038018433095</v>
      </c>
      <c r="AG30" s="54">
        <f>VLOOKUP($A30,'ADR Raw Data'!$B$6:$BE$43,'ADR Raw Data'!AR$1,FALSE)</f>
        <v>96.076321160703301</v>
      </c>
      <c r="AI30" s="47">
        <f>VLOOKUP($A30,'ADR Raw Data'!$B$6:$BE$43,'ADR Raw Data'!AT$1,FALSE)</f>
        <v>8.6293587953664606</v>
      </c>
      <c r="AJ30" s="48">
        <f>VLOOKUP($A30,'ADR Raw Data'!$B$6:$BE$43,'ADR Raw Data'!AU$1,FALSE)</f>
        <v>9.4197767395192802</v>
      </c>
      <c r="AK30" s="48">
        <f>VLOOKUP($A30,'ADR Raw Data'!$B$6:$BE$43,'ADR Raw Data'!AV$1,FALSE)</f>
        <v>9.5922900865776306</v>
      </c>
      <c r="AL30" s="48">
        <f>VLOOKUP($A30,'ADR Raw Data'!$B$6:$BE$43,'ADR Raw Data'!AW$1,FALSE)</f>
        <v>10.061813057971801</v>
      </c>
      <c r="AM30" s="48">
        <f>VLOOKUP($A30,'ADR Raw Data'!$B$6:$BE$43,'ADR Raw Data'!AX$1,FALSE)</f>
        <v>7.6091687577065104</v>
      </c>
      <c r="AN30" s="49">
        <f>VLOOKUP($A30,'ADR Raw Data'!$B$6:$BE$43,'ADR Raw Data'!AY$1,FALSE)</f>
        <v>9.1465383371791393</v>
      </c>
      <c r="AO30" s="48">
        <f>VLOOKUP($A30,'ADR Raw Data'!$B$6:$BE$43,'ADR Raw Data'!BA$1,FALSE)</f>
        <v>5.4842913863576204</v>
      </c>
      <c r="AP30" s="48">
        <f>VLOOKUP($A30,'ADR Raw Data'!$B$6:$BE$43,'ADR Raw Data'!BB$1,FALSE)</f>
        <v>4.8075430435487601</v>
      </c>
      <c r="AQ30" s="49">
        <f>VLOOKUP($A30,'ADR Raw Data'!$B$6:$BE$43,'ADR Raw Data'!BC$1,FALSE)</f>
        <v>5.1582574941966</v>
      </c>
      <c r="AR30" s="50">
        <f>VLOOKUP($A30,'ADR Raw Data'!$B$6:$BE$43,'ADR Raw Data'!BE$1,FALSE)</f>
        <v>7.7416223923067298</v>
      </c>
      <c r="AT30" s="51">
        <f>VLOOKUP($A30,'RevPAR Raw Data'!$B$6:$BE$43,'RevPAR Raw Data'!AG$1,FALSE)</f>
        <v>36.209125538873103</v>
      </c>
      <c r="AU30" s="52">
        <f>VLOOKUP($A30,'RevPAR Raw Data'!$B$6:$BE$43,'RevPAR Raw Data'!AH$1,FALSE)</f>
        <v>50.209560353798103</v>
      </c>
      <c r="AV30" s="52">
        <f>VLOOKUP($A30,'RevPAR Raw Data'!$B$6:$BE$43,'RevPAR Raw Data'!AI$1,FALSE)</f>
        <v>54.416453471086598</v>
      </c>
      <c r="AW30" s="52">
        <f>VLOOKUP($A30,'RevPAR Raw Data'!$B$6:$BE$43,'RevPAR Raw Data'!AJ$1,FALSE)</f>
        <v>51.444175709825998</v>
      </c>
      <c r="AX30" s="52">
        <f>VLOOKUP($A30,'RevPAR Raw Data'!$B$6:$BE$43,'RevPAR Raw Data'!AK$1,FALSE)</f>
        <v>47.129773301620297</v>
      </c>
      <c r="AY30" s="53">
        <f>VLOOKUP($A30,'RevPAR Raw Data'!$B$6:$BE$43,'RevPAR Raw Data'!AL$1,FALSE)</f>
        <v>47.8818176750408</v>
      </c>
      <c r="AZ30" s="52">
        <f>VLOOKUP($A30,'RevPAR Raw Data'!$B$6:$BE$43,'RevPAR Raw Data'!AN$1,FALSE)</f>
        <v>56.502686561617303</v>
      </c>
      <c r="BA30" s="52">
        <f>VLOOKUP($A30,'RevPAR Raw Data'!$B$6:$BE$43,'RevPAR Raw Data'!AO$1,FALSE)</f>
        <v>52.559484168277002</v>
      </c>
      <c r="BB30" s="53">
        <f>VLOOKUP($A30,'RevPAR Raw Data'!$B$6:$BE$43,'RevPAR Raw Data'!AP$1,FALSE)</f>
        <v>54.531085364947202</v>
      </c>
      <c r="BC30" s="54">
        <f>VLOOKUP($A30,'RevPAR Raw Data'!$B$6:$BE$43,'RevPAR Raw Data'!AR$1,FALSE)</f>
        <v>49.781608443585498</v>
      </c>
      <c r="BE30" s="47">
        <f>VLOOKUP($A30,'RevPAR Raw Data'!$B$6:$BE$43,'RevPAR Raw Data'!AT$1,FALSE)</f>
        <v>6.9914679267455497</v>
      </c>
      <c r="BF30" s="48">
        <f>VLOOKUP($A30,'RevPAR Raw Data'!$B$6:$BE$43,'RevPAR Raw Data'!AU$1,FALSE)</f>
        <v>13.160229725867</v>
      </c>
      <c r="BG30" s="48">
        <f>VLOOKUP($A30,'RevPAR Raw Data'!$B$6:$BE$43,'RevPAR Raw Data'!AV$1,FALSE)</f>
        <v>13.263688954396899</v>
      </c>
      <c r="BH30" s="48">
        <f>VLOOKUP($A30,'RevPAR Raw Data'!$B$6:$BE$43,'RevPAR Raw Data'!AW$1,FALSE)</f>
        <v>11.2403165303172</v>
      </c>
      <c r="BI30" s="48">
        <f>VLOOKUP($A30,'RevPAR Raw Data'!$B$6:$BE$43,'RevPAR Raw Data'!AX$1,FALSE)</f>
        <v>6.9175719577335002</v>
      </c>
      <c r="BJ30" s="49">
        <f>VLOOKUP($A30,'RevPAR Raw Data'!$B$6:$BE$43,'RevPAR Raw Data'!AY$1,FALSE)</f>
        <v>10.5387670457167</v>
      </c>
      <c r="BK30" s="48">
        <f>VLOOKUP($A30,'RevPAR Raw Data'!$B$6:$BE$43,'RevPAR Raw Data'!BA$1,FALSE)</f>
        <v>1.74151133017649</v>
      </c>
      <c r="BL30" s="48">
        <f>VLOOKUP($A30,'RevPAR Raw Data'!$B$6:$BE$43,'RevPAR Raw Data'!BB$1,FALSE)</f>
        <v>-1.4665930303897401</v>
      </c>
      <c r="BM30" s="49">
        <f>VLOOKUP($A30,'RevPAR Raw Data'!$B$6:$BE$43,'RevPAR Raw Data'!BC$1,FALSE)</f>
        <v>0.16977873683456199</v>
      </c>
      <c r="BN30" s="50">
        <f>VLOOKUP($A30,'RevPAR Raw Data'!$B$6:$BE$43,'RevPAR Raw Data'!BE$1,FALSE)</f>
        <v>7.0700037809213798</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Data'!AG$3,FALSE)</f>
        <v>44.300060387823997</v>
      </c>
      <c r="C32" s="48">
        <f>VLOOKUP($A32,'Occupancy Raw Data'!$B$8:$BE$45,'Occupancy Raw Data'!AH$3,FALSE)</f>
        <v>55.938136029165001</v>
      </c>
      <c r="D32" s="48">
        <f>VLOOKUP($A32,'Occupancy Raw Data'!$B$8:$BE$45,'Occupancy Raw Data'!AI$3,FALSE)</f>
        <v>60.867571738498299</v>
      </c>
      <c r="E32" s="48">
        <f>VLOOKUP($A32,'Occupancy Raw Data'!$B$8:$BE$45,'Occupancy Raw Data'!AJ$3,FALSE)</f>
        <v>61.165037686475301</v>
      </c>
      <c r="F32" s="48">
        <f>VLOOKUP($A32,'Occupancy Raw Data'!$B$8:$BE$45,'Occupancy Raw Data'!AK$3,FALSE)</f>
        <v>60.147391022343399</v>
      </c>
      <c r="G32" s="49">
        <f>VLOOKUP($A32,'Occupancy Raw Data'!$B$8:$BE$45,'Occupancy Raw Data'!AL$3,FALSE)</f>
        <v>56.483639372861198</v>
      </c>
      <c r="H32" s="48">
        <f>VLOOKUP($A32,'Occupancy Raw Data'!$B$8:$BE$45,'Occupancy Raw Data'!AN$3,FALSE)</f>
        <v>64.131553050635105</v>
      </c>
      <c r="I32" s="48">
        <f>VLOOKUP($A32,'Occupancy Raw Data'!$B$8:$BE$45,'Occupancy Raw Data'!AO$3,FALSE)</f>
        <v>65.428743961352595</v>
      </c>
      <c r="J32" s="49">
        <f>VLOOKUP($A32,'Occupancy Raw Data'!$B$8:$BE$45,'Occupancy Raw Data'!AP$3,FALSE)</f>
        <v>64.780148505993907</v>
      </c>
      <c r="K32" s="50">
        <f>VLOOKUP($A32,'Occupancy Raw Data'!$B$8:$BE$45,'Occupancy Raw Data'!AR$3,FALSE)</f>
        <v>58.854108422609798</v>
      </c>
      <c r="M32" s="47">
        <f>VLOOKUP($A32,'Occupancy Raw Data'!$B$8:$BE$45,'Occupancy Raw Data'!AT$3,FALSE)</f>
        <v>-15.5902710402094</v>
      </c>
      <c r="N32" s="48">
        <f>VLOOKUP($A32,'Occupancy Raw Data'!$B$8:$BE$45,'Occupancy Raw Data'!AU$3,FALSE)</f>
        <v>-10.785653599104601</v>
      </c>
      <c r="O32" s="48">
        <f>VLOOKUP($A32,'Occupancy Raw Data'!$B$8:$BE$45,'Occupancy Raw Data'!AV$3,FALSE)</f>
        <v>-8.2342850137510997</v>
      </c>
      <c r="P32" s="48">
        <f>VLOOKUP($A32,'Occupancy Raw Data'!$B$8:$BE$45,'Occupancy Raw Data'!AW$3,FALSE)</f>
        <v>-7.9627241820704802</v>
      </c>
      <c r="Q32" s="48">
        <f>VLOOKUP($A32,'Occupancy Raw Data'!$B$8:$BE$45,'Occupancy Raw Data'!AX$3,FALSE)</f>
        <v>-11.2212969442387</v>
      </c>
      <c r="R32" s="49">
        <f>VLOOKUP($A32,'Occupancy Raw Data'!$B$8:$BE$45,'Occupancy Raw Data'!AY$3,FALSE)</f>
        <v>-10.547587716464401</v>
      </c>
      <c r="S32" s="48">
        <f>VLOOKUP($A32,'Occupancy Raw Data'!$B$8:$BE$45,'Occupancy Raw Data'!BA$3,FALSE)</f>
        <v>-12.5602588994262</v>
      </c>
      <c r="T32" s="48">
        <f>VLOOKUP($A32,'Occupancy Raw Data'!$B$8:$BE$45,'Occupancy Raw Data'!BB$3,FALSE)</f>
        <v>-12.5076502348695</v>
      </c>
      <c r="U32" s="49">
        <f>VLOOKUP($A32,'Occupancy Raw Data'!$B$8:$BE$45,'Occupancy Raw Data'!BC$3,FALSE)</f>
        <v>-12.5336991113628</v>
      </c>
      <c r="V32" s="50">
        <f>VLOOKUP($A32,'Occupancy Raw Data'!$B$8:$BE$45,'Occupancy Raw Data'!BE$3,FALSE)</f>
        <v>-11.181782800459001</v>
      </c>
      <c r="X32" s="51">
        <f>VLOOKUP($A32,'ADR Raw Data'!$B$6:$BE$43,'ADR Raw Data'!AG$1,FALSE)</f>
        <v>93.974665355682305</v>
      </c>
      <c r="Y32" s="52">
        <f>VLOOKUP($A32,'ADR Raw Data'!$B$6:$BE$43,'ADR Raw Data'!AH$1,FALSE)</f>
        <v>100.436886005877</v>
      </c>
      <c r="Z32" s="52">
        <f>VLOOKUP($A32,'ADR Raw Data'!$B$6:$BE$43,'ADR Raw Data'!AI$1,FALSE)</f>
        <v>104.327344527733</v>
      </c>
      <c r="AA32" s="52">
        <f>VLOOKUP($A32,'ADR Raw Data'!$B$6:$BE$43,'ADR Raw Data'!AJ$1,FALSE)</f>
        <v>105.783580018283</v>
      </c>
      <c r="AB32" s="52">
        <f>VLOOKUP($A32,'ADR Raw Data'!$B$6:$BE$43,'ADR Raw Data'!AK$1,FALSE)</f>
        <v>105.298988193734</v>
      </c>
      <c r="AC32" s="53">
        <f>VLOOKUP($A32,'ADR Raw Data'!$B$6:$BE$43,'ADR Raw Data'!AL$1,FALSE)</f>
        <v>102.455167783435</v>
      </c>
      <c r="AD32" s="52">
        <f>VLOOKUP($A32,'ADR Raw Data'!$B$6:$BE$43,'ADR Raw Data'!AN$1,FALSE)</f>
        <v>113.548396251024</v>
      </c>
      <c r="AE32" s="52">
        <f>VLOOKUP($A32,'ADR Raw Data'!$B$6:$BE$43,'ADR Raw Data'!AO$1,FALSE)</f>
        <v>113.128328665675</v>
      </c>
      <c r="AF32" s="53">
        <f>VLOOKUP($A32,'ADR Raw Data'!$B$6:$BE$43,'ADR Raw Data'!AP$1,FALSE)</f>
        <v>113.33625954616799</v>
      </c>
      <c r="AG32" s="54">
        <f>VLOOKUP($A32,'ADR Raw Data'!$B$6:$BE$43,'ADR Raw Data'!AR$1,FALSE)</f>
        <v>105.87714032822799</v>
      </c>
      <c r="AI32" s="47">
        <f>VLOOKUP($A32,'ADR Raw Data'!$B$6:$BE$43,'ADR Raw Data'!AT$1,FALSE)</f>
        <v>6.5129219671187899</v>
      </c>
      <c r="AJ32" s="48">
        <f>VLOOKUP($A32,'ADR Raw Data'!$B$6:$BE$43,'ADR Raw Data'!AU$1,FALSE)</f>
        <v>9.0229172945865592</v>
      </c>
      <c r="AK32" s="48">
        <f>VLOOKUP($A32,'ADR Raw Data'!$B$6:$BE$43,'ADR Raw Data'!AV$1,FALSE)</f>
        <v>9.0613284520477997</v>
      </c>
      <c r="AL32" s="48">
        <f>VLOOKUP($A32,'ADR Raw Data'!$B$6:$BE$43,'ADR Raw Data'!AW$1,FALSE)</f>
        <v>9.5571981685373295</v>
      </c>
      <c r="AM32" s="48">
        <f>VLOOKUP($A32,'ADR Raw Data'!$B$6:$BE$43,'ADR Raw Data'!AX$1,FALSE)</f>
        <v>6.9091046429996101</v>
      </c>
      <c r="AN32" s="49">
        <f>VLOOKUP($A32,'ADR Raw Data'!$B$6:$BE$43,'ADR Raw Data'!AY$1,FALSE)</f>
        <v>8.3963490101160598</v>
      </c>
      <c r="AO32" s="48">
        <f>VLOOKUP($A32,'ADR Raw Data'!$B$6:$BE$43,'ADR Raw Data'!BA$1,FALSE)</f>
        <v>5.6061108565335598</v>
      </c>
      <c r="AP32" s="48">
        <f>VLOOKUP($A32,'ADR Raw Data'!$B$6:$BE$43,'ADR Raw Data'!BB$1,FALSE)</f>
        <v>4.2751336968673996</v>
      </c>
      <c r="AQ32" s="49">
        <f>VLOOKUP($A32,'ADR Raw Data'!$B$6:$BE$43,'ADR Raw Data'!BC$1,FALSE)</f>
        <v>4.93111426495987</v>
      </c>
      <c r="AR32" s="50">
        <f>VLOOKUP($A32,'ADR Raw Data'!$B$6:$BE$43,'ADR Raw Data'!BE$1,FALSE)</f>
        <v>7.1334620971560501</v>
      </c>
      <c r="AT32" s="51">
        <f>VLOOKUP($A32,'RevPAR Raw Data'!$B$6:$BE$43,'RevPAR Raw Data'!AG$1,FALSE)</f>
        <v>41.630833501822799</v>
      </c>
      <c r="AU32" s="52">
        <f>VLOOKUP($A32,'RevPAR Raw Data'!$B$6:$BE$43,'RevPAR Raw Data'!AH$1,FALSE)</f>
        <v>56.182521917425198</v>
      </c>
      <c r="AV32" s="52">
        <f>VLOOKUP($A32,'RevPAR Raw Data'!$B$6:$BE$43,'RevPAR Raw Data'!AI$1,FALSE)</f>
        <v>63.501521273288397</v>
      </c>
      <c r="AW32" s="52">
        <f>VLOOKUP($A32,'RevPAR Raw Data'!$B$6:$BE$43,'RevPAR Raw Data'!AJ$1,FALSE)</f>
        <v>64.702566584285705</v>
      </c>
      <c r="AX32" s="52">
        <f>VLOOKUP($A32,'RevPAR Raw Data'!$B$6:$BE$43,'RevPAR Raw Data'!AK$1,FALSE)</f>
        <v>63.334594171456601</v>
      </c>
      <c r="AY32" s="53">
        <f>VLOOKUP($A32,'RevPAR Raw Data'!$B$6:$BE$43,'RevPAR Raw Data'!AL$1,FALSE)</f>
        <v>57.870407489655697</v>
      </c>
      <c r="AZ32" s="52">
        <f>VLOOKUP($A32,'RevPAR Raw Data'!$B$6:$BE$43,'RevPAR Raw Data'!AN$1,FALSE)</f>
        <v>72.820349979871096</v>
      </c>
      <c r="BA32" s="52">
        <f>VLOOKUP($A32,'RevPAR Raw Data'!$B$6:$BE$43,'RevPAR Raw Data'!AO$1,FALSE)</f>
        <v>74.018444510422199</v>
      </c>
      <c r="BB32" s="53">
        <f>VLOOKUP($A32,'RevPAR Raw Data'!$B$6:$BE$43,'RevPAR Raw Data'!AP$1,FALSE)</f>
        <v>73.419397245146698</v>
      </c>
      <c r="BC32" s="54">
        <f>VLOOKUP($A32,'RevPAR Raw Data'!$B$6:$BE$43,'RevPAR Raw Data'!AR$1,FALSE)</f>
        <v>62.313046963534198</v>
      </c>
      <c r="BE32" s="47">
        <f>VLOOKUP($A32,'RevPAR Raw Data'!$B$6:$BE$43,'RevPAR Raw Data'!AT$1,FALSE)</f>
        <v>-10.092731260401701</v>
      </c>
      <c r="BF32" s="48">
        <f>VLOOKUP($A32,'RevPAR Raw Data'!$B$6:$BE$43,'RevPAR Raw Data'!AU$1,FALSE)</f>
        <v>-2.7359169084458501</v>
      </c>
      <c r="BG32" s="48">
        <f>VLOOKUP($A32,'RevPAR Raw Data'!$B$6:$BE$43,'RevPAR Raw Data'!AV$1,FALSE)</f>
        <v>8.0907827522965201E-2</v>
      </c>
      <c r="BH32" s="48">
        <f>VLOOKUP($A32,'RevPAR Raw Data'!$B$6:$BE$43,'RevPAR Raw Data'!AW$1,FALSE)</f>
        <v>0.83346065677233305</v>
      </c>
      <c r="BI32" s="48">
        <f>VLOOKUP($A32,'RevPAR Raw Data'!$B$6:$BE$43,'RevPAR Raw Data'!AX$1,FALSE)</f>
        <v>-5.0874834494183601</v>
      </c>
      <c r="BJ32" s="49">
        <f>VLOOKUP($A32,'RevPAR Raw Data'!$B$6:$BE$43,'RevPAR Raw Data'!AY$1,FALSE)</f>
        <v>-3.0368509831708201</v>
      </c>
      <c r="BK32" s="48">
        <f>VLOOKUP($A32,'RevPAR Raw Data'!$B$6:$BE$43,'RevPAR Raw Data'!BA$1,FALSE)</f>
        <v>-7.6582900806621401</v>
      </c>
      <c r="BL32" s="48">
        <f>VLOOKUP($A32,'RevPAR Raw Data'!$B$6:$BE$43,'RevPAR Raw Data'!BB$1,FALSE)</f>
        <v>-8.7672353078794103</v>
      </c>
      <c r="BM32" s="49">
        <f>VLOOKUP($A32,'RevPAR Raw Data'!$B$6:$BE$43,'RevPAR Raw Data'!BC$1,FALSE)</f>
        <v>-8.2206358712105292</v>
      </c>
      <c r="BN32" s="50">
        <f>VLOOKUP($A32,'RevPAR Raw Data'!$B$6:$BE$43,'RevPAR Raw Data'!BE$1,FALSE)</f>
        <v>-4.8459689411600504</v>
      </c>
    </row>
    <row r="33" spans="1:66" x14ac:dyDescent="0.25">
      <c r="A33" s="63" t="s">
        <v>46</v>
      </c>
      <c r="B33" s="47">
        <f>VLOOKUP($A33,'Occupancy Raw Data'!$B$8:$BE$45,'Occupancy Raw Data'!AG$3,FALSE)</f>
        <v>48.206490795217299</v>
      </c>
      <c r="C33" s="48">
        <f>VLOOKUP($A33,'Occupancy Raw Data'!$B$8:$BE$45,'Occupancy Raw Data'!AH$3,FALSE)</f>
        <v>55.997342949326203</v>
      </c>
      <c r="D33" s="48">
        <f>VLOOKUP($A33,'Occupancy Raw Data'!$B$8:$BE$45,'Occupancy Raw Data'!AI$3,FALSE)</f>
        <v>58.327007022205301</v>
      </c>
      <c r="E33" s="48">
        <f>VLOOKUP($A33,'Occupancy Raw Data'!$B$8:$BE$45,'Occupancy Raw Data'!AJ$3,FALSE)</f>
        <v>57.2262288859366</v>
      </c>
      <c r="F33" s="48">
        <f>VLOOKUP($A33,'Occupancy Raw Data'!$B$8:$BE$45,'Occupancy Raw Data'!AK$3,FALSE)</f>
        <v>56.263048016701397</v>
      </c>
      <c r="G33" s="49">
        <f>VLOOKUP($A33,'Occupancy Raw Data'!$B$8:$BE$45,'Occupancy Raw Data'!AL$3,FALSE)</f>
        <v>55.204023533877297</v>
      </c>
      <c r="H33" s="48">
        <f>VLOOKUP($A33,'Occupancy Raw Data'!$B$8:$BE$45,'Occupancy Raw Data'!AN$3,FALSE)</f>
        <v>55.2713987473903</v>
      </c>
      <c r="I33" s="48">
        <f>VLOOKUP($A33,'Occupancy Raw Data'!$B$8:$BE$45,'Occupancy Raw Data'!AO$3,FALSE)</f>
        <v>56.547732017460604</v>
      </c>
      <c r="J33" s="49">
        <f>VLOOKUP($A33,'Occupancy Raw Data'!$B$8:$BE$45,'Occupancy Raw Data'!AP$3,FALSE)</f>
        <v>55.909565382425498</v>
      </c>
      <c r="K33" s="50">
        <f>VLOOKUP($A33,'Occupancy Raw Data'!$B$8:$BE$45,'Occupancy Raw Data'!AR$3,FALSE)</f>
        <v>55.405606919176797</v>
      </c>
      <c r="M33" s="47">
        <f>VLOOKUP($A33,'Occupancy Raw Data'!$B$8:$BE$45,'Occupancy Raw Data'!AT$3,FALSE)</f>
        <v>-29.2049909057754</v>
      </c>
      <c r="N33" s="48">
        <f>VLOOKUP($A33,'Occupancy Raw Data'!$B$8:$BE$45,'Occupancy Raw Data'!AU$3,FALSE)</f>
        <v>-25.922168178324899</v>
      </c>
      <c r="O33" s="48">
        <f>VLOOKUP($A33,'Occupancy Raw Data'!$B$8:$BE$45,'Occupancy Raw Data'!AV$3,FALSE)</f>
        <v>-23.352497569849699</v>
      </c>
      <c r="P33" s="48">
        <f>VLOOKUP($A33,'Occupancy Raw Data'!$B$8:$BE$45,'Occupancy Raw Data'!AW$3,FALSE)</f>
        <v>-23.065587024705302</v>
      </c>
      <c r="Q33" s="48">
        <f>VLOOKUP($A33,'Occupancy Raw Data'!$B$8:$BE$45,'Occupancy Raw Data'!AX$3,FALSE)</f>
        <v>-23.2376651711166</v>
      </c>
      <c r="R33" s="49">
        <f>VLOOKUP($A33,'Occupancy Raw Data'!$B$8:$BE$45,'Occupancy Raw Data'!AY$3,FALSE)</f>
        <v>-24.8846419497265</v>
      </c>
      <c r="S33" s="48">
        <f>VLOOKUP($A33,'Occupancy Raw Data'!$B$8:$BE$45,'Occupancy Raw Data'!BA$3,FALSE)</f>
        <v>-23.634148217483801</v>
      </c>
      <c r="T33" s="48">
        <f>VLOOKUP($A33,'Occupancy Raw Data'!$B$8:$BE$45,'Occupancy Raw Data'!BB$3,FALSE)</f>
        <v>-22.199631998430899</v>
      </c>
      <c r="U33" s="49">
        <f>VLOOKUP($A33,'Occupancy Raw Data'!$B$8:$BE$45,'Occupancy Raw Data'!BC$3,FALSE)</f>
        <v>-22.915377057198899</v>
      </c>
      <c r="V33" s="50">
        <f>VLOOKUP($A33,'Occupancy Raw Data'!$B$8:$BE$45,'Occupancy Raw Data'!BE$3,FALSE)</f>
        <v>-24.327276419529401</v>
      </c>
      <c r="X33" s="51">
        <f>VLOOKUP($A33,'ADR Raw Data'!$B$6:$BE$43,'ADR Raw Data'!AG$1,FALSE)</f>
        <v>80.015627942913298</v>
      </c>
      <c r="Y33" s="52">
        <f>VLOOKUP($A33,'ADR Raw Data'!$B$6:$BE$43,'ADR Raw Data'!AH$1,FALSE)</f>
        <v>85.0521031943738</v>
      </c>
      <c r="Z33" s="52">
        <f>VLOOKUP($A33,'ADR Raw Data'!$B$6:$BE$43,'ADR Raw Data'!AI$1,FALSE)</f>
        <v>86.103381859594805</v>
      </c>
      <c r="AA33" s="52">
        <f>VLOOKUP($A33,'ADR Raw Data'!$B$6:$BE$43,'ADR Raw Data'!AJ$1,FALSE)</f>
        <v>86.102672937567306</v>
      </c>
      <c r="AB33" s="52">
        <f>VLOOKUP($A33,'ADR Raw Data'!$B$6:$BE$43,'ADR Raw Data'!AK$1,FALSE)</f>
        <v>85.051498988024903</v>
      </c>
      <c r="AC33" s="53">
        <f>VLOOKUP($A33,'ADR Raw Data'!$B$6:$BE$43,'ADR Raw Data'!AL$1,FALSE)</f>
        <v>84.6123283305256</v>
      </c>
      <c r="AD33" s="52">
        <f>VLOOKUP($A33,'ADR Raw Data'!$B$6:$BE$43,'ADR Raw Data'!AN$1,FALSE)</f>
        <v>86.752253541076399</v>
      </c>
      <c r="AE33" s="52">
        <f>VLOOKUP($A33,'ADR Raw Data'!$B$6:$BE$43,'ADR Raw Data'!AO$1,FALSE)</f>
        <v>87.086809556972597</v>
      </c>
      <c r="AF33" s="53">
        <f>VLOOKUP($A33,'ADR Raw Data'!$B$6:$BE$43,'ADR Raw Data'!AP$1,FALSE)</f>
        <v>86.921440904654801</v>
      </c>
      <c r="AG33" s="54">
        <f>VLOOKUP($A33,'ADR Raw Data'!$B$6:$BE$43,'ADR Raw Data'!AR$1,FALSE)</f>
        <v>85.278075703747206</v>
      </c>
      <c r="AI33" s="47">
        <f>VLOOKUP($A33,'ADR Raw Data'!$B$6:$BE$43,'ADR Raw Data'!AT$1,FALSE)</f>
        <v>-5.8015538283471004</v>
      </c>
      <c r="AJ33" s="48">
        <f>VLOOKUP($A33,'ADR Raw Data'!$B$6:$BE$43,'ADR Raw Data'!AU$1,FALSE)</f>
        <v>-2.0348725365871401</v>
      </c>
      <c r="AK33" s="48">
        <f>VLOOKUP($A33,'ADR Raw Data'!$B$6:$BE$43,'ADR Raw Data'!AV$1,FALSE)</f>
        <v>-3.3207776089547698</v>
      </c>
      <c r="AL33" s="48">
        <f>VLOOKUP($A33,'ADR Raw Data'!$B$6:$BE$43,'ADR Raw Data'!AW$1,FALSE)</f>
        <v>-2.0749813303981099</v>
      </c>
      <c r="AM33" s="48">
        <f>VLOOKUP($A33,'ADR Raw Data'!$B$6:$BE$43,'ADR Raw Data'!AX$1,FALSE)</f>
        <v>-2.76860249244521</v>
      </c>
      <c r="AN33" s="49">
        <f>VLOOKUP($A33,'ADR Raw Data'!$B$6:$BE$43,'ADR Raw Data'!AY$1,FALSE)</f>
        <v>-3.0681545619290702</v>
      </c>
      <c r="AO33" s="48">
        <f>VLOOKUP($A33,'ADR Raw Data'!$B$6:$BE$43,'ADR Raw Data'!BA$1,FALSE)</f>
        <v>-2.2809477013387598</v>
      </c>
      <c r="AP33" s="48">
        <f>VLOOKUP($A33,'ADR Raw Data'!$B$6:$BE$43,'ADR Raw Data'!BB$1,FALSE)</f>
        <v>-3.1518944097433801</v>
      </c>
      <c r="AQ33" s="49">
        <f>VLOOKUP($A33,'ADR Raw Data'!$B$6:$BE$43,'ADR Raw Data'!BC$1,FALSE)</f>
        <v>-2.7183850055704299</v>
      </c>
      <c r="AR33" s="50">
        <f>VLOOKUP($A33,'ADR Raw Data'!$B$6:$BE$43,'ADR Raw Data'!BE$1,FALSE)</f>
        <v>-2.9536180202081499</v>
      </c>
      <c r="AT33" s="51">
        <f>VLOOKUP($A33,'RevPAR Raw Data'!$B$6:$BE$43,'RevPAR Raw Data'!AG$1,FALSE)</f>
        <v>38.572726319035802</v>
      </c>
      <c r="AU33" s="52">
        <f>VLOOKUP($A33,'RevPAR Raw Data'!$B$6:$BE$43,'RevPAR Raw Data'!AH$1,FALSE)</f>
        <v>47.626917911368302</v>
      </c>
      <c r="AV33" s="52">
        <f>VLOOKUP($A33,'RevPAR Raw Data'!$B$6:$BE$43,'RevPAR Raw Data'!AI$1,FALSE)</f>
        <v>50.221525583602201</v>
      </c>
      <c r="AW33" s="52">
        <f>VLOOKUP($A33,'RevPAR Raw Data'!$B$6:$BE$43,'RevPAR Raw Data'!AJ$1,FALSE)</f>
        <v>49.273312692161703</v>
      </c>
      <c r="AX33" s="52">
        <f>VLOOKUP($A33,'RevPAR Raw Data'!$B$6:$BE$43,'RevPAR Raw Data'!AK$1,FALSE)</f>
        <v>47.852565714556803</v>
      </c>
      <c r="AY33" s="53">
        <f>VLOOKUP($A33,'RevPAR Raw Data'!$B$6:$BE$43,'RevPAR Raw Data'!AL$1,FALSE)</f>
        <v>46.709409644144898</v>
      </c>
      <c r="AZ33" s="52">
        <f>VLOOKUP($A33,'RevPAR Raw Data'!$B$6:$BE$43,'RevPAR Raw Data'!AN$1,FALSE)</f>
        <v>47.949183977035403</v>
      </c>
      <c r="BA33" s="52">
        <f>VLOOKUP($A33,'RevPAR Raw Data'!$B$6:$BE$43,'RevPAR Raw Data'!AO$1,FALSE)</f>
        <v>49.245615690833098</v>
      </c>
      <c r="BB33" s="53">
        <f>VLOOKUP($A33,'RevPAR Raw Data'!$B$6:$BE$43,'RevPAR Raw Data'!AP$1,FALSE)</f>
        <v>48.597399833934297</v>
      </c>
      <c r="BC33" s="54">
        <f>VLOOKUP($A33,'RevPAR Raw Data'!$B$6:$BE$43,'RevPAR Raw Data'!AR$1,FALSE)</f>
        <v>47.248835412656199</v>
      </c>
      <c r="BE33" s="47">
        <f>VLOOKUP($A33,'RevPAR Raw Data'!$B$6:$BE$43,'RevPAR Raw Data'!AT$1,FALSE)</f>
        <v>-33.312201466160097</v>
      </c>
      <c r="BF33" s="48">
        <f>VLOOKUP($A33,'RevPAR Raw Data'!$B$6:$BE$43,'RevPAR Raw Data'!AU$1,FALSE)</f>
        <v>-27.429557633763402</v>
      </c>
      <c r="BG33" s="48">
        <f>VLOOKUP($A33,'RevPAR Raw Data'!$B$6:$BE$43,'RevPAR Raw Data'!AV$1,FALSE)</f>
        <v>-25.897790668373201</v>
      </c>
      <c r="BH33" s="48">
        <f>VLOOKUP($A33,'RevPAR Raw Data'!$B$6:$BE$43,'RevPAR Raw Data'!AW$1,FALSE)</f>
        <v>-24.661961730594001</v>
      </c>
      <c r="BI33" s="48">
        <f>VLOOKUP($A33,'RevPAR Raw Data'!$B$6:$BE$43,'RevPAR Raw Data'!AX$1,FALSE)</f>
        <v>-25.362909086448202</v>
      </c>
      <c r="BJ33" s="49">
        <f>VLOOKUP($A33,'RevPAR Raw Data'!$B$6:$BE$43,'RevPAR Raw Data'!AY$1,FALSE)</f>
        <v>-27.189297234455299</v>
      </c>
      <c r="BK33" s="48">
        <f>VLOOKUP($A33,'RevPAR Raw Data'!$B$6:$BE$43,'RevPAR Raw Data'!BA$1,FALSE)</f>
        <v>-25.376013358324901</v>
      </c>
      <c r="BL33" s="48">
        <f>VLOOKUP($A33,'RevPAR Raw Data'!$B$6:$BE$43,'RevPAR Raw Data'!BB$1,FALSE)</f>
        <v>-24.651817448232102</v>
      </c>
      <c r="BM33" s="49">
        <f>VLOOKUP($A33,'RevPAR Raw Data'!$B$6:$BE$43,'RevPAR Raw Data'!BC$1,FALSE)</f>
        <v>-25.010833888876501</v>
      </c>
      <c r="BN33" s="50">
        <f>VLOOKUP($A33,'RevPAR Raw Data'!$B$6:$BE$43,'RevPAR Raw Data'!BE$1,FALSE)</f>
        <v>-26.562359619584502</v>
      </c>
    </row>
    <row r="34" spans="1:66" x14ac:dyDescent="0.25">
      <c r="A34" s="63" t="s">
        <v>95</v>
      </c>
      <c r="B34" s="47">
        <f>VLOOKUP($A34,'Occupancy Raw Data'!$B$8:$BE$45,'Occupancy Raw Data'!AG$3,FALSE)</f>
        <v>44.024298361273303</v>
      </c>
      <c r="C34" s="48">
        <f>VLOOKUP($A34,'Occupancy Raw Data'!$B$8:$BE$45,'Occupancy Raw Data'!AH$3,FALSE)</f>
        <v>54.2804671312864</v>
      </c>
      <c r="D34" s="48">
        <f>VLOOKUP($A34,'Occupancy Raw Data'!$B$8:$BE$45,'Occupancy Raw Data'!AI$3,FALSE)</f>
        <v>60.934262572989198</v>
      </c>
      <c r="E34" s="48">
        <f>VLOOKUP($A34,'Occupancy Raw Data'!$B$8:$BE$45,'Occupancy Raw Data'!AJ$3,FALSE)</f>
        <v>63.684309662836597</v>
      </c>
      <c r="F34" s="48">
        <f>VLOOKUP($A34,'Occupancy Raw Data'!$B$8:$BE$45,'Occupancy Raw Data'!AK$3,FALSE)</f>
        <v>61.899604445281497</v>
      </c>
      <c r="G34" s="49">
        <f>VLOOKUP($A34,'Occupancy Raw Data'!$B$8:$BE$45,'Occupancy Raw Data'!AL$3,FALSE)</f>
        <v>56.9645884347334</v>
      </c>
      <c r="H34" s="48">
        <f>VLOOKUP($A34,'Occupancy Raw Data'!$B$8:$BE$45,'Occupancy Raw Data'!AN$3,FALSE)</f>
        <v>66.396684874740998</v>
      </c>
      <c r="I34" s="48">
        <f>VLOOKUP($A34,'Occupancy Raw Data'!$B$8:$BE$45,'Occupancy Raw Data'!AO$3,FALSE)</f>
        <v>63.053305707289503</v>
      </c>
      <c r="J34" s="49">
        <f>VLOOKUP($A34,'Occupancy Raw Data'!$B$8:$BE$45,'Occupancy Raw Data'!AP$3,FALSE)</f>
        <v>64.724995291015205</v>
      </c>
      <c r="K34" s="50">
        <f>VLOOKUP($A34,'Occupancy Raw Data'!$B$8:$BE$45,'Occupancy Raw Data'!AR$3,FALSE)</f>
        <v>59.181847536528203</v>
      </c>
      <c r="M34" s="47">
        <f>VLOOKUP($A34,'Occupancy Raw Data'!$B$8:$BE$45,'Occupancy Raw Data'!AT$3,FALSE)</f>
        <v>-2.2053184796233101</v>
      </c>
      <c r="N34" s="48">
        <f>VLOOKUP($A34,'Occupancy Raw Data'!$B$8:$BE$45,'Occupancy Raw Data'!AU$3,FALSE)</f>
        <v>-7.4766758741639903</v>
      </c>
      <c r="O34" s="48">
        <f>VLOOKUP($A34,'Occupancy Raw Data'!$B$8:$BE$45,'Occupancy Raw Data'!AV$3,FALSE)</f>
        <v>-4.8615392560892996</v>
      </c>
      <c r="P34" s="48">
        <f>VLOOKUP($A34,'Occupancy Raw Data'!$B$8:$BE$45,'Occupancy Raw Data'!AW$3,FALSE)</f>
        <v>-4.3896747520427404</v>
      </c>
      <c r="Q34" s="48">
        <f>VLOOKUP($A34,'Occupancy Raw Data'!$B$8:$BE$45,'Occupancy Raw Data'!AX$3,FALSE)</f>
        <v>-11.087819602296401</v>
      </c>
      <c r="R34" s="49">
        <f>VLOOKUP($A34,'Occupancy Raw Data'!$B$8:$BE$45,'Occupancy Raw Data'!AY$3,FALSE)</f>
        <v>-6.2955577618974603</v>
      </c>
      <c r="S34" s="48">
        <f>VLOOKUP($A34,'Occupancy Raw Data'!$B$8:$BE$45,'Occupancy Raw Data'!BA$3,FALSE)</f>
        <v>-10.0553065267798</v>
      </c>
      <c r="T34" s="48">
        <f>VLOOKUP($A34,'Occupancy Raw Data'!$B$8:$BE$45,'Occupancy Raw Data'!BB$3,FALSE)</f>
        <v>-13.9488628936816</v>
      </c>
      <c r="U34" s="49">
        <f>VLOOKUP($A34,'Occupancy Raw Data'!$B$8:$BE$45,'Occupancy Raw Data'!BC$3,FALSE)</f>
        <v>-11.994868610598299</v>
      </c>
      <c r="V34" s="50">
        <f>VLOOKUP($A34,'Occupancy Raw Data'!$B$8:$BE$45,'Occupancy Raw Data'!BE$3,FALSE)</f>
        <v>-8.1541719466534204</v>
      </c>
      <c r="X34" s="51">
        <f>VLOOKUP($A34,'ADR Raw Data'!$B$6:$BE$43,'ADR Raw Data'!AG$1,FALSE)</f>
        <v>123.97633436731201</v>
      </c>
      <c r="Y34" s="52">
        <f>VLOOKUP($A34,'ADR Raw Data'!$B$6:$BE$43,'ADR Raw Data'!AH$1,FALSE)</f>
        <v>131.66233451895499</v>
      </c>
      <c r="Z34" s="52">
        <f>VLOOKUP($A34,'ADR Raw Data'!$B$6:$BE$43,'ADR Raw Data'!AI$1,FALSE)</f>
        <v>135.86537171561</v>
      </c>
      <c r="AA34" s="52">
        <f>VLOOKUP($A34,'ADR Raw Data'!$B$6:$BE$43,'ADR Raw Data'!AJ$1,FALSE)</f>
        <v>139.71616237799401</v>
      </c>
      <c r="AB34" s="52">
        <f>VLOOKUP($A34,'ADR Raw Data'!$B$6:$BE$43,'ADR Raw Data'!AK$1,FALSE)</f>
        <v>137.50760136934099</v>
      </c>
      <c r="AC34" s="53">
        <f>VLOOKUP($A34,'ADR Raw Data'!$B$6:$BE$43,'ADR Raw Data'!AL$1,FALSE)</f>
        <v>134.44462577498501</v>
      </c>
      <c r="AD34" s="52">
        <f>VLOOKUP($A34,'ADR Raw Data'!$B$6:$BE$43,'ADR Raw Data'!AN$1,FALSE)</f>
        <v>147.20971985815601</v>
      </c>
      <c r="AE34" s="52">
        <f>VLOOKUP($A34,'ADR Raw Data'!$B$6:$BE$43,'ADR Raw Data'!AO$1,FALSE)</f>
        <v>145.269050037341</v>
      </c>
      <c r="AF34" s="53">
        <f>VLOOKUP($A34,'ADR Raw Data'!$B$6:$BE$43,'ADR Raw Data'!AP$1,FALSE)</f>
        <v>146.26444634412499</v>
      </c>
      <c r="AG34" s="54">
        <f>VLOOKUP($A34,'ADR Raw Data'!$B$6:$BE$43,'ADR Raw Data'!AR$1,FALSE)</f>
        <v>138.138025802784</v>
      </c>
      <c r="AI34" s="47">
        <f>VLOOKUP($A34,'ADR Raw Data'!$B$6:$BE$43,'ADR Raw Data'!AT$1,FALSE)</f>
        <v>12.195898544485701</v>
      </c>
      <c r="AJ34" s="48">
        <f>VLOOKUP($A34,'ADR Raw Data'!$B$6:$BE$43,'ADR Raw Data'!AU$1,FALSE)</f>
        <v>16.356550839952501</v>
      </c>
      <c r="AK34" s="48">
        <f>VLOOKUP($A34,'ADR Raw Data'!$B$6:$BE$43,'ADR Raw Data'!AV$1,FALSE)</f>
        <v>15.728976189250099</v>
      </c>
      <c r="AL34" s="48">
        <f>VLOOKUP($A34,'ADR Raw Data'!$B$6:$BE$43,'ADR Raw Data'!AW$1,FALSE)</f>
        <v>15.7729493316878</v>
      </c>
      <c r="AM34" s="48">
        <f>VLOOKUP($A34,'ADR Raw Data'!$B$6:$BE$43,'ADR Raw Data'!AX$1,FALSE)</f>
        <v>10.2386140014871</v>
      </c>
      <c r="AN34" s="49">
        <f>VLOOKUP($A34,'ADR Raw Data'!$B$6:$BE$43,'ADR Raw Data'!AY$1,FALSE)</f>
        <v>13.976830442202401</v>
      </c>
      <c r="AO34" s="48">
        <f>VLOOKUP($A34,'ADR Raw Data'!$B$6:$BE$43,'ADR Raw Data'!BA$1,FALSE)</f>
        <v>7.4605699176953104</v>
      </c>
      <c r="AP34" s="48">
        <f>VLOOKUP($A34,'ADR Raw Data'!$B$6:$BE$43,'ADR Raw Data'!BB$1,FALSE)</f>
        <v>5.9419288317310697</v>
      </c>
      <c r="AQ34" s="49">
        <f>VLOOKUP($A34,'ADR Raw Data'!$B$6:$BE$43,'ADR Raw Data'!BC$1,FALSE)</f>
        <v>6.7193599666430899</v>
      </c>
      <c r="AR34" s="50">
        <f>VLOOKUP($A34,'ADR Raw Data'!$B$6:$BE$43,'ADR Raw Data'!BE$1,FALSE)</f>
        <v>11.2350186678139</v>
      </c>
      <c r="AT34" s="51">
        <f>VLOOKUP($A34,'RevPAR Raw Data'!$B$6:$BE$43,'RevPAR Raw Data'!AG$1,FALSE)</f>
        <v>54.579711339235203</v>
      </c>
      <c r="AU34" s="52">
        <f>VLOOKUP($A34,'RevPAR Raw Data'!$B$6:$BE$43,'RevPAR Raw Data'!AH$1,FALSE)</f>
        <v>71.466930212846094</v>
      </c>
      <c r="AV34" s="52">
        <f>VLOOKUP($A34,'RevPAR Raw Data'!$B$6:$BE$43,'RevPAR Raw Data'!AI$1,FALSE)</f>
        <v>82.788562346957903</v>
      </c>
      <c r="AW34" s="52">
        <f>VLOOKUP($A34,'RevPAR Raw Data'!$B$6:$BE$43,'RevPAR Raw Data'!AJ$1,FALSE)</f>
        <v>88.977273497833806</v>
      </c>
      <c r="AX34" s="52">
        <f>VLOOKUP($A34,'RevPAR Raw Data'!$B$6:$BE$43,'RevPAR Raw Data'!AK$1,FALSE)</f>
        <v>85.116661329817205</v>
      </c>
      <c r="AY34" s="53">
        <f>VLOOKUP($A34,'RevPAR Raw Data'!$B$6:$BE$43,'RevPAR Raw Data'!AL$1,FALSE)</f>
        <v>76.585827745338094</v>
      </c>
      <c r="AZ34" s="52">
        <f>VLOOKUP($A34,'RevPAR Raw Data'!$B$6:$BE$43,'RevPAR Raw Data'!AN$1,FALSE)</f>
        <v>97.742373799208806</v>
      </c>
      <c r="BA34" s="52">
        <f>VLOOKUP($A34,'RevPAR Raw Data'!$B$6:$BE$43,'RevPAR Raw Data'!AO$1,FALSE)</f>
        <v>91.596938218120101</v>
      </c>
      <c r="BB34" s="53">
        <f>VLOOKUP($A34,'RevPAR Raw Data'!$B$6:$BE$43,'RevPAR Raw Data'!AP$1,FALSE)</f>
        <v>94.669656008664504</v>
      </c>
      <c r="BC34" s="54">
        <f>VLOOKUP($A34,'RevPAR Raw Data'!$B$6:$BE$43,'RevPAR Raw Data'!AR$1,FALSE)</f>
        <v>81.752635820574199</v>
      </c>
      <c r="BE34" s="47">
        <f>VLOOKUP($A34,'RevPAR Raw Data'!$B$6:$BE$43,'RevPAR Raw Data'!AT$1,FALSE)</f>
        <v>9.7216216605048</v>
      </c>
      <c r="BF34" s="48">
        <f>VLOOKUP($A34,'RevPAR Raw Data'!$B$6:$BE$43,'RevPAR Raw Data'!AU$1,FALSE)</f>
        <v>7.65694867529246</v>
      </c>
      <c r="BG34" s="48">
        <f>VLOOKUP($A34,'RevPAR Raw Data'!$B$6:$BE$43,'RevPAR Raw Data'!AV$1,FALSE)</f>
        <v>10.1027665811395</v>
      </c>
      <c r="BH34" s="48">
        <f>VLOOKUP($A34,'RevPAR Raw Data'!$B$6:$BE$43,'RevPAR Raw Data'!AW$1,FALSE)</f>
        <v>10.6908934051795</v>
      </c>
      <c r="BI34" s="48">
        <f>VLOOKUP($A34,'RevPAR Raw Data'!$B$6:$BE$43,'RevPAR Raw Data'!AX$1,FALSE)</f>
        <v>-1.9844446510696001</v>
      </c>
      <c r="BJ34" s="49">
        <f>VLOOKUP($A34,'RevPAR Raw Data'!$B$6:$BE$43,'RevPAR Raw Data'!AY$1,FALSE)</f>
        <v>6.8013532465336697</v>
      </c>
      <c r="BK34" s="48">
        <f>VLOOKUP($A34,'RevPAR Raw Data'!$B$6:$BE$43,'RevPAR Raw Data'!BA$1,FALSE)</f>
        <v>-3.34491978295355</v>
      </c>
      <c r="BL34" s="48">
        <f>VLOOKUP($A34,'RevPAR Raw Data'!$B$6:$BE$43,'RevPAR Raw Data'!BB$1,FALSE)</f>
        <v>-8.8357655679288598</v>
      </c>
      <c r="BM34" s="49">
        <f>VLOOKUP($A34,'RevPAR Raw Data'!$B$6:$BE$43,'RevPAR Raw Data'!BC$1,FALSE)</f>
        <v>-6.0814870434271899</v>
      </c>
      <c r="BN34" s="50">
        <f>VLOOKUP($A34,'RevPAR Raw Data'!$B$6:$BE$43,'RevPAR Raw Data'!BE$1,FALSE)</f>
        <v>2.1647239807483198</v>
      </c>
    </row>
    <row r="35" spans="1:66" x14ac:dyDescent="0.25">
      <c r="A35" s="63" t="s">
        <v>96</v>
      </c>
      <c r="B35" s="47">
        <f>VLOOKUP($A35,'Occupancy Raw Data'!$B$8:$BE$45,'Occupancy Raw Data'!AG$3,FALSE)</f>
        <v>41.313654799459201</v>
      </c>
      <c r="C35" s="48">
        <f>VLOOKUP($A35,'Occupancy Raw Data'!$B$8:$BE$45,'Occupancy Raw Data'!AH$3,FALSE)</f>
        <v>55.503605227579897</v>
      </c>
      <c r="D35" s="48">
        <f>VLOOKUP($A35,'Occupancy Raw Data'!$B$8:$BE$45,'Occupancy Raw Data'!AI$3,FALSE)</f>
        <v>60.8607480847228</v>
      </c>
      <c r="E35" s="48">
        <f>VLOOKUP($A35,'Occupancy Raw Data'!$B$8:$BE$45,'Occupancy Raw Data'!AJ$3,FALSE)</f>
        <v>60.3706624605678</v>
      </c>
      <c r="F35" s="48">
        <f>VLOOKUP($A35,'Occupancy Raw Data'!$B$8:$BE$45,'Occupancy Raw Data'!AK$3,FALSE)</f>
        <v>58.945470932852601</v>
      </c>
      <c r="G35" s="49">
        <f>VLOOKUP($A35,'Occupancy Raw Data'!$B$8:$BE$45,'Occupancy Raw Data'!AL$3,FALSE)</f>
        <v>55.398828301036502</v>
      </c>
      <c r="H35" s="48">
        <f>VLOOKUP($A35,'Occupancy Raw Data'!$B$8:$BE$45,'Occupancy Raw Data'!AN$3,FALSE)</f>
        <v>64.556106354213597</v>
      </c>
      <c r="I35" s="48">
        <f>VLOOKUP($A35,'Occupancy Raw Data'!$B$8:$BE$45,'Occupancy Raw Data'!AO$3,FALSE)</f>
        <v>67.226228030644407</v>
      </c>
      <c r="J35" s="49">
        <f>VLOOKUP($A35,'Occupancy Raw Data'!$B$8:$BE$45,'Occupancy Raw Data'!AP$3,FALSE)</f>
        <v>65.891167192428995</v>
      </c>
      <c r="K35" s="50">
        <f>VLOOKUP($A35,'Occupancy Raw Data'!$B$8:$BE$45,'Occupancy Raw Data'!AR$3,FALSE)</f>
        <v>58.396639412862903</v>
      </c>
      <c r="M35" s="47">
        <f>VLOOKUP($A35,'Occupancy Raw Data'!$B$8:$BE$45,'Occupancy Raw Data'!AT$3,FALSE)</f>
        <v>-14.364097070039101</v>
      </c>
      <c r="N35" s="48">
        <f>VLOOKUP($A35,'Occupancy Raw Data'!$B$8:$BE$45,'Occupancy Raw Data'!AU$3,FALSE)</f>
        <v>-4.17252139063255</v>
      </c>
      <c r="O35" s="48">
        <f>VLOOKUP($A35,'Occupancy Raw Data'!$B$8:$BE$45,'Occupancy Raw Data'!AV$3,FALSE)</f>
        <v>-1.8095488184044299</v>
      </c>
      <c r="P35" s="48">
        <f>VLOOKUP($A35,'Occupancy Raw Data'!$B$8:$BE$45,'Occupancy Raw Data'!AW$3,FALSE)</f>
        <v>-3.3106664564855799</v>
      </c>
      <c r="Q35" s="48">
        <f>VLOOKUP($A35,'Occupancy Raw Data'!$B$8:$BE$45,'Occupancy Raw Data'!AX$3,FALSE)</f>
        <v>-7.1041240897732498</v>
      </c>
      <c r="R35" s="49">
        <f>VLOOKUP($A35,'Occupancy Raw Data'!$B$8:$BE$45,'Occupancy Raw Data'!AY$3,FALSE)</f>
        <v>-5.7961972285064398</v>
      </c>
      <c r="S35" s="48">
        <f>VLOOKUP($A35,'Occupancy Raw Data'!$B$8:$BE$45,'Occupancy Raw Data'!BA$3,FALSE)</f>
        <v>-10.7369862778519</v>
      </c>
      <c r="T35" s="48">
        <f>VLOOKUP($A35,'Occupancy Raw Data'!$B$8:$BE$45,'Occupancy Raw Data'!BB$3,FALSE)</f>
        <v>-10.080150838466</v>
      </c>
      <c r="U35" s="49">
        <f>VLOOKUP($A35,'Occupancy Raw Data'!$B$8:$BE$45,'Occupancy Raw Data'!BC$3,FALSE)</f>
        <v>-10.403117772688701</v>
      </c>
      <c r="V35" s="50">
        <f>VLOOKUP($A35,'Occupancy Raw Data'!$B$8:$BE$45,'Occupancy Raw Data'!BE$3,FALSE)</f>
        <v>-7.3322903865804303</v>
      </c>
      <c r="X35" s="51">
        <f>VLOOKUP($A35,'ADR Raw Data'!$B$6:$BE$43,'ADR Raw Data'!AG$1,FALSE)</f>
        <v>88.516152849740905</v>
      </c>
      <c r="Y35" s="52">
        <f>VLOOKUP($A35,'ADR Raw Data'!$B$6:$BE$43,'ADR Raw Data'!AH$1,FALSE)</f>
        <v>95.749493555262305</v>
      </c>
      <c r="Z35" s="52">
        <f>VLOOKUP($A35,'ADR Raw Data'!$B$6:$BE$43,'ADR Raw Data'!AI$1,FALSE)</f>
        <v>100.590756664198</v>
      </c>
      <c r="AA35" s="52">
        <f>VLOOKUP($A35,'ADR Raw Data'!$B$6:$BE$43,'ADR Raw Data'!AJ$1,FALSE)</f>
        <v>100.149953345152</v>
      </c>
      <c r="AB35" s="52">
        <f>VLOOKUP($A35,'ADR Raw Data'!$B$6:$BE$43,'ADR Raw Data'!AK$1,FALSE)</f>
        <v>99.201691513761403</v>
      </c>
      <c r="AC35" s="53">
        <f>VLOOKUP($A35,'ADR Raw Data'!$B$6:$BE$43,'ADR Raw Data'!AL$1,FALSE)</f>
        <v>97.428075124054303</v>
      </c>
      <c r="AD35" s="52">
        <f>VLOOKUP($A35,'ADR Raw Data'!$B$6:$BE$43,'ADR Raw Data'!AN$1,FALSE)</f>
        <v>108.11485078534</v>
      </c>
      <c r="AE35" s="52">
        <f>VLOOKUP($A35,'ADR Raw Data'!$B$6:$BE$43,'ADR Raw Data'!AO$1,FALSE)</f>
        <v>109.29826546003</v>
      </c>
      <c r="AF35" s="53">
        <f>VLOOKUP($A35,'ADR Raw Data'!$B$6:$BE$43,'ADR Raw Data'!AP$1,FALSE)</f>
        <v>108.71854706334901</v>
      </c>
      <c r="AG35" s="54">
        <f>VLOOKUP($A35,'ADR Raw Data'!$B$6:$BE$43,'ADR Raw Data'!AR$1,FALSE)</f>
        <v>101.067924372295</v>
      </c>
      <c r="AI35" s="47">
        <f>VLOOKUP($A35,'ADR Raw Data'!$B$6:$BE$43,'ADR Raw Data'!AT$1,FALSE)</f>
        <v>9.2999503603917706</v>
      </c>
      <c r="AJ35" s="48">
        <f>VLOOKUP($A35,'ADR Raw Data'!$B$6:$BE$43,'ADR Raw Data'!AU$1,FALSE)</f>
        <v>11.137899951212001</v>
      </c>
      <c r="AK35" s="48">
        <f>VLOOKUP($A35,'ADR Raw Data'!$B$6:$BE$43,'ADR Raw Data'!AV$1,FALSE)</f>
        <v>11.821972362318199</v>
      </c>
      <c r="AL35" s="48">
        <f>VLOOKUP($A35,'ADR Raw Data'!$B$6:$BE$43,'ADR Raw Data'!AW$1,FALSE)</f>
        <v>10.449252190248499</v>
      </c>
      <c r="AM35" s="48">
        <f>VLOOKUP($A35,'ADR Raw Data'!$B$6:$BE$43,'ADR Raw Data'!AX$1,FALSE)</f>
        <v>8.7495002480326995</v>
      </c>
      <c r="AN35" s="49">
        <f>VLOOKUP($A35,'ADR Raw Data'!$B$6:$BE$43,'ADR Raw Data'!AY$1,FALSE)</f>
        <v>10.5119746018343</v>
      </c>
      <c r="AO35" s="48">
        <f>VLOOKUP($A35,'ADR Raw Data'!$B$6:$BE$43,'ADR Raw Data'!BA$1,FALSE)</f>
        <v>6.8239409715689101</v>
      </c>
      <c r="AP35" s="48">
        <f>VLOOKUP($A35,'ADR Raw Data'!$B$6:$BE$43,'ADR Raw Data'!BB$1,FALSE)</f>
        <v>5.8072693814547103</v>
      </c>
      <c r="AQ35" s="49">
        <f>VLOOKUP($A35,'ADR Raw Data'!$B$6:$BE$43,'ADR Raw Data'!BC$1,FALSE)</f>
        <v>6.30409337019515</v>
      </c>
      <c r="AR35" s="50">
        <f>VLOOKUP($A35,'ADR Raw Data'!$B$6:$BE$43,'ADR Raw Data'!BE$1,FALSE)</f>
        <v>8.8324941644155395</v>
      </c>
      <c r="AT35" s="51">
        <f>VLOOKUP($A35,'RevPAR Raw Data'!$B$6:$BE$43,'RevPAR Raw Data'!AG$1,FALSE)</f>
        <v>36.569257830103602</v>
      </c>
      <c r="AU35" s="52">
        <f>VLOOKUP($A35,'RevPAR Raw Data'!$B$6:$BE$43,'RevPAR Raw Data'!AH$1,FALSE)</f>
        <v>53.144420910319901</v>
      </c>
      <c r="AV35" s="52">
        <f>VLOOKUP($A35,'RevPAR Raw Data'!$B$6:$BE$43,'RevPAR Raw Data'!AI$1,FALSE)</f>
        <v>61.220287009914301</v>
      </c>
      <c r="AW35" s="52">
        <f>VLOOKUP($A35,'RevPAR Raw Data'!$B$6:$BE$43,'RevPAR Raw Data'!AJ$1,FALSE)</f>
        <v>60.461190288418202</v>
      </c>
      <c r="AX35" s="52">
        <f>VLOOKUP($A35,'RevPAR Raw Data'!$B$6:$BE$43,'RevPAR Raw Data'!AK$1,FALSE)</f>
        <v>58.4749042361424</v>
      </c>
      <c r="AY35" s="53">
        <f>VLOOKUP($A35,'RevPAR Raw Data'!$B$6:$BE$43,'RevPAR Raw Data'!AL$1,FALSE)</f>
        <v>53.974012054979703</v>
      </c>
      <c r="AZ35" s="52">
        <f>VLOOKUP($A35,'RevPAR Raw Data'!$B$6:$BE$43,'RevPAR Raw Data'!AN$1,FALSE)</f>
        <v>69.794738057683603</v>
      </c>
      <c r="BA35" s="52">
        <f>VLOOKUP($A35,'RevPAR Raw Data'!$B$6:$BE$43,'RevPAR Raw Data'!AO$1,FALSE)</f>
        <v>73.477101171698905</v>
      </c>
      <c r="BB35" s="53">
        <f>VLOOKUP($A35,'RevPAR Raw Data'!$B$6:$BE$43,'RevPAR Raw Data'!AP$1,FALSE)</f>
        <v>71.635919614691304</v>
      </c>
      <c r="BC35" s="54">
        <f>VLOOKUP($A35,'RevPAR Raw Data'!$B$6:$BE$43,'RevPAR Raw Data'!AR$1,FALSE)</f>
        <v>59.020271357754403</v>
      </c>
      <c r="BE35" s="47">
        <f>VLOOKUP($A35,'RevPAR Raw Data'!$B$6:$BE$43,'RevPAR Raw Data'!AT$1,FALSE)</f>
        <v>-6.4000006068794999</v>
      </c>
      <c r="BF35" s="48">
        <f>VLOOKUP($A35,'RevPAR Raw Data'!$B$6:$BE$43,'RevPAR Raw Data'!AU$1,FALSE)</f>
        <v>6.5006473026479004</v>
      </c>
      <c r="BG35" s="48">
        <f>VLOOKUP($A35,'RevPAR Raw Data'!$B$6:$BE$43,'RevPAR Raw Data'!AV$1,FALSE)</f>
        <v>9.7984991827193895</v>
      </c>
      <c r="BH35" s="48">
        <f>VLOOKUP($A35,'RevPAR Raw Data'!$B$6:$BE$43,'RevPAR Raw Data'!AW$1,FALSE)</f>
        <v>6.7926458465468</v>
      </c>
      <c r="BI35" s="48">
        <f>VLOOKUP($A35,'RevPAR Raw Data'!$B$6:$BE$43,'RevPAR Raw Data'!AX$1,FALSE)</f>
        <v>1.0238008034041901</v>
      </c>
      <c r="BJ35" s="49">
        <f>VLOOKUP($A35,'RevPAR Raw Data'!$B$6:$BE$43,'RevPAR Raw Data'!AY$1,FALSE)</f>
        <v>4.1064825927951096</v>
      </c>
      <c r="BK35" s="48">
        <f>VLOOKUP($A35,'RevPAR Raw Data'!$B$6:$BE$43,'RevPAR Raw Data'!BA$1,FALSE)</f>
        <v>-4.6457309120090899</v>
      </c>
      <c r="BL35" s="48">
        <f>VLOOKUP($A35,'RevPAR Raw Data'!$B$6:$BE$43,'RevPAR Raw Data'!BB$1,FALSE)</f>
        <v>-4.8582629702580302</v>
      </c>
      <c r="BM35" s="49">
        <f>VLOOKUP($A35,'RevPAR Raw Data'!$B$6:$BE$43,'RevPAR Raw Data'!BC$1,FALSE)</f>
        <v>-4.7548466602952901</v>
      </c>
      <c r="BN35" s="50">
        <f>VLOOKUP($A35,'RevPAR Raw Data'!$B$6:$BE$43,'RevPAR Raw Data'!BE$1,FALSE)</f>
        <v>0.85257965732239205</v>
      </c>
    </row>
    <row r="36" spans="1:66" x14ac:dyDescent="0.25">
      <c r="A36" s="63" t="s">
        <v>45</v>
      </c>
      <c r="B36" s="47">
        <f>VLOOKUP($A36,'Occupancy Raw Data'!$B$8:$BE$45,'Occupancy Raw Data'!AG$3,FALSE)</f>
        <v>46.846458728244002</v>
      </c>
      <c r="C36" s="48">
        <f>VLOOKUP($A36,'Occupancy Raw Data'!$B$8:$BE$45,'Occupancy Raw Data'!AH$3,FALSE)</f>
        <v>60.193003618817798</v>
      </c>
      <c r="D36" s="48">
        <f>VLOOKUP($A36,'Occupancy Raw Data'!$B$8:$BE$45,'Occupancy Raw Data'!AI$3,FALSE)</f>
        <v>65.379975874547597</v>
      </c>
      <c r="E36" s="48">
        <f>VLOOKUP($A36,'Occupancy Raw Data'!$B$8:$BE$45,'Occupancy Raw Data'!AJ$3,FALSE)</f>
        <v>66.138204377046307</v>
      </c>
      <c r="F36" s="48">
        <f>VLOOKUP($A36,'Occupancy Raw Data'!$B$8:$BE$45,'Occupancy Raw Data'!AK$3,FALSE)</f>
        <v>67.671893848009603</v>
      </c>
      <c r="G36" s="49">
        <f>VLOOKUP($A36,'Occupancy Raw Data'!$B$8:$BE$45,'Occupancy Raw Data'!AL$3,FALSE)</f>
        <v>61.245907289333097</v>
      </c>
      <c r="H36" s="48">
        <f>VLOOKUP($A36,'Occupancy Raw Data'!$B$8:$BE$45,'Occupancy Raw Data'!AN$3,FALSE)</f>
        <v>74.776016540317002</v>
      </c>
      <c r="I36" s="48">
        <f>VLOOKUP($A36,'Occupancy Raw Data'!$B$8:$BE$45,'Occupancy Raw Data'!AO$3,FALSE)</f>
        <v>80.401447277739393</v>
      </c>
      <c r="J36" s="49">
        <f>VLOOKUP($A36,'Occupancy Raw Data'!$B$8:$BE$45,'Occupancy Raw Data'!AP$3,FALSE)</f>
        <v>77.588731909028198</v>
      </c>
      <c r="K36" s="50">
        <f>VLOOKUP($A36,'Occupancy Raw Data'!$B$8:$BE$45,'Occupancy Raw Data'!AR$3,FALSE)</f>
        <v>65.915860473130905</v>
      </c>
      <c r="M36" s="47">
        <f>VLOOKUP($A36,'Occupancy Raw Data'!$B$8:$BE$45,'Occupancy Raw Data'!AT$3,FALSE)</f>
        <v>-8.6230164372573501</v>
      </c>
      <c r="N36" s="48">
        <f>VLOOKUP($A36,'Occupancy Raw Data'!$B$8:$BE$45,'Occupancy Raw Data'!AU$3,FALSE)</f>
        <v>-2.4806086622504</v>
      </c>
      <c r="O36" s="48">
        <f>VLOOKUP($A36,'Occupancy Raw Data'!$B$8:$BE$45,'Occupancy Raw Data'!AV$3,FALSE)</f>
        <v>-1.5182807239640601</v>
      </c>
      <c r="P36" s="48">
        <f>VLOOKUP($A36,'Occupancy Raw Data'!$B$8:$BE$45,'Occupancy Raw Data'!AW$3,FALSE)</f>
        <v>2.7595996214489298</v>
      </c>
      <c r="Q36" s="48">
        <f>VLOOKUP($A36,'Occupancy Raw Data'!$B$8:$BE$45,'Occupancy Raw Data'!AX$3,FALSE)</f>
        <v>0.101245681830137</v>
      </c>
      <c r="R36" s="49">
        <f>VLOOKUP($A36,'Occupancy Raw Data'!$B$8:$BE$45,'Occupancy Raw Data'!AY$3,FALSE)</f>
        <v>-1.64296647520987</v>
      </c>
      <c r="S36" s="48">
        <f>VLOOKUP($A36,'Occupancy Raw Data'!$B$8:$BE$45,'Occupancy Raw Data'!BA$3,FALSE)</f>
        <v>-3.27812311912606</v>
      </c>
      <c r="T36" s="48">
        <f>VLOOKUP($A36,'Occupancy Raw Data'!$B$8:$BE$45,'Occupancy Raw Data'!BB$3,FALSE)</f>
        <v>-1.1178129323814501</v>
      </c>
      <c r="U36" s="49">
        <f>VLOOKUP($A36,'Occupancy Raw Data'!$B$8:$BE$45,'Occupancy Raw Data'!BC$3,FALSE)</f>
        <v>-2.1707293320947998</v>
      </c>
      <c r="V36" s="50">
        <f>VLOOKUP($A36,'Occupancy Raw Data'!$B$8:$BE$45,'Occupancy Raw Data'!BE$3,FALSE)</f>
        <v>-1.8202386378634501</v>
      </c>
      <c r="X36" s="51">
        <f>VLOOKUP($A36,'ADR Raw Data'!$B$6:$BE$43,'ADR Raw Data'!AG$1,FALSE)</f>
        <v>83.197339249586094</v>
      </c>
      <c r="Y36" s="52">
        <f>VLOOKUP($A36,'ADR Raw Data'!$B$6:$BE$43,'ADR Raw Data'!AH$1,FALSE)</f>
        <v>88.127297881477205</v>
      </c>
      <c r="Z36" s="52">
        <f>VLOOKUP($A36,'ADR Raw Data'!$B$6:$BE$43,'ADR Raw Data'!AI$1,FALSE)</f>
        <v>90.709170018450095</v>
      </c>
      <c r="AA36" s="52">
        <f>VLOOKUP($A36,'ADR Raw Data'!$B$6:$BE$43,'ADR Raw Data'!AJ$1,FALSE)</f>
        <v>92.654128556539803</v>
      </c>
      <c r="AB36" s="52">
        <f>VLOOKUP($A36,'ADR Raw Data'!$B$6:$BE$43,'ADR Raw Data'!AK$1,FALSE)</f>
        <v>98.209190858161406</v>
      </c>
      <c r="AC36" s="53">
        <f>VLOOKUP($A36,'ADR Raw Data'!$B$6:$BE$43,'ADR Raw Data'!AL$1,FALSE)</f>
        <v>91.129976489125198</v>
      </c>
      <c r="AD36" s="52">
        <f>VLOOKUP($A36,'ADR Raw Data'!$B$6:$BE$43,'ADR Raw Data'!AN$1,FALSE)</f>
        <v>109.177482154377</v>
      </c>
      <c r="AE36" s="52">
        <f>VLOOKUP($A36,'ADR Raw Data'!$B$6:$BE$43,'ADR Raw Data'!AO$1,FALSE)</f>
        <v>110.065488653166</v>
      </c>
      <c r="AF36" s="53">
        <f>VLOOKUP($A36,'ADR Raw Data'!$B$6:$BE$43,'ADR Raw Data'!AP$1,FALSE)</f>
        <v>109.637581230222</v>
      </c>
      <c r="AG36" s="54">
        <f>VLOOKUP($A36,'ADR Raw Data'!$B$6:$BE$43,'ADR Raw Data'!AR$1,FALSE)</f>
        <v>97.355048084176701</v>
      </c>
      <c r="AI36" s="47">
        <f>VLOOKUP($A36,'ADR Raw Data'!$B$6:$BE$43,'ADR Raw Data'!AT$1,FALSE)</f>
        <v>2.4763135597258001</v>
      </c>
      <c r="AJ36" s="48">
        <f>VLOOKUP($A36,'ADR Raw Data'!$B$6:$BE$43,'ADR Raw Data'!AU$1,FALSE)</f>
        <v>4.4301867548914799</v>
      </c>
      <c r="AK36" s="48">
        <f>VLOOKUP($A36,'ADR Raw Data'!$B$6:$BE$43,'ADR Raw Data'!AV$1,FALSE)</f>
        <v>4.0550055633267297</v>
      </c>
      <c r="AL36" s="48">
        <f>VLOOKUP($A36,'ADR Raw Data'!$B$6:$BE$43,'ADR Raw Data'!AW$1,FALSE)</f>
        <v>7.43567424437735</v>
      </c>
      <c r="AM36" s="48">
        <f>VLOOKUP($A36,'ADR Raw Data'!$B$6:$BE$43,'ADR Raw Data'!AX$1,FALSE)</f>
        <v>7.4873952311748102</v>
      </c>
      <c r="AN36" s="49">
        <f>VLOOKUP($A36,'ADR Raw Data'!$B$6:$BE$43,'ADR Raw Data'!AY$1,FALSE)</f>
        <v>5.5307911222235102</v>
      </c>
      <c r="AO36" s="48">
        <f>VLOOKUP($A36,'ADR Raw Data'!$B$6:$BE$43,'ADR Raw Data'!BA$1,FALSE)</f>
        <v>3.4888168732981799</v>
      </c>
      <c r="AP36" s="48">
        <f>VLOOKUP($A36,'ADR Raw Data'!$B$6:$BE$43,'ADR Raw Data'!BB$1,FALSE)</f>
        <v>4.2465581265352803</v>
      </c>
      <c r="AQ36" s="49">
        <f>VLOOKUP($A36,'ADR Raw Data'!$B$6:$BE$43,'ADR Raw Data'!BC$1,FALSE)</f>
        <v>3.88203613751431</v>
      </c>
      <c r="AR36" s="50">
        <f>VLOOKUP($A36,'ADR Raw Data'!$B$6:$BE$43,'ADR Raw Data'!BE$1,FALSE)</f>
        <v>4.87491717030733</v>
      </c>
      <c r="AT36" s="51">
        <f>VLOOKUP($A36,'RevPAR Raw Data'!$B$6:$BE$43,'RevPAR Raw Data'!AG$1,FALSE)</f>
        <v>38.9750071945545</v>
      </c>
      <c r="AU36" s="52">
        <f>VLOOKUP($A36,'RevPAR Raw Data'!$B$6:$BE$43,'RevPAR Raw Data'!AH$1,FALSE)</f>
        <v>53.046467602963901</v>
      </c>
      <c r="AV36" s="52">
        <f>VLOOKUP($A36,'RevPAR Raw Data'!$B$6:$BE$43,'RevPAR Raw Data'!AI$1,FALSE)</f>
        <v>59.305633474065097</v>
      </c>
      <c r="AW36" s="52">
        <f>VLOOKUP($A36,'RevPAR Raw Data'!$B$6:$BE$43,'RevPAR Raw Data'!AJ$1,FALSE)</f>
        <v>61.279776908495599</v>
      </c>
      <c r="AX36" s="52">
        <f>VLOOKUP($A36,'RevPAR Raw Data'!$B$6:$BE$43,'RevPAR Raw Data'!AK$1,FALSE)</f>
        <v>66.460019386524195</v>
      </c>
      <c r="AY36" s="53">
        <f>VLOOKUP($A36,'RevPAR Raw Data'!$B$6:$BE$43,'RevPAR Raw Data'!AL$1,FALSE)</f>
        <v>55.8133809133206</v>
      </c>
      <c r="AZ36" s="52">
        <f>VLOOKUP($A36,'RevPAR Raw Data'!$B$6:$BE$43,'RevPAR Raw Data'!AN$1,FALSE)</f>
        <v>81.638572114059201</v>
      </c>
      <c r="BA36" s="52">
        <f>VLOOKUP($A36,'RevPAR Raw Data'!$B$6:$BE$43,'RevPAR Raw Data'!AO$1,FALSE)</f>
        <v>88.494245830461693</v>
      </c>
      <c r="BB36" s="53">
        <f>VLOOKUP($A36,'RevPAR Raw Data'!$B$6:$BE$43,'RevPAR Raw Data'!AP$1,FALSE)</f>
        <v>85.066408972260504</v>
      </c>
      <c r="BC36" s="54">
        <f>VLOOKUP($A36,'RevPAR Raw Data'!$B$6:$BE$43,'RevPAR Raw Data'!AR$1,FALSE)</f>
        <v>64.172417658715503</v>
      </c>
      <c r="BE36" s="47">
        <f>VLOOKUP($A36,'RevPAR Raw Data'!$B$6:$BE$43,'RevPAR Raw Data'!AT$1,FALSE)</f>
        <v>-6.3602358028247297</v>
      </c>
      <c r="BF36" s="48">
        <f>VLOOKUP($A36,'RevPAR Raw Data'!$B$6:$BE$43,'RevPAR Raw Data'!AU$1,FALSE)</f>
        <v>1.8396824962453699</v>
      </c>
      <c r="BG36" s="48">
        <f>VLOOKUP($A36,'RevPAR Raw Data'!$B$6:$BE$43,'RevPAR Raw Data'!AV$1,FALSE)</f>
        <v>2.4751584715389998</v>
      </c>
      <c r="BH36" s="48">
        <f>VLOOKUP($A36,'RevPAR Raw Data'!$B$6:$BE$43,'RevPAR Raw Data'!AW$1,FALSE)</f>
        <v>10.400468704126199</v>
      </c>
      <c r="BI36" s="48">
        <f>VLOOKUP($A36,'RevPAR Raw Data'!$B$6:$BE$43,'RevPAR Raw Data'!AX$1,FALSE)</f>
        <v>7.5962215773580697</v>
      </c>
      <c r="BJ36" s="49">
        <f>VLOOKUP($A36,'RevPAR Raw Data'!$B$6:$BE$43,'RevPAR Raw Data'!AY$1,FALSE)</f>
        <v>3.7969556030616101</v>
      </c>
      <c r="BK36" s="48">
        <f>VLOOKUP($A36,'RevPAR Raw Data'!$B$6:$BE$43,'RevPAR Raw Data'!BA$1,FALSE)</f>
        <v>9.6326041664565501E-2</v>
      </c>
      <c r="BL36" s="48">
        <f>VLOOKUP($A36,'RevPAR Raw Data'!$B$6:$BE$43,'RevPAR Raw Data'!BB$1,FALSE)</f>
        <v>3.0812766182343099</v>
      </c>
      <c r="BM36" s="49">
        <f>VLOOKUP($A36,'RevPAR Raw Data'!$B$6:$BE$43,'RevPAR Raw Data'!BC$1,FALSE)</f>
        <v>1.62703830829995</v>
      </c>
      <c r="BN36" s="50">
        <f>VLOOKUP($A36,'RevPAR Raw Data'!$B$6:$BE$43,'RevPAR Raw Data'!BE$1,FALSE)</f>
        <v>2.9659434065461001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Data'!AG$3,FALSE)</f>
        <v>42.560947824105703</v>
      </c>
      <c r="C39" s="48">
        <f>VLOOKUP($A39,'Occupancy Raw Data'!$B$8:$BE$45,'Occupancy Raw Data'!AH$3,FALSE)</f>
        <v>54.418875471507</v>
      </c>
      <c r="D39" s="48">
        <f>VLOOKUP($A39,'Occupancy Raw Data'!$B$8:$BE$45,'Occupancy Raw Data'!AI$3,FALSE)</f>
        <v>59.036480089111599</v>
      </c>
      <c r="E39" s="48">
        <f>VLOOKUP($A39,'Occupancy Raw Data'!$B$8:$BE$45,'Occupancy Raw Data'!AJ$3,FALSE)</f>
        <v>58.855893943613196</v>
      </c>
      <c r="F39" s="48">
        <f>VLOOKUP($A39,'Occupancy Raw Data'!$B$8:$BE$45,'Occupancy Raw Data'!AK$3,FALSE)</f>
        <v>58.4011618089094</v>
      </c>
      <c r="G39" s="49">
        <f>VLOOKUP($A39,'Occupancy Raw Data'!$B$8:$BE$45,'Occupancy Raw Data'!AL$3,FALSE)</f>
        <v>54.654248136545299</v>
      </c>
      <c r="H39" s="48">
        <f>VLOOKUP($A39,'Occupancy Raw Data'!$B$8:$BE$45,'Occupancy Raw Data'!AN$3,FALSE)</f>
        <v>62.381161451561098</v>
      </c>
      <c r="I39" s="48">
        <f>VLOOKUP($A39,'Occupancy Raw Data'!$B$8:$BE$45,'Occupancy Raw Data'!AO$3,FALSE)</f>
        <v>62.455461929448298</v>
      </c>
      <c r="J39" s="49">
        <f>VLOOKUP($A39,'Occupancy Raw Data'!$B$8:$BE$45,'Occupancy Raw Data'!AP$3,FALSE)</f>
        <v>62.418311690504702</v>
      </c>
      <c r="K39" s="50">
        <f>VLOOKUP($A39,'Occupancy Raw Data'!$B$8:$BE$45,'Occupancy Raw Data'!AR$3,FALSE)</f>
        <v>56.871861901982797</v>
      </c>
      <c r="M39" s="47">
        <f>VLOOKUP($A39,'Occupancy Raw Data'!$B$8:$BE$45,'Occupancy Raw Data'!AT$3,FALSE)</f>
        <v>-13.9789699545708</v>
      </c>
      <c r="N39" s="48">
        <f>VLOOKUP($A39,'Occupancy Raw Data'!$B$8:$BE$45,'Occupancy Raw Data'!AU$3,FALSE)</f>
        <v>-8.7664021505886698</v>
      </c>
      <c r="O39" s="48">
        <f>VLOOKUP($A39,'Occupancy Raw Data'!$B$8:$BE$45,'Occupancy Raw Data'!AV$3,FALSE)</f>
        <v>-6.54877443715265</v>
      </c>
      <c r="P39" s="48">
        <f>VLOOKUP($A39,'Occupancy Raw Data'!$B$8:$BE$45,'Occupancy Raw Data'!AW$3,FALSE)</f>
        <v>-7.1598997475900799</v>
      </c>
      <c r="Q39" s="48">
        <f>VLOOKUP($A39,'Occupancy Raw Data'!$B$8:$BE$45,'Occupancy Raw Data'!AX$3,FALSE)</f>
        <v>-9.5462519590851596</v>
      </c>
      <c r="R39" s="49">
        <f>VLOOKUP($A39,'Occupancy Raw Data'!$B$8:$BE$45,'Occupancy Raw Data'!AY$3,FALSE)</f>
        <v>-8.9866332118283392</v>
      </c>
      <c r="S39" s="48">
        <f>VLOOKUP($A39,'Occupancy Raw Data'!$B$8:$BE$45,'Occupancy Raw Data'!BA$3,FALSE)</f>
        <v>-12.157380173161799</v>
      </c>
      <c r="T39" s="48">
        <f>VLOOKUP($A39,'Occupancy Raw Data'!$B$8:$BE$45,'Occupancy Raw Data'!BB$3,FALSE)</f>
        <v>-13.026982318256801</v>
      </c>
      <c r="U39" s="49">
        <f>VLOOKUP($A39,'Occupancy Raw Data'!$B$8:$BE$45,'Occupancy Raw Data'!BC$3,FALSE)</f>
        <v>-12.594602896755299</v>
      </c>
      <c r="V39" s="50">
        <f>VLOOKUP($A39,'Occupancy Raw Data'!$B$8:$BE$45,'Occupancy Raw Data'!BE$3,FALSE)</f>
        <v>-10.1496317568552</v>
      </c>
      <c r="X39" s="51">
        <f>VLOOKUP($A39,'ADR Raw Data'!$B$6:$BE$43,'ADR Raw Data'!AG$1,FALSE)</f>
        <v>96.911637520818402</v>
      </c>
      <c r="Y39" s="52">
        <f>VLOOKUP($A39,'ADR Raw Data'!$B$6:$BE$43,'ADR Raw Data'!AH$1,FALSE)</f>
        <v>101.672813856841</v>
      </c>
      <c r="Z39" s="52">
        <f>VLOOKUP($A39,'ADR Raw Data'!$B$6:$BE$43,'ADR Raw Data'!AI$1,FALSE)</f>
        <v>105.187203687821</v>
      </c>
      <c r="AA39" s="52">
        <f>VLOOKUP($A39,'ADR Raw Data'!$B$6:$BE$43,'ADR Raw Data'!AJ$1,FALSE)</f>
        <v>107.653006050526</v>
      </c>
      <c r="AB39" s="52">
        <f>VLOOKUP($A39,'ADR Raw Data'!$B$6:$BE$43,'ADR Raw Data'!AK$1,FALSE)</f>
        <v>107.64512447952799</v>
      </c>
      <c r="AC39" s="53">
        <f>VLOOKUP($A39,'ADR Raw Data'!$B$6:$BE$43,'ADR Raw Data'!AL$1,FALSE)</f>
        <v>104.254421182342</v>
      </c>
      <c r="AD39" s="52">
        <f>VLOOKUP($A39,'ADR Raw Data'!$B$6:$BE$43,'ADR Raw Data'!AN$1,FALSE)</f>
        <v>120.229552129718</v>
      </c>
      <c r="AE39" s="52">
        <f>VLOOKUP($A39,'ADR Raw Data'!$B$6:$BE$43,'ADR Raw Data'!AO$1,FALSE)</f>
        <v>119.262567087101</v>
      </c>
      <c r="AF39" s="53">
        <f>VLOOKUP($A39,'ADR Raw Data'!$B$6:$BE$43,'ADR Raw Data'!AP$1,FALSE)</f>
        <v>119.745771842493</v>
      </c>
      <c r="AG39" s="54">
        <f>VLOOKUP($A39,'ADR Raw Data'!$B$6:$BE$43,'ADR Raw Data'!AR$1,FALSE)</f>
        <v>109.110667229228</v>
      </c>
      <c r="AI39" s="47">
        <f>VLOOKUP($A39,'ADR Raw Data'!$B$6:$BE$43,'ADR Raw Data'!AT$1,FALSE)</f>
        <v>4.0956879857058404</v>
      </c>
      <c r="AJ39" s="48">
        <f>VLOOKUP($A39,'ADR Raw Data'!$B$6:$BE$43,'ADR Raw Data'!AU$1,FALSE)</f>
        <v>7.0057676818992096</v>
      </c>
      <c r="AK39" s="48">
        <f>VLOOKUP($A39,'ADR Raw Data'!$B$6:$BE$43,'ADR Raw Data'!AV$1,FALSE)</f>
        <v>7.3319525429175796</v>
      </c>
      <c r="AL39" s="48">
        <f>VLOOKUP($A39,'ADR Raw Data'!$B$6:$BE$43,'ADR Raw Data'!AW$1,FALSE)</f>
        <v>7.8445204551929999</v>
      </c>
      <c r="AM39" s="48">
        <f>VLOOKUP($A39,'ADR Raw Data'!$B$6:$BE$43,'ADR Raw Data'!AX$1,FALSE)</f>
        <v>4.9026993325827197</v>
      </c>
      <c r="AN39" s="49">
        <f>VLOOKUP($A39,'ADR Raw Data'!$B$6:$BE$43,'ADR Raw Data'!AY$1,FALSE)</f>
        <v>6.40794611049553</v>
      </c>
      <c r="AO39" s="48">
        <f>VLOOKUP($A39,'ADR Raw Data'!$B$6:$BE$43,'ADR Raw Data'!BA$1,FALSE)</f>
        <v>4.3194830842438998</v>
      </c>
      <c r="AP39" s="48">
        <f>VLOOKUP($A39,'ADR Raw Data'!$B$6:$BE$43,'ADR Raw Data'!BB$1,FALSE)</f>
        <v>2.2041718069601002</v>
      </c>
      <c r="AQ39" s="49">
        <f>VLOOKUP($A39,'ADR Raw Data'!$B$6:$BE$43,'ADR Raw Data'!BC$1,FALSE)</f>
        <v>3.2514481574951701</v>
      </c>
      <c r="AR39" s="50">
        <f>VLOOKUP($A39,'ADR Raw Data'!$B$6:$BE$43,'ADR Raw Data'!BE$1,FALSE)</f>
        <v>5.1398819505637201</v>
      </c>
      <c r="AT39" s="51">
        <f>VLOOKUP($A39,'RevPAR Raw Data'!$B$6:$BE$43,'RevPAR Raw Data'!AG$1,FALSE)</f>
        <v>41.246511480721999</v>
      </c>
      <c r="AU39" s="52">
        <f>VLOOKUP($A39,'RevPAR Raw Data'!$B$6:$BE$43,'RevPAR Raw Data'!AH$1,FALSE)</f>
        <v>55.329201961131702</v>
      </c>
      <c r="AV39" s="52">
        <f>VLOOKUP($A39,'RevPAR Raw Data'!$B$6:$BE$43,'RevPAR Raw Data'!AI$1,FALSE)</f>
        <v>62.098822561454099</v>
      </c>
      <c r="AW39" s="52">
        <f>VLOOKUP($A39,'RevPAR Raw Data'!$B$6:$BE$43,'RevPAR Raw Data'!AJ$1,FALSE)</f>
        <v>63.3601390682092</v>
      </c>
      <c r="AX39" s="52">
        <f>VLOOKUP($A39,'RevPAR Raw Data'!$B$6:$BE$43,'RevPAR Raw Data'!AK$1,FALSE)</f>
        <v>62.8660033266912</v>
      </c>
      <c r="AY39" s="53">
        <f>VLOOKUP($A39,'RevPAR Raw Data'!$B$6:$BE$43,'RevPAR Raw Data'!AL$1,FALSE)</f>
        <v>56.979470046316301</v>
      </c>
      <c r="AZ39" s="52">
        <f>VLOOKUP($A39,'RevPAR Raw Data'!$B$6:$BE$43,'RevPAR Raw Data'!AN$1,FALSE)</f>
        <v>75.000591026528596</v>
      </c>
      <c r="BA39" s="52">
        <f>VLOOKUP($A39,'RevPAR Raw Data'!$B$6:$BE$43,'RevPAR Raw Data'!AO$1,FALSE)</f>
        <v>74.485987183167495</v>
      </c>
      <c r="BB39" s="53">
        <f>VLOOKUP($A39,'RevPAR Raw Data'!$B$6:$BE$43,'RevPAR Raw Data'!AP$1,FALSE)</f>
        <v>74.743289104848103</v>
      </c>
      <c r="BC39" s="54">
        <f>VLOOKUP($A39,'RevPAR Raw Data'!$B$6:$BE$43,'RevPAR Raw Data'!AR$1,FALSE)</f>
        <v>62.0532679869387</v>
      </c>
      <c r="BE39" s="47">
        <f>VLOOKUP($A39,'RevPAR Raw Data'!$B$6:$BE$43,'RevPAR Raw Data'!AT$1,FALSE)</f>
        <v>-10.4558169618197</v>
      </c>
      <c r="BF39" s="48">
        <f>VLOOKUP($A39,'RevPAR Raw Data'!$B$6:$BE$43,'RevPAR Raw Data'!AU$1,FALSE)</f>
        <v>-2.3747882374207201</v>
      </c>
      <c r="BG39" s="48">
        <f>VLOOKUP($A39,'RevPAR Raw Data'!$B$6:$BE$43,'RevPAR Raw Data'!AV$1,FALSE)</f>
        <v>0.30302507189018002</v>
      </c>
      <c r="BH39" s="48">
        <f>VLOOKUP($A39,'RevPAR Raw Data'!$B$6:$BE$43,'RevPAR Raw Data'!AW$1,FALSE)</f>
        <v>0.122960907331907</v>
      </c>
      <c r="BI39" s="48">
        <f>VLOOKUP($A39,'RevPAR Raw Data'!$B$6:$BE$43,'RevPAR Raw Data'!AX$1,FALSE)</f>
        <v>-5.1115766575871699</v>
      </c>
      <c r="BJ39" s="49">
        <f>VLOOKUP($A39,'RevPAR Raw Data'!$B$6:$BE$43,'RevPAR Raw Data'!AY$1,FALSE)</f>
        <v>-3.1545457146946498</v>
      </c>
      <c r="BK39" s="48">
        <f>VLOOKUP($A39,'RevPAR Raw Data'!$B$6:$BE$43,'RevPAR Raw Data'!BA$1,FALSE)</f>
        <v>-8.3630330689848993</v>
      </c>
      <c r="BL39" s="48">
        <f>VLOOKUP($A39,'RevPAR Raw Data'!$B$6:$BE$43,'RevPAR Raw Data'!BB$1,FALSE)</f>
        <v>-11.109947582853399</v>
      </c>
      <c r="BM39" s="49">
        <f>VLOOKUP($A39,'RevPAR Raw Data'!$B$6:$BE$43,'RevPAR Raw Data'!BC$1,FALSE)</f>
        <v>-9.7526617230905792</v>
      </c>
      <c r="BN39" s="50">
        <f>VLOOKUP($A39,'RevPAR Raw Data'!$B$6:$BE$43,'RevPAR Raw Data'!BE$1,FALSE)</f>
        <v>-5.5314288970108203</v>
      </c>
    </row>
    <row r="40" spans="1:66" x14ac:dyDescent="0.25">
      <c r="A40" s="63" t="s">
        <v>79</v>
      </c>
      <c r="B40" s="47">
        <f>VLOOKUP($A40,'Occupancy Raw Data'!$B$8:$BE$45,'Occupancy Raw Data'!AG$3,FALSE)</f>
        <v>38.277623026926598</v>
      </c>
      <c r="C40" s="48">
        <f>VLOOKUP($A40,'Occupancy Raw Data'!$B$8:$BE$45,'Occupancy Raw Data'!AH$3,FALSE)</f>
        <v>53.272980501392702</v>
      </c>
      <c r="D40" s="48">
        <f>VLOOKUP($A40,'Occupancy Raw Data'!$B$8:$BE$45,'Occupancy Raw Data'!AI$3,FALSE)</f>
        <v>56.847725162488302</v>
      </c>
      <c r="E40" s="48">
        <f>VLOOKUP($A40,'Occupancy Raw Data'!$B$8:$BE$45,'Occupancy Raw Data'!AJ$3,FALSE)</f>
        <v>54.294336118848598</v>
      </c>
      <c r="F40" s="48">
        <f>VLOOKUP($A40,'Occupancy Raw Data'!$B$8:$BE$45,'Occupancy Raw Data'!AK$3,FALSE)</f>
        <v>52.623026926648002</v>
      </c>
      <c r="G40" s="49">
        <f>VLOOKUP($A40,'Occupancy Raw Data'!$B$8:$BE$45,'Occupancy Raw Data'!AL$3,FALSE)</f>
        <v>51.063138347260903</v>
      </c>
      <c r="H40" s="48">
        <f>VLOOKUP($A40,'Occupancy Raw Data'!$B$8:$BE$45,'Occupancy Raw Data'!AN$3,FALSE)</f>
        <v>50.696378830083503</v>
      </c>
      <c r="I40" s="48">
        <f>VLOOKUP($A40,'Occupancy Raw Data'!$B$8:$BE$45,'Occupancy Raw Data'!AO$3,FALSE)</f>
        <v>47.237697307335097</v>
      </c>
      <c r="J40" s="49">
        <f>VLOOKUP($A40,'Occupancy Raw Data'!$B$8:$BE$45,'Occupancy Raw Data'!AP$3,FALSE)</f>
        <v>48.9670380687093</v>
      </c>
      <c r="K40" s="50">
        <f>VLOOKUP($A40,'Occupancy Raw Data'!$B$8:$BE$45,'Occupancy Raw Data'!AR$3,FALSE)</f>
        <v>50.464252553389002</v>
      </c>
      <c r="M40" s="47">
        <f>VLOOKUP($A40,'Occupancy Raw Data'!$B$8:$BE$45,'Occupancy Raw Data'!AT$3,FALSE)</f>
        <v>-12.053333333333301</v>
      </c>
      <c r="N40" s="48">
        <f>VLOOKUP($A40,'Occupancy Raw Data'!$B$8:$BE$45,'Occupancy Raw Data'!AU$3,FALSE)</f>
        <v>-8.9285714285714199</v>
      </c>
      <c r="O40" s="48">
        <f>VLOOKUP($A40,'Occupancy Raw Data'!$B$8:$BE$45,'Occupancy Raw Data'!AV$3,FALSE)</f>
        <v>-6.0966257668711599</v>
      </c>
      <c r="P40" s="48">
        <f>VLOOKUP($A40,'Occupancy Raw Data'!$B$8:$BE$45,'Occupancy Raw Data'!AW$3,FALSE)</f>
        <v>-10.417464572960499</v>
      </c>
      <c r="Q40" s="48">
        <f>VLOOKUP($A40,'Occupancy Raw Data'!$B$8:$BE$45,'Occupancy Raw Data'!AX$3,FALSE)</f>
        <v>-11.0631620243232</v>
      </c>
      <c r="R40" s="49">
        <f>VLOOKUP($A40,'Occupancy Raw Data'!$B$8:$BE$45,'Occupancy Raw Data'!AY$3,FALSE)</f>
        <v>-9.5700073994902493</v>
      </c>
      <c r="S40" s="48">
        <f>VLOOKUP($A40,'Occupancy Raw Data'!$B$8:$BE$45,'Occupancy Raw Data'!BA$3,FALSE)</f>
        <v>-4.9608355091383798</v>
      </c>
      <c r="T40" s="48">
        <f>VLOOKUP($A40,'Occupancy Raw Data'!$B$8:$BE$45,'Occupancy Raw Data'!BB$3,FALSE)</f>
        <v>-12.246658042259501</v>
      </c>
      <c r="U40" s="49">
        <f>VLOOKUP($A40,'Occupancy Raw Data'!$B$8:$BE$45,'Occupancy Raw Data'!BC$3,FALSE)</f>
        <v>-8.6203162226554007</v>
      </c>
      <c r="V40" s="50">
        <f>VLOOKUP($A40,'Occupancy Raw Data'!$B$8:$BE$45,'Occupancy Raw Data'!BE$3,FALSE)</f>
        <v>-9.3087008343265705</v>
      </c>
      <c r="X40" s="51">
        <f>VLOOKUP($A40,'ADR Raw Data'!$B$6:$BE$43,'ADR Raw Data'!AG$1,FALSE)</f>
        <v>86.870090964220694</v>
      </c>
      <c r="Y40" s="52">
        <f>VLOOKUP($A40,'ADR Raw Data'!$B$6:$BE$43,'ADR Raw Data'!AH$1,FALSE)</f>
        <v>88.200535947712396</v>
      </c>
      <c r="Z40" s="52">
        <f>VLOOKUP($A40,'ADR Raw Data'!$B$6:$BE$43,'ADR Raw Data'!AI$1,FALSE)</f>
        <v>90.418293180890103</v>
      </c>
      <c r="AA40" s="52">
        <f>VLOOKUP($A40,'ADR Raw Data'!$B$6:$BE$43,'ADR Raw Data'!AJ$1,FALSE)</f>
        <v>96.428708849935802</v>
      </c>
      <c r="AB40" s="52">
        <f>VLOOKUP($A40,'ADR Raw Data'!$B$6:$BE$43,'ADR Raw Data'!AK$1,FALSE)</f>
        <v>100.002161446846</v>
      </c>
      <c r="AC40" s="53">
        <f>VLOOKUP($A40,'ADR Raw Data'!$B$6:$BE$43,'ADR Raw Data'!AL$1,FALSE)</f>
        <v>92.677067006091406</v>
      </c>
      <c r="AD40" s="52">
        <f>VLOOKUP($A40,'ADR Raw Data'!$B$6:$BE$43,'ADR Raw Data'!AN$1,FALSE)</f>
        <v>106.45787545787501</v>
      </c>
      <c r="AE40" s="52">
        <f>VLOOKUP($A40,'ADR Raw Data'!$B$6:$BE$43,'ADR Raw Data'!AO$1,FALSE)</f>
        <v>103.70225061425</v>
      </c>
      <c r="AF40" s="53">
        <f>VLOOKUP($A40,'ADR Raw Data'!$B$6:$BE$43,'ADR Raw Data'!AP$1,FALSE)</f>
        <v>105.12872244607701</v>
      </c>
      <c r="AG40" s="54">
        <f>VLOOKUP($A40,'ADR Raw Data'!$B$6:$BE$43,'ADR Raw Data'!AR$1,FALSE)</f>
        <v>96.129132606124301</v>
      </c>
      <c r="AI40" s="47">
        <f>VLOOKUP($A40,'ADR Raw Data'!$B$6:$BE$43,'ADR Raw Data'!AT$1,FALSE)</f>
        <v>-1.02525556175796</v>
      </c>
      <c r="AJ40" s="48">
        <f>VLOOKUP($A40,'ADR Raw Data'!$B$6:$BE$43,'ADR Raw Data'!AU$1,FALSE)</f>
        <v>-0.88685508075511499</v>
      </c>
      <c r="AK40" s="48">
        <f>VLOOKUP($A40,'ADR Raw Data'!$B$6:$BE$43,'ADR Raw Data'!AV$1,FALSE)</f>
        <v>-1.20967364095159</v>
      </c>
      <c r="AL40" s="48">
        <f>VLOOKUP($A40,'ADR Raw Data'!$B$6:$BE$43,'ADR Raw Data'!AW$1,FALSE)</f>
        <v>-1.32749501477447</v>
      </c>
      <c r="AM40" s="48">
        <f>VLOOKUP($A40,'ADR Raw Data'!$B$6:$BE$43,'ADR Raw Data'!AX$1,FALSE)</f>
        <v>-3.8344406929706398</v>
      </c>
      <c r="AN40" s="49">
        <f>VLOOKUP($A40,'ADR Raw Data'!$B$6:$BE$43,'ADR Raw Data'!AY$1,FALSE)</f>
        <v>-1.78802486235626</v>
      </c>
      <c r="AO40" s="48">
        <f>VLOOKUP($A40,'ADR Raw Data'!$B$6:$BE$43,'ADR Raw Data'!BA$1,FALSE)</f>
        <v>-0.58533756736703202</v>
      </c>
      <c r="AP40" s="48">
        <f>VLOOKUP($A40,'ADR Raw Data'!$B$6:$BE$43,'ADR Raw Data'!BB$1,FALSE)</f>
        <v>-2.90994236845486</v>
      </c>
      <c r="AQ40" s="49">
        <f>VLOOKUP($A40,'ADR Raw Data'!$B$6:$BE$43,'ADR Raw Data'!BC$1,FALSE)</f>
        <v>-1.70007756920728</v>
      </c>
      <c r="AR40" s="50">
        <f>VLOOKUP($A40,'ADR Raw Data'!$B$6:$BE$43,'ADR Raw Data'!BE$1,FALSE)</f>
        <v>-1.73498715609006</v>
      </c>
      <c r="AT40" s="51">
        <f>VLOOKUP($A40,'RevPAR Raw Data'!$B$6:$BE$43,'RevPAR Raw Data'!AG$1,FALSE)</f>
        <v>33.251805942432597</v>
      </c>
      <c r="AU40" s="52">
        <f>VLOOKUP($A40,'RevPAR Raw Data'!$B$6:$BE$43,'RevPAR Raw Data'!AH$1,FALSE)</f>
        <v>46.987054317548697</v>
      </c>
      <c r="AV40" s="52">
        <f>VLOOKUP($A40,'RevPAR Raw Data'!$B$6:$BE$43,'RevPAR Raw Data'!AI$1,FALSE)</f>
        <v>51.400742804085397</v>
      </c>
      <c r="AW40" s="52">
        <f>VLOOKUP($A40,'RevPAR Raw Data'!$B$6:$BE$43,'RevPAR Raw Data'!AJ$1,FALSE)</f>
        <v>52.355327298050099</v>
      </c>
      <c r="AX40" s="52">
        <f>VLOOKUP($A40,'RevPAR Raw Data'!$B$6:$BE$43,'RevPAR Raw Data'!AK$1,FALSE)</f>
        <v>52.624164345403798</v>
      </c>
      <c r="AY40" s="53">
        <f>VLOOKUP($A40,'RevPAR Raw Data'!$B$6:$BE$43,'RevPAR Raw Data'!AL$1,FALSE)</f>
        <v>47.323818941504101</v>
      </c>
      <c r="AZ40" s="52">
        <f>VLOOKUP($A40,'RevPAR Raw Data'!$B$6:$BE$43,'RevPAR Raw Data'!AN$1,FALSE)</f>
        <v>53.970287836583097</v>
      </c>
      <c r="BA40" s="52">
        <f>VLOOKUP($A40,'RevPAR Raw Data'!$B$6:$BE$43,'RevPAR Raw Data'!AO$1,FALSE)</f>
        <v>48.986555246053797</v>
      </c>
      <c r="BB40" s="53">
        <f>VLOOKUP($A40,'RevPAR Raw Data'!$B$6:$BE$43,'RevPAR Raw Data'!AP$1,FALSE)</f>
        <v>51.478421541318397</v>
      </c>
      <c r="BC40" s="54">
        <f>VLOOKUP($A40,'RevPAR Raw Data'!$B$6:$BE$43,'RevPAR Raw Data'!AR$1,FALSE)</f>
        <v>48.510848255736803</v>
      </c>
      <c r="BE40" s="47">
        <f>VLOOKUP($A40,'RevPAR Raw Data'!$B$6:$BE$43,'RevPAR Raw Data'!AT$1,FALSE)</f>
        <v>-12.955011424714</v>
      </c>
      <c r="BF40" s="48">
        <f>VLOOKUP($A40,'RevPAR Raw Data'!$B$6:$BE$43,'RevPAR Raw Data'!AU$1,FALSE)</f>
        <v>-9.7362430199734007</v>
      </c>
      <c r="BG40" s="48">
        <f>VLOOKUP($A40,'RevPAR Raw Data'!$B$6:$BE$43,'RevPAR Raw Data'!AV$1,FALSE)</f>
        <v>-7.2325501329334498</v>
      </c>
      <c r="BH40" s="48">
        <f>VLOOKUP($A40,'RevPAR Raw Data'!$B$6:$BE$43,'RevPAR Raw Data'!AW$1,FALSE)</f>
        <v>-11.606668264863</v>
      </c>
      <c r="BI40" s="48">
        <f>VLOOKUP($A40,'RevPAR Raw Data'!$B$6:$BE$43,'RevPAR Raw Data'!AX$1,FALSE)</f>
        <v>-14.4733923307039</v>
      </c>
      <c r="BJ40" s="49">
        <f>VLOOKUP($A40,'RevPAR Raw Data'!$B$6:$BE$43,'RevPAR Raw Data'!AY$1,FALSE)</f>
        <v>-11.1869181502143</v>
      </c>
      <c r="BK40" s="48">
        <f>VLOOKUP($A40,'RevPAR Raw Data'!$B$6:$BE$43,'RevPAR Raw Data'!BA$1,FALSE)</f>
        <v>-5.5171354426151398</v>
      </c>
      <c r="BL40" s="48">
        <f>VLOOKUP($A40,'RevPAR Raw Data'!$B$6:$BE$43,'RevPAR Raw Data'!BB$1,FALSE)</f>
        <v>-14.8002297196229</v>
      </c>
      <c r="BM40" s="49">
        <f>VLOOKUP($A40,'RevPAR Raw Data'!$B$6:$BE$43,'RevPAR Raw Data'!BC$1,FALSE)</f>
        <v>-10.173841729366501</v>
      </c>
      <c r="BN40" s="50">
        <f>VLOOKUP($A40,'RevPAR Raw Data'!$B$6:$BE$43,'RevPAR Raw Data'!BE$1,FALSE)</f>
        <v>-10.8821832265422</v>
      </c>
    </row>
    <row r="41" spans="1:66" x14ac:dyDescent="0.25">
      <c r="A41" s="63" t="s">
        <v>80</v>
      </c>
      <c r="B41" s="47">
        <f>VLOOKUP($A41,'Occupancy Raw Data'!$B$8:$BE$45,'Occupancy Raw Data'!AG$3,FALSE)</f>
        <v>34.658775661179902</v>
      </c>
      <c r="C41" s="48">
        <f>VLOOKUP($A41,'Occupancy Raw Data'!$B$8:$BE$45,'Occupancy Raw Data'!AH$3,FALSE)</f>
        <v>45.663029406325101</v>
      </c>
      <c r="D41" s="48">
        <f>VLOOKUP($A41,'Occupancy Raw Data'!$B$8:$BE$45,'Occupancy Raw Data'!AI$3,FALSE)</f>
        <v>47.6974292583687</v>
      </c>
      <c r="E41" s="48">
        <f>VLOOKUP($A41,'Occupancy Raw Data'!$B$8:$BE$45,'Occupancy Raw Data'!AJ$3,FALSE)</f>
        <v>46.3658220824856</v>
      </c>
      <c r="F41" s="48">
        <f>VLOOKUP($A41,'Occupancy Raw Data'!$B$8:$BE$45,'Occupancy Raw Data'!AK$3,FALSE)</f>
        <v>45.322400298173598</v>
      </c>
      <c r="G41" s="49">
        <f>VLOOKUP($A41,'Occupancy Raw Data'!$B$8:$BE$45,'Occupancy Raw Data'!AL$3,FALSE)</f>
        <v>43.939393939393902</v>
      </c>
      <c r="H41" s="48">
        <f>VLOOKUP($A41,'Occupancy Raw Data'!$B$8:$BE$45,'Occupancy Raw Data'!AN$3,FALSE)</f>
        <v>48.397316436824397</v>
      </c>
      <c r="I41" s="48">
        <f>VLOOKUP($A41,'Occupancy Raw Data'!$B$8:$BE$45,'Occupancy Raw Data'!AO$3,FALSE)</f>
        <v>47.353708535221699</v>
      </c>
      <c r="J41" s="49">
        <f>VLOOKUP($A41,'Occupancy Raw Data'!$B$8:$BE$45,'Occupancy Raw Data'!AP$3,FALSE)</f>
        <v>47.875512486023098</v>
      </c>
      <c r="K41" s="50">
        <f>VLOOKUP($A41,'Occupancy Raw Data'!$B$8:$BE$45,'Occupancy Raw Data'!AR$3,FALSE)</f>
        <v>45.059110427821601</v>
      </c>
      <c r="M41" s="47">
        <f>VLOOKUP($A41,'Occupancy Raw Data'!$B$8:$BE$45,'Occupancy Raw Data'!AT$3,FALSE)</f>
        <v>-2.4959939672175002</v>
      </c>
      <c r="N41" s="48">
        <f>VLOOKUP($A41,'Occupancy Raw Data'!$B$8:$BE$45,'Occupancy Raw Data'!AU$3,FALSE)</f>
        <v>0.35166893340160699</v>
      </c>
      <c r="O41" s="48">
        <f>VLOOKUP($A41,'Occupancy Raw Data'!$B$8:$BE$45,'Occupancy Raw Data'!AV$3,FALSE)</f>
        <v>1.59727147890639</v>
      </c>
      <c r="P41" s="48">
        <f>VLOOKUP($A41,'Occupancy Raw Data'!$B$8:$BE$45,'Occupancy Raw Data'!AW$3,FALSE)</f>
        <v>0.53182752695164803</v>
      </c>
      <c r="Q41" s="48">
        <f>VLOOKUP($A41,'Occupancy Raw Data'!$B$8:$BE$45,'Occupancy Raw Data'!AX$3,FALSE)</f>
        <v>-2.3539032381884799</v>
      </c>
      <c r="R41" s="49">
        <f>VLOOKUP($A41,'Occupancy Raw Data'!$B$8:$BE$45,'Occupancy Raw Data'!AY$3,FALSE)</f>
        <v>-0.36486403215638302</v>
      </c>
      <c r="S41" s="48">
        <f>VLOOKUP($A41,'Occupancy Raw Data'!$B$8:$BE$45,'Occupancy Raw Data'!BA$3,FALSE)</f>
        <v>-5.1116790810783099</v>
      </c>
      <c r="T41" s="48">
        <f>VLOOKUP($A41,'Occupancy Raw Data'!$B$8:$BE$45,'Occupancy Raw Data'!BB$3,FALSE)</f>
        <v>-4.5320135885577901</v>
      </c>
      <c r="U41" s="49">
        <f>VLOOKUP($A41,'Occupancy Raw Data'!$B$8:$BE$45,'Occupancy Raw Data'!BC$3,FALSE)</f>
        <v>-4.8258877279058598</v>
      </c>
      <c r="V41" s="50">
        <f>VLOOKUP($A41,'Occupancy Raw Data'!$B$8:$BE$45,'Occupancy Raw Data'!BE$3,FALSE)</f>
        <v>-1.76168884892078</v>
      </c>
      <c r="X41" s="51">
        <f>VLOOKUP($A41,'ADR Raw Data'!$B$6:$BE$43,'ADR Raw Data'!AG$1,FALSE)</f>
        <v>100.04208110992499</v>
      </c>
      <c r="Y41" s="52">
        <f>VLOOKUP($A41,'ADR Raw Data'!$B$6:$BE$43,'ADR Raw Data'!AH$1,FALSE)</f>
        <v>100.24015795868701</v>
      </c>
      <c r="Z41" s="52">
        <f>VLOOKUP($A41,'ADR Raw Data'!$B$6:$BE$43,'ADR Raw Data'!AI$1,FALSE)</f>
        <v>100.244633578906</v>
      </c>
      <c r="AA41" s="52">
        <f>VLOOKUP($A41,'ADR Raw Data'!$B$6:$BE$43,'ADR Raw Data'!AJ$1,FALSE)</f>
        <v>103.748328679696</v>
      </c>
      <c r="AB41" s="52">
        <f>VLOOKUP($A41,'ADR Raw Data'!$B$6:$BE$43,'ADR Raw Data'!AK$1,FALSE)</f>
        <v>106.131381578947</v>
      </c>
      <c r="AC41" s="53">
        <f>VLOOKUP($A41,'ADR Raw Data'!$B$6:$BE$43,'ADR Raw Data'!AL$1,FALSE)</f>
        <v>102.159286738049</v>
      </c>
      <c r="AD41" s="52">
        <f>VLOOKUP($A41,'ADR Raw Data'!$B$6:$BE$43,'ADR Raw Data'!AN$1,FALSE)</f>
        <v>116.20306122448901</v>
      </c>
      <c r="AE41" s="52">
        <f>VLOOKUP($A41,'ADR Raw Data'!$B$6:$BE$43,'ADR Raw Data'!AO$1,FALSE)</f>
        <v>113.474474616292</v>
      </c>
      <c r="AF41" s="53">
        <f>VLOOKUP($A41,'ADR Raw Data'!$B$6:$BE$43,'ADR Raw Data'!AP$1,FALSE)</f>
        <v>114.85363760217901</v>
      </c>
      <c r="AG41" s="54">
        <f>VLOOKUP($A41,'ADR Raw Data'!$B$6:$BE$43,'ADR Raw Data'!AR$1,FALSE)</f>
        <v>105.99619330548801</v>
      </c>
      <c r="AI41" s="47">
        <f>VLOOKUP($A41,'ADR Raw Data'!$B$6:$BE$43,'ADR Raw Data'!AT$1,FALSE)</f>
        <v>7.2736150284521601</v>
      </c>
      <c r="AJ41" s="48">
        <f>VLOOKUP($A41,'ADR Raw Data'!$B$6:$BE$43,'ADR Raw Data'!AU$1,FALSE)</f>
        <v>6.1403330002635998</v>
      </c>
      <c r="AK41" s="48">
        <f>VLOOKUP($A41,'ADR Raw Data'!$B$6:$BE$43,'ADR Raw Data'!AV$1,FALSE)</f>
        <v>5.4990098313401496</v>
      </c>
      <c r="AL41" s="48">
        <f>VLOOKUP($A41,'ADR Raw Data'!$B$6:$BE$43,'ADR Raw Data'!AW$1,FALSE)</f>
        <v>6.9448926458921196</v>
      </c>
      <c r="AM41" s="48">
        <f>VLOOKUP($A41,'ADR Raw Data'!$B$6:$BE$43,'ADR Raw Data'!AX$1,FALSE)</f>
        <v>5.7185506387032303</v>
      </c>
      <c r="AN41" s="49">
        <f>VLOOKUP($A41,'ADR Raw Data'!$B$6:$BE$43,'ADR Raw Data'!AY$1,FALSE)</f>
        <v>6.2435605910814598</v>
      </c>
      <c r="AO41" s="48">
        <f>VLOOKUP($A41,'ADR Raw Data'!$B$6:$BE$43,'ADR Raw Data'!BA$1,FALSE)</f>
        <v>8.2593811704907001</v>
      </c>
      <c r="AP41" s="48">
        <f>VLOOKUP($A41,'ADR Raw Data'!$B$6:$BE$43,'ADR Raw Data'!BB$1,FALSE)</f>
        <v>6.2618061158366398</v>
      </c>
      <c r="AQ41" s="49">
        <f>VLOOKUP($A41,'ADR Raw Data'!$B$6:$BE$43,'ADR Raw Data'!BC$1,FALSE)</f>
        <v>7.2732057851326299</v>
      </c>
      <c r="AR41" s="50">
        <f>VLOOKUP($A41,'ADR Raw Data'!$B$6:$BE$43,'ADR Raw Data'!BE$1,FALSE)</f>
        <v>6.4601356414778399</v>
      </c>
      <c r="AT41" s="51">
        <f>VLOOKUP($A41,'RevPAR Raw Data'!$B$6:$BE$43,'RevPAR Raw Data'!AG$1,FALSE)</f>
        <v>34.673360458664597</v>
      </c>
      <c r="AU41" s="52">
        <f>VLOOKUP($A41,'RevPAR Raw Data'!$B$6:$BE$43,'RevPAR Raw Data'!AH$1,FALSE)</f>
        <v>45.772692805622299</v>
      </c>
      <c r="AV41" s="52">
        <f>VLOOKUP($A41,'RevPAR Raw Data'!$B$6:$BE$43,'RevPAR Raw Data'!AI$1,FALSE)</f>
        <v>47.814113186609902</v>
      </c>
      <c r="AW41" s="52">
        <f>VLOOKUP($A41,'RevPAR Raw Data'!$B$6:$BE$43,'RevPAR Raw Data'!AJ$1,FALSE)</f>
        <v>48.103765489180603</v>
      </c>
      <c r="AX41" s="52">
        <f>VLOOKUP($A41,'RevPAR Raw Data'!$B$6:$BE$43,'RevPAR Raw Data'!AK$1,FALSE)</f>
        <v>48.101289601192597</v>
      </c>
      <c r="AY41" s="53">
        <f>VLOOKUP($A41,'RevPAR Raw Data'!$B$6:$BE$43,'RevPAR Raw Data'!AL$1,FALSE)</f>
        <v>44.888171445506401</v>
      </c>
      <c r="AZ41" s="52">
        <f>VLOOKUP($A41,'RevPAR Raw Data'!$B$6:$BE$43,'RevPAR Raw Data'!AN$1,FALSE)</f>
        <v>56.2391632500931</v>
      </c>
      <c r="BA41" s="52">
        <f>VLOOKUP($A41,'RevPAR Raw Data'!$B$6:$BE$43,'RevPAR Raw Data'!AO$1,FALSE)</f>
        <v>53.734371971673397</v>
      </c>
      <c r="BB41" s="53">
        <f>VLOOKUP($A41,'RevPAR Raw Data'!$B$6:$BE$43,'RevPAR Raw Data'!AP$1,FALSE)</f>
        <v>54.986767610883298</v>
      </c>
      <c r="BC41" s="54">
        <f>VLOOKUP($A41,'RevPAR Raw Data'!$B$6:$BE$43,'RevPAR Raw Data'!AR$1,FALSE)</f>
        <v>47.760941790807401</v>
      </c>
      <c r="BE41" s="47">
        <f>VLOOKUP($A41,'RevPAR Raw Data'!$B$6:$BE$43,'RevPAR Raw Data'!AT$1,FALSE)</f>
        <v>4.5960720689258698</v>
      </c>
      <c r="BF41" s="48">
        <f>VLOOKUP($A41,'RevPAR Raw Data'!$B$6:$BE$43,'RevPAR Raw Data'!AU$1,FALSE)</f>
        <v>6.5135955772345397</v>
      </c>
      <c r="BG41" s="48">
        <f>VLOOKUP($A41,'RevPAR Raw Data'!$B$6:$BE$43,'RevPAR Raw Data'!AV$1,FALSE)</f>
        <v>7.1841154259047997</v>
      </c>
      <c r="BH41" s="48">
        <f>VLOOKUP($A41,'RevPAR Raw Data'!$B$6:$BE$43,'RevPAR Raw Data'!AW$1,FALSE)</f>
        <v>7.51365502365186</v>
      </c>
      <c r="BI41" s="48">
        <f>VLOOKUP($A41,'RevPAR Raw Data'!$B$6:$BE$43,'RevPAR Raw Data'!AX$1,FALSE)</f>
        <v>3.2300382518528599</v>
      </c>
      <c r="BJ41" s="49">
        <f>VLOOKUP($A41,'RevPAR Raw Data'!$B$6:$BE$43,'RevPAR Raw Data'!AY$1,FALSE)</f>
        <v>5.8559160520023301</v>
      </c>
      <c r="BK41" s="48">
        <f>VLOOKUP($A41,'RevPAR Raw Data'!$B$6:$BE$43,'RevPAR Raw Data'!BA$1,FALSE)</f>
        <v>2.7255090298939</v>
      </c>
      <c r="BL41" s="48">
        <f>VLOOKUP($A41,'RevPAR Raw Data'!$B$6:$BE$43,'RevPAR Raw Data'!BB$1,FALSE)</f>
        <v>1.44600662321999</v>
      </c>
      <c r="BM41" s="49">
        <f>VLOOKUP($A41,'RevPAR Raw Data'!$B$6:$BE$43,'RevPAR Raw Data'!BC$1,FALSE)</f>
        <v>2.0963213118167099</v>
      </c>
      <c r="BN41" s="50">
        <f>VLOOKUP($A41,'RevPAR Raw Data'!$B$6:$BE$43,'RevPAR Raw Data'!BE$1,FALSE)</f>
        <v>4.5846393033359796</v>
      </c>
    </row>
    <row r="42" spans="1:66" x14ac:dyDescent="0.25">
      <c r="A42" s="63" t="s">
        <v>81</v>
      </c>
      <c r="B42" s="47">
        <f>VLOOKUP($A42,'Occupancy Raw Data'!$B$8:$BE$45,'Occupancy Raw Data'!AG$3,FALSE)</f>
        <v>43.769875296230502</v>
      </c>
      <c r="C42" s="48">
        <f>VLOOKUP($A42,'Occupancy Raw Data'!$B$8:$BE$45,'Occupancy Raw Data'!AH$3,FALSE)</f>
        <v>49.453146097758498</v>
      </c>
      <c r="D42" s="48">
        <f>VLOOKUP($A42,'Occupancy Raw Data'!$B$8:$BE$45,'Occupancy Raw Data'!AI$3,FALSE)</f>
        <v>51.682419659735302</v>
      </c>
      <c r="E42" s="48">
        <f>VLOOKUP($A42,'Occupancy Raw Data'!$B$8:$BE$45,'Occupancy Raw Data'!AJ$3,FALSE)</f>
        <v>54.916959222252203</v>
      </c>
      <c r="F42" s="48">
        <f>VLOOKUP($A42,'Occupancy Raw Data'!$B$8:$BE$45,'Occupancy Raw Data'!AK$3,FALSE)</f>
        <v>56.331892476023199</v>
      </c>
      <c r="G42" s="49">
        <f>VLOOKUP($A42,'Occupancy Raw Data'!$B$8:$BE$45,'Occupancy Raw Data'!AL$3,FALSE)</f>
        <v>51.230535926247498</v>
      </c>
      <c r="H42" s="48">
        <f>VLOOKUP($A42,'Occupancy Raw Data'!$B$8:$BE$45,'Occupancy Raw Data'!AN$3,FALSE)</f>
        <v>62.8076455491017</v>
      </c>
      <c r="I42" s="48">
        <f>VLOOKUP($A42,'Occupancy Raw Data'!$B$8:$BE$45,'Occupancy Raw Data'!AO$3,FALSE)</f>
        <v>63.866000270160697</v>
      </c>
      <c r="J42" s="49">
        <f>VLOOKUP($A42,'Occupancy Raw Data'!$B$8:$BE$45,'Occupancy Raw Data'!AP$3,FALSE)</f>
        <v>63.336822909631202</v>
      </c>
      <c r="K42" s="50">
        <f>VLOOKUP($A42,'Occupancy Raw Data'!$B$8:$BE$45,'Occupancy Raw Data'!AR$3,FALSE)</f>
        <v>54.6887042987466</v>
      </c>
      <c r="M42" s="47">
        <f>VLOOKUP($A42,'Occupancy Raw Data'!$B$8:$BE$45,'Occupancy Raw Data'!AT$3,FALSE)</f>
        <v>2.3249523361545301</v>
      </c>
      <c r="N42" s="48">
        <f>VLOOKUP($A42,'Occupancy Raw Data'!$B$8:$BE$45,'Occupancy Raw Data'!AU$3,FALSE)</f>
        <v>4.5755054805309801</v>
      </c>
      <c r="O42" s="48">
        <f>VLOOKUP($A42,'Occupancy Raw Data'!$B$8:$BE$45,'Occupancy Raw Data'!AV$3,FALSE)</f>
        <v>3.7631435501605099</v>
      </c>
      <c r="P42" s="48">
        <f>VLOOKUP($A42,'Occupancy Raw Data'!$B$8:$BE$45,'Occupancy Raw Data'!AW$3,FALSE)</f>
        <v>3.86903452276233</v>
      </c>
      <c r="Q42" s="48">
        <f>VLOOKUP($A42,'Occupancy Raw Data'!$B$8:$BE$45,'Occupancy Raw Data'!AX$3,FALSE)</f>
        <v>1.3190444708465201</v>
      </c>
      <c r="R42" s="49">
        <f>VLOOKUP($A42,'Occupancy Raw Data'!$B$8:$BE$45,'Occupancy Raw Data'!AY$3,FALSE)</f>
        <v>3.1463614159070099</v>
      </c>
      <c r="S42" s="48">
        <f>VLOOKUP($A42,'Occupancy Raw Data'!$B$8:$BE$45,'Occupancy Raw Data'!BA$3,FALSE)</f>
        <v>-3.98112672368201</v>
      </c>
      <c r="T42" s="48">
        <f>VLOOKUP($A42,'Occupancy Raw Data'!$B$8:$BE$45,'Occupancy Raw Data'!BB$3,FALSE)</f>
        <v>-4.49857296172289</v>
      </c>
      <c r="U42" s="49">
        <f>VLOOKUP($A42,'Occupancy Raw Data'!$B$8:$BE$45,'Occupancy Raw Data'!BC$3,FALSE)</f>
        <v>-4.2427104161097704</v>
      </c>
      <c r="V42" s="50">
        <f>VLOOKUP($A42,'Occupancy Raw Data'!$B$8:$BE$45,'Occupancy Raw Data'!BE$3,FALSE)</f>
        <v>0.57838254425590896</v>
      </c>
      <c r="X42" s="51">
        <f>VLOOKUP($A42,'ADR Raw Data'!$B$6:$BE$43,'ADR Raw Data'!AG$1,FALSE)</f>
        <v>91.631219689023197</v>
      </c>
      <c r="Y42" s="52">
        <f>VLOOKUP($A42,'ADR Raw Data'!$B$6:$BE$43,'ADR Raw Data'!AH$1,FALSE)</f>
        <v>92.307443276450499</v>
      </c>
      <c r="Z42" s="52">
        <f>VLOOKUP($A42,'ADR Raw Data'!$B$6:$BE$43,'ADR Raw Data'!AI$1,FALSE)</f>
        <v>94.860219981189204</v>
      </c>
      <c r="AA42" s="52">
        <f>VLOOKUP($A42,'ADR Raw Data'!$B$6:$BE$43,'ADR Raw Data'!AJ$1,FALSE)</f>
        <v>99.236650234193405</v>
      </c>
      <c r="AB42" s="52">
        <f>VLOOKUP($A42,'ADR Raw Data'!$B$6:$BE$43,'ADR Raw Data'!AK$1,FALSE)</f>
        <v>100.639486361728</v>
      </c>
      <c r="AC42" s="53">
        <f>VLOOKUP($A42,'ADR Raw Data'!$B$6:$BE$43,'ADR Raw Data'!AL$1,FALSE)</f>
        <v>96.024470818023104</v>
      </c>
      <c r="AD42" s="52">
        <f>VLOOKUP($A42,'ADR Raw Data'!$B$6:$BE$43,'ADR Raw Data'!AN$1,FALSE)</f>
        <v>116.02121987676399</v>
      </c>
      <c r="AE42" s="52">
        <f>VLOOKUP($A42,'ADR Raw Data'!$B$6:$BE$43,'ADR Raw Data'!AO$1,FALSE)</f>
        <v>119.131569902707</v>
      </c>
      <c r="AF42" s="53">
        <f>VLOOKUP($A42,'ADR Raw Data'!$B$6:$BE$43,'ADR Raw Data'!AP$1,FALSE)</f>
        <v>117.589388332897</v>
      </c>
      <c r="AG42" s="54">
        <f>VLOOKUP($A42,'ADR Raw Data'!$B$6:$BE$43,'ADR Raw Data'!AR$1,FALSE)</f>
        <v>103.158610554018</v>
      </c>
      <c r="AI42" s="47">
        <f>VLOOKUP($A42,'ADR Raw Data'!$B$6:$BE$43,'ADR Raw Data'!AT$1,FALSE)</f>
        <v>4.7771875599964702</v>
      </c>
      <c r="AJ42" s="48">
        <f>VLOOKUP($A42,'ADR Raw Data'!$B$6:$BE$43,'ADR Raw Data'!AU$1,FALSE)</f>
        <v>6.8318800737769196</v>
      </c>
      <c r="AK42" s="48">
        <f>VLOOKUP($A42,'ADR Raw Data'!$B$6:$BE$43,'ADR Raw Data'!AV$1,FALSE)</f>
        <v>7.0452610238004096</v>
      </c>
      <c r="AL42" s="48">
        <f>VLOOKUP($A42,'ADR Raw Data'!$B$6:$BE$43,'ADR Raw Data'!AW$1,FALSE)</f>
        <v>7.4331294087210704</v>
      </c>
      <c r="AM42" s="48">
        <f>VLOOKUP($A42,'ADR Raw Data'!$B$6:$BE$43,'ADR Raw Data'!AX$1,FALSE)</f>
        <v>4.8218026164382497</v>
      </c>
      <c r="AN42" s="49">
        <f>VLOOKUP($A42,'ADR Raw Data'!$B$6:$BE$43,'ADR Raw Data'!AY$1,FALSE)</f>
        <v>6.16438729899905</v>
      </c>
      <c r="AO42" s="48">
        <f>VLOOKUP($A42,'ADR Raw Data'!$B$6:$BE$43,'ADR Raw Data'!BA$1,FALSE)</f>
        <v>4.4336247921633101</v>
      </c>
      <c r="AP42" s="48">
        <f>VLOOKUP($A42,'ADR Raw Data'!$B$6:$BE$43,'ADR Raw Data'!BB$1,FALSE)</f>
        <v>5.8780701321844404</v>
      </c>
      <c r="AQ42" s="49">
        <f>VLOOKUP($A42,'ADR Raw Data'!$B$6:$BE$43,'ADR Raw Data'!BC$1,FALSE)</f>
        <v>5.1646673006069399</v>
      </c>
      <c r="AR42" s="50">
        <f>VLOOKUP($A42,'ADR Raw Data'!$B$6:$BE$43,'ADR Raw Data'!BE$1,FALSE)</f>
        <v>5.4001388450531103</v>
      </c>
      <c r="AT42" s="51">
        <f>VLOOKUP($A42,'RevPAR Raw Data'!$B$6:$BE$43,'RevPAR Raw Data'!AG$1,FALSE)</f>
        <v>40.106870590300502</v>
      </c>
      <c r="AU42" s="52">
        <f>VLOOKUP($A42,'RevPAR Raw Data'!$B$6:$BE$43,'RevPAR Raw Data'!AH$1,FALSE)</f>
        <v>45.648934782608599</v>
      </c>
      <c r="AV42" s="52">
        <f>VLOOKUP($A42,'RevPAR Raw Data'!$B$6:$BE$43,'RevPAR Raw Data'!AI$1,FALSE)</f>
        <v>49.026056980826297</v>
      </c>
      <c r="AW42" s="52">
        <f>VLOOKUP($A42,'RevPAR Raw Data'!$B$6:$BE$43,'RevPAR Raw Data'!AJ$1,FALSE)</f>
        <v>54.497750742641102</v>
      </c>
      <c r="AX42" s="52">
        <f>VLOOKUP($A42,'RevPAR Raw Data'!$B$6:$BE$43,'RevPAR Raw Data'!AK$1,FALSE)</f>
        <v>56.692127245711099</v>
      </c>
      <c r="AY42" s="53">
        <f>VLOOKUP($A42,'RevPAR Raw Data'!$B$6:$BE$43,'RevPAR Raw Data'!AL$1,FALSE)</f>
        <v>49.193851020416403</v>
      </c>
      <c r="AZ42" s="52">
        <f>VLOOKUP($A42,'RevPAR Raw Data'!$B$6:$BE$43,'RevPAR Raw Data'!AN$1,FALSE)</f>
        <v>72.870196541942406</v>
      </c>
      <c r="BA42" s="52">
        <f>VLOOKUP($A42,'RevPAR Raw Data'!$B$6:$BE$43,'RevPAR Raw Data'!AO$1,FALSE)</f>
        <v>76.0845687559097</v>
      </c>
      <c r="BB42" s="53">
        <f>VLOOKUP($A42,'RevPAR Raw Data'!$B$6:$BE$43,'RevPAR Raw Data'!AP$1,FALSE)</f>
        <v>74.477382648926095</v>
      </c>
      <c r="BC42" s="54">
        <f>VLOOKUP($A42,'RevPAR Raw Data'!$B$6:$BE$43,'RevPAR Raw Data'!AR$1,FALSE)</f>
        <v>56.416107484582497</v>
      </c>
      <c r="BE42" s="47">
        <f>VLOOKUP($A42,'RevPAR Raw Data'!$B$6:$BE$43,'RevPAR Raw Data'!AT$1,FALSE)</f>
        <v>7.2132072299296199</v>
      </c>
      <c r="BF42" s="48">
        <f>VLOOKUP($A42,'RevPAR Raw Data'!$B$6:$BE$43,'RevPAR Raw Data'!AU$1,FALSE)</f>
        <v>11.719978601506799</v>
      </c>
      <c r="BG42" s="48">
        <f>VLOOKUP($A42,'RevPAR Raw Data'!$B$6:$BE$43,'RevPAR Raw Data'!AV$1,FALSE)</f>
        <v>11.07352785977</v>
      </c>
      <c r="BH42" s="48">
        <f>VLOOKUP($A42,'RevPAR Raw Data'!$B$6:$BE$43,'RevPAR Raw Data'!AW$1,FALSE)</f>
        <v>11.589754274428399</v>
      </c>
      <c r="BI42" s="48">
        <f>VLOOKUP($A42,'RevPAR Raw Data'!$B$6:$BE$43,'RevPAR Raw Data'!AX$1,FALSE)</f>
        <v>6.2044488080920397</v>
      </c>
      <c r="BJ42" s="49">
        <f>VLOOKUP($A42,'RevPAR Raw Data'!$B$6:$BE$43,'RevPAR Raw Data'!AY$1,FALSE)</f>
        <v>9.5047026184088406</v>
      </c>
      <c r="BK42" s="48">
        <f>VLOOKUP($A42,'RevPAR Raw Data'!$B$6:$BE$43,'RevPAR Raw Data'!BA$1,FALSE)</f>
        <v>0.27598984705269203</v>
      </c>
      <c r="BL42" s="48">
        <f>VLOOKUP($A42,'RevPAR Raw Data'!$B$6:$BE$43,'RevPAR Raw Data'!BB$1,FALSE)</f>
        <v>1.11506789682398</v>
      </c>
      <c r="BM42" s="49">
        <f>VLOOKUP($A42,'RevPAR Raw Data'!$B$6:$BE$43,'RevPAR Raw Data'!BC$1,FALSE)</f>
        <v>0.70283500697690204</v>
      </c>
      <c r="BN42" s="50">
        <f>VLOOKUP($A42,'RevPAR Raw Data'!$B$6:$BE$43,'RevPAR Raw Data'!BE$1,FALSE)</f>
        <v>6.0097548497543896</v>
      </c>
    </row>
    <row r="43" spans="1:66" x14ac:dyDescent="0.25">
      <c r="A43" s="66" t="s">
        <v>82</v>
      </c>
      <c r="B43" s="47">
        <f>VLOOKUP($A43,'Occupancy Raw Data'!$B$8:$BE$45,'Occupancy Raw Data'!AG$3,FALSE)</f>
        <v>45.232055522860499</v>
      </c>
      <c r="C43" s="48">
        <f>VLOOKUP($A43,'Occupancy Raw Data'!$B$8:$BE$45,'Occupancy Raw Data'!AH$3,FALSE)</f>
        <v>56.865779166751203</v>
      </c>
      <c r="D43" s="48">
        <f>VLOOKUP($A43,'Occupancy Raw Data'!$B$8:$BE$45,'Occupancy Raw Data'!AI$3,FALSE)</f>
        <v>63.435274062950199</v>
      </c>
      <c r="E43" s="48">
        <f>VLOOKUP($A43,'Occupancy Raw Data'!$B$8:$BE$45,'Occupancy Raw Data'!AJ$3,FALSE)</f>
        <v>64.728473730137694</v>
      </c>
      <c r="F43" s="48">
        <f>VLOOKUP($A43,'Occupancy Raw Data'!$B$8:$BE$45,'Occupancy Raw Data'!AK$3,FALSE)</f>
        <v>61.410495768817</v>
      </c>
      <c r="G43" s="49">
        <f>VLOOKUP($A43,'Occupancy Raw Data'!$B$8:$BE$45,'Occupancy Raw Data'!AL$3,FALSE)</f>
        <v>58.334415650303299</v>
      </c>
      <c r="H43" s="48">
        <f>VLOOKUP($A43,'Occupancy Raw Data'!$B$8:$BE$45,'Occupancy Raw Data'!AN$3,FALSE)</f>
        <v>58.057004281916498</v>
      </c>
      <c r="I43" s="48">
        <f>VLOOKUP($A43,'Occupancy Raw Data'!$B$8:$BE$45,'Occupancy Raw Data'!AO$3,FALSE)</f>
        <v>57.652150090305803</v>
      </c>
      <c r="J43" s="49">
        <f>VLOOKUP($A43,'Occupancy Raw Data'!$B$8:$BE$45,'Occupancy Raw Data'!AP$3,FALSE)</f>
        <v>57.854577186111101</v>
      </c>
      <c r="K43" s="50">
        <f>VLOOKUP($A43,'Occupancy Raw Data'!$B$8:$BE$45,'Occupancy Raw Data'!AR$3,FALSE)</f>
        <v>58.197318946248402</v>
      </c>
      <c r="M43" s="47">
        <f>VLOOKUP($A43,'Occupancy Raw Data'!$B$8:$BE$45,'Occupancy Raw Data'!AT$3,FALSE)</f>
        <v>7.4833361566243504</v>
      </c>
      <c r="N43" s="48">
        <f>VLOOKUP($A43,'Occupancy Raw Data'!$B$8:$BE$45,'Occupancy Raw Data'!AU$3,FALSE)</f>
        <v>16.7603003083264</v>
      </c>
      <c r="O43" s="48">
        <f>VLOOKUP($A43,'Occupancy Raw Data'!$B$8:$BE$45,'Occupancy Raw Data'!AV$3,FALSE)</f>
        <v>20.8450017966335</v>
      </c>
      <c r="P43" s="48">
        <f>VLOOKUP($A43,'Occupancy Raw Data'!$B$8:$BE$45,'Occupancy Raw Data'!AW$3,FALSE)</f>
        <v>19.1906799804716</v>
      </c>
      <c r="Q43" s="48">
        <f>VLOOKUP($A43,'Occupancy Raw Data'!$B$8:$BE$45,'Occupancy Raw Data'!AX$3,FALSE)</f>
        <v>15.0191308829716</v>
      </c>
      <c r="R43" s="49">
        <f>VLOOKUP($A43,'Occupancy Raw Data'!$B$8:$BE$45,'Occupancy Raw Data'!AY$3,FALSE)</f>
        <v>16.214591408043901</v>
      </c>
      <c r="S43" s="48">
        <f>VLOOKUP($A43,'Occupancy Raw Data'!$B$8:$BE$45,'Occupancy Raw Data'!BA$3,FALSE)</f>
        <v>2.34893675781497</v>
      </c>
      <c r="T43" s="48">
        <f>VLOOKUP($A43,'Occupancy Raw Data'!$B$8:$BE$45,'Occupancy Raw Data'!BB$3,FALSE)</f>
        <v>-0.36728964899966399</v>
      </c>
      <c r="U43" s="49">
        <f>VLOOKUP($A43,'Occupancy Raw Data'!$B$8:$BE$45,'Occupancy Raw Data'!BC$3,FALSE)</f>
        <v>0.97731106105661902</v>
      </c>
      <c r="V43" s="50">
        <f>VLOOKUP($A43,'Occupancy Raw Data'!$B$8:$BE$45,'Occupancy Raw Data'!BE$3,FALSE)</f>
        <v>11.4383630562662</v>
      </c>
      <c r="X43" s="51">
        <f>VLOOKUP($A43,'ADR Raw Data'!$B$6:$BE$43,'ADR Raw Data'!AG$1,FALSE)</f>
        <v>116.06847940688201</v>
      </c>
      <c r="Y43" s="52">
        <f>VLOOKUP($A43,'ADR Raw Data'!$B$6:$BE$43,'ADR Raw Data'!AH$1,FALSE)</f>
        <v>132.42382515367501</v>
      </c>
      <c r="Z43" s="52">
        <f>VLOOKUP($A43,'ADR Raw Data'!$B$6:$BE$43,'ADR Raw Data'!AI$1,FALSE)</f>
        <v>140.94553576569899</v>
      </c>
      <c r="AA43" s="52">
        <f>VLOOKUP($A43,'ADR Raw Data'!$B$6:$BE$43,'ADR Raw Data'!AJ$1,FALSE)</f>
        <v>140.39923149273</v>
      </c>
      <c r="AB43" s="52">
        <f>VLOOKUP($A43,'ADR Raw Data'!$B$6:$BE$43,'ADR Raw Data'!AK$1,FALSE)</f>
        <v>128.130706927175</v>
      </c>
      <c r="AC43" s="53">
        <f>VLOOKUP($A43,'ADR Raw Data'!$B$6:$BE$43,'ADR Raw Data'!AL$1,FALSE)</f>
        <v>132.60685433694701</v>
      </c>
      <c r="AD43" s="52">
        <f>VLOOKUP($A43,'ADR Raw Data'!$B$6:$BE$43,'ADR Raw Data'!AN$1,FALSE)</f>
        <v>116.058318521431</v>
      </c>
      <c r="AE43" s="52">
        <f>VLOOKUP($A43,'ADR Raw Data'!$B$6:$BE$43,'ADR Raw Data'!AO$1,FALSE)</f>
        <v>114.242889991816</v>
      </c>
      <c r="AF43" s="53">
        <f>VLOOKUP($A43,'ADR Raw Data'!$B$6:$BE$43,'ADR Raw Data'!AP$1,FALSE)</f>
        <v>115.153780253604</v>
      </c>
      <c r="AG43" s="54">
        <f>VLOOKUP($A43,'ADR Raw Data'!$B$6:$BE$43,'ADR Raw Data'!AR$1,FALSE)</f>
        <v>127.649629306297</v>
      </c>
      <c r="AI43" s="47">
        <f>VLOOKUP($A43,'ADR Raw Data'!$B$6:$BE$43,'ADR Raw Data'!AT$1,FALSE)</f>
        <v>15.8219574659158</v>
      </c>
      <c r="AJ43" s="48">
        <f>VLOOKUP($A43,'ADR Raw Data'!$B$6:$BE$43,'ADR Raw Data'!AU$1,FALSE)</f>
        <v>21.339497672795002</v>
      </c>
      <c r="AK43" s="48">
        <f>VLOOKUP($A43,'ADR Raw Data'!$B$6:$BE$43,'ADR Raw Data'!AV$1,FALSE)</f>
        <v>24.6760977183982</v>
      </c>
      <c r="AL43" s="48">
        <f>VLOOKUP($A43,'ADR Raw Data'!$B$6:$BE$43,'ADR Raw Data'!AW$1,FALSE)</f>
        <v>23.369369599541798</v>
      </c>
      <c r="AM43" s="48">
        <f>VLOOKUP($A43,'ADR Raw Data'!$B$6:$BE$43,'ADR Raw Data'!AX$1,FALSE)</f>
        <v>18.6255413482405</v>
      </c>
      <c r="AN43" s="49">
        <f>VLOOKUP($A43,'ADR Raw Data'!$B$6:$BE$43,'ADR Raw Data'!AY$1,FALSE)</f>
        <v>21.402381619311999</v>
      </c>
      <c r="AO43" s="48">
        <f>VLOOKUP($A43,'ADR Raw Data'!$B$6:$BE$43,'ADR Raw Data'!BA$1,FALSE)</f>
        <v>11.911603276996299</v>
      </c>
      <c r="AP43" s="48">
        <f>VLOOKUP($A43,'ADR Raw Data'!$B$6:$BE$43,'ADR Raw Data'!BB$1,FALSE)</f>
        <v>10.3474304085324</v>
      </c>
      <c r="AQ43" s="49">
        <f>VLOOKUP($A43,'ADR Raw Data'!$B$6:$BE$43,'ADR Raw Data'!BC$1,FALSE)</f>
        <v>11.134177678638901</v>
      </c>
      <c r="AR43" s="50">
        <f>VLOOKUP($A43,'ADR Raw Data'!$B$6:$BE$43,'ADR Raw Data'!BE$1,FALSE)</f>
        <v>18.777003380686502</v>
      </c>
      <c r="AT43" s="51">
        <f>VLOOKUP($A43,'RevPAR Raw Data'!$B$6:$BE$43,'RevPAR Raw Data'!AG$1,FALSE)</f>
        <v>52.500159049860898</v>
      </c>
      <c r="AU43" s="52">
        <f>VLOOKUP($A43,'RevPAR Raw Data'!$B$6:$BE$43,'RevPAR Raw Data'!AH$1,FALSE)</f>
        <v>75.303839976053695</v>
      </c>
      <c r="AV43" s="52">
        <f>VLOOKUP($A43,'RevPAR Raw Data'!$B$6:$BE$43,'RevPAR Raw Data'!AI$1,FALSE)</f>
        <v>89.409186892465002</v>
      </c>
      <c r="AW43" s="52">
        <f>VLOOKUP($A43,'RevPAR Raw Data'!$B$6:$BE$43,'RevPAR Raw Data'!AJ$1,FALSE)</f>
        <v>90.878279674087295</v>
      </c>
      <c r="AX43" s="52">
        <f>VLOOKUP($A43,'RevPAR Raw Data'!$B$6:$BE$43,'RevPAR Raw Data'!AK$1,FALSE)</f>
        <v>78.685702356068703</v>
      </c>
      <c r="AY43" s="53">
        <f>VLOOKUP($A43,'RevPAR Raw Data'!$B$6:$BE$43,'RevPAR Raw Data'!AL$1,FALSE)</f>
        <v>77.355433589707104</v>
      </c>
      <c r="AZ43" s="52">
        <f>VLOOKUP($A43,'RevPAR Raw Data'!$B$6:$BE$43,'RevPAR Raw Data'!AN$1,FALSE)</f>
        <v>67.379982953507707</v>
      </c>
      <c r="BA43" s="52">
        <f>VLOOKUP($A43,'RevPAR Raw Data'!$B$6:$BE$43,'RevPAR Raw Data'!AO$1,FALSE)</f>
        <v>65.863482405584705</v>
      </c>
      <c r="BB43" s="53">
        <f>VLOOKUP($A43,'RevPAR Raw Data'!$B$6:$BE$43,'RevPAR Raw Data'!AP$1,FALSE)</f>
        <v>66.621732679546199</v>
      </c>
      <c r="BC43" s="54">
        <f>VLOOKUP($A43,'RevPAR Raw Data'!$B$6:$BE$43,'RevPAR Raw Data'!AR$1,FALSE)</f>
        <v>74.288661901089696</v>
      </c>
      <c r="BE43" s="47">
        <f>VLOOKUP($A43,'RevPAR Raw Data'!$B$6:$BE$43,'RevPAR Raw Data'!AT$1,FALSE)</f>
        <v>24.489303886272701</v>
      </c>
      <c r="BF43" s="48">
        <f>VLOOKUP($A43,'RevPAR Raw Data'!$B$6:$BE$43,'RevPAR Raw Data'!AU$1,FALSE)</f>
        <v>41.676361875370198</v>
      </c>
      <c r="BG43" s="48">
        <f>VLOOKUP($A43,'RevPAR Raw Data'!$B$6:$BE$43,'RevPAR Raw Data'!AV$1,FALSE)</f>
        <v>50.664832527770997</v>
      </c>
      <c r="BH43" s="48">
        <f>VLOOKUP($A43,'RevPAR Raw Data'!$B$6:$BE$43,'RevPAR Raw Data'!AW$1,FALSE)</f>
        <v>47.044790513315199</v>
      </c>
      <c r="BI43" s="48">
        <f>VLOOKUP($A43,'RevPAR Raw Data'!$B$6:$BE$43,'RevPAR Raw Data'!AX$1,FALSE)</f>
        <v>36.4420666639665</v>
      </c>
      <c r="BJ43" s="49">
        <f>VLOOKUP($A43,'RevPAR Raw Data'!$B$6:$BE$43,'RevPAR Raw Data'!AY$1,FALSE)</f>
        <v>41.087281758517697</v>
      </c>
      <c r="BK43" s="48">
        <f>VLOOKUP($A43,'RevPAR Raw Data'!$B$6:$BE$43,'RevPAR Raw Data'!BA$1,FALSE)</f>
        <v>14.5403360626297</v>
      </c>
      <c r="BL43" s="48">
        <f>VLOOKUP($A43,'RevPAR Raw Data'!$B$6:$BE$43,'RevPAR Raw Data'!BB$1,FALSE)</f>
        <v>9.9421357187048294</v>
      </c>
      <c r="BM43" s="49">
        <f>VLOOKUP($A43,'RevPAR Raw Data'!$B$6:$BE$43,'RevPAR Raw Data'!BC$1,FALSE)</f>
        <v>12.220304289706601</v>
      </c>
      <c r="BN43" s="50">
        <f>VLOOKUP($A43,'RevPAR Raw Data'!$B$6:$BE$43,'RevPAR Raw Data'!BE$1,FALSE)</f>
        <v>32.363148254723001</v>
      </c>
    </row>
    <row r="44" spans="1:66" x14ac:dyDescent="0.25">
      <c r="A44" s="63" t="s">
        <v>83</v>
      </c>
      <c r="B44" s="47">
        <f>VLOOKUP($A44,'Occupancy Raw Data'!$B$8:$BE$45,'Occupancy Raw Data'!AG$3,FALSE)</f>
        <v>40.441311535635499</v>
      </c>
      <c r="C44" s="48">
        <f>VLOOKUP($A44,'Occupancy Raw Data'!$B$8:$BE$45,'Occupancy Raw Data'!AH$3,FALSE)</f>
        <v>49.492560617193199</v>
      </c>
      <c r="D44" s="48">
        <f>VLOOKUP($A44,'Occupancy Raw Data'!$B$8:$BE$45,'Occupancy Raw Data'!AI$3,FALSE)</f>
        <v>52.608256417321002</v>
      </c>
      <c r="E44" s="48">
        <f>VLOOKUP($A44,'Occupancy Raw Data'!$B$8:$BE$45,'Occupancy Raw Data'!AJ$3,FALSE)</f>
        <v>48.163199706111897</v>
      </c>
      <c r="F44" s="48">
        <f>VLOOKUP($A44,'Occupancy Raw Data'!$B$8:$BE$45,'Occupancy Raw Data'!AK$3,FALSE)</f>
        <v>48.035780154924304</v>
      </c>
      <c r="G44" s="49">
        <f>VLOOKUP($A44,'Occupancy Raw Data'!$B$8:$BE$45,'Occupancy Raw Data'!AL$3,FALSE)</f>
        <v>47.748037575601501</v>
      </c>
      <c r="H44" s="48">
        <f>VLOOKUP($A44,'Occupancy Raw Data'!$B$8:$BE$45,'Occupancy Raw Data'!AN$3,FALSE)</f>
        <v>53.711729988933897</v>
      </c>
      <c r="I44" s="48">
        <f>VLOOKUP($A44,'Occupancy Raw Data'!$B$8:$BE$45,'Occupancy Raw Data'!AO$3,FALSE)</f>
        <v>54.850608631501203</v>
      </c>
      <c r="J44" s="49">
        <f>VLOOKUP($A44,'Occupancy Raw Data'!$B$8:$BE$45,'Occupancy Raw Data'!AP$3,FALSE)</f>
        <v>54.281169310217599</v>
      </c>
      <c r="K44" s="50">
        <f>VLOOKUP($A44,'Occupancy Raw Data'!$B$8:$BE$45,'Occupancy Raw Data'!AR$3,FALSE)</f>
        <v>49.6103042649668</v>
      </c>
      <c r="M44" s="47">
        <f>VLOOKUP($A44,'Occupancy Raw Data'!$B$8:$BE$45,'Occupancy Raw Data'!AT$3,FALSE)</f>
        <v>-1.01425682869778</v>
      </c>
      <c r="N44" s="48">
        <f>VLOOKUP($A44,'Occupancy Raw Data'!$B$8:$BE$45,'Occupancy Raw Data'!AU$3,FALSE)</f>
        <v>2.1509268005412001</v>
      </c>
      <c r="O44" s="48">
        <f>VLOOKUP($A44,'Occupancy Raw Data'!$B$8:$BE$45,'Occupancy Raw Data'!AV$3,FALSE)</f>
        <v>1.37057520955935</v>
      </c>
      <c r="P44" s="48">
        <f>VLOOKUP($A44,'Occupancy Raw Data'!$B$8:$BE$45,'Occupancy Raw Data'!AW$3,FALSE)</f>
        <v>1.38935219292437</v>
      </c>
      <c r="Q44" s="48">
        <f>VLOOKUP($A44,'Occupancy Raw Data'!$B$8:$BE$45,'Occupancy Raw Data'!AX$3,FALSE)</f>
        <v>1.51836442266767</v>
      </c>
      <c r="R44" s="49">
        <f>VLOOKUP($A44,'Occupancy Raw Data'!$B$8:$BE$45,'Occupancy Raw Data'!AY$3,FALSE)</f>
        <v>1.1516850373657499</v>
      </c>
      <c r="S44" s="48">
        <f>VLOOKUP($A44,'Occupancy Raw Data'!$B$8:$BE$45,'Occupancy Raw Data'!BA$3,FALSE)</f>
        <v>-4.3309893317887997</v>
      </c>
      <c r="T44" s="48">
        <f>VLOOKUP($A44,'Occupancy Raw Data'!$B$8:$BE$45,'Occupancy Raw Data'!BB$3,FALSE)</f>
        <v>-0.12243024836821401</v>
      </c>
      <c r="U44" s="49">
        <f>VLOOKUP($A44,'Occupancy Raw Data'!$B$8:$BE$45,'Occupancy Raw Data'!BC$3,FALSE)</f>
        <v>-2.24992834688637</v>
      </c>
      <c r="V44" s="50">
        <f>VLOOKUP($A44,'Occupancy Raw Data'!$B$8:$BE$45,'Occupancy Raw Data'!BE$3,FALSE)</f>
        <v>6.2854267931703595E-2</v>
      </c>
      <c r="X44" s="51">
        <f>VLOOKUP($A44,'ADR Raw Data'!$B$6:$BE$43,'ADR Raw Data'!AG$1,FALSE)</f>
        <v>89.348876965877395</v>
      </c>
      <c r="Y44" s="52">
        <f>VLOOKUP($A44,'ADR Raw Data'!$B$6:$BE$43,'ADR Raw Data'!AH$1,FALSE)</f>
        <v>90.959627464625299</v>
      </c>
      <c r="Z44" s="52">
        <f>VLOOKUP($A44,'ADR Raw Data'!$B$6:$BE$43,'ADR Raw Data'!AI$1,FALSE)</f>
        <v>92.487318552786604</v>
      </c>
      <c r="AA44" s="52">
        <f>VLOOKUP($A44,'ADR Raw Data'!$B$6:$BE$43,'ADR Raw Data'!AJ$1,FALSE)</f>
        <v>93.147196453258303</v>
      </c>
      <c r="AB44" s="52">
        <f>VLOOKUP($A44,'ADR Raw Data'!$B$6:$BE$43,'ADR Raw Data'!AK$1,FALSE)</f>
        <v>93.059009886734401</v>
      </c>
      <c r="AC44" s="53">
        <f>VLOOKUP($A44,'ADR Raw Data'!$B$6:$BE$43,'ADR Raw Data'!AL$1,FALSE)</f>
        <v>91.886198818026003</v>
      </c>
      <c r="AD44" s="52">
        <f>VLOOKUP($A44,'ADR Raw Data'!$B$6:$BE$43,'ADR Raw Data'!AN$1,FALSE)</f>
        <v>110.303659541591</v>
      </c>
      <c r="AE44" s="52">
        <f>VLOOKUP($A44,'ADR Raw Data'!$B$6:$BE$43,'ADR Raw Data'!AO$1,FALSE)</f>
        <v>110.59205321116301</v>
      </c>
      <c r="AF44" s="53">
        <f>VLOOKUP($A44,'ADR Raw Data'!$B$6:$BE$43,'ADR Raw Data'!AP$1,FALSE)</f>
        <v>110.449369080484</v>
      </c>
      <c r="AG44" s="54">
        <f>VLOOKUP($A44,'ADR Raw Data'!$B$6:$BE$43,'ADR Raw Data'!AR$1,FALSE)</f>
        <v>97.675816841519605</v>
      </c>
      <c r="AI44" s="47">
        <f>VLOOKUP($A44,'ADR Raw Data'!$B$6:$BE$43,'ADR Raw Data'!AT$1,FALSE)</f>
        <v>4.0572431294684197</v>
      </c>
      <c r="AJ44" s="48">
        <f>VLOOKUP($A44,'ADR Raw Data'!$B$6:$BE$43,'ADR Raw Data'!AU$1,FALSE)</f>
        <v>4.4760044066719296</v>
      </c>
      <c r="AK44" s="48">
        <f>VLOOKUP($A44,'ADR Raw Data'!$B$6:$BE$43,'ADR Raw Data'!AV$1,FALSE)</f>
        <v>4.3828708719884002</v>
      </c>
      <c r="AL44" s="48">
        <f>VLOOKUP($A44,'ADR Raw Data'!$B$6:$BE$43,'ADR Raw Data'!AW$1,FALSE)</f>
        <v>4.99432322860768</v>
      </c>
      <c r="AM44" s="48">
        <f>VLOOKUP($A44,'ADR Raw Data'!$B$6:$BE$43,'ADR Raw Data'!AX$1,FALSE)</f>
        <v>2.6991531114817602</v>
      </c>
      <c r="AN44" s="49">
        <f>VLOOKUP($A44,'ADR Raw Data'!$B$6:$BE$43,'ADR Raw Data'!AY$1,FALSE)</f>
        <v>4.1361700851648804</v>
      </c>
      <c r="AO44" s="48">
        <f>VLOOKUP($A44,'ADR Raw Data'!$B$6:$BE$43,'ADR Raw Data'!BA$1,FALSE)</f>
        <v>6.2917974071987999</v>
      </c>
      <c r="AP44" s="48">
        <f>VLOOKUP($A44,'ADR Raw Data'!$B$6:$BE$43,'ADR Raw Data'!BB$1,FALSE)</f>
        <v>5.8380318113562799</v>
      </c>
      <c r="AQ44" s="49">
        <f>VLOOKUP($A44,'ADR Raw Data'!$B$6:$BE$43,'ADR Raw Data'!BC$1,FALSE)</f>
        <v>6.0696172520887099</v>
      </c>
      <c r="AR44" s="50">
        <f>VLOOKUP($A44,'ADR Raw Data'!$B$6:$BE$43,'ADR Raw Data'!BE$1,FALSE)</f>
        <v>4.6749187538149197</v>
      </c>
      <c r="AT44" s="51">
        <f>VLOOKUP($A44,'RevPAR Raw Data'!$B$6:$BE$43,'RevPAR Raw Data'!AG$1,FALSE)</f>
        <v>36.133857687362202</v>
      </c>
      <c r="AU44" s="52">
        <f>VLOOKUP($A44,'RevPAR Raw Data'!$B$6:$BE$43,'RevPAR Raw Data'!AH$1,FALSE)</f>
        <v>45.0182487601028</v>
      </c>
      <c r="AV44" s="52">
        <f>VLOOKUP($A44,'RevPAR Raw Data'!$B$6:$BE$43,'RevPAR Raw Data'!AI$1,FALSE)</f>
        <v>48.655965697754503</v>
      </c>
      <c r="AW44" s="52">
        <f>VLOOKUP($A44,'RevPAR Raw Data'!$B$6:$BE$43,'RevPAR Raw Data'!AJ$1,FALSE)</f>
        <v>44.8626702484272</v>
      </c>
      <c r="AX44" s="52">
        <f>VLOOKUP($A44,'RevPAR Raw Data'!$B$6:$BE$43,'RevPAR Raw Data'!AK$1,FALSE)</f>
        <v>44.701621403541097</v>
      </c>
      <c r="AY44" s="53">
        <f>VLOOKUP($A44,'RevPAR Raw Data'!$B$6:$BE$43,'RevPAR Raw Data'!AL$1,FALSE)</f>
        <v>43.873856738423001</v>
      </c>
      <c r="AZ44" s="52">
        <f>VLOOKUP($A44,'RevPAR Raw Data'!$B$6:$BE$43,'RevPAR Raw Data'!AN$1,FALSE)</f>
        <v>59.2460037808926</v>
      </c>
      <c r="BA44" s="52">
        <f>VLOOKUP($A44,'RevPAR Raw Data'!$B$6:$BE$43,'RevPAR Raw Data'!AO$1,FALSE)</f>
        <v>60.6604142843969</v>
      </c>
      <c r="BB44" s="53">
        <f>VLOOKUP($A44,'RevPAR Raw Data'!$B$6:$BE$43,'RevPAR Raw Data'!AP$1,FALSE)</f>
        <v>59.9532090326447</v>
      </c>
      <c r="BC44" s="54">
        <f>VLOOKUP($A44,'RevPAR Raw Data'!$B$6:$BE$43,'RevPAR Raw Data'!AR$1,FALSE)</f>
        <v>48.457269928369499</v>
      </c>
      <c r="BE44" s="47">
        <f>VLOOKUP($A44,'RevPAR Raw Data'!$B$6:$BE$43,'RevPAR Raw Data'!AT$1,FALSE)</f>
        <v>3.0018354352731298</v>
      </c>
      <c r="BF44" s="48">
        <f>VLOOKUP($A44,'RevPAR Raw Data'!$B$6:$BE$43,'RevPAR Raw Data'!AU$1,FALSE)</f>
        <v>6.7232067855896496</v>
      </c>
      <c r="BG44" s="48">
        <f>VLOOKUP($A44,'RevPAR Raw Data'!$B$6:$BE$43,'RevPAR Raw Data'!AV$1,FALSE)</f>
        <v>5.8135166231862199</v>
      </c>
      <c r="BH44" s="48">
        <f>VLOOKUP($A44,'RevPAR Raw Data'!$B$6:$BE$43,'RevPAR Raw Data'!AW$1,FALSE)</f>
        <v>6.4530641608304498</v>
      </c>
      <c r="BI44" s="48">
        <f>VLOOKUP($A44,'RevPAR Raw Data'!$B$6:$BE$43,'RevPAR Raw Data'!AX$1,FALSE)</f>
        <v>4.2585005147075004</v>
      </c>
      <c r="BJ44" s="49">
        <f>VLOOKUP($A44,'RevPAR Raw Data'!$B$6:$BE$43,'RevPAR Raw Data'!AY$1,FALSE)</f>
        <v>5.3354907745214799</v>
      </c>
      <c r="BK44" s="48">
        <f>VLOOKUP($A44,'RevPAR Raw Data'!$B$6:$BE$43,'RevPAR Raw Data'!BA$1,FALSE)</f>
        <v>1.6883110009264499</v>
      </c>
      <c r="BL44" s="48">
        <f>VLOOKUP($A44,'RevPAR Raw Data'!$B$6:$BE$43,'RevPAR Raw Data'!BB$1,FALSE)</f>
        <v>5.7084540461416102</v>
      </c>
      <c r="BM44" s="49">
        <f>VLOOKUP($A44,'RevPAR Raw Data'!$B$6:$BE$43,'RevPAR Raw Data'!BC$1,FALSE)</f>
        <v>3.68312686610009</v>
      </c>
      <c r="BN44" s="50">
        <f>VLOOKUP($A44,'RevPAR Raw Data'!$B$6:$BE$43,'RevPAR Raw Data'!BE$1,FALSE)</f>
        <v>4.7407114077057297</v>
      </c>
    </row>
    <row r="45" spans="1:66" x14ac:dyDescent="0.25">
      <c r="A45" s="63" t="s">
        <v>84</v>
      </c>
      <c r="B45" s="47">
        <f>VLOOKUP($A45,'Occupancy Raw Data'!$B$8:$BE$45,'Occupancy Raw Data'!AG$3,FALSE)</f>
        <v>42.110914603334997</v>
      </c>
      <c r="C45" s="48">
        <f>VLOOKUP($A45,'Occupancy Raw Data'!$B$8:$BE$45,'Occupancy Raw Data'!AH$3,FALSE)</f>
        <v>55.469934310257699</v>
      </c>
      <c r="D45" s="48">
        <f>VLOOKUP($A45,'Occupancy Raw Data'!$B$8:$BE$45,'Occupancy Raw Data'!AI$3,FALSE)</f>
        <v>56.550025265285399</v>
      </c>
      <c r="E45" s="48">
        <f>VLOOKUP($A45,'Occupancy Raw Data'!$B$8:$BE$45,'Occupancy Raw Data'!AJ$3,FALSE)</f>
        <v>53.821374431530998</v>
      </c>
      <c r="F45" s="48">
        <f>VLOOKUP($A45,'Occupancy Raw Data'!$B$8:$BE$45,'Occupancy Raw Data'!AK$3,FALSE)</f>
        <v>50.7895401718039</v>
      </c>
      <c r="G45" s="49">
        <f>VLOOKUP($A45,'Occupancy Raw Data'!$B$8:$BE$45,'Occupancy Raw Data'!AL$3,FALSE)</f>
        <v>51.748357756442601</v>
      </c>
      <c r="H45" s="48">
        <f>VLOOKUP($A45,'Occupancy Raw Data'!$B$8:$BE$45,'Occupancy Raw Data'!AN$3,FALSE)</f>
        <v>51.124305204648799</v>
      </c>
      <c r="I45" s="48">
        <f>VLOOKUP($A45,'Occupancy Raw Data'!$B$8:$BE$45,'Occupancy Raw Data'!AO$3,FALSE)</f>
        <v>51.370641738251599</v>
      </c>
      <c r="J45" s="49">
        <f>VLOOKUP($A45,'Occupancy Raw Data'!$B$8:$BE$45,'Occupancy Raw Data'!AP$3,FALSE)</f>
        <v>51.247473471450199</v>
      </c>
      <c r="K45" s="50">
        <f>VLOOKUP($A45,'Occupancy Raw Data'!$B$8:$BE$45,'Occupancy Raw Data'!AR$3,FALSE)</f>
        <v>51.605247960730502</v>
      </c>
      <c r="M45" s="47">
        <f>VLOOKUP($A45,'Occupancy Raw Data'!$B$8:$BE$45,'Occupancy Raw Data'!AT$3,FALSE)</f>
        <v>-1.72878814346988</v>
      </c>
      <c r="N45" s="48">
        <f>VLOOKUP($A45,'Occupancy Raw Data'!$B$8:$BE$45,'Occupancy Raw Data'!AU$3,FALSE)</f>
        <v>-0.37179542506056101</v>
      </c>
      <c r="O45" s="48">
        <f>VLOOKUP($A45,'Occupancy Raw Data'!$B$8:$BE$45,'Occupancy Raw Data'!AV$3,FALSE)</f>
        <v>0.54184350522747704</v>
      </c>
      <c r="P45" s="48">
        <f>VLOOKUP($A45,'Occupancy Raw Data'!$B$8:$BE$45,'Occupancy Raw Data'!AW$3,FALSE)</f>
        <v>1.38162073245225</v>
      </c>
      <c r="Q45" s="48">
        <f>VLOOKUP($A45,'Occupancy Raw Data'!$B$8:$BE$45,'Occupancy Raw Data'!AX$3,FALSE)</f>
        <v>1.4253667289643299</v>
      </c>
      <c r="R45" s="49">
        <f>VLOOKUP($A45,'Occupancy Raw Data'!$B$8:$BE$45,'Occupancy Raw Data'!AY$3,FALSE)</f>
        <v>0.311772398343301</v>
      </c>
      <c r="S45" s="48">
        <f>VLOOKUP($A45,'Occupancy Raw Data'!$B$8:$BE$45,'Occupancy Raw Data'!BA$3,FALSE)</f>
        <v>1.72188682256798</v>
      </c>
      <c r="T45" s="48">
        <f>VLOOKUP($A45,'Occupancy Raw Data'!$B$8:$BE$45,'Occupancy Raw Data'!BB$3,FALSE)</f>
        <v>1.5358814986211899</v>
      </c>
      <c r="U45" s="49">
        <f>VLOOKUP($A45,'Occupancy Raw Data'!$B$8:$BE$45,'Occupancy Raw Data'!BC$3,FALSE)</f>
        <v>1.62857552988363</v>
      </c>
      <c r="V45" s="50">
        <f>VLOOKUP($A45,'Occupancy Raw Data'!$B$8:$BE$45,'Occupancy Raw Data'!BE$3,FALSE)</f>
        <v>0.68191324831744204</v>
      </c>
      <c r="X45" s="51">
        <f>VLOOKUP($A45,'ADR Raw Data'!$B$6:$BE$43,'ADR Raw Data'!AG$1,FALSE)</f>
        <v>84.646656667166596</v>
      </c>
      <c r="Y45" s="52">
        <f>VLOOKUP($A45,'ADR Raw Data'!$B$6:$BE$43,'ADR Raw Data'!AH$1,FALSE)</f>
        <v>89.716095422454998</v>
      </c>
      <c r="Z45" s="52">
        <f>VLOOKUP($A45,'ADR Raw Data'!$B$6:$BE$43,'ADR Raw Data'!AI$1,FALSE)</f>
        <v>91.083819948620501</v>
      </c>
      <c r="AA45" s="52">
        <f>VLOOKUP($A45,'ADR Raw Data'!$B$6:$BE$43,'ADR Raw Data'!AJ$1,FALSE)</f>
        <v>91.426000469428402</v>
      </c>
      <c r="AB45" s="52">
        <f>VLOOKUP($A45,'ADR Raw Data'!$B$6:$BE$43,'ADR Raw Data'!AK$1,FALSE)</f>
        <v>90.117763959706494</v>
      </c>
      <c r="AC45" s="53">
        <f>VLOOKUP($A45,'ADR Raw Data'!$B$6:$BE$43,'ADR Raw Data'!AL$1,FALSE)</f>
        <v>89.624483448881904</v>
      </c>
      <c r="AD45" s="52">
        <f>VLOOKUP($A45,'ADR Raw Data'!$B$6:$BE$43,'ADR Raw Data'!AN$1,FALSE)</f>
        <v>93.945014825796804</v>
      </c>
      <c r="AE45" s="52">
        <f>VLOOKUP($A45,'ADR Raw Data'!$B$6:$BE$43,'ADR Raw Data'!AO$1,FALSE)</f>
        <v>93.468705274806297</v>
      </c>
      <c r="AF45" s="53">
        <f>VLOOKUP($A45,'ADR Raw Data'!$B$6:$BE$43,'ADR Raw Data'!AP$1,FALSE)</f>
        <v>93.706287668700298</v>
      </c>
      <c r="AG45" s="54">
        <f>VLOOKUP($A45,'ADR Raw Data'!$B$6:$BE$43,'ADR Raw Data'!AR$1,FALSE)</f>
        <v>90.782627861026995</v>
      </c>
      <c r="AI45" s="47">
        <f>VLOOKUP($A45,'ADR Raw Data'!$B$6:$BE$43,'ADR Raw Data'!AT$1,FALSE)</f>
        <v>0.85900089297874704</v>
      </c>
      <c r="AJ45" s="48">
        <f>VLOOKUP($A45,'ADR Raw Data'!$B$6:$BE$43,'ADR Raw Data'!AU$1,FALSE)</f>
        <v>2.1253110410484499</v>
      </c>
      <c r="AK45" s="48">
        <f>VLOOKUP($A45,'ADR Raw Data'!$B$6:$BE$43,'ADR Raw Data'!AV$1,FALSE)</f>
        <v>4.1486020065005098</v>
      </c>
      <c r="AL45" s="48">
        <f>VLOOKUP($A45,'ADR Raw Data'!$B$6:$BE$43,'ADR Raw Data'!AW$1,FALSE)</f>
        <v>4.1138643510729196</v>
      </c>
      <c r="AM45" s="48">
        <f>VLOOKUP($A45,'ADR Raw Data'!$B$6:$BE$43,'ADR Raw Data'!AX$1,FALSE)</f>
        <v>3.7570373622001401</v>
      </c>
      <c r="AN45" s="49">
        <f>VLOOKUP($A45,'ADR Raw Data'!$B$6:$BE$43,'ADR Raw Data'!AY$1,FALSE)</f>
        <v>3.1220380705331601</v>
      </c>
      <c r="AO45" s="48">
        <f>VLOOKUP($A45,'ADR Raw Data'!$B$6:$BE$43,'ADR Raw Data'!BA$1,FALSE)</f>
        <v>3.57148963812128</v>
      </c>
      <c r="AP45" s="48">
        <f>VLOOKUP($A45,'ADR Raw Data'!$B$6:$BE$43,'ADR Raw Data'!BB$1,FALSE)</f>
        <v>2.3713424403645802</v>
      </c>
      <c r="AQ45" s="49">
        <f>VLOOKUP($A45,'ADR Raw Data'!$B$6:$BE$43,'ADR Raw Data'!BC$1,FALSE)</f>
        <v>2.9676922842073998</v>
      </c>
      <c r="AR45" s="50">
        <f>VLOOKUP($A45,'ADR Raw Data'!$B$6:$BE$43,'ADR Raw Data'!BE$1,FALSE)</f>
        <v>3.0894532490978301</v>
      </c>
      <c r="AT45" s="51">
        <f>VLOOKUP($A45,'RevPAR Raw Data'!$B$6:$BE$43,'RevPAR Raw Data'!AG$1,FALSE)</f>
        <v>35.645481303688697</v>
      </c>
      <c r="AU45" s="52">
        <f>VLOOKUP($A45,'RevPAR Raw Data'!$B$6:$BE$43,'RevPAR Raw Data'!AH$1,FALSE)</f>
        <v>49.765459196563903</v>
      </c>
      <c r="AV45" s="52">
        <f>VLOOKUP($A45,'RevPAR Raw Data'!$B$6:$BE$43,'RevPAR Raw Data'!AI$1,FALSE)</f>
        <v>51.507923193532001</v>
      </c>
      <c r="AW45" s="52">
        <f>VLOOKUP($A45,'RevPAR Raw Data'!$B$6:$BE$43,'RevPAR Raw Data'!AJ$1,FALSE)</f>
        <v>49.206730040424397</v>
      </c>
      <c r="AX45" s="52">
        <f>VLOOKUP($A45,'RevPAR Raw Data'!$B$6:$BE$43,'RevPAR Raw Data'!AK$1,FALSE)</f>
        <v>45.770397928246503</v>
      </c>
      <c r="AY45" s="53">
        <f>VLOOKUP($A45,'RevPAR Raw Data'!$B$6:$BE$43,'RevPAR Raw Data'!AL$1,FALSE)</f>
        <v>46.3791983324911</v>
      </c>
      <c r="AZ45" s="52">
        <f>VLOOKUP($A45,'RevPAR Raw Data'!$B$6:$BE$43,'RevPAR Raw Data'!AN$1,FALSE)</f>
        <v>48.0287361040929</v>
      </c>
      <c r="BA45" s="52">
        <f>VLOOKUP($A45,'RevPAR Raw Data'!$B$6:$BE$43,'RevPAR Raw Data'!AO$1,FALSE)</f>
        <v>48.015473724103003</v>
      </c>
      <c r="BB45" s="53">
        <f>VLOOKUP($A45,'RevPAR Raw Data'!$B$6:$BE$43,'RevPAR Raw Data'!AP$1,FALSE)</f>
        <v>48.022104914098001</v>
      </c>
      <c r="BC45" s="54">
        <f>VLOOKUP($A45,'RevPAR Raw Data'!$B$6:$BE$43,'RevPAR Raw Data'!AR$1,FALSE)</f>
        <v>46.848600212950203</v>
      </c>
      <c r="BE45" s="47">
        <f>VLOOKUP($A45,'RevPAR Raw Data'!$B$6:$BE$43,'RevPAR Raw Data'!AT$1,FALSE)</f>
        <v>-0.88463755608125705</v>
      </c>
      <c r="BF45" s="48">
        <f>VLOOKUP($A45,'RevPAR Raw Data'!$B$6:$BE$43,'RevPAR Raw Data'!AU$1,FALSE)</f>
        <v>1.7456138067689599</v>
      </c>
      <c r="BG45" s="48">
        <f>VLOOKUP($A45,'RevPAR Raw Data'!$B$6:$BE$43,'RevPAR Raw Data'!AV$1,FALSE)</f>
        <v>4.7129244422579397</v>
      </c>
      <c r="BH45" s="48">
        <f>VLOOKUP($A45,'RevPAR Raw Data'!$B$6:$BE$43,'RevPAR Raw Data'!AW$1,FALSE)</f>
        <v>5.5523230863045603</v>
      </c>
      <c r="BI45" s="48">
        <f>VLOOKUP($A45,'RevPAR Raw Data'!$B$6:$BE$43,'RevPAR Raw Data'!AX$1,FALSE)</f>
        <v>5.2359556517200403</v>
      </c>
      <c r="BJ45" s="49">
        <f>VLOOKUP($A45,'RevPAR Raw Data'!$B$6:$BE$43,'RevPAR Raw Data'!AY$1,FALSE)</f>
        <v>3.4435441218461502</v>
      </c>
      <c r="BK45" s="48">
        <f>VLOOKUP($A45,'RevPAR Raw Data'!$B$6:$BE$43,'RevPAR Raw Data'!BA$1,FALSE)</f>
        <v>5.3548734701374503</v>
      </c>
      <c r="BL45" s="48">
        <f>VLOOKUP($A45,'RevPAR Raw Data'!$B$6:$BE$43,'RevPAR Raw Data'!BB$1,FALSE)</f>
        <v>3.9436449487962899</v>
      </c>
      <c r="BM45" s="49">
        <f>VLOOKUP($A45,'RevPAR Raw Data'!$B$6:$BE$43,'RevPAR Raw Data'!BC$1,FALSE)</f>
        <v>4.6445989244338897</v>
      </c>
      <c r="BN45" s="50">
        <f>VLOOKUP($A45,'RevPAR Raw Data'!$B$6:$BE$43,'RevPAR Raw Data'!BE$1,FALSE)</f>
        <v>3.7924338884214501</v>
      </c>
    </row>
    <row r="46" spans="1:66" x14ac:dyDescent="0.25">
      <c r="A46" s="66" t="s">
        <v>85</v>
      </c>
      <c r="B46" s="47">
        <f>VLOOKUP($A46,'Occupancy Raw Data'!$B$8:$BE$45,'Occupancy Raw Data'!AG$3,FALSE)</f>
        <v>36.393942280217097</v>
      </c>
      <c r="C46" s="48">
        <f>VLOOKUP($A46,'Occupancy Raw Data'!$B$8:$BE$45,'Occupancy Raw Data'!AH$3,FALSE)</f>
        <v>46.826681906213203</v>
      </c>
      <c r="D46" s="48">
        <f>VLOOKUP($A46,'Occupancy Raw Data'!$B$8:$BE$45,'Occupancy Raw Data'!AI$3,FALSE)</f>
        <v>48.430009207226</v>
      </c>
      <c r="E46" s="48">
        <f>VLOOKUP($A46,'Occupancy Raw Data'!$B$8:$BE$45,'Occupancy Raw Data'!AJ$3,FALSE)</f>
        <v>43.575578626535801</v>
      </c>
      <c r="F46" s="48">
        <f>VLOOKUP($A46,'Occupancy Raw Data'!$B$8:$BE$45,'Occupancy Raw Data'!AK$3,FALSE)</f>
        <v>42.454205489002902</v>
      </c>
      <c r="G46" s="49">
        <f>VLOOKUP($A46,'Occupancy Raw Data'!$B$8:$BE$45,'Occupancy Raw Data'!AL$3,FALSE)</f>
        <v>43.535692069416399</v>
      </c>
      <c r="H46" s="48">
        <f>VLOOKUP($A46,'Occupancy Raw Data'!$B$8:$BE$45,'Occupancy Raw Data'!AN$3,FALSE)</f>
        <v>44.907143309881398</v>
      </c>
      <c r="I46" s="48">
        <f>VLOOKUP($A46,'Occupancy Raw Data'!$B$8:$BE$45,'Occupancy Raw Data'!AO$3,FALSE)</f>
        <v>45.468086454965999</v>
      </c>
      <c r="J46" s="49">
        <f>VLOOKUP($A46,'Occupancy Raw Data'!$B$8:$BE$45,'Occupancy Raw Data'!AP$3,FALSE)</f>
        <v>45.187614882423702</v>
      </c>
      <c r="K46" s="50">
        <f>VLOOKUP($A46,'Occupancy Raw Data'!$B$8:$BE$45,'Occupancy Raw Data'!AR$3,FALSE)</f>
        <v>44.008157715839502</v>
      </c>
      <c r="M46" s="47">
        <f>VLOOKUP($A46,'Occupancy Raw Data'!$B$8:$BE$45,'Occupancy Raw Data'!AT$3,FALSE)</f>
        <v>-0.86977202342336302</v>
      </c>
      <c r="N46" s="48">
        <f>VLOOKUP($A46,'Occupancy Raw Data'!$B$8:$BE$45,'Occupancy Raw Data'!AU$3,FALSE)</f>
        <v>1.4858546773142201</v>
      </c>
      <c r="O46" s="48">
        <f>VLOOKUP($A46,'Occupancy Raw Data'!$B$8:$BE$45,'Occupancy Raw Data'!AV$3,FALSE)</f>
        <v>-0.62657039461847897</v>
      </c>
      <c r="P46" s="48">
        <f>VLOOKUP($A46,'Occupancy Raw Data'!$B$8:$BE$45,'Occupancy Raw Data'!AW$3,FALSE)</f>
        <v>-2.3185542521321101</v>
      </c>
      <c r="Q46" s="48">
        <f>VLOOKUP($A46,'Occupancy Raw Data'!$B$8:$BE$45,'Occupancy Raw Data'!AX$3,FALSE)</f>
        <v>-1.49420224472115</v>
      </c>
      <c r="R46" s="49">
        <f>VLOOKUP($A46,'Occupancy Raw Data'!$B$8:$BE$45,'Occupancy Raw Data'!AY$3,FALSE)</f>
        <v>-0.73841555567712502</v>
      </c>
      <c r="S46" s="48">
        <f>VLOOKUP($A46,'Occupancy Raw Data'!$B$8:$BE$45,'Occupancy Raw Data'!BA$3,FALSE)</f>
        <v>-3.6719854803379199</v>
      </c>
      <c r="T46" s="48">
        <f>VLOOKUP($A46,'Occupancy Raw Data'!$B$8:$BE$45,'Occupancy Raw Data'!BB$3,FALSE)</f>
        <v>-5.1154450912647897</v>
      </c>
      <c r="U46" s="49">
        <f>VLOOKUP($A46,'Occupancy Raw Data'!$B$8:$BE$45,'Occupancy Raw Data'!BC$3,FALSE)</f>
        <v>-4.4036427934418398</v>
      </c>
      <c r="V46" s="50">
        <f>VLOOKUP($A46,'Occupancy Raw Data'!$B$8:$BE$45,'Occupancy Raw Data'!BE$3,FALSE)</f>
        <v>-1.8414216522895499</v>
      </c>
      <c r="X46" s="51">
        <f>VLOOKUP($A46,'ADR Raw Data'!$B$6:$BE$43,'ADR Raw Data'!AG$1,FALSE)</f>
        <v>92.924868708017001</v>
      </c>
      <c r="Y46" s="52">
        <f>VLOOKUP($A46,'ADR Raw Data'!$B$6:$BE$43,'ADR Raw Data'!AH$1,FALSE)</f>
        <v>93.451764187402503</v>
      </c>
      <c r="Z46" s="52">
        <f>VLOOKUP($A46,'ADR Raw Data'!$B$6:$BE$43,'ADR Raw Data'!AI$1,FALSE)</f>
        <v>94.718401075127801</v>
      </c>
      <c r="AA46" s="52">
        <f>VLOOKUP($A46,'ADR Raw Data'!$B$6:$BE$43,'ADR Raw Data'!AJ$1,FALSE)</f>
        <v>95.837742805100106</v>
      </c>
      <c r="AB46" s="52">
        <f>VLOOKUP($A46,'ADR Raw Data'!$B$6:$BE$43,'ADR Raw Data'!AK$1,FALSE)</f>
        <v>98.596263810092495</v>
      </c>
      <c r="AC46" s="53">
        <f>VLOOKUP($A46,'ADR Raw Data'!$B$6:$BE$43,'ADR Raw Data'!AL$1,FALSE)</f>
        <v>95.127661218598206</v>
      </c>
      <c r="AD46" s="52">
        <f>VLOOKUP($A46,'ADR Raw Data'!$B$6:$BE$43,'ADR Raw Data'!AN$1,FALSE)</f>
        <v>110.805698659139</v>
      </c>
      <c r="AE46" s="52">
        <f>VLOOKUP($A46,'ADR Raw Data'!$B$6:$BE$43,'ADR Raw Data'!AO$1,FALSE)</f>
        <v>109.44793406287</v>
      </c>
      <c r="AF46" s="53">
        <f>VLOOKUP($A46,'ADR Raw Data'!$B$6:$BE$43,'ADR Raw Data'!AP$1,FALSE)</f>
        <v>110.122602658063</v>
      </c>
      <c r="AG46" s="54">
        <f>VLOOKUP($A46,'ADR Raw Data'!$B$6:$BE$43,'ADR Raw Data'!AR$1,FALSE)</f>
        <v>99.531297989784093</v>
      </c>
      <c r="AI46" s="47">
        <f>VLOOKUP($A46,'ADR Raw Data'!$B$6:$BE$43,'ADR Raw Data'!AT$1,FALSE)</f>
        <v>1.44577873057591</v>
      </c>
      <c r="AJ46" s="48">
        <f>VLOOKUP($A46,'ADR Raw Data'!$B$6:$BE$43,'ADR Raw Data'!AU$1,FALSE)</f>
        <v>2.9433475445602699</v>
      </c>
      <c r="AK46" s="48">
        <f>VLOOKUP($A46,'ADR Raw Data'!$B$6:$BE$43,'ADR Raw Data'!AV$1,FALSE)</f>
        <v>2.2317779894407299</v>
      </c>
      <c r="AL46" s="48">
        <f>VLOOKUP($A46,'ADR Raw Data'!$B$6:$BE$43,'ADR Raw Data'!AW$1,FALSE)</f>
        <v>1.9295708098941</v>
      </c>
      <c r="AM46" s="48">
        <f>VLOOKUP($A46,'ADR Raw Data'!$B$6:$BE$43,'ADR Raw Data'!AX$1,FALSE)</f>
        <v>2.2753216799664302</v>
      </c>
      <c r="AN46" s="49">
        <f>VLOOKUP($A46,'ADR Raw Data'!$B$6:$BE$43,'ADR Raw Data'!AY$1,FALSE)</f>
        <v>2.1802685983722498</v>
      </c>
      <c r="AO46" s="48">
        <f>VLOOKUP($A46,'ADR Raw Data'!$B$6:$BE$43,'ADR Raw Data'!BA$1,FALSE)</f>
        <v>5.7926159564821598</v>
      </c>
      <c r="AP46" s="48">
        <f>VLOOKUP($A46,'ADR Raw Data'!$B$6:$BE$43,'ADR Raw Data'!BB$1,FALSE)</f>
        <v>3.9816390502760601</v>
      </c>
      <c r="AQ46" s="49">
        <f>VLOOKUP($A46,'ADR Raw Data'!$B$6:$BE$43,'ADR Raw Data'!BC$1,FALSE)</f>
        <v>4.8773179589835802</v>
      </c>
      <c r="AR46" s="50">
        <f>VLOOKUP($A46,'ADR Raw Data'!$B$6:$BE$43,'ADR Raw Data'!BE$1,FALSE)</f>
        <v>2.9453592166954801</v>
      </c>
      <c r="AT46" s="51">
        <f>VLOOKUP($A46,'RevPAR Raw Data'!$B$6:$BE$43,'RevPAR Raw Data'!AG$1,FALSE)</f>
        <v>33.819023081563302</v>
      </c>
      <c r="AU46" s="52">
        <f>VLOOKUP($A46,'RevPAR Raw Data'!$B$6:$BE$43,'RevPAR Raw Data'!AH$1,FALSE)</f>
        <v>43.760360351779497</v>
      </c>
      <c r="AV46" s="52">
        <f>VLOOKUP($A46,'RevPAR Raw Data'!$B$6:$BE$43,'RevPAR Raw Data'!AI$1,FALSE)</f>
        <v>45.8721303616217</v>
      </c>
      <c r="AW46" s="52">
        <f>VLOOKUP($A46,'RevPAR Raw Data'!$B$6:$BE$43,'RevPAR Raw Data'!AJ$1,FALSE)</f>
        <v>41.761850969933597</v>
      </c>
      <c r="AX46" s="52">
        <f>VLOOKUP($A46,'RevPAR Raw Data'!$B$6:$BE$43,'RevPAR Raw Data'!AK$1,FALSE)</f>
        <v>41.858260442416103</v>
      </c>
      <c r="AY46" s="53">
        <f>VLOOKUP($A46,'RevPAR Raw Data'!$B$6:$BE$43,'RevPAR Raw Data'!AL$1,FALSE)</f>
        <v>41.414485660966498</v>
      </c>
      <c r="AZ46" s="52">
        <f>VLOOKUP($A46,'RevPAR Raw Data'!$B$6:$BE$43,'RevPAR Raw Data'!AN$1,FALSE)</f>
        <v>49.759673892374899</v>
      </c>
      <c r="BA46" s="52">
        <f>VLOOKUP($A46,'RevPAR Raw Data'!$B$6:$BE$43,'RevPAR Raw Data'!AO$1,FALSE)</f>
        <v>49.763881282880099</v>
      </c>
      <c r="BB46" s="53">
        <f>VLOOKUP($A46,'RevPAR Raw Data'!$B$6:$BE$43,'RevPAR Raw Data'!AP$1,FALSE)</f>
        <v>49.761777587627499</v>
      </c>
      <c r="BC46" s="54">
        <f>VLOOKUP($A46,'RevPAR Raw Data'!$B$6:$BE$43,'RevPAR Raw Data'!AR$1,FALSE)</f>
        <v>43.801890595966398</v>
      </c>
      <c r="BE46" s="47">
        <f>VLOOKUP($A46,'RevPAR Raw Data'!$B$6:$BE$43,'RevPAR Raw Data'!AT$1,FALSE)</f>
        <v>0.56343172823339804</v>
      </c>
      <c r="BF46" s="48">
        <f>VLOOKUP($A46,'RevPAR Raw Data'!$B$6:$BE$43,'RevPAR Raw Data'!AU$1,FALSE)</f>
        <v>4.4729360890349597</v>
      </c>
      <c r="BG46" s="48">
        <f>VLOOKUP($A46,'RevPAR Raw Data'!$B$6:$BE$43,'RevPAR Raw Data'!AV$1,FALSE)</f>
        <v>1.5912239346668</v>
      </c>
      <c r="BH46" s="48">
        <f>VLOOKUP($A46,'RevPAR Raw Data'!$B$6:$BE$43,'RevPAR Raw Data'!AW$1,FALSE)</f>
        <v>-0.43372158829871699</v>
      </c>
      <c r="BI46" s="48">
        <f>VLOOKUP($A46,'RevPAR Raw Data'!$B$6:$BE$43,'RevPAR Raw Data'!AX$1,FALSE)</f>
        <v>0.74712152762859496</v>
      </c>
      <c r="BJ46" s="49">
        <f>VLOOKUP($A46,'RevPAR Raw Data'!$B$6:$BE$43,'RevPAR Raw Data'!AY$1,FALSE)</f>
        <v>1.4257536002091999</v>
      </c>
      <c r="BK46" s="48">
        <f>VLOOKUP($A46,'RevPAR Raw Data'!$B$6:$BE$43,'RevPAR Raw Data'!BA$1,FALSE)</f>
        <v>1.9079264592904699</v>
      </c>
      <c r="BL46" s="48">
        <f>VLOOKUP($A46,'RevPAR Raw Data'!$B$6:$BE$43,'RevPAR Raw Data'!BB$1,FALSE)</f>
        <v>-1.3374846003379599</v>
      </c>
      <c r="BM46" s="49">
        <f>VLOOKUP($A46,'RevPAR Raw Data'!$B$6:$BE$43,'RevPAR Raw Data'!BC$1,FALSE)</f>
        <v>0.258895504727709</v>
      </c>
      <c r="BN46" s="50">
        <f>VLOOKUP($A46,'RevPAR Raw Data'!$B$6:$BE$43,'RevPAR Raw Data'!BE$1,FALSE)</f>
        <v>1.0497010820519801</v>
      </c>
    </row>
    <row r="47" spans="1:66" x14ac:dyDescent="0.25">
      <c r="A47" s="63" t="s">
        <v>86</v>
      </c>
      <c r="B47" s="47">
        <f>VLOOKUP($A47,'Occupancy Raw Data'!$B$8:$BE$45,'Occupancy Raw Data'!AG$3,FALSE)</f>
        <v>35.236998025016398</v>
      </c>
      <c r="C47" s="48">
        <f>VLOOKUP($A47,'Occupancy Raw Data'!$B$8:$BE$45,'Occupancy Raw Data'!AH$3,FALSE)</f>
        <v>49.572086899275803</v>
      </c>
      <c r="D47" s="48">
        <f>VLOOKUP($A47,'Occupancy Raw Data'!$B$8:$BE$45,'Occupancy Raw Data'!AI$3,FALSE)</f>
        <v>51.645819618169803</v>
      </c>
      <c r="E47" s="48">
        <f>VLOOKUP($A47,'Occupancy Raw Data'!$B$8:$BE$45,'Occupancy Raw Data'!AJ$3,FALSE)</f>
        <v>49.078341013824797</v>
      </c>
      <c r="F47" s="48">
        <f>VLOOKUP($A47,'Occupancy Raw Data'!$B$8:$BE$45,'Occupancy Raw Data'!AK$3,FALSE)</f>
        <v>46.346280447662899</v>
      </c>
      <c r="G47" s="49">
        <f>VLOOKUP($A47,'Occupancy Raw Data'!$B$8:$BE$45,'Occupancy Raw Data'!AL$3,FALSE)</f>
        <v>46.375905200789902</v>
      </c>
      <c r="H47" s="48">
        <f>VLOOKUP($A47,'Occupancy Raw Data'!$B$8:$BE$45,'Occupancy Raw Data'!AN$3,FALSE)</f>
        <v>46.066491112573999</v>
      </c>
      <c r="I47" s="48">
        <f>VLOOKUP($A47,'Occupancy Raw Data'!$B$8:$BE$45,'Occupancy Raw Data'!AO$3,FALSE)</f>
        <v>41.886109282422602</v>
      </c>
      <c r="J47" s="49">
        <f>VLOOKUP($A47,'Occupancy Raw Data'!$B$8:$BE$45,'Occupancy Raw Data'!AP$3,FALSE)</f>
        <v>43.976300197498297</v>
      </c>
      <c r="K47" s="50">
        <f>VLOOKUP($A47,'Occupancy Raw Data'!$B$8:$BE$45,'Occupancy Raw Data'!AR$3,FALSE)</f>
        <v>45.690303771278003</v>
      </c>
      <c r="M47" s="47">
        <f>VLOOKUP($A47,'Occupancy Raw Data'!$B$8:$BE$45,'Occupancy Raw Data'!AT$3,FALSE)</f>
        <v>-5.2654867256637097</v>
      </c>
      <c r="N47" s="48">
        <f>VLOOKUP($A47,'Occupancy Raw Data'!$B$8:$BE$45,'Occupancy Raw Data'!AU$3,FALSE)</f>
        <v>-1.37524557956777</v>
      </c>
      <c r="O47" s="48">
        <f>VLOOKUP($A47,'Occupancy Raw Data'!$B$8:$BE$45,'Occupancy Raw Data'!AV$3,FALSE)</f>
        <v>-2.1210230817217699</v>
      </c>
      <c r="P47" s="48">
        <f>VLOOKUP($A47,'Occupancy Raw Data'!$B$8:$BE$45,'Occupancy Raw Data'!AW$3,FALSE)</f>
        <v>-2.99284320104098</v>
      </c>
      <c r="Q47" s="48">
        <f>VLOOKUP($A47,'Occupancy Raw Data'!$B$8:$BE$45,'Occupancy Raw Data'!AX$3,FALSE)</f>
        <v>-0.81014441704825602</v>
      </c>
      <c r="R47" s="49">
        <f>VLOOKUP($A47,'Occupancy Raw Data'!$B$8:$BE$45,'Occupancy Raw Data'!AY$3,FALSE)</f>
        <v>-2.3834268689807998</v>
      </c>
      <c r="S47" s="48">
        <f>VLOOKUP($A47,'Occupancy Raw Data'!$B$8:$BE$45,'Occupancy Raw Data'!BA$3,FALSE)</f>
        <v>-4.1766518315645298</v>
      </c>
      <c r="T47" s="48">
        <f>VLOOKUP($A47,'Occupancy Raw Data'!$B$8:$BE$45,'Occupancy Raw Data'!BB$3,FALSE)</f>
        <v>-7.2183740430185903</v>
      </c>
      <c r="U47" s="49">
        <f>VLOOKUP($A47,'Occupancy Raw Data'!$B$8:$BE$45,'Occupancy Raw Data'!BC$3,FALSE)</f>
        <v>-5.6497175141242897</v>
      </c>
      <c r="V47" s="50">
        <f>VLOOKUP($A47,'Occupancy Raw Data'!$B$8:$BE$45,'Occupancy Raw Data'!BE$3,FALSE)</f>
        <v>-3.3039757177688198</v>
      </c>
      <c r="X47" s="51">
        <f>VLOOKUP($A47,'ADR Raw Data'!$B$6:$BE$43,'ADR Raw Data'!AG$1,FALSE)</f>
        <v>79.738472676319404</v>
      </c>
      <c r="Y47" s="52">
        <f>VLOOKUP($A47,'ADR Raw Data'!$B$6:$BE$43,'ADR Raw Data'!AH$1,FALSE)</f>
        <v>83.929923638778206</v>
      </c>
      <c r="Z47" s="52">
        <f>VLOOKUP($A47,'ADR Raw Data'!$B$6:$BE$43,'ADR Raw Data'!AI$1,FALSE)</f>
        <v>85.860624601657094</v>
      </c>
      <c r="AA47" s="52">
        <f>VLOOKUP($A47,'ADR Raw Data'!$B$6:$BE$43,'ADR Raw Data'!AJ$1,FALSE)</f>
        <v>87.215670690811507</v>
      </c>
      <c r="AB47" s="52">
        <f>VLOOKUP($A47,'ADR Raw Data'!$B$6:$BE$43,'ADR Raw Data'!AK$1,FALSE)</f>
        <v>87.465561079545395</v>
      </c>
      <c r="AC47" s="53">
        <f>VLOOKUP($A47,'ADR Raw Data'!$B$6:$BE$43,'ADR Raw Data'!AL$1,FALSE)</f>
        <v>85.125118177301403</v>
      </c>
      <c r="AD47" s="52">
        <f>VLOOKUP($A47,'ADR Raw Data'!$B$6:$BE$43,'ADR Raw Data'!AN$1,FALSE)</f>
        <v>90.691861379063894</v>
      </c>
      <c r="AE47" s="52">
        <f>VLOOKUP($A47,'ADR Raw Data'!$B$6:$BE$43,'ADR Raw Data'!AO$1,FALSE)</f>
        <v>90.618730844793703</v>
      </c>
      <c r="AF47" s="53">
        <f>VLOOKUP($A47,'ADR Raw Data'!$B$6:$BE$43,'ADR Raw Data'!AP$1,FALSE)</f>
        <v>90.657034056886204</v>
      </c>
      <c r="AG47" s="54">
        <f>VLOOKUP($A47,'ADR Raw Data'!$B$6:$BE$43,'ADR Raw Data'!AR$1,FALSE)</f>
        <v>86.6463736942314</v>
      </c>
      <c r="AI47" s="47">
        <f>VLOOKUP($A47,'ADR Raw Data'!$B$6:$BE$43,'ADR Raw Data'!AT$1,FALSE)</f>
        <v>4.1178339553701102</v>
      </c>
      <c r="AJ47" s="48">
        <f>VLOOKUP($A47,'ADR Raw Data'!$B$6:$BE$43,'ADR Raw Data'!AU$1,FALSE)</f>
        <v>5.30788236981682</v>
      </c>
      <c r="AK47" s="48">
        <f>VLOOKUP($A47,'ADR Raw Data'!$B$6:$BE$43,'ADR Raw Data'!AV$1,FALSE)</f>
        <v>6.2705828113585298</v>
      </c>
      <c r="AL47" s="48">
        <f>VLOOKUP($A47,'ADR Raw Data'!$B$6:$BE$43,'ADR Raw Data'!AW$1,FALSE)</f>
        <v>6.6598052304150404</v>
      </c>
      <c r="AM47" s="48">
        <f>VLOOKUP($A47,'ADR Raw Data'!$B$6:$BE$43,'ADR Raw Data'!AX$1,FALSE)</f>
        <v>6.4544425823507998</v>
      </c>
      <c r="AN47" s="49">
        <f>VLOOKUP($A47,'ADR Raw Data'!$B$6:$BE$43,'ADR Raw Data'!AY$1,FALSE)</f>
        <v>5.9027798513170904</v>
      </c>
      <c r="AO47" s="48">
        <f>VLOOKUP($A47,'ADR Raw Data'!$B$6:$BE$43,'ADR Raw Data'!BA$1,FALSE)</f>
        <v>6.02188134461489</v>
      </c>
      <c r="AP47" s="48">
        <f>VLOOKUP($A47,'ADR Raw Data'!$B$6:$BE$43,'ADR Raw Data'!BB$1,FALSE)</f>
        <v>7.98680401972012</v>
      </c>
      <c r="AQ47" s="49">
        <f>VLOOKUP($A47,'ADR Raw Data'!$B$6:$BE$43,'ADR Raw Data'!BC$1,FALSE)</f>
        <v>6.9647574732172899</v>
      </c>
      <c r="AR47" s="50">
        <f>VLOOKUP($A47,'ADR Raw Data'!$B$6:$BE$43,'ADR Raw Data'!BE$1,FALSE)</f>
        <v>6.1672569470284797</v>
      </c>
      <c r="AT47" s="51">
        <f>VLOOKUP($A47,'RevPAR Raw Data'!$B$6:$BE$43,'RevPAR Raw Data'!AG$1,FALSE)</f>
        <v>28.097444042132899</v>
      </c>
      <c r="AU47" s="52">
        <f>VLOOKUP($A47,'RevPAR Raw Data'!$B$6:$BE$43,'RevPAR Raw Data'!AH$1,FALSE)</f>
        <v>41.6058146807109</v>
      </c>
      <c r="AV47" s="52">
        <f>VLOOKUP($A47,'RevPAR Raw Data'!$B$6:$BE$43,'RevPAR Raw Data'!AI$1,FALSE)</f>
        <v>44.343423304805697</v>
      </c>
      <c r="AW47" s="52">
        <f>VLOOKUP($A47,'RevPAR Raw Data'!$B$6:$BE$43,'RevPAR Raw Data'!AJ$1,FALSE)</f>
        <v>42.804004279131</v>
      </c>
      <c r="AX47" s="52">
        <f>VLOOKUP($A47,'RevPAR Raw Data'!$B$6:$BE$43,'RevPAR Raw Data'!AK$1,FALSE)</f>
        <v>40.537034233047997</v>
      </c>
      <c r="AY47" s="53">
        <f>VLOOKUP($A47,'RevPAR Raw Data'!$B$6:$BE$43,'RevPAR Raw Data'!AL$1,FALSE)</f>
        <v>39.477544107965699</v>
      </c>
      <c r="AZ47" s="52">
        <f>VLOOKUP($A47,'RevPAR Raw Data'!$B$6:$BE$43,'RevPAR Raw Data'!AN$1,FALSE)</f>
        <v>41.7785582620144</v>
      </c>
      <c r="BA47" s="52">
        <f>VLOOKUP($A47,'RevPAR Raw Data'!$B$6:$BE$43,'RevPAR Raw Data'!AO$1,FALSE)</f>
        <v>37.956660631994701</v>
      </c>
      <c r="BB47" s="53">
        <f>VLOOKUP($A47,'RevPAR Raw Data'!$B$6:$BE$43,'RevPAR Raw Data'!AP$1,FALSE)</f>
        <v>39.867609447004597</v>
      </c>
      <c r="BC47" s="54">
        <f>VLOOKUP($A47,'RevPAR Raw Data'!$B$6:$BE$43,'RevPAR Raw Data'!AR$1,FALSE)</f>
        <v>39.588991347691099</v>
      </c>
      <c r="BE47" s="47">
        <f>VLOOKUP($A47,'RevPAR Raw Data'!$B$6:$BE$43,'RevPAR Raw Data'!AT$1,FALSE)</f>
        <v>-1.3644767705984899</v>
      </c>
      <c r="BF47" s="48">
        <f>VLOOKUP($A47,'RevPAR Raw Data'!$B$6:$BE$43,'RevPAR Raw Data'!AU$1,FALSE)</f>
        <v>3.8596403725894799</v>
      </c>
      <c r="BG47" s="48">
        <f>VLOOKUP($A47,'RevPAR Raw Data'!$B$6:$BE$43,'RevPAR Raw Data'!AV$1,FALSE)</f>
        <v>4.0165592208493699</v>
      </c>
      <c r="BH47" s="48">
        <f>VLOOKUP($A47,'RevPAR Raw Data'!$B$6:$BE$43,'RevPAR Raw Data'!AW$1,FALSE)</f>
        <v>3.467644501333</v>
      </c>
      <c r="BI47" s="48">
        <f>VLOOKUP($A47,'RevPAR Raw Data'!$B$6:$BE$43,'RevPAR Raw Data'!AX$1,FALSE)</f>
        <v>5.5920078590700504</v>
      </c>
      <c r="BJ47" s="49">
        <f>VLOOKUP($A47,'RevPAR Raw Data'!$B$6:$BE$43,'RevPAR Raw Data'!AY$1,FALSE)</f>
        <v>3.3786645413432002</v>
      </c>
      <c r="BK47" s="48">
        <f>VLOOKUP($A47,'RevPAR Raw Data'!$B$6:$BE$43,'RevPAR Raw Data'!BA$1,FALSE)</f>
        <v>1.59371649557586</v>
      </c>
      <c r="BL47" s="48">
        <f>VLOOKUP($A47,'RevPAR Raw Data'!$B$6:$BE$43,'RevPAR Raw Data'!BB$1,FALSE)</f>
        <v>0.191912588475287</v>
      </c>
      <c r="BM47" s="49">
        <f>VLOOKUP($A47,'RevPAR Raw Data'!$B$6:$BE$43,'RevPAR Raw Data'!BC$1,FALSE)</f>
        <v>0.92155083631236201</v>
      </c>
      <c r="BN47" s="50">
        <f>VLOOKUP($A47,'RevPAR Raw Data'!$B$6:$BE$43,'RevPAR Raw Data'!BE$1,FALSE)</f>
        <v>2.65951655727743</v>
      </c>
    </row>
    <row r="48" spans="1:66" ht="15" thickBot="1" x14ac:dyDescent="0.3">
      <c r="A48" s="63" t="s">
        <v>87</v>
      </c>
      <c r="B48" s="67">
        <f>VLOOKUP($A48,'Occupancy Raw Data'!$B$8:$BE$45,'Occupancy Raw Data'!AG$3,FALSE)</f>
        <v>40.7970805029628</v>
      </c>
      <c r="C48" s="68">
        <f>VLOOKUP($A48,'Occupancy Raw Data'!$B$8:$BE$45,'Occupancy Raw Data'!AH$3,FALSE)</f>
        <v>51.159849689261399</v>
      </c>
      <c r="D48" s="68">
        <f>VLOOKUP($A48,'Occupancy Raw Data'!$B$8:$BE$45,'Occupancy Raw Data'!AI$3,FALSE)</f>
        <v>53.819193525075804</v>
      </c>
      <c r="E48" s="68">
        <f>VLOOKUP($A48,'Occupancy Raw Data'!$B$8:$BE$45,'Occupancy Raw Data'!AJ$3,FALSE)</f>
        <v>52.269114033819903</v>
      </c>
      <c r="F48" s="68">
        <f>VLOOKUP($A48,'Occupancy Raw Data'!$B$8:$BE$45,'Occupancy Raw Data'!AK$3,FALSE)</f>
        <v>50.328804740569403</v>
      </c>
      <c r="G48" s="69">
        <f>VLOOKUP($A48,'Occupancy Raw Data'!$B$8:$BE$45,'Occupancy Raw Data'!AL$3,FALSE)</f>
        <v>49.674808498337903</v>
      </c>
      <c r="H48" s="68">
        <f>VLOOKUP($A48,'Occupancy Raw Data'!$B$8:$BE$45,'Occupancy Raw Data'!AN$3,FALSE)</f>
        <v>55.922098569157299</v>
      </c>
      <c r="I48" s="68">
        <f>VLOOKUP($A48,'Occupancy Raw Data'!$B$8:$BE$45,'Occupancy Raw Data'!AO$3,FALSE)</f>
        <v>53.775834658187499</v>
      </c>
      <c r="J48" s="69">
        <f>VLOOKUP($A48,'Occupancy Raw Data'!$B$8:$BE$45,'Occupancy Raw Data'!AP$3,FALSE)</f>
        <v>54.848966613672403</v>
      </c>
      <c r="K48" s="70">
        <f>VLOOKUP($A48,'Occupancy Raw Data'!$B$8:$BE$45,'Occupancy Raw Data'!AR$3,FALSE)</f>
        <v>51.153139388433502</v>
      </c>
      <c r="M48" s="67">
        <f>VLOOKUP($A48,'Occupancy Raw Data'!$B$8:$BE$45,'Occupancy Raw Data'!AT$3,FALSE)</f>
        <v>2.9089230857997599</v>
      </c>
      <c r="N48" s="68">
        <f>VLOOKUP($A48,'Occupancy Raw Data'!$B$8:$BE$45,'Occupancy Raw Data'!AU$3,FALSE)</f>
        <v>5.1112052345284198</v>
      </c>
      <c r="O48" s="68">
        <f>VLOOKUP($A48,'Occupancy Raw Data'!$B$8:$BE$45,'Occupancy Raw Data'!AV$3,FALSE)</f>
        <v>7.6529367104721304</v>
      </c>
      <c r="P48" s="68">
        <f>VLOOKUP($A48,'Occupancy Raw Data'!$B$8:$BE$45,'Occupancy Raw Data'!AW$3,FALSE)</f>
        <v>6.1158388630082401</v>
      </c>
      <c r="Q48" s="68">
        <f>VLOOKUP($A48,'Occupancy Raw Data'!$B$8:$BE$45,'Occupancy Raw Data'!AX$3,FALSE)</f>
        <v>3.13171121663735</v>
      </c>
      <c r="R48" s="69">
        <f>VLOOKUP($A48,'Occupancy Raw Data'!$B$8:$BE$45,'Occupancy Raw Data'!AY$3,FALSE)</f>
        <v>5.0800966561938896</v>
      </c>
      <c r="S48" s="68">
        <f>VLOOKUP($A48,'Occupancy Raw Data'!$B$8:$BE$45,'Occupancy Raw Data'!BA$3,FALSE)</f>
        <v>1.76281537461769</v>
      </c>
      <c r="T48" s="68">
        <f>VLOOKUP($A48,'Occupancy Raw Data'!$B$8:$BE$45,'Occupancy Raw Data'!BB$3,FALSE)</f>
        <v>-0.49705517075834998</v>
      </c>
      <c r="U48" s="69">
        <f>VLOOKUP($A48,'Occupancy Raw Data'!$B$8:$BE$45,'Occupancy Raw Data'!BC$3,FALSE)</f>
        <v>0.64230235892316501</v>
      </c>
      <c r="V48" s="70">
        <f>VLOOKUP($A48,'Occupancy Raw Data'!$B$8:$BE$45,'Occupancy Raw Data'!BE$3,FALSE)</f>
        <v>3.6795174181672401</v>
      </c>
      <c r="X48" s="71">
        <f>VLOOKUP($A48,'ADR Raw Data'!$B$6:$BE$43,'ADR Raw Data'!AG$1,FALSE)</f>
        <v>91.848174652378006</v>
      </c>
      <c r="Y48" s="72">
        <f>VLOOKUP($A48,'ADR Raw Data'!$B$6:$BE$43,'ADR Raw Data'!AH$1,FALSE)</f>
        <v>95.742197189066999</v>
      </c>
      <c r="Z48" s="72">
        <f>VLOOKUP($A48,'ADR Raw Data'!$B$6:$BE$43,'ADR Raw Data'!AI$1,FALSE)</f>
        <v>100.350551191675</v>
      </c>
      <c r="AA48" s="72">
        <f>VLOOKUP($A48,'ADR Raw Data'!$B$6:$BE$43,'ADR Raw Data'!AJ$1,FALSE)</f>
        <v>102.971039679247</v>
      </c>
      <c r="AB48" s="72">
        <f>VLOOKUP($A48,'ADR Raw Data'!$B$6:$BE$43,'ADR Raw Data'!AK$1,FALSE)</f>
        <v>103.789898772345</v>
      </c>
      <c r="AC48" s="73">
        <f>VLOOKUP($A48,'ADR Raw Data'!$B$6:$BE$43,'ADR Raw Data'!AL$1,FALSE)</f>
        <v>99.253149985452396</v>
      </c>
      <c r="AD48" s="72">
        <f>VLOOKUP($A48,'ADR Raw Data'!$B$6:$BE$43,'ADR Raw Data'!AN$1,FALSE)</f>
        <v>119.76428054532499</v>
      </c>
      <c r="AE48" s="72">
        <f>VLOOKUP($A48,'ADR Raw Data'!$B$6:$BE$43,'ADR Raw Data'!AO$1,FALSE)</f>
        <v>115.78262245515</v>
      </c>
      <c r="AF48" s="73">
        <f>VLOOKUP($A48,'ADR Raw Data'!$B$6:$BE$43,'ADR Raw Data'!AP$1,FALSE)</f>
        <v>117.812402503293</v>
      </c>
      <c r="AG48" s="74">
        <f>VLOOKUP($A48,'ADR Raw Data'!$B$6:$BE$43,'ADR Raw Data'!AR$1,FALSE)</f>
        <v>104.938910898082</v>
      </c>
      <c r="AI48" s="67">
        <f>VLOOKUP($A48,'ADR Raw Data'!$B$6:$BE$43,'ADR Raw Data'!AT$1,FALSE)</f>
        <v>5.0224276904326004</v>
      </c>
      <c r="AJ48" s="68">
        <f>VLOOKUP($A48,'ADR Raw Data'!$B$6:$BE$43,'ADR Raw Data'!AU$1,FALSE)</f>
        <v>7.3123428248413598</v>
      </c>
      <c r="AK48" s="68">
        <f>VLOOKUP($A48,'ADR Raw Data'!$B$6:$BE$43,'ADR Raw Data'!AV$1,FALSE)</f>
        <v>11.562076970196401</v>
      </c>
      <c r="AL48" s="68">
        <f>VLOOKUP($A48,'ADR Raw Data'!$B$6:$BE$43,'ADR Raw Data'!AW$1,FALSE)</f>
        <v>7.95034447251704</v>
      </c>
      <c r="AM48" s="68">
        <f>VLOOKUP($A48,'ADR Raw Data'!$B$6:$BE$43,'ADR Raw Data'!AX$1,FALSE)</f>
        <v>5.2154135509068196</v>
      </c>
      <c r="AN48" s="69">
        <f>VLOOKUP($A48,'ADR Raw Data'!$B$6:$BE$43,'ADR Raw Data'!AY$1,FALSE)</f>
        <v>7.5222682613961602</v>
      </c>
      <c r="AO48" s="68">
        <f>VLOOKUP($A48,'ADR Raw Data'!$B$6:$BE$43,'ADR Raw Data'!BA$1,FALSE)</f>
        <v>11.295122709024801</v>
      </c>
      <c r="AP48" s="68">
        <f>VLOOKUP($A48,'ADR Raw Data'!$B$6:$BE$43,'ADR Raw Data'!BB$1,FALSE)</f>
        <v>8.8858339001191808</v>
      </c>
      <c r="AQ48" s="69">
        <f>VLOOKUP($A48,'ADR Raw Data'!$B$6:$BE$43,'ADR Raw Data'!BC$1,FALSE)</f>
        <v>10.128597873257</v>
      </c>
      <c r="AR48" s="70">
        <f>VLOOKUP($A48,'ADR Raw Data'!$B$6:$BE$43,'ADR Raw Data'!BE$1,FALSE)</f>
        <v>8.2530083205271705</v>
      </c>
      <c r="AT48" s="71">
        <f>VLOOKUP($A48,'RevPAR Raw Data'!$B$6:$BE$43,'RevPAR Raw Data'!AG$1,FALSE)</f>
        <v>37.471373753432502</v>
      </c>
      <c r="AU48" s="72">
        <f>VLOOKUP($A48,'RevPAR Raw Data'!$B$6:$BE$43,'RevPAR Raw Data'!AH$1,FALSE)</f>
        <v>48.981564171122898</v>
      </c>
      <c r="AV48" s="72">
        <f>VLOOKUP($A48,'RevPAR Raw Data'!$B$6:$BE$43,'RevPAR Raw Data'!AI$1,FALSE)</f>
        <v>54.007857349327899</v>
      </c>
      <c r="AW48" s="72">
        <f>VLOOKUP($A48,'RevPAR Raw Data'!$B$6:$BE$43,'RevPAR Raw Data'!AJ$1,FALSE)</f>
        <v>53.822050151756002</v>
      </c>
      <c r="AX48" s="72">
        <f>VLOOKUP($A48,'RevPAR Raw Data'!$B$6:$BE$43,'RevPAR Raw Data'!AK$1,FALSE)</f>
        <v>52.236215493568402</v>
      </c>
      <c r="AY48" s="73">
        <f>VLOOKUP($A48,'RevPAR Raw Data'!$B$6:$BE$43,'RevPAR Raw Data'!AL$1,FALSE)</f>
        <v>49.303812183841501</v>
      </c>
      <c r="AZ48" s="72">
        <f>VLOOKUP($A48,'RevPAR Raw Data'!$B$6:$BE$43,'RevPAR Raw Data'!AN$1,FALSE)</f>
        <v>66.974699017199001</v>
      </c>
      <c r="BA48" s="72">
        <f>VLOOKUP($A48,'RevPAR Raw Data'!$B$6:$BE$43,'RevPAR Raw Data'!AO$1,FALSE)</f>
        <v>62.263071614395102</v>
      </c>
      <c r="BB48" s="73">
        <f>VLOOKUP($A48,'RevPAR Raw Data'!$B$6:$BE$43,'RevPAR Raw Data'!AP$1,FALSE)</f>
        <v>64.618885315797002</v>
      </c>
      <c r="BC48" s="74">
        <f>VLOOKUP($A48,'RevPAR Raw Data'!$B$6:$BE$43,'RevPAR Raw Data'!AR$1,FALSE)</f>
        <v>53.6795473644003</v>
      </c>
      <c r="BE48" s="67">
        <f>VLOOKUP($A48,'RevPAR Raw Data'!$B$6:$BE$43,'RevPAR Raw Data'!AT$1,FALSE)</f>
        <v>8.0774493347869605</v>
      </c>
      <c r="BF48" s="68">
        <f>VLOOKUP($A48,'RevPAR Raw Data'!$B$6:$BE$43,'RevPAR Raw Data'!AU$1,FALSE)</f>
        <v>12.7972969085997</v>
      </c>
      <c r="BG48" s="68">
        <f>VLOOKUP($A48,'RevPAR Raw Data'!$B$6:$BE$43,'RevPAR Raw Data'!AV$1,FALSE)</f>
        <v>20.0998521136137</v>
      </c>
      <c r="BH48" s="68">
        <f>VLOOKUP($A48,'RevPAR Raw Data'!$B$6:$BE$43,'RevPAR Raw Data'!AW$1,FALSE)</f>
        <v>14.5524135925185</v>
      </c>
      <c r="BI48" s="68">
        <f>VLOOKUP($A48,'RevPAR Raw Data'!$B$6:$BE$43,'RevPAR Raw Data'!AX$1,FALSE)</f>
        <v>8.5104564587119604</v>
      </c>
      <c r="BJ48" s="69">
        <f>VLOOKUP($A48,'RevPAR Raw Data'!$B$6:$BE$43,'RevPAR Raw Data'!AY$1,FALSE)</f>
        <v>12.984503416007099</v>
      </c>
      <c r="BK48" s="68">
        <f>VLOOKUP($A48,'RevPAR Raw Data'!$B$6:$BE$43,'RevPAR Raw Data'!BA$1,FALSE)</f>
        <v>13.2570502433391</v>
      </c>
      <c r="BL48" s="68">
        <f>VLOOKUP($A48,'RevPAR Raw Data'!$B$6:$BE$43,'RevPAR Raw Data'!BB$1,FALSE)</f>
        <v>8.3446112324952892</v>
      </c>
      <c r="BM48" s="69">
        <f>VLOOKUP($A48,'RevPAR Raw Data'!$B$6:$BE$43,'RevPAR Raw Data'!BC$1,FALSE)</f>
        <v>10.835956455246</v>
      </c>
      <c r="BN48" s="70">
        <f>VLOOKUP($A48,'RevPAR Raw Data'!$B$6:$BE$43,'RevPAR Raw Data'!BE$1,FALSE)</f>
        <v>12.236196617371</v>
      </c>
    </row>
    <row r="49" spans="1:11" ht="14.25" customHeight="1" x14ac:dyDescent="0.25">
      <c r="A49" s="164" t="s">
        <v>109</v>
      </c>
      <c r="B49" s="164"/>
      <c r="C49" s="164"/>
      <c r="D49" s="164"/>
      <c r="E49" s="164"/>
      <c r="F49" s="164"/>
      <c r="G49" s="164"/>
      <c r="H49" s="164"/>
      <c r="I49" s="164"/>
      <c r="J49" s="164"/>
      <c r="K49" s="164"/>
    </row>
    <row r="50" spans="1:11" x14ac:dyDescent="0.25">
      <c r="A50" s="164"/>
      <c r="B50" s="164"/>
      <c r="C50" s="164"/>
      <c r="D50" s="164"/>
      <c r="E50" s="164"/>
      <c r="F50" s="164"/>
      <c r="G50" s="164"/>
      <c r="H50" s="164"/>
      <c r="I50" s="164"/>
      <c r="J50" s="164"/>
      <c r="K50" s="164"/>
    </row>
    <row r="51" spans="1:11" x14ac:dyDescent="0.25">
      <c r="A51" s="164"/>
      <c r="B51" s="164"/>
      <c r="C51" s="164"/>
      <c r="D51" s="164"/>
      <c r="E51" s="164"/>
      <c r="F51" s="164"/>
      <c r="G51" s="164"/>
      <c r="H51" s="164"/>
      <c r="I51" s="164"/>
      <c r="J51" s="164"/>
      <c r="K51" s="164"/>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2" zoomScale="85" zoomScaleNormal="85" workbookViewId="0">
      <selection activeCell="A8" sqref="A8:XFD45"/>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ht="18" x14ac:dyDescent="0.25">
      <c r="A1" s="115" t="s">
        <v>112</v>
      </c>
      <c r="B1" s="115" t="s">
        <v>129</v>
      </c>
    </row>
    <row r="2" spans="1:57" ht="54" x14ac:dyDescent="0.25">
      <c r="A2" s="115" t="s">
        <v>111</v>
      </c>
      <c r="B2" s="116" t="s">
        <v>130</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4" t="s">
        <v>5</v>
      </c>
      <c r="E4" s="185"/>
      <c r="G4" s="178" t="s">
        <v>6</v>
      </c>
      <c r="H4" s="179"/>
      <c r="I4" s="179"/>
      <c r="J4" s="179"/>
      <c r="K4" s="179"/>
      <c r="L4" s="179"/>
      <c r="M4" s="179"/>
      <c r="N4" s="179"/>
      <c r="O4" s="179"/>
      <c r="P4" s="179"/>
      <c r="Q4" s="179"/>
      <c r="R4" s="179"/>
      <c r="T4" s="178" t="s">
        <v>7</v>
      </c>
      <c r="U4" s="179"/>
      <c r="V4" s="179"/>
      <c r="W4" s="179"/>
      <c r="X4" s="179"/>
      <c r="Y4" s="179"/>
      <c r="Z4" s="179"/>
      <c r="AA4" s="179"/>
      <c r="AB4" s="179"/>
      <c r="AC4" s="179"/>
      <c r="AD4" s="179"/>
      <c r="AE4" s="179"/>
      <c r="AF4" s="4"/>
      <c r="AG4" s="178" t="s">
        <v>34</v>
      </c>
      <c r="AH4" s="179"/>
      <c r="AI4" s="179"/>
      <c r="AJ4" s="179"/>
      <c r="AK4" s="179"/>
      <c r="AL4" s="179"/>
      <c r="AM4" s="179"/>
      <c r="AN4" s="179"/>
      <c r="AO4" s="179"/>
      <c r="AP4" s="179"/>
      <c r="AQ4" s="179"/>
      <c r="AR4" s="179"/>
      <c r="AT4" s="178" t="s">
        <v>35</v>
      </c>
      <c r="AU4" s="179"/>
      <c r="AV4" s="179"/>
      <c r="AW4" s="179"/>
      <c r="AX4" s="179"/>
      <c r="AY4" s="179"/>
      <c r="AZ4" s="179"/>
      <c r="BA4" s="179"/>
      <c r="BB4" s="179"/>
      <c r="BC4" s="179"/>
      <c r="BD4" s="179"/>
      <c r="BE4" s="179"/>
    </row>
    <row r="5" spans="1:57" x14ac:dyDescent="0.2">
      <c r="A5" s="32"/>
      <c r="B5" s="32"/>
      <c r="C5" s="3"/>
      <c r="D5" s="186" t="s">
        <v>8</v>
      </c>
      <c r="E5" s="188" t="s">
        <v>9</v>
      </c>
      <c r="F5" s="5"/>
      <c r="G5" s="176" t="s">
        <v>0</v>
      </c>
      <c r="H5" s="172" t="s">
        <v>1</v>
      </c>
      <c r="I5" s="172" t="s">
        <v>10</v>
      </c>
      <c r="J5" s="172" t="s">
        <v>2</v>
      </c>
      <c r="K5" s="172" t="s">
        <v>11</v>
      </c>
      <c r="L5" s="174" t="s">
        <v>12</v>
      </c>
      <c r="M5" s="5"/>
      <c r="N5" s="176" t="s">
        <v>3</v>
      </c>
      <c r="O5" s="172" t="s">
        <v>4</v>
      </c>
      <c r="P5" s="174" t="s">
        <v>13</v>
      </c>
      <c r="Q5" s="2"/>
      <c r="R5" s="180" t="s">
        <v>14</v>
      </c>
      <c r="S5" s="2"/>
      <c r="T5" s="176" t="s">
        <v>0</v>
      </c>
      <c r="U5" s="172" t="s">
        <v>1</v>
      </c>
      <c r="V5" s="172" t="s">
        <v>10</v>
      </c>
      <c r="W5" s="172" t="s">
        <v>2</v>
      </c>
      <c r="X5" s="172" t="s">
        <v>11</v>
      </c>
      <c r="Y5" s="174" t="s">
        <v>12</v>
      </c>
      <c r="Z5" s="2"/>
      <c r="AA5" s="176" t="s">
        <v>3</v>
      </c>
      <c r="AB5" s="172" t="s">
        <v>4</v>
      </c>
      <c r="AC5" s="174" t="s">
        <v>13</v>
      </c>
      <c r="AD5" s="1"/>
      <c r="AE5" s="182" t="s">
        <v>14</v>
      </c>
      <c r="AF5" s="38"/>
      <c r="AG5" s="176" t="s">
        <v>0</v>
      </c>
      <c r="AH5" s="172" t="s">
        <v>1</v>
      </c>
      <c r="AI5" s="172" t="s">
        <v>10</v>
      </c>
      <c r="AJ5" s="172" t="s">
        <v>2</v>
      </c>
      <c r="AK5" s="172" t="s">
        <v>11</v>
      </c>
      <c r="AL5" s="174" t="s">
        <v>12</v>
      </c>
      <c r="AM5" s="5"/>
      <c r="AN5" s="176" t="s">
        <v>3</v>
      </c>
      <c r="AO5" s="172" t="s">
        <v>4</v>
      </c>
      <c r="AP5" s="174" t="s">
        <v>13</v>
      </c>
      <c r="AQ5" s="2"/>
      <c r="AR5" s="180" t="s">
        <v>14</v>
      </c>
      <c r="AS5" s="2"/>
      <c r="AT5" s="176" t="s">
        <v>0</v>
      </c>
      <c r="AU5" s="172" t="s">
        <v>1</v>
      </c>
      <c r="AV5" s="172" t="s">
        <v>10</v>
      </c>
      <c r="AW5" s="172" t="s">
        <v>2</v>
      </c>
      <c r="AX5" s="172" t="s">
        <v>11</v>
      </c>
      <c r="AY5" s="174" t="s">
        <v>12</v>
      </c>
      <c r="AZ5" s="2"/>
      <c r="BA5" s="176" t="s">
        <v>3</v>
      </c>
      <c r="BB5" s="172" t="s">
        <v>4</v>
      </c>
      <c r="BC5" s="174" t="s">
        <v>13</v>
      </c>
      <c r="BD5" s="1"/>
      <c r="BE5" s="182" t="s">
        <v>14</v>
      </c>
    </row>
    <row r="6" spans="1:57" x14ac:dyDescent="0.2">
      <c r="A6" s="32"/>
      <c r="B6" s="32"/>
      <c r="C6" s="3"/>
      <c r="D6" s="187"/>
      <c r="E6" s="189"/>
      <c r="F6" s="5"/>
      <c r="G6" s="177"/>
      <c r="H6" s="173"/>
      <c r="I6" s="173"/>
      <c r="J6" s="173"/>
      <c r="K6" s="173"/>
      <c r="L6" s="175"/>
      <c r="M6" s="5"/>
      <c r="N6" s="177"/>
      <c r="O6" s="173"/>
      <c r="P6" s="175"/>
      <c r="Q6" s="2"/>
      <c r="R6" s="181"/>
      <c r="S6" s="2"/>
      <c r="T6" s="177"/>
      <c r="U6" s="173"/>
      <c r="V6" s="173"/>
      <c r="W6" s="173"/>
      <c r="X6" s="173"/>
      <c r="Y6" s="175"/>
      <c r="Z6" s="2"/>
      <c r="AA6" s="177"/>
      <c r="AB6" s="173"/>
      <c r="AC6" s="175"/>
      <c r="AD6" s="1"/>
      <c r="AE6" s="183"/>
      <c r="AF6" s="39"/>
      <c r="AG6" s="177"/>
      <c r="AH6" s="173"/>
      <c r="AI6" s="173"/>
      <c r="AJ6" s="173"/>
      <c r="AK6" s="173"/>
      <c r="AL6" s="175"/>
      <c r="AM6" s="5"/>
      <c r="AN6" s="177"/>
      <c r="AO6" s="173"/>
      <c r="AP6" s="175"/>
      <c r="AQ6" s="2"/>
      <c r="AR6" s="181"/>
      <c r="AS6" s="2"/>
      <c r="AT6" s="177"/>
      <c r="AU6" s="173"/>
      <c r="AV6" s="173"/>
      <c r="AW6" s="173"/>
      <c r="AX6" s="173"/>
      <c r="AY6" s="175"/>
      <c r="AZ6" s="2"/>
      <c r="BA6" s="177"/>
      <c r="BB6" s="173"/>
      <c r="BC6" s="175"/>
      <c r="BD6" s="1"/>
      <c r="BE6" s="183"/>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1">
        <v>47.141006211788699</v>
      </c>
      <c r="H8" s="122">
        <v>58.459441928338798</v>
      </c>
      <c r="I8" s="122">
        <v>63.404559962613398</v>
      </c>
      <c r="J8" s="122">
        <v>63.023348093674301</v>
      </c>
      <c r="K8" s="122">
        <v>59.273501654337501</v>
      </c>
      <c r="L8" s="123">
        <v>58.260238163737903</v>
      </c>
      <c r="M8" s="124"/>
      <c r="N8" s="125">
        <v>61.895267282442198</v>
      </c>
      <c r="O8" s="126">
        <v>63.953859198420602</v>
      </c>
      <c r="P8" s="127">
        <v>62.9245518893891</v>
      </c>
      <c r="Q8" s="124"/>
      <c r="R8" s="128">
        <v>59.592905698850103</v>
      </c>
      <c r="S8" s="129"/>
      <c r="T8" s="121">
        <v>1.9103956896160801</v>
      </c>
      <c r="U8" s="122">
        <v>7.4845052054657604</v>
      </c>
      <c r="V8" s="122">
        <v>9.3694812925108693</v>
      </c>
      <c r="W8" s="122">
        <v>8.5467393406402206</v>
      </c>
      <c r="X8" s="122">
        <v>4.4356851299289604</v>
      </c>
      <c r="Y8" s="123">
        <v>6.5337130836914596</v>
      </c>
      <c r="Z8" s="124"/>
      <c r="AA8" s="125">
        <v>-1.13549034120465</v>
      </c>
      <c r="AB8" s="126">
        <v>-2.5906105148615501</v>
      </c>
      <c r="AC8" s="127">
        <v>-1.88035221707168</v>
      </c>
      <c r="AD8" s="124"/>
      <c r="AE8" s="128">
        <v>3.84717437889773</v>
      </c>
      <c r="AF8" s="29"/>
      <c r="AG8" s="121">
        <v>45.520541657383298</v>
      </c>
      <c r="AH8" s="122">
        <v>53.776942650988801</v>
      </c>
      <c r="AI8" s="122">
        <v>57.498935538724503</v>
      </c>
      <c r="AJ8" s="122">
        <v>58.3527226542544</v>
      </c>
      <c r="AK8" s="122">
        <v>58.321988232657901</v>
      </c>
      <c r="AL8" s="123">
        <v>54.694038335495499</v>
      </c>
      <c r="AM8" s="124"/>
      <c r="AN8" s="125">
        <v>62.948482340201402</v>
      </c>
      <c r="AO8" s="126">
        <v>63.018509560523199</v>
      </c>
      <c r="AP8" s="127">
        <v>62.983495859412898</v>
      </c>
      <c r="AQ8" s="124"/>
      <c r="AR8" s="128">
        <v>57.062176462730299</v>
      </c>
      <c r="AS8" s="129"/>
      <c r="AT8" s="121">
        <v>2.9260210139946501E-2</v>
      </c>
      <c r="AU8" s="122">
        <v>4.7480114144633596</v>
      </c>
      <c r="AV8" s="122">
        <v>6.2023262893247297</v>
      </c>
      <c r="AW8" s="122">
        <v>5.0739278392495404</v>
      </c>
      <c r="AX8" s="122">
        <v>2.27082721611453</v>
      </c>
      <c r="AY8" s="123">
        <v>3.7639334591954698</v>
      </c>
      <c r="AZ8" s="124"/>
      <c r="BA8" s="125">
        <v>-2.28818439661273</v>
      </c>
      <c r="BB8" s="126">
        <v>-3.6633150849521301</v>
      </c>
      <c r="BC8" s="127">
        <v>-2.9810081950858001</v>
      </c>
      <c r="BD8" s="124"/>
      <c r="BE8" s="128">
        <v>1.53684388253548</v>
      </c>
    </row>
    <row r="9" spans="1:57" x14ac:dyDescent="0.2">
      <c r="A9" s="20" t="s">
        <v>18</v>
      </c>
      <c r="B9" s="3" t="str">
        <f>TRIM(A9)</f>
        <v>Virginia</v>
      </c>
      <c r="C9" s="10"/>
      <c r="D9" s="24" t="s">
        <v>16</v>
      </c>
      <c r="E9" s="27" t="s">
        <v>17</v>
      </c>
      <c r="F9" s="3"/>
      <c r="G9" s="130">
        <v>44.809664278690803</v>
      </c>
      <c r="H9" s="124">
        <v>58.672055574710399</v>
      </c>
      <c r="I9" s="124">
        <v>63.3426553780536</v>
      </c>
      <c r="J9" s="124">
        <v>62.430244288651302</v>
      </c>
      <c r="K9" s="124">
        <v>56.883627680087798</v>
      </c>
      <c r="L9" s="131">
        <v>57.227649440038803</v>
      </c>
      <c r="M9" s="124"/>
      <c r="N9" s="132">
        <v>57.038143763807398</v>
      </c>
      <c r="O9" s="133">
        <v>58.8795668441686</v>
      </c>
      <c r="P9" s="134">
        <v>57.958855303988003</v>
      </c>
      <c r="Q9" s="124"/>
      <c r="R9" s="135">
        <v>57.436565401167101</v>
      </c>
      <c r="S9" s="129"/>
      <c r="T9" s="130">
        <v>1.0365055514892301</v>
      </c>
      <c r="U9" s="124">
        <v>7.2407447808831096</v>
      </c>
      <c r="V9" s="124">
        <v>9.2927304485814197</v>
      </c>
      <c r="W9" s="124">
        <v>9.3172874969766895</v>
      </c>
      <c r="X9" s="124">
        <v>5.2407552582110499</v>
      </c>
      <c r="Y9" s="131">
        <v>6.6972886326789496</v>
      </c>
      <c r="Z9" s="124"/>
      <c r="AA9" s="132">
        <v>-1.5470529528519901</v>
      </c>
      <c r="AB9" s="133">
        <v>-2.8430725729250699</v>
      </c>
      <c r="AC9" s="134">
        <v>-2.2096486664339201</v>
      </c>
      <c r="AD9" s="124"/>
      <c r="AE9" s="135">
        <v>3.9671063837831899</v>
      </c>
      <c r="AF9" s="30"/>
      <c r="AG9" s="130">
        <v>42.935366526281499</v>
      </c>
      <c r="AH9" s="124">
        <v>53.099559881466</v>
      </c>
      <c r="AI9" s="124">
        <v>57.300349256296002</v>
      </c>
      <c r="AJ9" s="124">
        <v>57.659010445807802</v>
      </c>
      <c r="AK9" s="124">
        <v>56.481363349302399</v>
      </c>
      <c r="AL9" s="131">
        <v>53.494892013456301</v>
      </c>
      <c r="AM9" s="124"/>
      <c r="AN9" s="132">
        <v>58.561732313099803</v>
      </c>
      <c r="AO9" s="133">
        <v>58.647690919007502</v>
      </c>
      <c r="AP9" s="134">
        <v>58.604711616053599</v>
      </c>
      <c r="AQ9" s="124"/>
      <c r="AR9" s="135">
        <v>54.954463717313999</v>
      </c>
      <c r="AS9" s="129"/>
      <c r="AT9" s="130">
        <v>-0.4578293385037</v>
      </c>
      <c r="AU9" s="124">
        <v>4.8025372593604496</v>
      </c>
      <c r="AV9" s="124">
        <v>6.5533797296713701</v>
      </c>
      <c r="AW9" s="124">
        <v>5.9246278819237697</v>
      </c>
      <c r="AX9" s="124">
        <v>3.1319965634950999</v>
      </c>
      <c r="AY9" s="131">
        <v>4.16660934444812</v>
      </c>
      <c r="AZ9" s="124"/>
      <c r="BA9" s="132">
        <v>-3.4562769002462601</v>
      </c>
      <c r="BB9" s="133">
        <v>-4.5899148800185303</v>
      </c>
      <c r="BC9" s="134">
        <v>-4.0268590766729604</v>
      </c>
      <c r="BD9" s="124"/>
      <c r="BE9" s="135">
        <v>1.5249376847351801</v>
      </c>
    </row>
    <row r="10" spans="1:57" x14ac:dyDescent="0.2">
      <c r="A10" s="21" t="s">
        <v>19</v>
      </c>
      <c r="B10" s="3" t="str">
        <f t="shared" ref="B10:B45" si="0">TRIM(A10)</f>
        <v>Norfolk/Virginia Beach, VA</v>
      </c>
      <c r="C10" s="3"/>
      <c r="D10" s="24" t="s">
        <v>16</v>
      </c>
      <c r="E10" s="27" t="s">
        <v>17</v>
      </c>
      <c r="F10" s="3"/>
      <c r="G10" s="130">
        <v>48.758697027197897</v>
      </c>
      <c r="H10" s="124">
        <v>55.890259329538203</v>
      </c>
      <c r="I10" s="124">
        <v>56.388361796331402</v>
      </c>
      <c r="J10" s="124">
        <v>57.316044697448802</v>
      </c>
      <c r="K10" s="124">
        <v>56.904912502635398</v>
      </c>
      <c r="L10" s="131">
        <v>55.051655070630403</v>
      </c>
      <c r="M10" s="124"/>
      <c r="N10" s="132">
        <v>63.2827324478178</v>
      </c>
      <c r="O10" s="133">
        <v>65.810141260805295</v>
      </c>
      <c r="P10" s="134">
        <v>64.546436854311594</v>
      </c>
      <c r="Q10" s="124"/>
      <c r="R10" s="135">
        <v>57.764449865967798</v>
      </c>
      <c r="S10" s="129"/>
      <c r="T10" s="130">
        <v>9.3474204568986607</v>
      </c>
      <c r="U10" s="124">
        <v>8.6037923302282309</v>
      </c>
      <c r="V10" s="124">
        <v>5.9054958526405796</v>
      </c>
      <c r="W10" s="124">
        <v>10.268293977160599</v>
      </c>
      <c r="X10" s="124">
        <v>5.5117738103494496</v>
      </c>
      <c r="Y10" s="131">
        <v>7.8563620787887496</v>
      </c>
      <c r="Z10" s="124"/>
      <c r="AA10" s="132">
        <v>0.38344672186497603</v>
      </c>
      <c r="AB10" s="133">
        <v>-2.8104102263703798</v>
      </c>
      <c r="AC10" s="134">
        <v>-1.27054377789938</v>
      </c>
      <c r="AD10" s="124"/>
      <c r="AE10" s="135">
        <v>4.7644001104672897</v>
      </c>
      <c r="AF10" s="30"/>
      <c r="AG10" s="130">
        <v>43.928475060382802</v>
      </c>
      <c r="AH10" s="124">
        <v>49.699255047513702</v>
      </c>
      <c r="AI10" s="124">
        <v>51.967674853246898</v>
      </c>
      <c r="AJ10" s="124">
        <v>55.138329516438901</v>
      </c>
      <c r="AK10" s="124">
        <v>56.5590930636751</v>
      </c>
      <c r="AL10" s="131">
        <v>51.458251887888899</v>
      </c>
      <c r="AM10" s="124"/>
      <c r="AN10" s="132">
        <v>62.8383894243429</v>
      </c>
      <c r="AO10" s="133">
        <v>63.791014904934897</v>
      </c>
      <c r="AP10" s="134">
        <v>63.314702164638902</v>
      </c>
      <c r="AQ10" s="124"/>
      <c r="AR10" s="135">
        <v>54.845073309619202</v>
      </c>
      <c r="AS10" s="129"/>
      <c r="AT10" s="130">
        <v>2.5027137423516601</v>
      </c>
      <c r="AU10" s="124">
        <v>4.7477097228948004</v>
      </c>
      <c r="AV10" s="124">
        <v>3.9470405077922202</v>
      </c>
      <c r="AW10" s="124">
        <v>3.9854362493050099</v>
      </c>
      <c r="AX10" s="124">
        <v>1.5036122287657201</v>
      </c>
      <c r="AY10" s="131">
        <v>3.3122628725725298</v>
      </c>
      <c r="AZ10" s="124"/>
      <c r="BA10" s="132">
        <v>-3.8650433661330599</v>
      </c>
      <c r="BB10" s="133">
        <v>-4.5288811250860501</v>
      </c>
      <c r="BC10" s="134">
        <v>-4.2006091215785197</v>
      </c>
      <c r="BD10" s="124"/>
      <c r="BE10" s="135">
        <v>0.70633977161208905</v>
      </c>
    </row>
    <row r="11" spans="1:57" x14ac:dyDescent="0.2">
      <c r="A11" s="21" t="s">
        <v>20</v>
      </c>
      <c r="B11" s="2" t="s">
        <v>72</v>
      </c>
      <c r="C11" s="3"/>
      <c r="D11" s="24" t="s">
        <v>16</v>
      </c>
      <c r="E11" s="27" t="s">
        <v>17</v>
      </c>
      <c r="F11" s="3"/>
      <c r="G11" s="130">
        <v>45.5492932546072</v>
      </c>
      <c r="H11" s="124">
        <v>61.902844873859301</v>
      </c>
      <c r="I11" s="124">
        <v>69.744140275541199</v>
      </c>
      <c r="J11" s="124">
        <v>68.4961531579889</v>
      </c>
      <c r="K11" s="124">
        <v>59.344247629271699</v>
      </c>
      <c r="L11" s="131">
        <v>61.007335838253702</v>
      </c>
      <c r="M11" s="124"/>
      <c r="N11" s="132">
        <v>60.006262300948201</v>
      </c>
      <c r="O11" s="133">
        <v>65.467883342279407</v>
      </c>
      <c r="P11" s="134">
        <v>62.7370728216138</v>
      </c>
      <c r="Q11" s="124"/>
      <c r="R11" s="135">
        <v>61.501546404928</v>
      </c>
      <c r="S11" s="129"/>
      <c r="T11" s="130">
        <v>-19.809213416845001</v>
      </c>
      <c r="U11" s="124">
        <v>-8.9456162563080195</v>
      </c>
      <c r="V11" s="124">
        <v>-4.8697654524196397</v>
      </c>
      <c r="W11" s="124">
        <v>-6.14447086298199</v>
      </c>
      <c r="X11" s="124">
        <v>-12.5174746211559</v>
      </c>
      <c r="Y11" s="131">
        <v>-9.9963681968636706</v>
      </c>
      <c r="Z11" s="124"/>
      <c r="AA11" s="132">
        <v>-14.526950368705799</v>
      </c>
      <c r="AB11" s="133">
        <v>-12.029268702351199</v>
      </c>
      <c r="AC11" s="134">
        <v>-13.2417113161505</v>
      </c>
      <c r="AD11" s="124"/>
      <c r="AE11" s="135">
        <v>-10.967036048245999</v>
      </c>
      <c r="AF11" s="30"/>
      <c r="AG11" s="130">
        <v>44.300060387823997</v>
      </c>
      <c r="AH11" s="124">
        <v>55.938136029165001</v>
      </c>
      <c r="AI11" s="124">
        <v>60.867571738498299</v>
      </c>
      <c r="AJ11" s="124">
        <v>61.165037686475301</v>
      </c>
      <c r="AK11" s="124">
        <v>60.147391022343399</v>
      </c>
      <c r="AL11" s="131">
        <v>56.483639372861198</v>
      </c>
      <c r="AM11" s="124"/>
      <c r="AN11" s="132">
        <v>64.131553050635105</v>
      </c>
      <c r="AO11" s="133">
        <v>65.428743961352595</v>
      </c>
      <c r="AP11" s="134">
        <v>64.780148505993907</v>
      </c>
      <c r="AQ11" s="124"/>
      <c r="AR11" s="135">
        <v>58.854108422609798</v>
      </c>
      <c r="AS11" s="129"/>
      <c r="AT11" s="130">
        <v>-15.5902710402094</v>
      </c>
      <c r="AU11" s="124">
        <v>-10.785653599104601</v>
      </c>
      <c r="AV11" s="124">
        <v>-8.2342850137510997</v>
      </c>
      <c r="AW11" s="124">
        <v>-7.9627241820704802</v>
      </c>
      <c r="AX11" s="124">
        <v>-11.2212969442387</v>
      </c>
      <c r="AY11" s="131">
        <v>-10.547587716464401</v>
      </c>
      <c r="AZ11" s="124"/>
      <c r="BA11" s="132">
        <v>-12.5602588994262</v>
      </c>
      <c r="BB11" s="133">
        <v>-12.5076502348695</v>
      </c>
      <c r="BC11" s="134">
        <v>-12.5336991113628</v>
      </c>
      <c r="BD11" s="124"/>
      <c r="BE11" s="135">
        <v>-11.181782800459001</v>
      </c>
    </row>
    <row r="12" spans="1:57" x14ac:dyDescent="0.2">
      <c r="A12" s="21" t="s">
        <v>21</v>
      </c>
      <c r="B12" s="3" t="str">
        <f t="shared" si="0"/>
        <v>Virginia Area</v>
      </c>
      <c r="C12" s="3"/>
      <c r="D12" s="24" t="s">
        <v>16</v>
      </c>
      <c r="E12" s="27" t="s">
        <v>17</v>
      </c>
      <c r="F12" s="3"/>
      <c r="G12" s="130">
        <v>36.6669017561182</v>
      </c>
      <c r="H12" s="124">
        <v>50.384371253261797</v>
      </c>
      <c r="I12" s="124">
        <v>53.365305498742202</v>
      </c>
      <c r="J12" s="124">
        <v>51.247149540400102</v>
      </c>
      <c r="K12" s="124">
        <v>47.123680560453202</v>
      </c>
      <c r="L12" s="131">
        <v>47.757481721795102</v>
      </c>
      <c r="M12" s="124"/>
      <c r="N12" s="132">
        <v>48.853938923760403</v>
      </c>
      <c r="O12" s="133">
        <v>48.129863413028602</v>
      </c>
      <c r="P12" s="134">
        <v>48.491901168394499</v>
      </c>
      <c r="Q12" s="124"/>
      <c r="R12" s="135">
        <v>47.9673158493949</v>
      </c>
      <c r="S12" s="129"/>
      <c r="T12" s="130">
        <v>-6.4867263598848899</v>
      </c>
      <c r="U12" s="124">
        <v>-2.5681685391478699</v>
      </c>
      <c r="V12" s="124">
        <v>0.53834920663177099</v>
      </c>
      <c r="W12" s="124">
        <v>-1.2777405779650699</v>
      </c>
      <c r="X12" s="124">
        <v>-2.86078675588021</v>
      </c>
      <c r="Y12" s="131">
        <v>-2.3061823366558798</v>
      </c>
      <c r="Z12" s="124"/>
      <c r="AA12" s="132">
        <v>-5.6695631330539404</v>
      </c>
      <c r="AB12" s="133">
        <v>-2.9833489191931899</v>
      </c>
      <c r="AC12" s="134">
        <v>-4.3553356856672698</v>
      </c>
      <c r="AD12" s="124"/>
      <c r="AE12" s="135">
        <v>-2.9070201997459399</v>
      </c>
      <c r="AF12" s="30"/>
      <c r="AG12" s="130">
        <v>39.143236804055498</v>
      </c>
      <c r="AH12" s="124">
        <v>50.2853730923906</v>
      </c>
      <c r="AI12" s="124">
        <v>53.148433246893099</v>
      </c>
      <c r="AJ12" s="124">
        <v>50.078732782691603</v>
      </c>
      <c r="AK12" s="124">
        <v>49.264955862182099</v>
      </c>
      <c r="AL12" s="131">
        <v>48.3839273376256</v>
      </c>
      <c r="AM12" s="124"/>
      <c r="AN12" s="132">
        <v>52.794222810986902</v>
      </c>
      <c r="AO12" s="133">
        <v>52.103726802733803</v>
      </c>
      <c r="AP12" s="134">
        <v>52.448974806860399</v>
      </c>
      <c r="AQ12" s="124"/>
      <c r="AR12" s="135">
        <v>49.544483175832497</v>
      </c>
      <c r="AS12" s="129"/>
      <c r="AT12" s="130">
        <v>-2.0958273061198902</v>
      </c>
      <c r="AU12" s="124">
        <v>0.96636658925526198</v>
      </c>
      <c r="AV12" s="124">
        <v>1.5049855497873501</v>
      </c>
      <c r="AW12" s="124">
        <v>9.2653981100773206E-2</v>
      </c>
      <c r="AX12" s="124">
        <v>7.6897435846131998E-2</v>
      </c>
      <c r="AY12" s="131">
        <v>0.213714701763695</v>
      </c>
      <c r="AZ12" s="124"/>
      <c r="BA12" s="132">
        <v>-3.8747018163547602</v>
      </c>
      <c r="BB12" s="133">
        <v>-4.06878756179362</v>
      </c>
      <c r="BC12" s="134">
        <v>-3.97120396411654</v>
      </c>
      <c r="BD12" s="124"/>
      <c r="BE12" s="135">
        <v>-1.09098464102629</v>
      </c>
    </row>
    <row r="13" spans="1:57" x14ac:dyDescent="0.2">
      <c r="A13" s="34" t="s">
        <v>22</v>
      </c>
      <c r="B13" s="2" t="s">
        <v>88</v>
      </c>
      <c r="C13" s="3"/>
      <c r="D13" s="24" t="s">
        <v>16</v>
      </c>
      <c r="E13" s="27" t="s">
        <v>17</v>
      </c>
      <c r="F13" s="3"/>
      <c r="G13" s="130">
        <v>50.999775734469601</v>
      </c>
      <c r="H13" s="124">
        <v>68.786723480600998</v>
      </c>
      <c r="I13" s="124">
        <v>76.482619421394901</v>
      </c>
      <c r="J13" s="124">
        <v>73.634447185467494</v>
      </c>
      <c r="K13" s="124">
        <v>65.258578156537297</v>
      </c>
      <c r="L13" s="131">
        <v>67.032428795694102</v>
      </c>
      <c r="M13" s="124"/>
      <c r="N13" s="132">
        <v>60.210809598564701</v>
      </c>
      <c r="O13" s="133">
        <v>62.9917021753756</v>
      </c>
      <c r="P13" s="134">
        <v>61.601255886970101</v>
      </c>
      <c r="Q13" s="124"/>
      <c r="R13" s="135">
        <v>65.480665107487198</v>
      </c>
      <c r="S13" s="129"/>
      <c r="T13" s="130">
        <v>26.3955928388581</v>
      </c>
      <c r="U13" s="124">
        <v>40.004851011428201</v>
      </c>
      <c r="V13" s="124">
        <v>41.4441935179388</v>
      </c>
      <c r="W13" s="124">
        <v>37.685618002713099</v>
      </c>
      <c r="X13" s="124">
        <v>31.018421824284498</v>
      </c>
      <c r="Y13" s="131">
        <v>35.779765193841797</v>
      </c>
      <c r="Z13" s="124"/>
      <c r="AA13" s="132">
        <v>9.9491748658556407</v>
      </c>
      <c r="AB13" s="133">
        <v>1.66684632623183</v>
      </c>
      <c r="AC13" s="134">
        <v>5.5526840997876104</v>
      </c>
      <c r="AD13" s="124"/>
      <c r="AE13" s="135">
        <v>26.0754291943237</v>
      </c>
      <c r="AF13" s="30"/>
      <c r="AG13" s="130">
        <v>43.84974209464</v>
      </c>
      <c r="AH13" s="124">
        <v>55.399192644090597</v>
      </c>
      <c r="AI13" s="124">
        <v>62.872168647678798</v>
      </c>
      <c r="AJ13" s="124">
        <v>64.499663601704398</v>
      </c>
      <c r="AK13" s="124">
        <v>61.983404350751201</v>
      </c>
      <c r="AL13" s="131">
        <v>57.720834267773</v>
      </c>
      <c r="AM13" s="124"/>
      <c r="AN13" s="132">
        <v>60.421170666068598</v>
      </c>
      <c r="AO13" s="133">
        <v>59.860282574568203</v>
      </c>
      <c r="AP13" s="134">
        <v>60.140726620318397</v>
      </c>
      <c r="AQ13" s="124"/>
      <c r="AR13" s="135">
        <v>58.412232082785998</v>
      </c>
      <c r="AS13" s="129"/>
      <c r="AT13" s="130">
        <v>11.9791468434703</v>
      </c>
      <c r="AU13" s="124">
        <v>25.177199710907399</v>
      </c>
      <c r="AV13" s="124">
        <v>30.6828422891715</v>
      </c>
      <c r="AW13" s="124">
        <v>26.903030403034698</v>
      </c>
      <c r="AX13" s="124">
        <v>20.8317972164167</v>
      </c>
      <c r="AY13" s="131">
        <v>23.517503610595099</v>
      </c>
      <c r="AZ13" s="124"/>
      <c r="BA13" s="132">
        <v>6.79229602568169</v>
      </c>
      <c r="BB13" s="133">
        <v>1.4184653103430001</v>
      </c>
      <c r="BC13" s="134">
        <v>4.0485551289291601</v>
      </c>
      <c r="BD13" s="124"/>
      <c r="BE13" s="135">
        <v>17.071467644660402</v>
      </c>
    </row>
    <row r="14" spans="1:57" x14ac:dyDescent="0.2">
      <c r="A14" s="21" t="s">
        <v>23</v>
      </c>
      <c r="B14" s="3" t="str">
        <f t="shared" si="0"/>
        <v>Arlington, VA</v>
      </c>
      <c r="C14" s="3"/>
      <c r="D14" s="24" t="s">
        <v>16</v>
      </c>
      <c r="E14" s="27" t="s">
        <v>17</v>
      </c>
      <c r="F14" s="3"/>
      <c r="G14" s="130">
        <v>54.843096234309598</v>
      </c>
      <c r="H14" s="124">
        <v>79.665271966527101</v>
      </c>
      <c r="I14" s="124">
        <v>87.761506276150598</v>
      </c>
      <c r="J14" s="124">
        <v>84.497907949790701</v>
      </c>
      <c r="K14" s="124">
        <v>73.347280334727998</v>
      </c>
      <c r="L14" s="131">
        <v>76.023012552301196</v>
      </c>
      <c r="M14" s="124"/>
      <c r="N14" s="132">
        <v>61.924686192468599</v>
      </c>
      <c r="O14" s="133">
        <v>59.110878661087803</v>
      </c>
      <c r="P14" s="134">
        <v>60.517782426778197</v>
      </c>
      <c r="Q14" s="124"/>
      <c r="R14" s="135">
        <v>71.592946802151801</v>
      </c>
      <c r="S14" s="129"/>
      <c r="T14" s="130">
        <v>43.303033866680401</v>
      </c>
      <c r="U14" s="124">
        <v>46.859225266567599</v>
      </c>
      <c r="V14" s="124">
        <v>45.495398203550003</v>
      </c>
      <c r="W14" s="124">
        <v>45.214430520470103</v>
      </c>
      <c r="X14" s="124">
        <v>46.348085531296498</v>
      </c>
      <c r="Y14" s="131">
        <v>45.558448353489602</v>
      </c>
      <c r="Z14" s="124"/>
      <c r="AA14" s="132">
        <v>28.3820585488332</v>
      </c>
      <c r="AB14" s="133">
        <v>7.8426640737030198</v>
      </c>
      <c r="AC14" s="134">
        <v>17.456848721636302</v>
      </c>
      <c r="AD14" s="124"/>
      <c r="AE14" s="135">
        <v>37.607143587810803</v>
      </c>
      <c r="AF14" s="30"/>
      <c r="AG14" s="130">
        <v>48.135460251045998</v>
      </c>
      <c r="AH14" s="124">
        <v>62.196652719665202</v>
      </c>
      <c r="AI14" s="124">
        <v>69.286087866108701</v>
      </c>
      <c r="AJ14" s="124">
        <v>71.032949790794902</v>
      </c>
      <c r="AK14" s="124">
        <v>64.866631799163102</v>
      </c>
      <c r="AL14" s="131">
        <v>63.103556485355597</v>
      </c>
      <c r="AM14" s="124"/>
      <c r="AN14" s="132">
        <v>56.2944560669456</v>
      </c>
      <c r="AO14" s="133">
        <v>53.650627615062703</v>
      </c>
      <c r="AP14" s="134">
        <v>54.972541841004102</v>
      </c>
      <c r="AQ14" s="124"/>
      <c r="AR14" s="135">
        <v>60.780409444112301</v>
      </c>
      <c r="AS14" s="129"/>
      <c r="AT14" s="130">
        <v>26.5420095626876</v>
      </c>
      <c r="AU14" s="124">
        <v>39.025707488420601</v>
      </c>
      <c r="AV14" s="124">
        <v>40.151859584456098</v>
      </c>
      <c r="AW14" s="124">
        <v>38.113701034238602</v>
      </c>
      <c r="AX14" s="124">
        <v>34.2092062461655</v>
      </c>
      <c r="AY14" s="131">
        <v>36.012923758176697</v>
      </c>
      <c r="AZ14" s="124"/>
      <c r="BA14" s="132">
        <v>12.121498783327601</v>
      </c>
      <c r="BB14" s="133">
        <v>5.2908130458733797</v>
      </c>
      <c r="BC14" s="134">
        <v>8.6809613319811998</v>
      </c>
      <c r="BD14" s="124"/>
      <c r="BE14" s="135">
        <v>27.713134584092501</v>
      </c>
    </row>
    <row r="15" spans="1:57" x14ac:dyDescent="0.2">
      <c r="A15" s="21" t="s">
        <v>24</v>
      </c>
      <c r="B15" s="3" t="str">
        <f t="shared" si="0"/>
        <v>Suburban Virginia Area</v>
      </c>
      <c r="C15" s="3"/>
      <c r="D15" s="24" t="s">
        <v>16</v>
      </c>
      <c r="E15" s="27" t="s">
        <v>17</v>
      </c>
      <c r="F15" s="3"/>
      <c r="G15" s="130">
        <v>47.534148094895698</v>
      </c>
      <c r="H15" s="124">
        <v>59.468008626887098</v>
      </c>
      <c r="I15" s="124">
        <v>63.853342918763403</v>
      </c>
      <c r="J15" s="124">
        <v>59.669302659956799</v>
      </c>
      <c r="K15" s="124">
        <v>54.3062544931703</v>
      </c>
      <c r="L15" s="131">
        <v>56.966211358734697</v>
      </c>
      <c r="M15" s="124"/>
      <c r="N15" s="132">
        <v>58.504672897196201</v>
      </c>
      <c r="O15" s="133">
        <v>57.282530553558502</v>
      </c>
      <c r="P15" s="134">
        <v>57.893601725377401</v>
      </c>
      <c r="Q15" s="124"/>
      <c r="R15" s="135">
        <v>57.231180034918303</v>
      </c>
      <c r="S15" s="129"/>
      <c r="T15" s="130">
        <v>1.5576503658206999</v>
      </c>
      <c r="U15" s="124">
        <v>2.4695668932429</v>
      </c>
      <c r="V15" s="124">
        <v>1.2504085836826799</v>
      </c>
      <c r="W15" s="124">
        <v>-2.7226791677127502</v>
      </c>
      <c r="X15" s="124">
        <v>-3.83208843117756</v>
      </c>
      <c r="Y15" s="131">
        <v>-0.30913012221423403</v>
      </c>
      <c r="Z15" s="124"/>
      <c r="AA15" s="132">
        <v>3.04235332060912</v>
      </c>
      <c r="AB15" s="133">
        <v>-7.43023949532438</v>
      </c>
      <c r="AC15" s="134">
        <v>-2.4191393222781898</v>
      </c>
      <c r="AD15" s="124"/>
      <c r="AE15" s="135">
        <v>-0.92828487392347503</v>
      </c>
      <c r="AF15" s="30"/>
      <c r="AG15" s="130">
        <v>44.370956146657001</v>
      </c>
      <c r="AH15" s="124">
        <v>54.608195542774901</v>
      </c>
      <c r="AI15" s="124">
        <v>57.095614665708098</v>
      </c>
      <c r="AJ15" s="124">
        <v>57.401150251617501</v>
      </c>
      <c r="AK15" s="124">
        <v>56.556434219985597</v>
      </c>
      <c r="AL15" s="131">
        <v>54.006470165348603</v>
      </c>
      <c r="AM15" s="124"/>
      <c r="AN15" s="132">
        <v>59.654924514737502</v>
      </c>
      <c r="AO15" s="133">
        <v>59.874191229331402</v>
      </c>
      <c r="AP15" s="134">
        <v>59.764557872034501</v>
      </c>
      <c r="AQ15" s="124"/>
      <c r="AR15" s="135">
        <v>55.651638081544597</v>
      </c>
      <c r="AS15" s="129"/>
      <c r="AT15" s="130">
        <v>1.35369708984227</v>
      </c>
      <c r="AU15" s="124">
        <v>6.6206407300087298</v>
      </c>
      <c r="AV15" s="124">
        <v>5.1931327313517901</v>
      </c>
      <c r="AW15" s="124">
        <v>3.20511773139989</v>
      </c>
      <c r="AX15" s="124">
        <v>0.34099581827139702</v>
      </c>
      <c r="AY15" s="131">
        <v>3.3595683333527901</v>
      </c>
      <c r="AZ15" s="124"/>
      <c r="BA15" s="132">
        <v>-0.29204405051861898</v>
      </c>
      <c r="BB15" s="133">
        <v>-4.6557788422149002</v>
      </c>
      <c r="BC15" s="134">
        <v>-2.5267247870162701</v>
      </c>
      <c r="BD15" s="124"/>
      <c r="BE15" s="135">
        <v>1.47925038814591</v>
      </c>
    </row>
    <row r="16" spans="1:57" x14ac:dyDescent="0.2">
      <c r="A16" s="21" t="s">
        <v>25</v>
      </c>
      <c r="B16" s="3" t="str">
        <f t="shared" si="0"/>
        <v>Alexandria, VA</v>
      </c>
      <c r="C16" s="3"/>
      <c r="D16" s="24" t="s">
        <v>16</v>
      </c>
      <c r="E16" s="27" t="s">
        <v>17</v>
      </c>
      <c r="F16" s="3"/>
      <c r="G16" s="130">
        <v>44.321164399904497</v>
      </c>
      <c r="H16" s="124">
        <v>60.5106179909329</v>
      </c>
      <c r="I16" s="124">
        <v>71.295633500357894</v>
      </c>
      <c r="J16" s="124">
        <v>72.023383440706198</v>
      </c>
      <c r="K16" s="124">
        <v>67.800047721307493</v>
      </c>
      <c r="L16" s="131">
        <v>63.190169410641801</v>
      </c>
      <c r="M16" s="124"/>
      <c r="N16" s="132">
        <v>66.296826533046996</v>
      </c>
      <c r="O16" s="133">
        <v>71.355285134812604</v>
      </c>
      <c r="P16" s="134">
        <v>68.8260558339298</v>
      </c>
      <c r="Q16" s="124"/>
      <c r="R16" s="135">
        <v>64.800422674438394</v>
      </c>
      <c r="S16" s="129"/>
      <c r="T16" s="130">
        <v>10.0378353609158</v>
      </c>
      <c r="U16" s="124">
        <v>28.577289513107701</v>
      </c>
      <c r="V16" s="124">
        <v>30.6770587428989</v>
      </c>
      <c r="W16" s="124">
        <v>32.983563530841899</v>
      </c>
      <c r="X16" s="124">
        <v>34.494217955196298</v>
      </c>
      <c r="Y16" s="131">
        <v>28.190821033706499</v>
      </c>
      <c r="Z16" s="124"/>
      <c r="AA16" s="132">
        <v>11.3022240008726</v>
      </c>
      <c r="AB16" s="133">
        <v>4.7591351082728499</v>
      </c>
      <c r="AC16" s="134">
        <v>7.8116264317832798</v>
      </c>
      <c r="AD16" s="124"/>
      <c r="AE16" s="135">
        <v>21.2363928842104</v>
      </c>
      <c r="AF16" s="30"/>
      <c r="AG16" s="130">
        <v>41.428060128847498</v>
      </c>
      <c r="AH16" s="124">
        <v>51.706036745406799</v>
      </c>
      <c r="AI16" s="124">
        <v>59.931997136721499</v>
      </c>
      <c r="AJ16" s="124">
        <v>63.159150560725301</v>
      </c>
      <c r="AK16" s="124">
        <v>60.576234788833197</v>
      </c>
      <c r="AL16" s="131">
        <v>55.360295872106803</v>
      </c>
      <c r="AM16" s="124"/>
      <c r="AN16" s="132">
        <v>60.704485802910902</v>
      </c>
      <c r="AO16" s="133">
        <v>61.133977570985401</v>
      </c>
      <c r="AP16" s="134">
        <v>60.919231686948201</v>
      </c>
      <c r="AQ16" s="124"/>
      <c r="AR16" s="135">
        <v>56.948563247775802</v>
      </c>
      <c r="AS16" s="129"/>
      <c r="AT16" s="130">
        <v>4.0182337049166001</v>
      </c>
      <c r="AU16" s="124">
        <v>20.589093030037901</v>
      </c>
      <c r="AV16" s="124">
        <v>26.510782035782501</v>
      </c>
      <c r="AW16" s="124">
        <v>25.7102707911429</v>
      </c>
      <c r="AX16" s="124">
        <v>17.102725970932799</v>
      </c>
      <c r="AY16" s="131">
        <v>19.285492004461499</v>
      </c>
      <c r="AZ16" s="124"/>
      <c r="BA16" s="132">
        <v>2.1104642713462698</v>
      </c>
      <c r="BB16" s="133">
        <v>-0.66254160289819597</v>
      </c>
      <c r="BC16" s="134">
        <v>0.69998921668235004</v>
      </c>
      <c r="BD16" s="124"/>
      <c r="BE16" s="135">
        <v>12.916011385397001</v>
      </c>
    </row>
    <row r="17" spans="1:57" x14ac:dyDescent="0.2">
      <c r="A17" s="21" t="s">
        <v>26</v>
      </c>
      <c r="B17" s="3" t="str">
        <f t="shared" si="0"/>
        <v>Fairfax/Tysons Corner, VA</v>
      </c>
      <c r="C17" s="3"/>
      <c r="D17" s="24" t="s">
        <v>16</v>
      </c>
      <c r="E17" s="27" t="s">
        <v>17</v>
      </c>
      <c r="F17" s="3"/>
      <c r="G17" s="130">
        <v>44.389171679777803</v>
      </c>
      <c r="H17" s="124">
        <v>63.7667746413697</v>
      </c>
      <c r="I17" s="124">
        <v>75.196668209162397</v>
      </c>
      <c r="J17" s="124">
        <v>74.548819990745002</v>
      </c>
      <c r="K17" s="124">
        <v>62.505784359092999</v>
      </c>
      <c r="L17" s="131">
        <v>64.081443776029602</v>
      </c>
      <c r="M17" s="124"/>
      <c r="N17" s="132">
        <v>52.788061082832002</v>
      </c>
      <c r="O17" s="133">
        <v>55.032392410920799</v>
      </c>
      <c r="P17" s="134">
        <v>53.910226746876397</v>
      </c>
      <c r="Q17" s="124"/>
      <c r="R17" s="135">
        <v>61.175381767700102</v>
      </c>
      <c r="S17" s="129"/>
      <c r="T17" s="130">
        <v>10.057289690652</v>
      </c>
      <c r="U17" s="124">
        <v>32.148046330609297</v>
      </c>
      <c r="V17" s="124">
        <v>36.363868783891199</v>
      </c>
      <c r="W17" s="124">
        <v>32.458802790134897</v>
      </c>
      <c r="X17" s="124">
        <v>24.486432606884399</v>
      </c>
      <c r="Y17" s="131">
        <v>28.0488529513526</v>
      </c>
      <c r="Z17" s="124"/>
      <c r="AA17" s="132">
        <v>4.8390303190338502</v>
      </c>
      <c r="AB17" s="133">
        <v>4.2963439562066803</v>
      </c>
      <c r="AC17" s="134">
        <v>4.5613352404189902</v>
      </c>
      <c r="AD17" s="124"/>
      <c r="AE17" s="135">
        <v>21.194367448393901</v>
      </c>
      <c r="AF17" s="30"/>
      <c r="AG17" s="130">
        <v>41.178852383155899</v>
      </c>
      <c r="AH17" s="124">
        <v>54.653516890328497</v>
      </c>
      <c r="AI17" s="124">
        <v>63.920060157334497</v>
      </c>
      <c r="AJ17" s="124">
        <v>66.667630726515497</v>
      </c>
      <c r="AK17" s="124">
        <v>62.583873206848601</v>
      </c>
      <c r="AL17" s="131">
        <v>57.800786672836601</v>
      </c>
      <c r="AM17" s="124"/>
      <c r="AN17" s="132">
        <v>56.400393336418297</v>
      </c>
      <c r="AO17" s="133">
        <v>55.720731142989301</v>
      </c>
      <c r="AP17" s="134">
        <v>56.060562239703799</v>
      </c>
      <c r="AQ17" s="124"/>
      <c r="AR17" s="135">
        <v>57.303579691941501</v>
      </c>
      <c r="AS17" s="129"/>
      <c r="AT17" s="130">
        <v>7.5666746978429202</v>
      </c>
      <c r="AU17" s="124">
        <v>19.800452871524701</v>
      </c>
      <c r="AV17" s="124">
        <v>26.293637409895901</v>
      </c>
      <c r="AW17" s="124">
        <v>26.284126434733501</v>
      </c>
      <c r="AX17" s="124">
        <v>18.364623845586198</v>
      </c>
      <c r="AY17" s="131">
        <v>20.3278317475698</v>
      </c>
      <c r="AZ17" s="124"/>
      <c r="BA17" s="132">
        <v>2.0991582400156901</v>
      </c>
      <c r="BB17" s="133">
        <v>2.4001549554285102</v>
      </c>
      <c r="BC17" s="134">
        <v>2.2485227941082599</v>
      </c>
      <c r="BD17" s="124"/>
      <c r="BE17" s="135">
        <v>14.6609024832425</v>
      </c>
    </row>
    <row r="18" spans="1:57" x14ac:dyDescent="0.2">
      <c r="A18" s="21" t="s">
        <v>27</v>
      </c>
      <c r="B18" s="3" t="str">
        <f t="shared" si="0"/>
        <v>I-95 Fredericksburg, VA</v>
      </c>
      <c r="C18" s="3"/>
      <c r="D18" s="24" t="s">
        <v>16</v>
      </c>
      <c r="E18" s="27" t="s">
        <v>17</v>
      </c>
      <c r="F18" s="3"/>
      <c r="G18" s="130">
        <v>49.212827988338098</v>
      </c>
      <c r="H18" s="124">
        <v>58.029154518950399</v>
      </c>
      <c r="I18" s="124">
        <v>59.311953352769599</v>
      </c>
      <c r="J18" s="124">
        <v>60.7463556851311</v>
      </c>
      <c r="K18" s="124">
        <v>56.688046647230301</v>
      </c>
      <c r="L18" s="131">
        <v>56.797667638483901</v>
      </c>
      <c r="M18" s="124"/>
      <c r="N18" s="132">
        <v>57.1545189504373</v>
      </c>
      <c r="O18" s="133">
        <v>59.405247813411002</v>
      </c>
      <c r="P18" s="134">
        <v>58.279883381924101</v>
      </c>
      <c r="Q18" s="124"/>
      <c r="R18" s="135">
        <v>57.221157850895402</v>
      </c>
      <c r="S18" s="129"/>
      <c r="T18" s="130">
        <v>2.0158307766012</v>
      </c>
      <c r="U18" s="124">
        <v>7.45255652751311</v>
      </c>
      <c r="V18" s="124">
        <v>5.6424691849727298</v>
      </c>
      <c r="W18" s="124">
        <v>7.2370650515845396</v>
      </c>
      <c r="X18" s="124">
        <v>2.1818467805607802</v>
      </c>
      <c r="Y18" s="131">
        <v>4.9812964757646503</v>
      </c>
      <c r="Z18" s="124"/>
      <c r="AA18" s="132">
        <v>-4.2798902324083796</v>
      </c>
      <c r="AB18" s="133">
        <v>-8.8785716377143107</v>
      </c>
      <c r="AC18" s="134">
        <v>-6.6801755002157304</v>
      </c>
      <c r="AD18" s="124"/>
      <c r="AE18" s="135">
        <v>1.29769194828391</v>
      </c>
      <c r="AF18" s="30"/>
      <c r="AG18" s="130">
        <v>46.880466472303198</v>
      </c>
      <c r="AH18" s="124">
        <v>53.536443148688001</v>
      </c>
      <c r="AI18" s="124">
        <v>57.157434402332299</v>
      </c>
      <c r="AJ18" s="124">
        <v>57.122448979591802</v>
      </c>
      <c r="AK18" s="124">
        <v>58.5889212827988</v>
      </c>
      <c r="AL18" s="131">
        <v>54.657142857142802</v>
      </c>
      <c r="AM18" s="124"/>
      <c r="AN18" s="132">
        <v>61.0524781341107</v>
      </c>
      <c r="AO18" s="133">
        <v>61.475218658892103</v>
      </c>
      <c r="AP18" s="134">
        <v>61.263848396501402</v>
      </c>
      <c r="AQ18" s="124"/>
      <c r="AR18" s="135">
        <v>56.544773011245297</v>
      </c>
      <c r="AS18" s="129"/>
      <c r="AT18" s="130">
        <v>-6.6700890922061404</v>
      </c>
      <c r="AU18" s="124">
        <v>-1.31525899768774</v>
      </c>
      <c r="AV18" s="124">
        <v>1.3301972107262201</v>
      </c>
      <c r="AW18" s="124">
        <v>-0.64701451500783302</v>
      </c>
      <c r="AX18" s="124">
        <v>1.35228674354622</v>
      </c>
      <c r="AY18" s="131">
        <v>-1.05142494292668</v>
      </c>
      <c r="AZ18" s="124"/>
      <c r="BA18" s="132">
        <v>-4.1736302278204196</v>
      </c>
      <c r="BB18" s="133">
        <v>-9.4857040472535008</v>
      </c>
      <c r="BC18" s="134">
        <v>-6.9145390561984303</v>
      </c>
      <c r="BD18" s="124"/>
      <c r="BE18" s="135">
        <v>-2.9438270405232601</v>
      </c>
    </row>
    <row r="19" spans="1:57" x14ac:dyDescent="0.2">
      <c r="A19" s="21" t="s">
        <v>28</v>
      </c>
      <c r="B19" s="3" t="str">
        <f t="shared" si="0"/>
        <v>Dulles Airport Area, VA</v>
      </c>
      <c r="C19" s="3"/>
      <c r="D19" s="24" t="s">
        <v>16</v>
      </c>
      <c r="E19" s="27" t="s">
        <v>17</v>
      </c>
      <c r="F19" s="3"/>
      <c r="G19" s="130">
        <v>51.802314551318503</v>
      </c>
      <c r="H19" s="124">
        <v>72.130525516979702</v>
      </c>
      <c r="I19" s="124">
        <v>82.375260861316605</v>
      </c>
      <c r="J19" s="124">
        <v>81.388730791121205</v>
      </c>
      <c r="K19" s="124">
        <v>67.804970593815199</v>
      </c>
      <c r="L19" s="131">
        <v>71.100360462910203</v>
      </c>
      <c r="M19" s="124"/>
      <c r="N19" s="132">
        <v>54.230696262568699</v>
      </c>
      <c r="O19" s="133">
        <v>57.778410168848403</v>
      </c>
      <c r="P19" s="134">
        <v>56.004553215708498</v>
      </c>
      <c r="Q19" s="124"/>
      <c r="R19" s="135">
        <v>66.787272677995503</v>
      </c>
      <c r="S19" s="129"/>
      <c r="T19" s="130">
        <v>7.4574450599692996</v>
      </c>
      <c r="U19" s="124">
        <v>13.722645118040999</v>
      </c>
      <c r="V19" s="124">
        <v>25.300247667192298</v>
      </c>
      <c r="W19" s="124">
        <v>25.204439352615299</v>
      </c>
      <c r="X19" s="124">
        <v>19.204076667721701</v>
      </c>
      <c r="Y19" s="131">
        <v>18.792683622627798</v>
      </c>
      <c r="Z19" s="124"/>
      <c r="AA19" s="132">
        <v>2.87119322920856</v>
      </c>
      <c r="AB19" s="133">
        <v>7.9753573387483003</v>
      </c>
      <c r="AC19" s="134">
        <v>5.4423424347787703</v>
      </c>
      <c r="AD19" s="124"/>
      <c r="AE19" s="135">
        <v>15.295243452825799</v>
      </c>
      <c r="AF19" s="30"/>
      <c r="AG19" s="130">
        <v>47.2799279074179</v>
      </c>
      <c r="AH19" s="124">
        <v>61.155378486055703</v>
      </c>
      <c r="AI19" s="124">
        <v>68.065831910453397</v>
      </c>
      <c r="AJ19" s="124">
        <v>68.338550559666004</v>
      </c>
      <c r="AK19" s="124">
        <v>62.630430658319099</v>
      </c>
      <c r="AL19" s="131">
        <v>61.494023904382402</v>
      </c>
      <c r="AM19" s="124"/>
      <c r="AN19" s="132">
        <v>56.455131853538198</v>
      </c>
      <c r="AO19" s="133">
        <v>56.028267880857499</v>
      </c>
      <c r="AP19" s="134">
        <v>56.241699867197802</v>
      </c>
      <c r="AQ19" s="124"/>
      <c r="AR19" s="135">
        <v>59.993359893758303</v>
      </c>
      <c r="AS19" s="129"/>
      <c r="AT19" s="130">
        <v>9.2410979154743504</v>
      </c>
      <c r="AU19" s="124">
        <v>14.5954967527296</v>
      </c>
      <c r="AV19" s="124">
        <v>20.761042493311201</v>
      </c>
      <c r="AW19" s="124">
        <v>18.252097198073301</v>
      </c>
      <c r="AX19" s="124">
        <v>14.5409670962646</v>
      </c>
      <c r="AY19" s="131">
        <v>15.8082880611116</v>
      </c>
      <c r="AZ19" s="124"/>
      <c r="BA19" s="132">
        <v>3.4739452443169498</v>
      </c>
      <c r="BB19" s="133">
        <v>4.0347006603183404</v>
      </c>
      <c r="BC19" s="134">
        <v>3.7525012926736898</v>
      </c>
      <c r="BD19" s="124"/>
      <c r="BE19" s="135">
        <v>12.3119180336244</v>
      </c>
    </row>
    <row r="20" spans="1:57" x14ac:dyDescent="0.2">
      <c r="A20" s="21" t="s">
        <v>29</v>
      </c>
      <c r="B20" s="3" t="str">
        <f t="shared" si="0"/>
        <v>Williamsburg, VA</v>
      </c>
      <c r="C20" s="3"/>
      <c r="D20" s="24" t="s">
        <v>16</v>
      </c>
      <c r="E20" s="27" t="s">
        <v>17</v>
      </c>
      <c r="F20" s="3"/>
      <c r="G20" s="130">
        <v>39.473330646244698</v>
      </c>
      <c r="H20" s="124">
        <v>35.644229477361201</v>
      </c>
      <c r="I20" s="124">
        <v>33.964799140131603</v>
      </c>
      <c r="J20" s="124">
        <v>37.310224371893</v>
      </c>
      <c r="K20" s="124">
        <v>42.590353352142898</v>
      </c>
      <c r="L20" s="131">
        <v>37.796587397554703</v>
      </c>
      <c r="M20" s="124"/>
      <c r="N20" s="132">
        <v>59.6130592503022</v>
      </c>
      <c r="O20" s="133">
        <v>71.516861480585703</v>
      </c>
      <c r="P20" s="134">
        <v>65.564960365443994</v>
      </c>
      <c r="Q20" s="124"/>
      <c r="R20" s="135">
        <v>45.730408245523101</v>
      </c>
      <c r="S20" s="129"/>
      <c r="T20" s="130">
        <v>4.5821189941823199</v>
      </c>
      <c r="U20" s="124">
        <v>-9.5997074682203802</v>
      </c>
      <c r="V20" s="124">
        <v>-12.4145237779287</v>
      </c>
      <c r="W20" s="124">
        <v>11.1195812815075</v>
      </c>
      <c r="X20" s="124">
        <v>10.0542909836752</v>
      </c>
      <c r="Y20" s="131">
        <v>0.40093282118558699</v>
      </c>
      <c r="Z20" s="124"/>
      <c r="AA20" s="132">
        <v>-2.2449615993410599</v>
      </c>
      <c r="AB20" s="133">
        <v>-2.74687759317561</v>
      </c>
      <c r="AC20" s="134">
        <v>-2.5193416823952499</v>
      </c>
      <c r="AD20" s="124"/>
      <c r="AE20" s="135">
        <v>-0.81621847485024501</v>
      </c>
      <c r="AF20" s="30"/>
      <c r="AG20" s="130">
        <v>32.117425769179</v>
      </c>
      <c r="AH20" s="124">
        <v>31.637108692731399</v>
      </c>
      <c r="AI20" s="124">
        <v>35.187424425634802</v>
      </c>
      <c r="AJ20" s="124">
        <v>42.415692597071001</v>
      </c>
      <c r="AK20" s="124">
        <v>46.694881096332097</v>
      </c>
      <c r="AL20" s="131">
        <v>37.610506516189702</v>
      </c>
      <c r="AM20" s="124"/>
      <c r="AN20" s="132">
        <v>62.555421201128503</v>
      </c>
      <c r="AO20" s="133">
        <v>67.620583098213004</v>
      </c>
      <c r="AP20" s="134">
        <v>65.0880021496708</v>
      </c>
      <c r="AQ20" s="124"/>
      <c r="AR20" s="135">
        <v>45.461219554327101</v>
      </c>
      <c r="AS20" s="129"/>
      <c r="AT20" s="130">
        <v>5.1252711033291902</v>
      </c>
      <c r="AU20" s="124">
        <v>-3.89071111416356</v>
      </c>
      <c r="AV20" s="124">
        <v>2.8642507688204302</v>
      </c>
      <c r="AW20" s="124">
        <v>9.7933984444815003</v>
      </c>
      <c r="AX20" s="124">
        <v>5.1072042655266099</v>
      </c>
      <c r="AY20" s="131">
        <v>4.03930907693106</v>
      </c>
      <c r="AZ20" s="124"/>
      <c r="BA20" s="132">
        <v>-2.5308302865335599</v>
      </c>
      <c r="BB20" s="133">
        <v>-2.8774246199549101</v>
      </c>
      <c r="BC20" s="134">
        <v>-2.71117864118541</v>
      </c>
      <c r="BD20" s="124"/>
      <c r="BE20" s="135">
        <v>1.15512324543939</v>
      </c>
    </row>
    <row r="21" spans="1:57" x14ac:dyDescent="0.2">
      <c r="A21" s="21" t="s">
        <v>30</v>
      </c>
      <c r="B21" s="3" t="str">
        <f t="shared" si="0"/>
        <v>Virginia Beach, VA</v>
      </c>
      <c r="C21" s="3"/>
      <c r="D21" s="24" t="s">
        <v>16</v>
      </c>
      <c r="E21" s="27" t="s">
        <v>17</v>
      </c>
      <c r="F21" s="3"/>
      <c r="G21" s="130">
        <v>41.5021388614675</v>
      </c>
      <c r="H21" s="124">
        <v>49.004606778545501</v>
      </c>
      <c r="I21" s="124">
        <v>46.117143797301701</v>
      </c>
      <c r="J21" s="124">
        <v>47.1948009213557</v>
      </c>
      <c r="K21" s="124">
        <v>50.600526488976598</v>
      </c>
      <c r="L21" s="131">
        <v>46.883843369529401</v>
      </c>
      <c r="M21" s="124"/>
      <c r="N21" s="132">
        <v>58.292201382033497</v>
      </c>
      <c r="O21" s="133">
        <v>57.798617966436296</v>
      </c>
      <c r="P21" s="134">
        <v>58.045409674234897</v>
      </c>
      <c r="Q21" s="124"/>
      <c r="R21" s="135">
        <v>50.072862313731001</v>
      </c>
      <c r="S21" s="129"/>
      <c r="T21" s="130">
        <v>11.7861818921871</v>
      </c>
      <c r="U21" s="124">
        <v>17.363890466575601</v>
      </c>
      <c r="V21" s="124">
        <v>5.67726899338885</v>
      </c>
      <c r="W21" s="124">
        <v>5.0795945641680502</v>
      </c>
      <c r="X21" s="124">
        <v>-0.919221826706205</v>
      </c>
      <c r="Y21" s="131">
        <v>7.2838481830435597</v>
      </c>
      <c r="Z21" s="124"/>
      <c r="AA21" s="132">
        <v>-0.93101984776630797</v>
      </c>
      <c r="AB21" s="133">
        <v>-9.0908875153259991</v>
      </c>
      <c r="AC21" s="134">
        <v>-5.1688756487526701</v>
      </c>
      <c r="AD21" s="124"/>
      <c r="AE21" s="135">
        <v>2.8123193824065398</v>
      </c>
      <c r="AF21" s="30"/>
      <c r="AG21" s="130">
        <v>35.673737063223598</v>
      </c>
      <c r="AH21" s="124">
        <v>39.306204409474603</v>
      </c>
      <c r="AI21" s="124">
        <v>40.711826899434399</v>
      </c>
      <c r="AJ21" s="124">
        <v>44.443078436193701</v>
      </c>
      <c r="AK21" s="124">
        <v>47.642786804529699</v>
      </c>
      <c r="AL21" s="131">
        <v>41.554246549511902</v>
      </c>
      <c r="AM21" s="124"/>
      <c r="AN21" s="132">
        <v>55.8037912358444</v>
      </c>
      <c r="AO21" s="133">
        <v>56.326932545543997</v>
      </c>
      <c r="AP21" s="134">
        <v>56.065361890694199</v>
      </c>
      <c r="AQ21" s="124"/>
      <c r="AR21" s="135">
        <v>45.6974745122847</v>
      </c>
      <c r="AS21" s="129"/>
      <c r="AT21" s="130">
        <v>-1.20341850937164E-2</v>
      </c>
      <c r="AU21" s="124">
        <v>3.5233425777083802</v>
      </c>
      <c r="AV21" s="124">
        <v>-0.58265645236483998</v>
      </c>
      <c r="AW21" s="124">
        <v>-1.5812456707707401</v>
      </c>
      <c r="AX21" s="124">
        <v>-4.9278274220530403</v>
      </c>
      <c r="AY21" s="131">
        <v>-0.99148524189638798</v>
      </c>
      <c r="AZ21" s="124"/>
      <c r="BA21" s="132">
        <v>-7.8574042894574596</v>
      </c>
      <c r="BB21" s="133">
        <v>-8.7734734024702306</v>
      </c>
      <c r="BC21" s="134">
        <v>-8.3198639175128992</v>
      </c>
      <c r="BD21" s="124"/>
      <c r="BE21" s="135">
        <v>-3.6897785056828698</v>
      </c>
    </row>
    <row r="22" spans="1:57" x14ac:dyDescent="0.2">
      <c r="A22" s="34" t="s">
        <v>31</v>
      </c>
      <c r="B22" s="3" t="str">
        <f t="shared" si="0"/>
        <v>Norfolk/Portsmouth, VA</v>
      </c>
      <c r="C22" s="3"/>
      <c r="D22" s="24" t="s">
        <v>16</v>
      </c>
      <c r="E22" s="27" t="s">
        <v>17</v>
      </c>
      <c r="F22" s="3"/>
      <c r="G22" s="130">
        <v>54.526278783617499</v>
      </c>
      <c r="H22" s="124">
        <v>64.035858674635193</v>
      </c>
      <c r="I22" s="124">
        <v>68.500615222358903</v>
      </c>
      <c r="J22" s="124">
        <v>67.973281771840306</v>
      </c>
      <c r="K22" s="124">
        <v>62.278080506240101</v>
      </c>
      <c r="L22" s="131">
        <v>63.462822991738399</v>
      </c>
      <c r="M22" s="124"/>
      <c r="N22" s="132">
        <v>67.586570574793399</v>
      </c>
      <c r="O22" s="133">
        <v>64.369836526630294</v>
      </c>
      <c r="P22" s="134">
        <v>65.978203550711896</v>
      </c>
      <c r="Q22" s="124"/>
      <c r="R22" s="135">
        <v>64.181503151445099</v>
      </c>
      <c r="S22" s="129"/>
      <c r="T22" s="130">
        <v>10.8837366332085</v>
      </c>
      <c r="U22" s="124">
        <v>11.057924307137</v>
      </c>
      <c r="V22" s="124">
        <v>14.207821278754199</v>
      </c>
      <c r="W22" s="124">
        <v>19.710371239268401</v>
      </c>
      <c r="X22" s="124">
        <v>10.881086719273901</v>
      </c>
      <c r="Y22" s="131">
        <v>13.4232568666714</v>
      </c>
      <c r="Z22" s="124"/>
      <c r="AA22" s="132">
        <v>3.5817877522144199</v>
      </c>
      <c r="AB22" s="133">
        <v>-1.63943368870338</v>
      </c>
      <c r="AC22" s="134">
        <v>0.96731673898430803</v>
      </c>
      <c r="AD22" s="124"/>
      <c r="AE22" s="135">
        <v>9.4571678109052897</v>
      </c>
      <c r="AF22" s="30"/>
      <c r="AG22" s="130">
        <v>51.371066971348199</v>
      </c>
      <c r="AH22" s="124">
        <v>59.382140973809101</v>
      </c>
      <c r="AI22" s="124">
        <v>60.5774301283178</v>
      </c>
      <c r="AJ22" s="124">
        <v>62.370363860080801</v>
      </c>
      <c r="AK22" s="124">
        <v>60.638952364211598</v>
      </c>
      <c r="AL22" s="131">
        <v>58.867990859553501</v>
      </c>
      <c r="AM22" s="124"/>
      <c r="AN22" s="132">
        <v>63.016347336966</v>
      </c>
      <c r="AO22" s="133">
        <v>63.148180699595699</v>
      </c>
      <c r="AP22" s="134">
        <v>63.082264018280803</v>
      </c>
      <c r="AQ22" s="124"/>
      <c r="AR22" s="135">
        <v>60.072068904904199</v>
      </c>
      <c r="AS22" s="129"/>
      <c r="AT22" s="130">
        <v>5.8859725514807302</v>
      </c>
      <c r="AU22" s="124">
        <v>9.8304293819403501</v>
      </c>
      <c r="AV22" s="124">
        <v>6.8671105812443596</v>
      </c>
      <c r="AW22" s="124">
        <v>7.7508494093877296</v>
      </c>
      <c r="AX22" s="124">
        <v>2.6031262952118399</v>
      </c>
      <c r="AY22" s="131">
        <v>6.5477221401906798</v>
      </c>
      <c r="AZ22" s="124"/>
      <c r="BA22" s="132">
        <v>-6.55489148312859</v>
      </c>
      <c r="BB22" s="133">
        <v>-3.9702258770775298</v>
      </c>
      <c r="BC22" s="134">
        <v>-5.2788374880815496</v>
      </c>
      <c r="BD22" s="124"/>
      <c r="BE22" s="135">
        <v>2.7004714908124798</v>
      </c>
    </row>
    <row r="23" spans="1:57" x14ac:dyDescent="0.2">
      <c r="A23" s="35" t="s">
        <v>32</v>
      </c>
      <c r="B23" s="3" t="str">
        <f t="shared" si="0"/>
        <v>Newport News/Hampton, VA</v>
      </c>
      <c r="C23" s="3"/>
      <c r="D23" s="24" t="s">
        <v>16</v>
      </c>
      <c r="E23" s="27" t="s">
        <v>17</v>
      </c>
      <c r="F23" s="3"/>
      <c r="G23" s="130">
        <v>53.888327802625803</v>
      </c>
      <c r="H23" s="124">
        <v>62.545087288991397</v>
      </c>
      <c r="I23" s="124">
        <v>66.368489395469595</v>
      </c>
      <c r="J23" s="124">
        <v>67.335160871447101</v>
      </c>
      <c r="K23" s="124">
        <v>63.915740874332698</v>
      </c>
      <c r="L23" s="131">
        <v>62.8105612465733</v>
      </c>
      <c r="M23" s="124"/>
      <c r="N23" s="132">
        <v>64.031164334150901</v>
      </c>
      <c r="O23" s="133">
        <v>67.969989900447203</v>
      </c>
      <c r="P23" s="134">
        <v>66.000577117299002</v>
      </c>
      <c r="Q23" s="124"/>
      <c r="R23" s="135">
        <v>63.721994352495003</v>
      </c>
      <c r="S23" s="129"/>
      <c r="T23" s="130">
        <v>5.9578305943402601</v>
      </c>
      <c r="U23" s="124">
        <v>5.1969268193989402</v>
      </c>
      <c r="V23" s="124">
        <v>9.0770533337993502</v>
      </c>
      <c r="W23" s="124">
        <v>12.903318026363101</v>
      </c>
      <c r="X23" s="124">
        <v>8.0177553160324209</v>
      </c>
      <c r="Y23" s="131">
        <v>8.30519721797838</v>
      </c>
      <c r="Z23" s="124"/>
      <c r="AA23" s="132">
        <v>-1.6011167666383599</v>
      </c>
      <c r="AB23" s="133">
        <v>0.25537953719455397</v>
      </c>
      <c r="AC23" s="134">
        <v>-0.65383982493245896</v>
      </c>
      <c r="AD23" s="124"/>
      <c r="AE23" s="135">
        <v>5.4899807869274904</v>
      </c>
      <c r="AF23" s="30"/>
      <c r="AG23" s="130">
        <v>52.835088731784701</v>
      </c>
      <c r="AH23" s="124">
        <v>60.550425624008</v>
      </c>
      <c r="AI23" s="124">
        <v>63.720963785889403</v>
      </c>
      <c r="AJ23" s="124">
        <v>64.961765978935205</v>
      </c>
      <c r="AK23" s="124">
        <v>65.639878805367104</v>
      </c>
      <c r="AL23" s="131">
        <v>61.541624585196899</v>
      </c>
      <c r="AM23" s="124"/>
      <c r="AN23" s="132">
        <v>69.683306882123702</v>
      </c>
      <c r="AO23" s="133">
        <v>69.910546818640796</v>
      </c>
      <c r="AP23" s="134">
        <v>69.796926850382306</v>
      </c>
      <c r="AQ23" s="124"/>
      <c r="AR23" s="135">
        <v>63.900282375249901</v>
      </c>
      <c r="AS23" s="129"/>
      <c r="AT23" s="130">
        <v>1.62617926743996</v>
      </c>
      <c r="AU23" s="124">
        <v>8.0420073974516999</v>
      </c>
      <c r="AV23" s="124">
        <v>9.2735856286911407</v>
      </c>
      <c r="AW23" s="124">
        <v>6.8149028191076102</v>
      </c>
      <c r="AX23" s="124">
        <v>7.2606214312450401</v>
      </c>
      <c r="AY23" s="131">
        <v>6.7096922000967298</v>
      </c>
      <c r="AZ23" s="124"/>
      <c r="BA23" s="132">
        <v>1.80261766053691</v>
      </c>
      <c r="BB23" s="133">
        <v>-2.5654798033513599</v>
      </c>
      <c r="BC23" s="134">
        <v>-0.43286790248764401</v>
      </c>
      <c r="BD23" s="124"/>
      <c r="BE23" s="135">
        <v>4.3730524009022496</v>
      </c>
    </row>
    <row r="24" spans="1:57" x14ac:dyDescent="0.2">
      <c r="A24" s="36" t="s">
        <v>33</v>
      </c>
      <c r="B24" s="3" t="str">
        <f t="shared" si="0"/>
        <v>Chesapeake/Suffolk, VA</v>
      </c>
      <c r="C24" s="3"/>
      <c r="D24" s="25" t="s">
        <v>16</v>
      </c>
      <c r="E24" s="28" t="s">
        <v>17</v>
      </c>
      <c r="F24" s="3"/>
      <c r="G24" s="136">
        <v>64.296943231441006</v>
      </c>
      <c r="H24" s="137">
        <v>80.681222707423501</v>
      </c>
      <c r="I24" s="137">
        <v>83.231441048034895</v>
      </c>
      <c r="J24" s="137">
        <v>82.096069868995599</v>
      </c>
      <c r="K24" s="137">
        <v>75.074235807860205</v>
      </c>
      <c r="L24" s="138">
        <v>77.075982532750999</v>
      </c>
      <c r="M24" s="124"/>
      <c r="N24" s="139">
        <v>73.467248908296895</v>
      </c>
      <c r="O24" s="140">
        <v>74.218340611353696</v>
      </c>
      <c r="P24" s="141">
        <v>73.842794759825296</v>
      </c>
      <c r="Q24" s="124"/>
      <c r="R24" s="142">
        <v>76.152214597629396</v>
      </c>
      <c r="S24" s="129"/>
      <c r="T24" s="136">
        <v>13.4360554699537</v>
      </c>
      <c r="U24" s="137">
        <v>13.2107843137254</v>
      </c>
      <c r="V24" s="137">
        <v>9.5402298850574692</v>
      </c>
      <c r="W24" s="137">
        <v>7.2814425930152904</v>
      </c>
      <c r="X24" s="137">
        <v>5.4465161923454302</v>
      </c>
      <c r="Y24" s="138">
        <v>9.5916948142261003</v>
      </c>
      <c r="Z24" s="124"/>
      <c r="AA24" s="139">
        <v>5.4135338345864596</v>
      </c>
      <c r="AB24" s="140">
        <v>4.9654150197628404</v>
      </c>
      <c r="AC24" s="141">
        <v>5.18785767603881</v>
      </c>
      <c r="AD24" s="124"/>
      <c r="AE24" s="142">
        <v>8.3351082712104994</v>
      </c>
      <c r="AF24" s="31"/>
      <c r="AG24" s="136">
        <v>58.6943231441048</v>
      </c>
      <c r="AH24" s="137">
        <v>72.572052401746703</v>
      </c>
      <c r="AI24" s="137">
        <v>74.986899563318701</v>
      </c>
      <c r="AJ24" s="137">
        <v>75.393013100436605</v>
      </c>
      <c r="AK24" s="137">
        <v>73.314410480349295</v>
      </c>
      <c r="AL24" s="138">
        <v>70.992139737991195</v>
      </c>
      <c r="AM24" s="124"/>
      <c r="AN24" s="139">
        <v>69.716157205240094</v>
      </c>
      <c r="AO24" s="140">
        <v>67.9301310043668</v>
      </c>
      <c r="AP24" s="141">
        <v>68.823144104803404</v>
      </c>
      <c r="AQ24" s="124"/>
      <c r="AR24" s="142">
        <v>70.372426699937606</v>
      </c>
      <c r="AS24" s="75"/>
      <c r="AT24" s="136">
        <v>3.1067812212335002</v>
      </c>
      <c r="AU24" s="137">
        <v>5.3502377179080796</v>
      </c>
      <c r="AV24" s="137">
        <v>3.48942325076839</v>
      </c>
      <c r="AW24" s="137">
        <v>2.2808056872037898</v>
      </c>
      <c r="AX24" s="137">
        <v>1.81322013341419</v>
      </c>
      <c r="AY24" s="138">
        <v>3.1888694239215898</v>
      </c>
      <c r="AZ24" s="124"/>
      <c r="BA24" s="139">
        <v>-1.7598916989723701</v>
      </c>
      <c r="BB24" s="140">
        <v>-0.936126854741132</v>
      </c>
      <c r="BC24" s="141">
        <v>-1.35507291731864</v>
      </c>
      <c r="BD24" s="124"/>
      <c r="BE24" s="142">
        <v>1.8775738747200299</v>
      </c>
    </row>
    <row r="25" spans="1:57" x14ac:dyDescent="0.2">
      <c r="A25" s="19" t="s">
        <v>43</v>
      </c>
      <c r="B25" s="3" t="str">
        <f t="shared" si="0"/>
        <v>Richmond CBD/Airport, VA</v>
      </c>
      <c r="C25" s="9"/>
      <c r="D25" s="23" t="s">
        <v>16</v>
      </c>
      <c r="E25" s="26" t="s">
        <v>17</v>
      </c>
      <c r="F25" s="3"/>
      <c r="G25" s="121">
        <v>46.675456771519997</v>
      </c>
      <c r="H25" s="122">
        <v>68.525145978526993</v>
      </c>
      <c r="I25" s="122">
        <v>81.182896967413797</v>
      </c>
      <c r="J25" s="122">
        <v>79.449990582030495</v>
      </c>
      <c r="K25" s="122">
        <v>61.141457901676297</v>
      </c>
      <c r="L25" s="123">
        <v>67.394989640233504</v>
      </c>
      <c r="M25" s="124"/>
      <c r="N25" s="125">
        <v>60.745903183273597</v>
      </c>
      <c r="O25" s="126">
        <v>65.567903559992402</v>
      </c>
      <c r="P25" s="127">
        <v>63.156903371633</v>
      </c>
      <c r="Q25" s="124"/>
      <c r="R25" s="128">
        <v>66.184107849204807</v>
      </c>
      <c r="S25" s="129"/>
      <c r="T25" s="121">
        <v>-18.205489014215502</v>
      </c>
      <c r="U25" s="122">
        <v>-5.0123305087347401</v>
      </c>
      <c r="V25" s="122">
        <v>3.1263347890082098</v>
      </c>
      <c r="W25" s="122">
        <v>-0.323625900773994</v>
      </c>
      <c r="X25" s="122">
        <v>-16.281769016998201</v>
      </c>
      <c r="Y25" s="123">
        <v>-6.5690975988664402</v>
      </c>
      <c r="Z25" s="124"/>
      <c r="AA25" s="125">
        <v>-20.851705587990502</v>
      </c>
      <c r="AB25" s="126">
        <v>-16.2452627248448</v>
      </c>
      <c r="AC25" s="127">
        <v>-18.5256632468204</v>
      </c>
      <c r="AD25" s="124"/>
      <c r="AE25" s="128">
        <v>-10.163586039716</v>
      </c>
      <c r="AF25" s="29"/>
      <c r="AG25" s="121">
        <v>44.024298361273303</v>
      </c>
      <c r="AH25" s="122">
        <v>54.2804671312864</v>
      </c>
      <c r="AI25" s="122">
        <v>60.934262572989198</v>
      </c>
      <c r="AJ25" s="122">
        <v>63.684309662836597</v>
      </c>
      <c r="AK25" s="122">
        <v>61.899604445281497</v>
      </c>
      <c r="AL25" s="123">
        <v>56.9645884347334</v>
      </c>
      <c r="AM25" s="124"/>
      <c r="AN25" s="125">
        <v>66.396684874740998</v>
      </c>
      <c r="AO25" s="126">
        <v>63.053305707289503</v>
      </c>
      <c r="AP25" s="127">
        <v>64.724995291015205</v>
      </c>
      <c r="AQ25" s="124"/>
      <c r="AR25" s="128">
        <v>59.181847536528203</v>
      </c>
      <c r="AS25" s="129"/>
      <c r="AT25" s="121">
        <v>-2.2053184796233101</v>
      </c>
      <c r="AU25" s="122">
        <v>-7.4766758741639903</v>
      </c>
      <c r="AV25" s="122">
        <v>-4.8615392560892996</v>
      </c>
      <c r="AW25" s="122">
        <v>-4.3896747520427404</v>
      </c>
      <c r="AX25" s="122">
        <v>-11.087819602296401</v>
      </c>
      <c r="AY25" s="123">
        <v>-6.2955577618974603</v>
      </c>
      <c r="AZ25" s="124"/>
      <c r="BA25" s="125">
        <v>-10.0553065267798</v>
      </c>
      <c r="BB25" s="126">
        <v>-13.9488628936816</v>
      </c>
      <c r="BC25" s="127">
        <v>-11.994868610598299</v>
      </c>
      <c r="BD25" s="124"/>
      <c r="BE25" s="128">
        <v>-8.1541719466534204</v>
      </c>
    </row>
    <row r="26" spans="1:57" x14ac:dyDescent="0.2">
      <c r="A26" s="20" t="s">
        <v>44</v>
      </c>
      <c r="B26" s="3" t="str">
        <f t="shared" si="0"/>
        <v>Richmond North/Glen Allen, VA</v>
      </c>
      <c r="C26" s="10"/>
      <c r="D26" s="24" t="s">
        <v>16</v>
      </c>
      <c r="E26" s="27" t="s">
        <v>17</v>
      </c>
      <c r="F26" s="3"/>
      <c r="G26" s="130">
        <v>42.485353762956201</v>
      </c>
      <c r="H26" s="124">
        <v>60.2410995944118</v>
      </c>
      <c r="I26" s="124">
        <v>67.552951780081102</v>
      </c>
      <c r="J26" s="124">
        <v>64.747634069400604</v>
      </c>
      <c r="K26" s="124">
        <v>58.3258224425416</v>
      </c>
      <c r="L26" s="131">
        <v>58.670572329878297</v>
      </c>
      <c r="M26" s="124"/>
      <c r="N26" s="132">
        <v>59.4749887336638</v>
      </c>
      <c r="O26" s="133">
        <v>67.124831004957102</v>
      </c>
      <c r="P26" s="134">
        <v>63.299909869310497</v>
      </c>
      <c r="Q26" s="124"/>
      <c r="R26" s="135">
        <v>59.993240198287502</v>
      </c>
      <c r="S26" s="129"/>
      <c r="T26" s="130">
        <v>-19.665049945013301</v>
      </c>
      <c r="U26" s="124">
        <v>-5.2818291735612197</v>
      </c>
      <c r="V26" s="124">
        <v>-1.9811216824237501</v>
      </c>
      <c r="W26" s="124">
        <v>-5.3680188679737402</v>
      </c>
      <c r="X26" s="124">
        <v>-8.2442828858698007</v>
      </c>
      <c r="Y26" s="131">
        <v>-7.5736126606066403</v>
      </c>
      <c r="Z26" s="124"/>
      <c r="AA26" s="132">
        <v>-11.5977210850789</v>
      </c>
      <c r="AB26" s="133">
        <v>-8.6606225678503996</v>
      </c>
      <c r="AC26" s="134">
        <v>-10.0643672654985</v>
      </c>
      <c r="AD26" s="124"/>
      <c r="AE26" s="135">
        <v>-8.3388867404115405</v>
      </c>
      <c r="AF26" s="30"/>
      <c r="AG26" s="130">
        <v>41.313654799459201</v>
      </c>
      <c r="AH26" s="124">
        <v>55.503605227579897</v>
      </c>
      <c r="AI26" s="124">
        <v>60.8607480847228</v>
      </c>
      <c r="AJ26" s="124">
        <v>60.3706624605678</v>
      </c>
      <c r="AK26" s="124">
        <v>58.945470932852601</v>
      </c>
      <c r="AL26" s="131">
        <v>55.398828301036502</v>
      </c>
      <c r="AM26" s="124"/>
      <c r="AN26" s="132">
        <v>64.556106354213597</v>
      </c>
      <c r="AO26" s="133">
        <v>67.226228030644407</v>
      </c>
      <c r="AP26" s="134">
        <v>65.891167192428995</v>
      </c>
      <c r="AQ26" s="124"/>
      <c r="AR26" s="135">
        <v>58.396639412862903</v>
      </c>
      <c r="AS26" s="129"/>
      <c r="AT26" s="130">
        <v>-14.364097070039101</v>
      </c>
      <c r="AU26" s="124">
        <v>-4.17252139063255</v>
      </c>
      <c r="AV26" s="124">
        <v>-1.8095488184044299</v>
      </c>
      <c r="AW26" s="124">
        <v>-3.3106664564855799</v>
      </c>
      <c r="AX26" s="124">
        <v>-7.1041240897732498</v>
      </c>
      <c r="AY26" s="131">
        <v>-5.7961972285064398</v>
      </c>
      <c r="AZ26" s="124"/>
      <c r="BA26" s="132">
        <v>-10.7369862778519</v>
      </c>
      <c r="BB26" s="133">
        <v>-10.080150838466</v>
      </c>
      <c r="BC26" s="134">
        <v>-10.403117772688701</v>
      </c>
      <c r="BD26" s="124"/>
      <c r="BE26" s="135">
        <v>-7.3322903865804303</v>
      </c>
    </row>
    <row r="27" spans="1:57" x14ac:dyDescent="0.2">
      <c r="A27" s="21" t="s">
        <v>45</v>
      </c>
      <c r="B27" s="3" t="str">
        <f t="shared" si="0"/>
        <v>Richmond West/Midlothian, VA</v>
      </c>
      <c r="C27" s="3"/>
      <c r="D27" s="24" t="s">
        <v>16</v>
      </c>
      <c r="E27" s="27" t="s">
        <v>17</v>
      </c>
      <c r="F27" s="3"/>
      <c r="G27" s="130">
        <v>48.242591316333503</v>
      </c>
      <c r="H27" s="124">
        <v>63.2667126119917</v>
      </c>
      <c r="I27" s="124">
        <v>72.260509993108201</v>
      </c>
      <c r="J27" s="124">
        <v>72.570640937284594</v>
      </c>
      <c r="K27" s="124">
        <v>63.5768435561681</v>
      </c>
      <c r="L27" s="131">
        <v>63.983459682977198</v>
      </c>
      <c r="M27" s="124"/>
      <c r="N27" s="132">
        <v>76.223294279807007</v>
      </c>
      <c r="O27" s="133">
        <v>82.632667126119898</v>
      </c>
      <c r="P27" s="134">
        <v>79.427980702963396</v>
      </c>
      <c r="Q27" s="124"/>
      <c r="R27" s="135">
        <v>68.396179974401804</v>
      </c>
      <c r="S27" s="129"/>
      <c r="T27" s="130">
        <v>-1.05833464118293</v>
      </c>
      <c r="U27" s="124">
        <v>4.0688976601111797</v>
      </c>
      <c r="V27" s="124">
        <v>4.9351422033118499</v>
      </c>
      <c r="W27" s="124">
        <v>6.88413342718406</v>
      </c>
      <c r="X27" s="124">
        <v>1.2481308692408899</v>
      </c>
      <c r="Y27" s="131">
        <v>3.4984566491711502</v>
      </c>
      <c r="Z27" s="124"/>
      <c r="AA27" s="132">
        <v>11.979510340141999</v>
      </c>
      <c r="AB27" s="133">
        <v>4.5526765557363698</v>
      </c>
      <c r="AC27" s="134">
        <v>7.9892845938087502</v>
      </c>
      <c r="AD27" s="124"/>
      <c r="AE27" s="135">
        <v>4.9465195374420503</v>
      </c>
      <c r="AF27" s="30"/>
      <c r="AG27" s="130">
        <v>46.846458728244002</v>
      </c>
      <c r="AH27" s="124">
        <v>60.193003618817798</v>
      </c>
      <c r="AI27" s="124">
        <v>65.379975874547597</v>
      </c>
      <c r="AJ27" s="124">
        <v>66.138204377046307</v>
      </c>
      <c r="AK27" s="124">
        <v>67.671893848009603</v>
      </c>
      <c r="AL27" s="131">
        <v>61.245907289333097</v>
      </c>
      <c r="AM27" s="124"/>
      <c r="AN27" s="132">
        <v>74.776016540317002</v>
      </c>
      <c r="AO27" s="133">
        <v>80.401447277739393</v>
      </c>
      <c r="AP27" s="134">
        <v>77.588731909028198</v>
      </c>
      <c r="AQ27" s="124"/>
      <c r="AR27" s="135">
        <v>65.915860473130905</v>
      </c>
      <c r="AS27" s="129"/>
      <c r="AT27" s="130">
        <v>-8.6230164372573501</v>
      </c>
      <c r="AU27" s="124">
        <v>-2.4806086622504</v>
      </c>
      <c r="AV27" s="124">
        <v>-1.5182807239640601</v>
      </c>
      <c r="AW27" s="124">
        <v>2.7595996214489298</v>
      </c>
      <c r="AX27" s="124">
        <v>0.101245681830137</v>
      </c>
      <c r="AY27" s="131">
        <v>-1.64296647520987</v>
      </c>
      <c r="AZ27" s="124"/>
      <c r="BA27" s="132">
        <v>-3.27812311912606</v>
      </c>
      <c r="BB27" s="133">
        <v>-1.1178129323814501</v>
      </c>
      <c r="BC27" s="134">
        <v>-2.1707293320947998</v>
      </c>
      <c r="BD27" s="124"/>
      <c r="BE27" s="135">
        <v>-1.8202386378634501</v>
      </c>
    </row>
    <row r="28" spans="1:57" x14ac:dyDescent="0.2">
      <c r="A28" s="21" t="s">
        <v>46</v>
      </c>
      <c r="B28" s="3" t="str">
        <f t="shared" si="0"/>
        <v>Petersburg/Chester, VA</v>
      </c>
      <c r="C28" s="3"/>
      <c r="D28" s="24" t="s">
        <v>16</v>
      </c>
      <c r="E28" s="27" t="s">
        <v>17</v>
      </c>
      <c r="F28" s="3"/>
      <c r="G28" s="130">
        <v>48.092617194913601</v>
      </c>
      <c r="H28" s="124">
        <v>57.278420952742401</v>
      </c>
      <c r="I28" s="124">
        <v>60.523818561396801</v>
      </c>
      <c r="J28" s="124">
        <v>61.529702030745803</v>
      </c>
      <c r="K28" s="124">
        <v>56.9178212184475</v>
      </c>
      <c r="L28" s="131">
        <v>56.868475991649198</v>
      </c>
      <c r="M28" s="124"/>
      <c r="N28" s="132">
        <v>51.224141203264303</v>
      </c>
      <c r="O28" s="133">
        <v>53.122034541658699</v>
      </c>
      <c r="P28" s="134">
        <v>52.173087872461501</v>
      </c>
      <c r="Q28" s="124"/>
      <c r="R28" s="135">
        <v>55.526936529024198</v>
      </c>
      <c r="S28" s="129"/>
      <c r="T28" s="130">
        <v>-29.053396187383001</v>
      </c>
      <c r="U28" s="124">
        <v>-23.939104065075998</v>
      </c>
      <c r="V28" s="124">
        <v>-22.237620036068499</v>
      </c>
      <c r="W28" s="124">
        <v>-19.865036348115101</v>
      </c>
      <c r="X28" s="124">
        <v>-21.690450197447301</v>
      </c>
      <c r="Y28" s="131">
        <v>-23.231733652691201</v>
      </c>
      <c r="Z28" s="124"/>
      <c r="AA28" s="132">
        <v>-26.539243585064899</v>
      </c>
      <c r="AB28" s="133">
        <v>-23.519129570372598</v>
      </c>
      <c r="AC28" s="134">
        <v>-25.0321375545617</v>
      </c>
      <c r="AD28" s="124"/>
      <c r="AE28" s="135">
        <v>-23.723501746064699</v>
      </c>
      <c r="AF28" s="30"/>
      <c r="AG28" s="130">
        <v>48.206490795217299</v>
      </c>
      <c r="AH28" s="124">
        <v>55.997342949326203</v>
      </c>
      <c r="AI28" s="124">
        <v>58.327007022205301</v>
      </c>
      <c r="AJ28" s="124">
        <v>57.2262288859366</v>
      </c>
      <c r="AK28" s="124">
        <v>56.263048016701397</v>
      </c>
      <c r="AL28" s="131">
        <v>55.204023533877297</v>
      </c>
      <c r="AM28" s="124"/>
      <c r="AN28" s="132">
        <v>55.2713987473903</v>
      </c>
      <c r="AO28" s="133">
        <v>56.547732017460604</v>
      </c>
      <c r="AP28" s="134">
        <v>55.909565382425498</v>
      </c>
      <c r="AQ28" s="124"/>
      <c r="AR28" s="135">
        <v>55.405606919176797</v>
      </c>
      <c r="AS28" s="129"/>
      <c r="AT28" s="130">
        <v>-29.2049909057754</v>
      </c>
      <c r="AU28" s="124">
        <v>-25.922168178324899</v>
      </c>
      <c r="AV28" s="124">
        <v>-23.352497569849699</v>
      </c>
      <c r="AW28" s="124">
        <v>-23.065587024705302</v>
      </c>
      <c r="AX28" s="124">
        <v>-23.2376651711166</v>
      </c>
      <c r="AY28" s="131">
        <v>-24.8846419497265</v>
      </c>
      <c r="AZ28" s="124"/>
      <c r="BA28" s="132">
        <v>-23.634148217483801</v>
      </c>
      <c r="BB28" s="133">
        <v>-22.199631998430899</v>
      </c>
      <c r="BC28" s="134">
        <v>-22.915377057198899</v>
      </c>
      <c r="BD28" s="124"/>
      <c r="BE28" s="135">
        <v>-24.327276419529401</v>
      </c>
    </row>
    <row r="29" spans="1:57" x14ac:dyDescent="0.2">
      <c r="A29" s="77" t="s">
        <v>99</v>
      </c>
      <c r="B29" s="37" t="s">
        <v>71</v>
      </c>
      <c r="C29" s="3"/>
      <c r="D29" s="24" t="s">
        <v>16</v>
      </c>
      <c r="E29" s="27" t="s">
        <v>17</v>
      </c>
      <c r="F29" s="3"/>
      <c r="G29" s="130">
        <v>35.427946688879601</v>
      </c>
      <c r="H29" s="124">
        <v>47.724906289046203</v>
      </c>
      <c r="I29" s="124">
        <v>50.671595168679701</v>
      </c>
      <c r="J29" s="124">
        <v>48.792169929196099</v>
      </c>
      <c r="K29" s="124">
        <v>43.778633902540598</v>
      </c>
      <c r="L29" s="131">
        <v>45.279050395668399</v>
      </c>
      <c r="M29" s="124"/>
      <c r="N29" s="132">
        <v>42.133486047480197</v>
      </c>
      <c r="O29" s="133">
        <v>42.659308621407703</v>
      </c>
      <c r="P29" s="134">
        <v>42.396397334443897</v>
      </c>
      <c r="Q29" s="124"/>
      <c r="R29" s="135">
        <v>44.455435235318603</v>
      </c>
      <c r="S29" s="129"/>
      <c r="T29" s="130">
        <v>-14.718249229759801</v>
      </c>
      <c r="U29" s="124">
        <v>-11.4479458432246</v>
      </c>
      <c r="V29" s="124">
        <v>-6.3433625532286602</v>
      </c>
      <c r="W29" s="124">
        <v>-4.2257406411330702</v>
      </c>
      <c r="X29" s="124">
        <v>-6.7464464224574199</v>
      </c>
      <c r="Y29" s="131">
        <v>-8.5017902138887695</v>
      </c>
      <c r="Z29" s="124"/>
      <c r="AA29" s="132">
        <v>-10.4499787224327</v>
      </c>
      <c r="AB29" s="133">
        <v>-11.4450636897752</v>
      </c>
      <c r="AC29" s="134">
        <v>-10.9533862005658</v>
      </c>
      <c r="AD29" s="124"/>
      <c r="AE29" s="135">
        <v>-9.1830837780191104</v>
      </c>
      <c r="AF29" s="30"/>
      <c r="AG29" s="130">
        <v>38.1261368180704</v>
      </c>
      <c r="AH29" s="124">
        <v>48.680968536745802</v>
      </c>
      <c r="AI29" s="124">
        <v>50.881719320424601</v>
      </c>
      <c r="AJ29" s="124">
        <v>48.162385995691302</v>
      </c>
      <c r="AK29" s="124">
        <v>47.250614568508198</v>
      </c>
      <c r="AL29" s="131">
        <v>46.619992461909398</v>
      </c>
      <c r="AM29" s="124"/>
      <c r="AN29" s="132">
        <v>49.684305861042802</v>
      </c>
      <c r="AO29" s="133">
        <v>49.3246215551817</v>
      </c>
      <c r="AP29" s="134">
        <v>49.504463708112297</v>
      </c>
      <c r="AQ29" s="124"/>
      <c r="AR29" s="135">
        <v>47.442734146944503</v>
      </c>
      <c r="AS29" s="129"/>
      <c r="AT29" s="130">
        <v>-6.3838392066179397</v>
      </c>
      <c r="AU29" s="124">
        <v>-4.3992562813958198</v>
      </c>
      <c r="AV29" s="124">
        <v>-2.8246595260832499</v>
      </c>
      <c r="AW29" s="124">
        <v>-3.09404892670715</v>
      </c>
      <c r="AX29" s="124">
        <v>-2.4990934675221799</v>
      </c>
      <c r="AY29" s="131">
        <v>-3.7438147868000402</v>
      </c>
      <c r="AZ29" s="124"/>
      <c r="BA29" s="132">
        <v>-5.1219430416565901</v>
      </c>
      <c r="BB29" s="133">
        <v>-5.24742782270084</v>
      </c>
      <c r="BC29" s="134">
        <v>-5.1844990169012499</v>
      </c>
      <c r="BD29" s="124"/>
      <c r="BE29" s="135">
        <v>-4.1782612086263899</v>
      </c>
    </row>
    <row r="30" spans="1:57" x14ac:dyDescent="0.2">
      <c r="A30" s="21" t="s">
        <v>48</v>
      </c>
      <c r="B30" s="3" t="str">
        <f t="shared" si="0"/>
        <v>Roanoke, VA</v>
      </c>
      <c r="C30" s="3"/>
      <c r="D30" s="24" t="s">
        <v>16</v>
      </c>
      <c r="E30" s="27" t="s">
        <v>17</v>
      </c>
      <c r="F30" s="3"/>
      <c r="G30" s="130">
        <v>41.923076923076898</v>
      </c>
      <c r="H30" s="124">
        <v>53.113553113553102</v>
      </c>
      <c r="I30" s="124">
        <v>56.3369963369963</v>
      </c>
      <c r="J30" s="124">
        <v>55</v>
      </c>
      <c r="K30" s="124">
        <v>50.6410256410256</v>
      </c>
      <c r="L30" s="131">
        <v>51.402930402930401</v>
      </c>
      <c r="M30" s="124"/>
      <c r="N30" s="132">
        <v>59.945054945054899</v>
      </c>
      <c r="O30" s="133">
        <v>53.6630036630036</v>
      </c>
      <c r="P30" s="134">
        <v>56.804029304029299</v>
      </c>
      <c r="Q30" s="124"/>
      <c r="R30" s="135">
        <v>52.946101517530003</v>
      </c>
      <c r="S30" s="129"/>
      <c r="T30" s="130">
        <v>-5.24928221079076</v>
      </c>
      <c r="U30" s="124">
        <v>-2.8479911110496299</v>
      </c>
      <c r="V30" s="124">
        <v>11.428023037413899</v>
      </c>
      <c r="W30" s="124">
        <v>5.5513370749422197</v>
      </c>
      <c r="X30" s="124">
        <v>8.5858657511184209</v>
      </c>
      <c r="Y30" s="131">
        <v>3.5432928242547699</v>
      </c>
      <c r="Z30" s="124"/>
      <c r="AA30" s="132">
        <v>13.7644807037559</v>
      </c>
      <c r="AB30" s="133">
        <v>9.4153070126412803</v>
      </c>
      <c r="AC30" s="134">
        <v>11.667846582455899</v>
      </c>
      <c r="AD30" s="124"/>
      <c r="AE30" s="135">
        <v>5.9052163815472998</v>
      </c>
      <c r="AF30" s="30"/>
      <c r="AG30" s="130">
        <v>44.111721611721599</v>
      </c>
      <c r="AH30" s="124">
        <v>54.436813186813097</v>
      </c>
      <c r="AI30" s="124">
        <v>57.770146520146497</v>
      </c>
      <c r="AJ30" s="124">
        <v>55.709706959706899</v>
      </c>
      <c r="AK30" s="124">
        <v>53.342490842490797</v>
      </c>
      <c r="AL30" s="131">
        <v>53.074175824175803</v>
      </c>
      <c r="AM30" s="124"/>
      <c r="AN30" s="132">
        <v>59.404761904761898</v>
      </c>
      <c r="AO30" s="133">
        <v>57.6556776556776</v>
      </c>
      <c r="AP30" s="134">
        <v>58.530219780219703</v>
      </c>
      <c r="AQ30" s="124"/>
      <c r="AR30" s="135">
        <v>54.633045525902602</v>
      </c>
      <c r="AS30" s="129"/>
      <c r="AT30" s="130">
        <v>5.5340828187828901</v>
      </c>
      <c r="AU30" s="124">
        <v>7.3409752560871899</v>
      </c>
      <c r="AV30" s="124">
        <v>10.648389364616699</v>
      </c>
      <c r="AW30" s="124">
        <v>7.3474853921526604</v>
      </c>
      <c r="AX30" s="124">
        <v>5.6130447096046501</v>
      </c>
      <c r="AY30" s="131">
        <v>7.3823340871999097</v>
      </c>
      <c r="AZ30" s="124"/>
      <c r="BA30" s="132">
        <v>5.4250895901025604</v>
      </c>
      <c r="BB30" s="133">
        <v>2.25076781708617</v>
      </c>
      <c r="BC30" s="134">
        <v>3.83738376604511</v>
      </c>
      <c r="BD30" s="124"/>
      <c r="BE30" s="135">
        <v>6.2718018760444796</v>
      </c>
    </row>
    <row r="31" spans="1:57" x14ac:dyDescent="0.2">
      <c r="A31" s="21" t="s">
        <v>49</v>
      </c>
      <c r="B31" s="3" t="str">
        <f t="shared" si="0"/>
        <v>Charlottesville, VA</v>
      </c>
      <c r="C31" s="3"/>
      <c r="D31" s="24" t="s">
        <v>16</v>
      </c>
      <c r="E31" s="27" t="s">
        <v>17</v>
      </c>
      <c r="F31" s="3"/>
      <c r="G31" s="130">
        <v>41.621107677680001</v>
      </c>
      <c r="H31" s="124">
        <v>62.110767768005701</v>
      </c>
      <c r="I31" s="124">
        <v>68.790111718564205</v>
      </c>
      <c r="J31" s="124">
        <v>64.368908961255002</v>
      </c>
      <c r="K31" s="124">
        <v>60.446874257190302</v>
      </c>
      <c r="L31" s="131">
        <v>59.467554076539102</v>
      </c>
      <c r="M31" s="124"/>
      <c r="N31" s="132">
        <v>58.854290468267102</v>
      </c>
      <c r="O31" s="133">
        <v>60.114095555027298</v>
      </c>
      <c r="P31" s="134">
        <v>59.4841930116472</v>
      </c>
      <c r="Q31" s="124"/>
      <c r="R31" s="135">
        <v>59.472308057998497</v>
      </c>
      <c r="S31" s="129"/>
      <c r="T31" s="130">
        <v>0.35198860897402301</v>
      </c>
      <c r="U31" s="124">
        <v>14.7440642060357</v>
      </c>
      <c r="V31" s="124">
        <v>15.447245567526901</v>
      </c>
      <c r="W31" s="124">
        <v>5.1305736706306702</v>
      </c>
      <c r="X31" s="124">
        <v>8.8758758799894295</v>
      </c>
      <c r="Y31" s="131">
        <v>9.3405380777532496</v>
      </c>
      <c r="Z31" s="124"/>
      <c r="AA31" s="132">
        <v>8.5254475844758897</v>
      </c>
      <c r="AB31" s="133">
        <v>4.1539187318832402</v>
      </c>
      <c r="AC31" s="134">
        <v>6.2716246088048102</v>
      </c>
      <c r="AD31" s="124"/>
      <c r="AE31" s="135">
        <v>8.4455897625552296</v>
      </c>
      <c r="AF31" s="30"/>
      <c r="AG31" s="130">
        <v>39.624435464701598</v>
      </c>
      <c r="AH31" s="124">
        <v>52.858331352507697</v>
      </c>
      <c r="AI31" s="124">
        <v>58.295697646779097</v>
      </c>
      <c r="AJ31" s="124">
        <v>57.713334917993798</v>
      </c>
      <c r="AK31" s="124">
        <v>58.361064891846901</v>
      </c>
      <c r="AL31" s="131">
        <v>53.370572854765797</v>
      </c>
      <c r="AM31" s="124"/>
      <c r="AN31" s="132">
        <v>58.884002852388797</v>
      </c>
      <c r="AO31" s="133">
        <v>57.338958878060303</v>
      </c>
      <c r="AP31" s="134">
        <v>58.1114808652246</v>
      </c>
      <c r="AQ31" s="124"/>
      <c r="AR31" s="135">
        <v>54.725118000611197</v>
      </c>
      <c r="AS31" s="129"/>
      <c r="AT31" s="130">
        <v>-10.2556407295457</v>
      </c>
      <c r="AU31" s="124">
        <v>1.93187229643355</v>
      </c>
      <c r="AV31" s="124">
        <v>3.7153879265694898</v>
      </c>
      <c r="AW31" s="124">
        <v>-1.0128482875175799</v>
      </c>
      <c r="AX31" s="124">
        <v>-2.3863726629395998</v>
      </c>
      <c r="AY31" s="131">
        <v>-1.27827971218143</v>
      </c>
      <c r="AZ31" s="124"/>
      <c r="BA31" s="132">
        <v>-10.843573078646999</v>
      </c>
      <c r="BB31" s="133">
        <v>-16.303829588628901</v>
      </c>
      <c r="BC31" s="134">
        <v>-13.623670829576</v>
      </c>
      <c r="BD31" s="124"/>
      <c r="BE31" s="135">
        <v>-5.3812150138229402</v>
      </c>
    </row>
    <row r="32" spans="1:57" x14ac:dyDescent="0.2">
      <c r="A32" s="21" t="s">
        <v>50</v>
      </c>
      <c r="B32" t="s">
        <v>73</v>
      </c>
      <c r="C32" s="3"/>
      <c r="D32" s="24" t="s">
        <v>16</v>
      </c>
      <c r="E32" s="27" t="s">
        <v>17</v>
      </c>
      <c r="F32" s="3"/>
      <c r="G32" s="130">
        <v>39.869183885833202</v>
      </c>
      <c r="H32" s="124">
        <v>53.173777315296498</v>
      </c>
      <c r="I32" s="124">
        <v>54.2589564441801</v>
      </c>
      <c r="J32" s="124">
        <v>53.292701055448099</v>
      </c>
      <c r="K32" s="124">
        <v>46.796491749665499</v>
      </c>
      <c r="L32" s="131">
        <v>49.478222090084699</v>
      </c>
      <c r="M32" s="124"/>
      <c r="N32" s="132">
        <v>59.714583023636003</v>
      </c>
      <c r="O32" s="133">
        <v>53.902185223725198</v>
      </c>
      <c r="P32" s="134">
        <v>56.808384123680597</v>
      </c>
      <c r="Q32" s="124"/>
      <c r="R32" s="135">
        <v>51.572554099683501</v>
      </c>
      <c r="S32" s="129"/>
      <c r="T32" s="130">
        <v>-3.3343498989114901</v>
      </c>
      <c r="U32" s="124">
        <v>4.6551488657837501</v>
      </c>
      <c r="V32" s="124">
        <v>-0.92705168952141703</v>
      </c>
      <c r="W32" s="124">
        <v>-3.0186356633898099</v>
      </c>
      <c r="X32" s="124">
        <v>-5.9871222368260302</v>
      </c>
      <c r="Y32" s="131">
        <v>-1.65245330590823</v>
      </c>
      <c r="Z32" s="124"/>
      <c r="AA32" s="132">
        <v>2.3295823627524799</v>
      </c>
      <c r="AB32" s="133">
        <v>5.8961841626772404</v>
      </c>
      <c r="AC32" s="134">
        <v>3.9912145799432501</v>
      </c>
      <c r="AD32" s="124"/>
      <c r="AE32" s="135">
        <v>5.6522661233546698E-2</v>
      </c>
      <c r="AF32" s="30"/>
      <c r="AG32" s="130">
        <v>40.8614538427233</v>
      </c>
      <c r="AH32" s="124">
        <v>53.385610227441603</v>
      </c>
      <c r="AI32" s="124">
        <v>55.853277835587903</v>
      </c>
      <c r="AJ32" s="124">
        <v>52.924780734354002</v>
      </c>
      <c r="AK32" s="124">
        <v>50</v>
      </c>
      <c r="AL32" s="131">
        <v>50.605024528021403</v>
      </c>
      <c r="AM32" s="124"/>
      <c r="AN32" s="132">
        <v>56.596551211535598</v>
      </c>
      <c r="AO32" s="133">
        <v>53.0808681433031</v>
      </c>
      <c r="AP32" s="134">
        <v>54.838709677419303</v>
      </c>
      <c r="AQ32" s="124"/>
      <c r="AR32" s="135">
        <v>51.814648856420803</v>
      </c>
      <c r="AS32" s="129"/>
      <c r="AT32" s="130">
        <v>-1.5077791922774</v>
      </c>
      <c r="AU32" s="124">
        <v>3.4184432630054902</v>
      </c>
      <c r="AV32" s="124">
        <v>3.3500521477550298</v>
      </c>
      <c r="AW32" s="124">
        <v>1.0707650906356201</v>
      </c>
      <c r="AX32" s="124">
        <v>-0.64269319051262397</v>
      </c>
      <c r="AY32" s="131">
        <v>1.2755591975228</v>
      </c>
      <c r="AZ32" s="124"/>
      <c r="BA32" s="132">
        <v>-3.54818713477672</v>
      </c>
      <c r="BB32" s="133">
        <v>-5.9863401924530599</v>
      </c>
      <c r="BC32" s="134">
        <v>-4.7437822537496297</v>
      </c>
      <c r="BD32" s="124"/>
      <c r="BE32" s="135">
        <v>-0.62336040285329097</v>
      </c>
    </row>
    <row r="33" spans="1:57" x14ac:dyDescent="0.2">
      <c r="A33" s="21" t="s">
        <v>51</v>
      </c>
      <c r="B33" s="3" t="str">
        <f t="shared" si="0"/>
        <v>Staunton &amp; Harrisonburg, VA</v>
      </c>
      <c r="C33" s="3"/>
      <c r="D33" s="24" t="s">
        <v>16</v>
      </c>
      <c r="E33" s="27" t="s">
        <v>17</v>
      </c>
      <c r="F33" s="3"/>
      <c r="G33" s="130">
        <v>37.069597069597002</v>
      </c>
      <c r="H33" s="124">
        <v>53.882783882783798</v>
      </c>
      <c r="I33" s="124">
        <v>53.681318681318601</v>
      </c>
      <c r="J33" s="124">
        <v>49.212454212454197</v>
      </c>
      <c r="K33" s="124">
        <v>45.183150183150097</v>
      </c>
      <c r="L33" s="131">
        <v>47.805860805860803</v>
      </c>
      <c r="M33" s="124"/>
      <c r="N33" s="132">
        <v>49.945054945054899</v>
      </c>
      <c r="O33" s="133">
        <v>51.373626373626301</v>
      </c>
      <c r="P33" s="134">
        <v>50.6593406593406</v>
      </c>
      <c r="Q33" s="124"/>
      <c r="R33" s="135">
        <v>48.6211407639979</v>
      </c>
      <c r="S33" s="129"/>
      <c r="T33" s="130">
        <v>6.71789422055096</v>
      </c>
      <c r="U33" s="124">
        <v>8.4461081266430398</v>
      </c>
      <c r="V33" s="124">
        <v>-2.7923179761414998</v>
      </c>
      <c r="W33" s="124">
        <v>-0.916730983620615</v>
      </c>
      <c r="X33" s="124">
        <v>-12.194294228010101</v>
      </c>
      <c r="Y33" s="131">
        <v>-0.72358994014800804</v>
      </c>
      <c r="Z33" s="124"/>
      <c r="AA33" s="132">
        <v>-16.403364939046099</v>
      </c>
      <c r="AB33" s="133">
        <v>10.805058794708399</v>
      </c>
      <c r="AC33" s="134">
        <v>-4.5147651096511696</v>
      </c>
      <c r="AD33" s="124"/>
      <c r="AE33" s="135">
        <v>-1.88329335876425</v>
      </c>
      <c r="AF33" s="30"/>
      <c r="AG33" s="130">
        <v>42.529999083997403</v>
      </c>
      <c r="AH33" s="124">
        <v>54.094531464688103</v>
      </c>
      <c r="AI33" s="124">
        <v>56.759479758197401</v>
      </c>
      <c r="AJ33" s="124">
        <v>51.241069793002303</v>
      </c>
      <c r="AK33" s="124">
        <v>50.448800146546901</v>
      </c>
      <c r="AL33" s="131">
        <v>51.014875064116602</v>
      </c>
      <c r="AM33" s="124"/>
      <c r="AN33" s="132">
        <v>56.622091958234101</v>
      </c>
      <c r="AO33" s="133">
        <v>58.861513097636902</v>
      </c>
      <c r="AP33" s="134">
        <v>57.741802527935498</v>
      </c>
      <c r="AQ33" s="124"/>
      <c r="AR33" s="135">
        <v>52.936904637286702</v>
      </c>
      <c r="AS33" s="129"/>
      <c r="AT33" s="130">
        <v>3.9833597700625498</v>
      </c>
      <c r="AU33" s="124">
        <v>6.9695647249120301</v>
      </c>
      <c r="AV33" s="124">
        <v>2.0521561405296498</v>
      </c>
      <c r="AW33" s="124">
        <v>2.9721629423601201</v>
      </c>
      <c r="AX33" s="124">
        <v>1.9920375722588199</v>
      </c>
      <c r="AY33" s="131">
        <v>3.55476720303102</v>
      </c>
      <c r="AZ33" s="124"/>
      <c r="BA33" s="132">
        <v>-4.4530059020004797</v>
      </c>
      <c r="BB33" s="133">
        <v>4.7784795062494698</v>
      </c>
      <c r="BC33" s="134">
        <v>3.9428960414656301E-2</v>
      </c>
      <c r="BD33" s="124"/>
      <c r="BE33" s="135">
        <v>2.4216850821931999</v>
      </c>
    </row>
    <row r="34" spans="1:57" x14ac:dyDescent="0.2">
      <c r="A34" s="21" t="s">
        <v>52</v>
      </c>
      <c r="B34" s="3" t="str">
        <f t="shared" si="0"/>
        <v>Blacksburg &amp; Wytheville, VA</v>
      </c>
      <c r="C34" s="3"/>
      <c r="D34" s="24" t="s">
        <v>16</v>
      </c>
      <c r="E34" s="27" t="s">
        <v>17</v>
      </c>
      <c r="F34" s="3"/>
      <c r="G34" s="130">
        <v>32.014037824137198</v>
      </c>
      <c r="H34" s="124">
        <v>43.146812244102101</v>
      </c>
      <c r="I34" s="124">
        <v>44.687073503606904</v>
      </c>
      <c r="J34" s="124">
        <v>46.870735036069398</v>
      </c>
      <c r="K34" s="124">
        <v>47.3581594852797</v>
      </c>
      <c r="L34" s="131">
        <v>42.815363618639097</v>
      </c>
      <c r="M34" s="124"/>
      <c r="N34" s="132">
        <v>46.5197894326379</v>
      </c>
      <c r="O34" s="133">
        <v>45.895886137648603</v>
      </c>
      <c r="P34" s="134">
        <v>46.207837785143298</v>
      </c>
      <c r="Q34" s="124"/>
      <c r="R34" s="135">
        <v>43.784641951925998</v>
      </c>
      <c r="S34" s="129"/>
      <c r="T34" s="130">
        <v>0.75583683302094296</v>
      </c>
      <c r="U34" s="124">
        <v>1.20857193061001</v>
      </c>
      <c r="V34" s="124">
        <v>-0.84572358412473703</v>
      </c>
      <c r="W34" s="124">
        <v>-7.23500357444596</v>
      </c>
      <c r="X34" s="124">
        <v>-3.4390468364525901</v>
      </c>
      <c r="Y34" s="131">
        <v>-2.2680362358197699</v>
      </c>
      <c r="Z34" s="124"/>
      <c r="AA34" s="132">
        <v>-4.3884135459003799</v>
      </c>
      <c r="AB34" s="133">
        <v>0.91980106563979702</v>
      </c>
      <c r="AC34" s="134">
        <v>-1.8238940410912601</v>
      </c>
      <c r="AD34" s="124"/>
      <c r="AE34" s="135">
        <v>-2.13453924476139</v>
      </c>
      <c r="AF34" s="30"/>
      <c r="AG34" s="130">
        <v>36.391109378046401</v>
      </c>
      <c r="AH34" s="124">
        <v>47.094950282706101</v>
      </c>
      <c r="AI34" s="124">
        <v>49.254240592708101</v>
      </c>
      <c r="AJ34" s="124">
        <v>44.111912653538703</v>
      </c>
      <c r="AK34" s="124">
        <v>43.522129069994101</v>
      </c>
      <c r="AL34" s="131">
        <v>44.074868395398703</v>
      </c>
      <c r="AM34" s="124"/>
      <c r="AN34" s="132">
        <v>43.809709495028201</v>
      </c>
      <c r="AO34" s="133">
        <v>44.589588613764803</v>
      </c>
      <c r="AP34" s="134">
        <v>44.199649054396502</v>
      </c>
      <c r="AQ34" s="124"/>
      <c r="AR34" s="135">
        <v>44.110520012255201</v>
      </c>
      <c r="AS34" s="129"/>
      <c r="AT34" s="130">
        <v>2.8291881626978999</v>
      </c>
      <c r="AU34" s="124">
        <v>3.9127290108742798</v>
      </c>
      <c r="AV34" s="124">
        <v>1.06970169623708</v>
      </c>
      <c r="AW34" s="124">
        <v>-0.32194167485803799</v>
      </c>
      <c r="AX34" s="124">
        <v>1.9840228978280201</v>
      </c>
      <c r="AY34" s="131">
        <v>1.84868237315108</v>
      </c>
      <c r="AZ34" s="124"/>
      <c r="BA34" s="132">
        <v>-2.0510744347374001</v>
      </c>
      <c r="BB34" s="133">
        <v>-2.3918969111953201</v>
      </c>
      <c r="BC34" s="134">
        <v>-2.2232860504293201</v>
      </c>
      <c r="BD34" s="124"/>
      <c r="BE34" s="135">
        <v>0.64867032914511202</v>
      </c>
    </row>
    <row r="35" spans="1:57" x14ac:dyDescent="0.2">
      <c r="A35" s="21" t="s">
        <v>53</v>
      </c>
      <c r="B35" s="3" t="str">
        <f t="shared" si="0"/>
        <v>Lynchburg, VA</v>
      </c>
      <c r="C35" s="3"/>
      <c r="D35" s="24" t="s">
        <v>16</v>
      </c>
      <c r="E35" s="27" t="s">
        <v>17</v>
      </c>
      <c r="F35" s="3"/>
      <c r="G35" s="130">
        <v>35.340058574682701</v>
      </c>
      <c r="H35" s="124">
        <v>51.968760169215699</v>
      </c>
      <c r="I35" s="124">
        <v>57.728603970061798</v>
      </c>
      <c r="J35" s="124">
        <v>52.879921900423</v>
      </c>
      <c r="K35" s="124">
        <v>46.599414253172696</v>
      </c>
      <c r="L35" s="131">
        <v>48.903351773511197</v>
      </c>
      <c r="M35" s="124"/>
      <c r="N35" s="132">
        <v>59.420761470875298</v>
      </c>
      <c r="O35" s="133">
        <v>54.051415554832403</v>
      </c>
      <c r="P35" s="134">
        <v>56.736088512853797</v>
      </c>
      <c r="Q35" s="124"/>
      <c r="R35" s="135">
        <v>51.1412765561805</v>
      </c>
      <c r="S35" s="129"/>
      <c r="T35" s="130">
        <v>9.5467571994629203</v>
      </c>
      <c r="U35" s="124">
        <v>8.3049514543472291</v>
      </c>
      <c r="V35" s="124">
        <v>9.6249101130324597</v>
      </c>
      <c r="W35" s="124">
        <v>2.05928680716048</v>
      </c>
      <c r="X35" s="124">
        <v>-6.1866670702820502E-2</v>
      </c>
      <c r="Y35" s="131">
        <v>5.6934166424722603</v>
      </c>
      <c r="Z35" s="124"/>
      <c r="AA35" s="132">
        <v>-13.063625631852601</v>
      </c>
      <c r="AB35" s="133">
        <v>-13.264966121636499</v>
      </c>
      <c r="AC35" s="134">
        <v>-13.159648754444</v>
      </c>
      <c r="AD35" s="124"/>
      <c r="AE35" s="135">
        <v>-1.11154639885595</v>
      </c>
      <c r="AF35" s="30"/>
      <c r="AG35" s="130">
        <v>34.648551903677102</v>
      </c>
      <c r="AH35" s="124">
        <v>48.0637813211845</v>
      </c>
      <c r="AI35" s="124">
        <v>52.269768955418101</v>
      </c>
      <c r="AJ35" s="124">
        <v>49.601366742596802</v>
      </c>
      <c r="AK35" s="124">
        <v>49.715261958997701</v>
      </c>
      <c r="AL35" s="131">
        <v>46.859746176374799</v>
      </c>
      <c r="AM35" s="124"/>
      <c r="AN35" s="132">
        <v>60.462089163683601</v>
      </c>
      <c r="AO35" s="133">
        <v>53.083306215424599</v>
      </c>
      <c r="AP35" s="134">
        <v>56.7726976895541</v>
      </c>
      <c r="AQ35" s="124"/>
      <c r="AR35" s="135">
        <v>49.692018037283198</v>
      </c>
      <c r="AS35" s="129"/>
      <c r="AT35" s="130">
        <v>7.4314438326780996</v>
      </c>
      <c r="AU35" s="124">
        <v>8.3546361182700402</v>
      </c>
      <c r="AV35" s="124">
        <v>9.0863424239313808</v>
      </c>
      <c r="AW35" s="124">
        <v>3.40772395436466</v>
      </c>
      <c r="AX35" s="124">
        <v>2.5225283305396702</v>
      </c>
      <c r="AY35" s="131">
        <v>6.0250036162409497</v>
      </c>
      <c r="AZ35" s="124"/>
      <c r="BA35" s="132">
        <v>-5.1064352495516001</v>
      </c>
      <c r="BB35" s="133">
        <v>-7.7450903170093097</v>
      </c>
      <c r="BC35" s="134">
        <v>-6.35856584538565</v>
      </c>
      <c r="BD35" s="124"/>
      <c r="BE35" s="135">
        <v>1.6375084505332</v>
      </c>
    </row>
    <row r="36" spans="1:57" x14ac:dyDescent="0.2">
      <c r="A36" s="21" t="s">
        <v>78</v>
      </c>
      <c r="B36" s="3" t="str">
        <f t="shared" si="0"/>
        <v>Central Virginia</v>
      </c>
      <c r="C36" s="3"/>
      <c r="D36" s="24" t="s">
        <v>16</v>
      </c>
      <c r="E36" s="27" t="s">
        <v>17</v>
      </c>
      <c r="F36" s="3"/>
      <c r="G36" s="130">
        <v>43.680687043548801</v>
      </c>
      <c r="H36" s="124">
        <v>60.309034352177399</v>
      </c>
      <c r="I36" s="124">
        <v>67.165945361103496</v>
      </c>
      <c r="J36" s="124">
        <v>65.384095212334302</v>
      </c>
      <c r="K36" s="124">
        <v>57.404652420881703</v>
      </c>
      <c r="L36" s="131">
        <v>58.788882878009098</v>
      </c>
      <c r="M36" s="124"/>
      <c r="N36" s="132">
        <v>58.845009467135498</v>
      </c>
      <c r="O36" s="133">
        <v>62.587909115499002</v>
      </c>
      <c r="P36" s="134">
        <v>60.7164592913172</v>
      </c>
      <c r="Q36" s="124"/>
      <c r="R36" s="135">
        <v>59.339618996097201</v>
      </c>
      <c r="S36" s="129"/>
      <c r="T36" s="130">
        <v>-16.787663385515302</v>
      </c>
      <c r="U36" s="124">
        <v>-6.31822847622335</v>
      </c>
      <c r="V36" s="124">
        <v>-3.0074574615440302</v>
      </c>
      <c r="W36" s="124">
        <v>-5.0009806334674698</v>
      </c>
      <c r="X36" s="124">
        <v>-9.9053284313252306</v>
      </c>
      <c r="Y36" s="131">
        <v>-7.7561265404556101</v>
      </c>
      <c r="Z36" s="124"/>
      <c r="AA36" s="132">
        <v>-13.018699576804901</v>
      </c>
      <c r="AB36" s="133">
        <v>-11.3315655526327</v>
      </c>
      <c r="AC36" s="134">
        <v>-12.1572287362672</v>
      </c>
      <c r="AD36" s="124"/>
      <c r="AE36" s="135">
        <v>-9.0877198813728608</v>
      </c>
      <c r="AF36" s="30"/>
      <c r="AG36" s="130">
        <v>42.560947824105703</v>
      </c>
      <c r="AH36" s="124">
        <v>54.418875471507</v>
      </c>
      <c r="AI36" s="124">
        <v>59.036480089111599</v>
      </c>
      <c r="AJ36" s="124">
        <v>58.855893943613196</v>
      </c>
      <c r="AK36" s="124">
        <v>58.4011618089094</v>
      </c>
      <c r="AL36" s="131">
        <v>54.654248136545299</v>
      </c>
      <c r="AM36" s="124"/>
      <c r="AN36" s="132">
        <v>62.381161451561098</v>
      </c>
      <c r="AO36" s="133">
        <v>62.455461929448298</v>
      </c>
      <c r="AP36" s="134">
        <v>62.418311690504702</v>
      </c>
      <c r="AQ36" s="124"/>
      <c r="AR36" s="135">
        <v>56.871861901982797</v>
      </c>
      <c r="AS36" s="129"/>
      <c r="AT36" s="130">
        <v>-13.9789699545708</v>
      </c>
      <c r="AU36" s="124">
        <v>-8.7664021505886698</v>
      </c>
      <c r="AV36" s="124">
        <v>-6.54877443715265</v>
      </c>
      <c r="AW36" s="124">
        <v>-7.1598997475900799</v>
      </c>
      <c r="AX36" s="124">
        <v>-9.5462519590851596</v>
      </c>
      <c r="AY36" s="131">
        <v>-8.9866332118283392</v>
      </c>
      <c r="AZ36" s="124"/>
      <c r="BA36" s="132">
        <v>-12.157380173161799</v>
      </c>
      <c r="BB36" s="133">
        <v>-13.026982318256801</v>
      </c>
      <c r="BC36" s="134">
        <v>-12.594602896755299</v>
      </c>
      <c r="BD36" s="124"/>
      <c r="BE36" s="135">
        <v>-10.1496317568552</v>
      </c>
    </row>
    <row r="37" spans="1:57" x14ac:dyDescent="0.2">
      <c r="A37" s="21" t="s">
        <v>79</v>
      </c>
      <c r="B37" s="3" t="str">
        <f t="shared" si="0"/>
        <v>Chesapeake Bay</v>
      </c>
      <c r="C37" s="3"/>
      <c r="D37" s="24" t="s">
        <v>16</v>
      </c>
      <c r="E37" s="27" t="s">
        <v>17</v>
      </c>
      <c r="F37" s="3"/>
      <c r="G37" s="130">
        <v>40.111420612813298</v>
      </c>
      <c r="H37" s="124">
        <v>56.824512534818901</v>
      </c>
      <c r="I37" s="124">
        <v>62.209842154131799</v>
      </c>
      <c r="J37" s="124">
        <v>59.052924791086298</v>
      </c>
      <c r="K37" s="124">
        <v>49.582172701949801</v>
      </c>
      <c r="L37" s="131">
        <v>53.556174558960002</v>
      </c>
      <c r="M37" s="124"/>
      <c r="N37" s="132">
        <v>44.568245125348099</v>
      </c>
      <c r="O37" s="133">
        <v>42.989786443825402</v>
      </c>
      <c r="P37" s="134">
        <v>43.779015784586797</v>
      </c>
      <c r="Q37" s="124"/>
      <c r="R37" s="135">
        <v>50.762700623424799</v>
      </c>
      <c r="S37" s="129"/>
      <c r="T37" s="130">
        <v>-10.9278350515463</v>
      </c>
      <c r="U37" s="124">
        <v>-3.4700315457413202</v>
      </c>
      <c r="V37" s="124">
        <v>1.2084592145015101</v>
      </c>
      <c r="W37" s="124">
        <v>-2.45398773006134</v>
      </c>
      <c r="X37" s="124">
        <v>-13.5922330097087</v>
      </c>
      <c r="Y37" s="131">
        <v>-5.4736152081284803</v>
      </c>
      <c r="Z37" s="124"/>
      <c r="AA37" s="132">
        <v>-11.9266055045871</v>
      </c>
      <c r="AB37" s="133">
        <v>-18.629173989455101</v>
      </c>
      <c r="AC37" s="134">
        <v>-15.3500897666068</v>
      </c>
      <c r="AD37" s="124"/>
      <c r="AE37" s="135">
        <v>-8.1152460984393695</v>
      </c>
      <c r="AF37" s="30"/>
      <c r="AG37" s="130">
        <v>38.277623026926598</v>
      </c>
      <c r="AH37" s="124">
        <v>53.272980501392702</v>
      </c>
      <c r="AI37" s="124">
        <v>56.847725162488302</v>
      </c>
      <c r="AJ37" s="124">
        <v>54.294336118848598</v>
      </c>
      <c r="AK37" s="124">
        <v>52.623026926648002</v>
      </c>
      <c r="AL37" s="131">
        <v>51.063138347260903</v>
      </c>
      <c r="AM37" s="124"/>
      <c r="AN37" s="132">
        <v>50.696378830083503</v>
      </c>
      <c r="AO37" s="133">
        <v>47.237697307335097</v>
      </c>
      <c r="AP37" s="134">
        <v>48.9670380687093</v>
      </c>
      <c r="AQ37" s="124"/>
      <c r="AR37" s="135">
        <v>50.464252553389002</v>
      </c>
      <c r="AS37" s="129"/>
      <c r="AT37" s="130">
        <v>-12.053333333333301</v>
      </c>
      <c r="AU37" s="124">
        <v>-8.9285714285714199</v>
      </c>
      <c r="AV37" s="124">
        <v>-6.0966257668711599</v>
      </c>
      <c r="AW37" s="124">
        <v>-10.417464572960499</v>
      </c>
      <c r="AX37" s="124">
        <v>-11.0631620243232</v>
      </c>
      <c r="AY37" s="131">
        <v>-9.5700073994902493</v>
      </c>
      <c r="AZ37" s="124"/>
      <c r="BA37" s="132">
        <v>-4.9608355091383798</v>
      </c>
      <c r="BB37" s="133">
        <v>-12.246658042259501</v>
      </c>
      <c r="BC37" s="134">
        <v>-8.6203162226554007</v>
      </c>
      <c r="BD37" s="124"/>
      <c r="BE37" s="135">
        <v>-9.3087008343265705</v>
      </c>
    </row>
    <row r="38" spans="1:57" x14ac:dyDescent="0.2">
      <c r="A38" s="21" t="s">
        <v>80</v>
      </c>
      <c r="B38" s="3" t="str">
        <f t="shared" si="0"/>
        <v>Coastal Virginia - Eastern Shore</v>
      </c>
      <c r="C38" s="3"/>
      <c r="D38" s="24" t="s">
        <v>16</v>
      </c>
      <c r="E38" s="27" t="s">
        <v>17</v>
      </c>
      <c r="F38" s="3"/>
      <c r="G38" s="130">
        <v>31.4155942467827</v>
      </c>
      <c r="H38" s="124">
        <v>44.511733535200598</v>
      </c>
      <c r="I38" s="124">
        <v>47.842543527630497</v>
      </c>
      <c r="J38" s="124">
        <v>47.464042392127098</v>
      </c>
      <c r="K38" s="124">
        <v>39.666919000756998</v>
      </c>
      <c r="L38" s="131">
        <v>42.180166540499599</v>
      </c>
      <c r="M38" s="124"/>
      <c r="N38" s="132">
        <v>37.5473126419379</v>
      </c>
      <c r="O38" s="133">
        <v>38.228614685844001</v>
      </c>
      <c r="P38" s="134">
        <v>37.887963663890901</v>
      </c>
      <c r="Q38" s="124"/>
      <c r="R38" s="135">
        <v>40.953822861468502</v>
      </c>
      <c r="S38" s="129"/>
      <c r="T38" s="130">
        <v>-13.195358032675999</v>
      </c>
      <c r="U38" s="124">
        <v>-6.7154686000140398</v>
      </c>
      <c r="V38" s="124">
        <v>-1.3334211017125801</v>
      </c>
      <c r="W38" s="124">
        <v>3.7501264577526401</v>
      </c>
      <c r="X38" s="124">
        <v>-5.7662341601382003</v>
      </c>
      <c r="Y38" s="131">
        <v>-4.23998566188423</v>
      </c>
      <c r="Z38" s="124"/>
      <c r="AA38" s="132">
        <v>-13.122234326052499</v>
      </c>
      <c r="AB38" s="133">
        <v>-13.376881054209999</v>
      </c>
      <c r="AC38" s="134">
        <v>-13.250889310190001</v>
      </c>
      <c r="AD38" s="124"/>
      <c r="AE38" s="135">
        <v>-6.79894230681092</v>
      </c>
      <c r="AF38" s="30"/>
      <c r="AG38" s="130">
        <v>34.658775661179902</v>
      </c>
      <c r="AH38" s="124">
        <v>45.663029406325101</v>
      </c>
      <c r="AI38" s="124">
        <v>47.6974292583687</v>
      </c>
      <c r="AJ38" s="124">
        <v>46.3658220824856</v>
      </c>
      <c r="AK38" s="124">
        <v>45.322400298173598</v>
      </c>
      <c r="AL38" s="131">
        <v>43.939393939393902</v>
      </c>
      <c r="AM38" s="124"/>
      <c r="AN38" s="132">
        <v>48.397316436824397</v>
      </c>
      <c r="AO38" s="133">
        <v>47.353708535221699</v>
      </c>
      <c r="AP38" s="134">
        <v>47.875512486023098</v>
      </c>
      <c r="AQ38" s="124"/>
      <c r="AR38" s="135">
        <v>45.059110427821601</v>
      </c>
      <c r="AS38" s="129"/>
      <c r="AT38" s="130">
        <v>-2.4959939672175002</v>
      </c>
      <c r="AU38" s="124">
        <v>0.35166893340160699</v>
      </c>
      <c r="AV38" s="124">
        <v>1.59727147890639</v>
      </c>
      <c r="AW38" s="124">
        <v>0.53182752695164803</v>
      </c>
      <c r="AX38" s="124">
        <v>-2.3539032381884799</v>
      </c>
      <c r="AY38" s="131">
        <v>-0.36486403215638302</v>
      </c>
      <c r="AZ38" s="124"/>
      <c r="BA38" s="132">
        <v>-5.1116790810783099</v>
      </c>
      <c r="BB38" s="133">
        <v>-4.5320135885577901</v>
      </c>
      <c r="BC38" s="134">
        <v>-4.8258877279058598</v>
      </c>
      <c r="BD38" s="124"/>
      <c r="BE38" s="135">
        <v>-1.76168884892078</v>
      </c>
    </row>
    <row r="39" spans="1:57" x14ac:dyDescent="0.2">
      <c r="A39" s="21" t="s">
        <v>81</v>
      </c>
      <c r="B39" s="3" t="str">
        <f t="shared" si="0"/>
        <v>Coastal Virginia - Hampton Roads</v>
      </c>
      <c r="C39" s="3"/>
      <c r="D39" s="24" t="s">
        <v>16</v>
      </c>
      <c r="E39" s="27" t="s">
        <v>17</v>
      </c>
      <c r="F39" s="3"/>
      <c r="G39" s="130">
        <v>48.544004326078102</v>
      </c>
      <c r="H39" s="124">
        <v>55.554954711369398</v>
      </c>
      <c r="I39" s="124">
        <v>55.960524536974397</v>
      </c>
      <c r="J39" s="124">
        <v>56.985264296336297</v>
      </c>
      <c r="K39" s="124">
        <v>56.652697039340197</v>
      </c>
      <c r="L39" s="131">
        <v>54.739488982019701</v>
      </c>
      <c r="M39" s="124"/>
      <c r="N39" s="132">
        <v>63.239151007164999</v>
      </c>
      <c r="O39" s="133">
        <v>65.826686494524793</v>
      </c>
      <c r="P39" s="134">
        <v>64.5329187508449</v>
      </c>
      <c r="Q39" s="124"/>
      <c r="R39" s="135">
        <v>57.537611773112602</v>
      </c>
      <c r="S39" s="129"/>
      <c r="T39" s="130">
        <v>8.9932537484755493</v>
      </c>
      <c r="U39" s="124">
        <v>8.1067812946445503</v>
      </c>
      <c r="V39" s="124">
        <v>5.2769967416884898</v>
      </c>
      <c r="W39" s="124">
        <v>9.9323428501331499</v>
      </c>
      <c r="X39" s="124">
        <v>5.2283689422231499</v>
      </c>
      <c r="Y39" s="131">
        <v>7.4344833459663802</v>
      </c>
      <c r="Z39" s="124"/>
      <c r="AA39" s="132">
        <v>0.28146612965812801</v>
      </c>
      <c r="AB39" s="133">
        <v>-2.8645726969399101</v>
      </c>
      <c r="AC39" s="134">
        <v>-1.3481390486784399</v>
      </c>
      <c r="AD39" s="124"/>
      <c r="AE39" s="135">
        <v>4.4545421721245004</v>
      </c>
      <c r="AF39" s="30"/>
      <c r="AG39" s="130">
        <v>43.769875296230502</v>
      </c>
      <c r="AH39" s="124">
        <v>49.453146097758498</v>
      </c>
      <c r="AI39" s="124">
        <v>51.682419659735302</v>
      </c>
      <c r="AJ39" s="124">
        <v>54.916959222252203</v>
      </c>
      <c r="AK39" s="124">
        <v>56.331892476023199</v>
      </c>
      <c r="AL39" s="131">
        <v>51.230535926247498</v>
      </c>
      <c r="AM39" s="124"/>
      <c r="AN39" s="132">
        <v>62.8076455491017</v>
      </c>
      <c r="AO39" s="133">
        <v>63.866000270160697</v>
      </c>
      <c r="AP39" s="134">
        <v>63.336822909631202</v>
      </c>
      <c r="AQ39" s="124"/>
      <c r="AR39" s="135">
        <v>54.6887042987466</v>
      </c>
      <c r="AS39" s="129"/>
      <c r="AT39" s="130">
        <v>2.3249523361545301</v>
      </c>
      <c r="AU39" s="124">
        <v>4.5755054805309801</v>
      </c>
      <c r="AV39" s="124">
        <v>3.7631435501605099</v>
      </c>
      <c r="AW39" s="124">
        <v>3.86903452276233</v>
      </c>
      <c r="AX39" s="124">
        <v>1.3190444708465201</v>
      </c>
      <c r="AY39" s="131">
        <v>3.1463614159070099</v>
      </c>
      <c r="AZ39" s="124"/>
      <c r="BA39" s="132">
        <v>-3.98112672368201</v>
      </c>
      <c r="BB39" s="133">
        <v>-4.49857296172289</v>
      </c>
      <c r="BC39" s="134">
        <v>-4.2427104161097704</v>
      </c>
      <c r="BD39" s="124"/>
      <c r="BE39" s="135">
        <v>0.57838254425590896</v>
      </c>
    </row>
    <row r="40" spans="1:57" x14ac:dyDescent="0.2">
      <c r="A40" s="20" t="s">
        <v>82</v>
      </c>
      <c r="B40" s="3" t="str">
        <f t="shared" si="0"/>
        <v>Northern Virginia</v>
      </c>
      <c r="C40" s="3"/>
      <c r="D40" s="24" t="s">
        <v>16</v>
      </c>
      <c r="E40" s="27" t="s">
        <v>17</v>
      </c>
      <c r="F40" s="3"/>
      <c r="G40" s="130">
        <v>48.996489234328301</v>
      </c>
      <c r="H40" s="124">
        <v>66.627432676502195</v>
      </c>
      <c r="I40" s="124">
        <v>74.702193721208602</v>
      </c>
      <c r="J40" s="124">
        <v>73.8031941879578</v>
      </c>
      <c r="K40" s="124">
        <v>64.914666071392304</v>
      </c>
      <c r="L40" s="131">
        <v>65.808795178277805</v>
      </c>
      <c r="M40" s="124"/>
      <c r="N40" s="132">
        <v>58.3071209692148</v>
      </c>
      <c r="O40" s="133">
        <v>60.200499218702397</v>
      </c>
      <c r="P40" s="134">
        <v>59.253810093958599</v>
      </c>
      <c r="Q40" s="124"/>
      <c r="R40" s="135">
        <v>63.935942297043802</v>
      </c>
      <c r="S40" s="129"/>
      <c r="T40" s="130">
        <v>12.3193180213531</v>
      </c>
      <c r="U40" s="124">
        <v>22.1145634509198</v>
      </c>
      <c r="V40" s="124">
        <v>25.5601890598948</v>
      </c>
      <c r="W40" s="124">
        <v>25.397363265767002</v>
      </c>
      <c r="X40" s="124">
        <v>21.758302354187499</v>
      </c>
      <c r="Y40" s="131">
        <v>21.936396093963001</v>
      </c>
      <c r="Z40" s="124"/>
      <c r="AA40" s="132">
        <v>7.3694260505120397</v>
      </c>
      <c r="AB40" s="133">
        <v>2.0963053893171502</v>
      </c>
      <c r="AC40" s="134">
        <v>4.6244122646681403</v>
      </c>
      <c r="AD40" s="124"/>
      <c r="AE40" s="135">
        <v>16.818080747607201</v>
      </c>
      <c r="AF40" s="30"/>
      <c r="AG40" s="130">
        <v>45.232055522860499</v>
      </c>
      <c r="AH40" s="124">
        <v>56.865779166751203</v>
      </c>
      <c r="AI40" s="124">
        <v>63.435274062950199</v>
      </c>
      <c r="AJ40" s="124">
        <v>64.728473730137694</v>
      </c>
      <c r="AK40" s="124">
        <v>61.410495768817</v>
      </c>
      <c r="AL40" s="131">
        <v>58.334415650303299</v>
      </c>
      <c r="AM40" s="124"/>
      <c r="AN40" s="132">
        <v>58.057004281916498</v>
      </c>
      <c r="AO40" s="133">
        <v>57.652150090305803</v>
      </c>
      <c r="AP40" s="134">
        <v>57.854577186111101</v>
      </c>
      <c r="AQ40" s="124"/>
      <c r="AR40" s="135">
        <v>58.197318946248402</v>
      </c>
      <c r="AS40" s="129"/>
      <c r="AT40" s="130">
        <v>7.4833361566243504</v>
      </c>
      <c r="AU40" s="124">
        <v>16.7603003083264</v>
      </c>
      <c r="AV40" s="124">
        <v>20.8450017966335</v>
      </c>
      <c r="AW40" s="124">
        <v>19.1906799804716</v>
      </c>
      <c r="AX40" s="124">
        <v>15.0191308829716</v>
      </c>
      <c r="AY40" s="131">
        <v>16.214591408043901</v>
      </c>
      <c r="AZ40" s="124"/>
      <c r="BA40" s="132">
        <v>2.34893675781497</v>
      </c>
      <c r="BB40" s="133">
        <v>-0.36728964899966399</v>
      </c>
      <c r="BC40" s="134">
        <v>0.97731106105661902</v>
      </c>
      <c r="BD40" s="124"/>
      <c r="BE40" s="135">
        <v>11.4383630562662</v>
      </c>
    </row>
    <row r="41" spans="1:57" x14ac:dyDescent="0.2">
      <c r="A41" s="22" t="s">
        <v>83</v>
      </c>
      <c r="B41" s="3" t="str">
        <f t="shared" si="0"/>
        <v>Shenandoah Valley</v>
      </c>
      <c r="C41" s="3"/>
      <c r="D41" s="25" t="s">
        <v>16</v>
      </c>
      <c r="E41" s="28" t="s">
        <v>17</v>
      </c>
      <c r="F41" s="3"/>
      <c r="G41" s="136">
        <v>35.533655634064701</v>
      </c>
      <c r="H41" s="137">
        <v>47.359613239122297</v>
      </c>
      <c r="I41" s="137">
        <v>50.204537002603097</v>
      </c>
      <c r="J41" s="137">
        <v>46.569356638155398</v>
      </c>
      <c r="K41" s="137">
        <v>43.231684641130499</v>
      </c>
      <c r="L41" s="138">
        <v>44.579769431015201</v>
      </c>
      <c r="M41" s="124"/>
      <c r="N41" s="139">
        <v>45.453700260319799</v>
      </c>
      <c r="O41" s="140">
        <v>46.429899590925899</v>
      </c>
      <c r="P41" s="141">
        <v>45.941799925622902</v>
      </c>
      <c r="Q41" s="124"/>
      <c r="R41" s="142">
        <v>44.968921000903102</v>
      </c>
      <c r="S41" s="129"/>
      <c r="T41" s="136">
        <v>-3.43532466648159</v>
      </c>
      <c r="U41" s="137">
        <v>-0.84855240288374401</v>
      </c>
      <c r="V41" s="137">
        <v>-1.4604864099677399</v>
      </c>
      <c r="W41" s="137">
        <v>-3.0291195846464398</v>
      </c>
      <c r="X41" s="137">
        <v>-8.15604550778305</v>
      </c>
      <c r="Y41" s="138">
        <v>-3.3422144114219701</v>
      </c>
      <c r="Z41" s="124"/>
      <c r="AA41" s="139">
        <v>-13.852441446631101</v>
      </c>
      <c r="AB41" s="140">
        <v>-0.32285613352764198</v>
      </c>
      <c r="AC41" s="141">
        <v>-7.5086364456203603</v>
      </c>
      <c r="AD41" s="124"/>
      <c r="AE41" s="142">
        <v>-4.5966637709093696</v>
      </c>
      <c r="AF41" s="31"/>
      <c r="AG41" s="136">
        <v>40.441311535635499</v>
      </c>
      <c r="AH41" s="137">
        <v>49.492560617193199</v>
      </c>
      <c r="AI41" s="137">
        <v>52.608256417321002</v>
      </c>
      <c r="AJ41" s="137">
        <v>48.163199706111897</v>
      </c>
      <c r="AK41" s="137">
        <v>48.035780154924304</v>
      </c>
      <c r="AL41" s="138">
        <v>47.748037575601501</v>
      </c>
      <c r="AM41" s="124"/>
      <c r="AN41" s="139">
        <v>53.711729988933897</v>
      </c>
      <c r="AO41" s="140">
        <v>54.850608631501203</v>
      </c>
      <c r="AP41" s="141">
        <v>54.281169310217599</v>
      </c>
      <c r="AQ41" s="124"/>
      <c r="AR41" s="142">
        <v>49.6103042649668</v>
      </c>
      <c r="AS41" s="75"/>
      <c r="AT41" s="136">
        <v>-1.01425682869778</v>
      </c>
      <c r="AU41" s="137">
        <v>2.1509268005412001</v>
      </c>
      <c r="AV41" s="137">
        <v>1.37057520955935</v>
      </c>
      <c r="AW41" s="137">
        <v>1.38935219292437</v>
      </c>
      <c r="AX41" s="137">
        <v>1.51836442266767</v>
      </c>
      <c r="AY41" s="138">
        <v>1.1516850373657499</v>
      </c>
      <c r="AZ41" s="124"/>
      <c r="BA41" s="139">
        <v>-4.3309893317887997</v>
      </c>
      <c r="BB41" s="140">
        <v>-0.12243024836821401</v>
      </c>
      <c r="BC41" s="141">
        <v>-2.24992834688637</v>
      </c>
      <c r="BD41" s="124"/>
      <c r="BE41" s="142">
        <v>6.2854267931703595E-2</v>
      </c>
    </row>
    <row r="42" spans="1:57" x14ac:dyDescent="0.2">
      <c r="A42" s="19" t="s">
        <v>84</v>
      </c>
      <c r="B42" s="3" t="str">
        <f t="shared" si="0"/>
        <v>Southern Virginia</v>
      </c>
      <c r="C42" s="9"/>
      <c r="D42" s="23" t="s">
        <v>16</v>
      </c>
      <c r="E42" s="26" t="s">
        <v>17</v>
      </c>
      <c r="F42" s="3"/>
      <c r="G42" s="121">
        <v>39.666498231429998</v>
      </c>
      <c r="H42" s="122">
        <v>53.764527539161101</v>
      </c>
      <c r="I42" s="122">
        <v>55.659423951490602</v>
      </c>
      <c r="J42" s="122">
        <v>55.811015664476997</v>
      </c>
      <c r="K42" s="122">
        <v>45.401718039413801</v>
      </c>
      <c r="L42" s="123">
        <v>50.060636685194503</v>
      </c>
      <c r="M42" s="124"/>
      <c r="N42" s="125">
        <v>42.875189489641201</v>
      </c>
      <c r="O42" s="126">
        <v>44.7448206164729</v>
      </c>
      <c r="P42" s="127">
        <v>43.810005053056997</v>
      </c>
      <c r="Q42" s="124"/>
      <c r="R42" s="128">
        <v>48.274741933155198</v>
      </c>
      <c r="S42" s="129"/>
      <c r="T42" s="121">
        <v>-8.8568389447292901</v>
      </c>
      <c r="U42" s="122">
        <v>-9.4624566024929102</v>
      </c>
      <c r="V42" s="122">
        <v>-5.1825906093151897</v>
      </c>
      <c r="W42" s="122">
        <v>1.03146365599656</v>
      </c>
      <c r="X42" s="122">
        <v>-6.4313369505260702</v>
      </c>
      <c r="Y42" s="123">
        <v>-5.6776791182727901</v>
      </c>
      <c r="Z42" s="124"/>
      <c r="AA42" s="125">
        <v>-5.8030659325806599</v>
      </c>
      <c r="AB42" s="126">
        <v>-7.7851406451762202</v>
      </c>
      <c r="AC42" s="127">
        <v>-6.8257802820021096</v>
      </c>
      <c r="AD42" s="124"/>
      <c r="AE42" s="128">
        <v>-5.9780783474922901</v>
      </c>
      <c r="AF42" s="29"/>
      <c r="AG42" s="121">
        <v>42.110914603334997</v>
      </c>
      <c r="AH42" s="122">
        <v>55.469934310257699</v>
      </c>
      <c r="AI42" s="122">
        <v>56.550025265285399</v>
      </c>
      <c r="AJ42" s="122">
        <v>53.821374431530998</v>
      </c>
      <c r="AK42" s="122">
        <v>50.7895401718039</v>
      </c>
      <c r="AL42" s="123">
        <v>51.748357756442601</v>
      </c>
      <c r="AM42" s="124"/>
      <c r="AN42" s="125">
        <v>51.124305204648799</v>
      </c>
      <c r="AO42" s="126">
        <v>51.370641738251599</v>
      </c>
      <c r="AP42" s="127">
        <v>51.247473471450199</v>
      </c>
      <c r="AQ42" s="124"/>
      <c r="AR42" s="128">
        <v>51.605247960730502</v>
      </c>
      <c r="AS42" s="129"/>
      <c r="AT42" s="121">
        <v>-1.72878814346988</v>
      </c>
      <c r="AU42" s="122">
        <v>-0.37179542506056101</v>
      </c>
      <c r="AV42" s="122">
        <v>0.54184350522747704</v>
      </c>
      <c r="AW42" s="122">
        <v>1.38162073245225</v>
      </c>
      <c r="AX42" s="122">
        <v>1.4253667289643299</v>
      </c>
      <c r="AY42" s="123">
        <v>0.311772398343301</v>
      </c>
      <c r="AZ42" s="124"/>
      <c r="BA42" s="125">
        <v>1.72188682256798</v>
      </c>
      <c r="BB42" s="126">
        <v>1.5358814986211899</v>
      </c>
      <c r="BC42" s="127">
        <v>1.62857552988363</v>
      </c>
      <c r="BD42" s="124"/>
      <c r="BE42" s="128">
        <v>0.68191324831744204</v>
      </c>
    </row>
    <row r="43" spans="1:57" x14ac:dyDescent="0.2">
      <c r="A43" s="20" t="s">
        <v>85</v>
      </c>
      <c r="B43" s="3" t="str">
        <f t="shared" si="0"/>
        <v>Southwest Virginia - Blue Ridge Highlands</v>
      </c>
      <c r="C43" s="10"/>
      <c r="D43" s="24" t="s">
        <v>16</v>
      </c>
      <c r="E43" s="27" t="s">
        <v>17</v>
      </c>
      <c r="F43" s="3"/>
      <c r="G43" s="130">
        <v>31.767083491221399</v>
      </c>
      <c r="H43" s="124">
        <v>43.400277883036502</v>
      </c>
      <c r="I43" s="124">
        <v>43.349753694581203</v>
      </c>
      <c r="J43" s="124">
        <v>44.600227358848002</v>
      </c>
      <c r="K43" s="124">
        <v>43.8928887204749</v>
      </c>
      <c r="L43" s="131">
        <v>41.402046229632397</v>
      </c>
      <c r="M43" s="124"/>
      <c r="N43" s="132">
        <v>44.259189086775201</v>
      </c>
      <c r="O43" s="133">
        <v>44.158140709864803</v>
      </c>
      <c r="P43" s="134">
        <v>44.208664898320002</v>
      </c>
      <c r="Q43" s="124"/>
      <c r="R43" s="135">
        <v>42.203937277828899</v>
      </c>
      <c r="S43" s="129"/>
      <c r="T43" s="130">
        <v>-3.9744999813314701</v>
      </c>
      <c r="U43" s="124">
        <v>-0.96494453396121205</v>
      </c>
      <c r="V43" s="124">
        <v>-4.8631261668578603</v>
      </c>
      <c r="W43" s="124">
        <v>-10.2627555234062</v>
      </c>
      <c r="X43" s="124">
        <v>-6.7836746035757498</v>
      </c>
      <c r="Y43" s="131">
        <v>-5.5863425935966298</v>
      </c>
      <c r="Z43" s="124"/>
      <c r="AA43" s="132">
        <v>-7.9877901926731498</v>
      </c>
      <c r="AB43" s="133">
        <v>-3.55691506422587</v>
      </c>
      <c r="AC43" s="134">
        <v>-5.8269714492849403</v>
      </c>
      <c r="AD43" s="124"/>
      <c r="AE43" s="135">
        <v>-5.65848828264898</v>
      </c>
      <c r="AF43" s="30"/>
      <c r="AG43" s="130">
        <v>36.393942280217097</v>
      </c>
      <c r="AH43" s="124">
        <v>46.826681906213203</v>
      </c>
      <c r="AI43" s="124">
        <v>48.430009207226</v>
      </c>
      <c r="AJ43" s="124">
        <v>43.575578626535801</v>
      </c>
      <c r="AK43" s="124">
        <v>42.454205489002902</v>
      </c>
      <c r="AL43" s="131">
        <v>43.535692069416399</v>
      </c>
      <c r="AM43" s="124"/>
      <c r="AN43" s="132">
        <v>44.907143309881398</v>
      </c>
      <c r="AO43" s="133">
        <v>45.468086454965999</v>
      </c>
      <c r="AP43" s="134">
        <v>45.187614882423702</v>
      </c>
      <c r="AQ43" s="124"/>
      <c r="AR43" s="135">
        <v>44.008157715839502</v>
      </c>
      <c r="AS43" s="129"/>
      <c r="AT43" s="130">
        <v>-0.86977202342336302</v>
      </c>
      <c r="AU43" s="124">
        <v>1.4858546773142201</v>
      </c>
      <c r="AV43" s="124">
        <v>-0.62657039461847897</v>
      </c>
      <c r="AW43" s="124">
        <v>-2.3185542521321101</v>
      </c>
      <c r="AX43" s="124">
        <v>-1.49420224472115</v>
      </c>
      <c r="AY43" s="131">
        <v>-0.73841555567712502</v>
      </c>
      <c r="AZ43" s="124"/>
      <c r="BA43" s="132">
        <v>-3.6719854803379199</v>
      </c>
      <c r="BB43" s="133">
        <v>-5.1154450912647897</v>
      </c>
      <c r="BC43" s="134">
        <v>-4.4036427934418398</v>
      </c>
      <c r="BD43" s="124"/>
      <c r="BE43" s="135">
        <v>-1.8414216522895499</v>
      </c>
    </row>
    <row r="44" spans="1:57" x14ac:dyDescent="0.2">
      <c r="A44" s="21" t="s">
        <v>86</v>
      </c>
      <c r="B44" s="3" t="str">
        <f t="shared" si="0"/>
        <v>Southwest Virginia - Heart of Appalachia</v>
      </c>
      <c r="C44" s="3"/>
      <c r="D44" s="24" t="s">
        <v>16</v>
      </c>
      <c r="E44" s="27" t="s">
        <v>17</v>
      </c>
      <c r="F44" s="3"/>
      <c r="G44" s="130">
        <v>35.154707044107901</v>
      </c>
      <c r="H44" s="124">
        <v>50.427913100724098</v>
      </c>
      <c r="I44" s="124">
        <v>53.851217906517398</v>
      </c>
      <c r="J44" s="124">
        <v>49.177090190915003</v>
      </c>
      <c r="K44" s="124">
        <v>44.437129690585898</v>
      </c>
      <c r="L44" s="131">
        <v>46.609611586570097</v>
      </c>
      <c r="M44" s="124"/>
      <c r="N44" s="132">
        <v>42.659644502962401</v>
      </c>
      <c r="O44" s="133">
        <v>38.709677419354797</v>
      </c>
      <c r="P44" s="134">
        <v>40.684660961158599</v>
      </c>
      <c r="Q44" s="124"/>
      <c r="R44" s="135">
        <v>44.916768550738198</v>
      </c>
      <c r="S44" s="129"/>
      <c r="T44" s="130">
        <v>-17.209302325581302</v>
      </c>
      <c r="U44" s="124">
        <v>-9.24170616113744</v>
      </c>
      <c r="V44" s="124">
        <v>-7.1509648127128198</v>
      </c>
      <c r="W44" s="124">
        <v>-10.2163461538461</v>
      </c>
      <c r="X44" s="124">
        <v>-8.7837837837837807</v>
      </c>
      <c r="Y44" s="131">
        <v>-10.197869101978601</v>
      </c>
      <c r="Z44" s="124"/>
      <c r="AA44" s="132">
        <v>-10.373443983402399</v>
      </c>
      <c r="AB44" s="133">
        <v>-14.6589259796806</v>
      </c>
      <c r="AC44" s="134">
        <v>-12.4645892351274</v>
      </c>
      <c r="AD44" s="124"/>
      <c r="AE44" s="135">
        <v>-10.7956667911841</v>
      </c>
      <c r="AF44" s="30"/>
      <c r="AG44" s="130">
        <v>35.236998025016398</v>
      </c>
      <c r="AH44" s="124">
        <v>49.572086899275803</v>
      </c>
      <c r="AI44" s="124">
        <v>51.645819618169803</v>
      </c>
      <c r="AJ44" s="124">
        <v>49.078341013824797</v>
      </c>
      <c r="AK44" s="124">
        <v>46.346280447662899</v>
      </c>
      <c r="AL44" s="131">
        <v>46.375905200789902</v>
      </c>
      <c r="AM44" s="124"/>
      <c r="AN44" s="132">
        <v>46.066491112573999</v>
      </c>
      <c r="AO44" s="133">
        <v>41.886109282422602</v>
      </c>
      <c r="AP44" s="134">
        <v>43.976300197498297</v>
      </c>
      <c r="AQ44" s="124"/>
      <c r="AR44" s="135">
        <v>45.690303771278003</v>
      </c>
      <c r="AS44" s="129"/>
      <c r="AT44" s="130">
        <v>-5.2654867256637097</v>
      </c>
      <c r="AU44" s="124">
        <v>-1.37524557956777</v>
      </c>
      <c r="AV44" s="124">
        <v>-2.1210230817217699</v>
      </c>
      <c r="AW44" s="124">
        <v>-2.99284320104098</v>
      </c>
      <c r="AX44" s="124">
        <v>-0.81014441704825602</v>
      </c>
      <c r="AY44" s="131">
        <v>-2.3834268689807998</v>
      </c>
      <c r="AZ44" s="124"/>
      <c r="BA44" s="132">
        <v>-4.1766518315645298</v>
      </c>
      <c r="BB44" s="133">
        <v>-7.2183740430185903</v>
      </c>
      <c r="BC44" s="134">
        <v>-5.6497175141242897</v>
      </c>
      <c r="BD44" s="124"/>
      <c r="BE44" s="135">
        <v>-3.3039757177688198</v>
      </c>
    </row>
    <row r="45" spans="1:57" x14ac:dyDescent="0.2">
      <c r="A45" s="22" t="s">
        <v>87</v>
      </c>
      <c r="B45" s="3" t="str">
        <f t="shared" si="0"/>
        <v>Virginia Mountains</v>
      </c>
      <c r="C45" s="3"/>
      <c r="D45" s="25" t="s">
        <v>16</v>
      </c>
      <c r="E45" s="28" t="s">
        <v>17</v>
      </c>
      <c r="F45" s="3"/>
      <c r="G45" s="136">
        <v>39.846798670327999</v>
      </c>
      <c r="H45" s="137">
        <v>51.134557016909902</v>
      </c>
      <c r="I45" s="137">
        <v>53.519294695765197</v>
      </c>
      <c r="J45" s="137">
        <v>52.189622777857998</v>
      </c>
      <c r="K45" s="137">
        <v>48.605289781760298</v>
      </c>
      <c r="L45" s="138">
        <v>49.0591125885243</v>
      </c>
      <c r="M45" s="124"/>
      <c r="N45" s="139">
        <v>55.802861685214602</v>
      </c>
      <c r="O45" s="140">
        <v>50.773233126174297</v>
      </c>
      <c r="P45" s="141">
        <v>53.2880474056944</v>
      </c>
      <c r="Q45" s="124"/>
      <c r="R45" s="142">
        <v>50.267379679144298</v>
      </c>
      <c r="S45" s="129"/>
      <c r="T45" s="136">
        <v>-8.4105426027469701</v>
      </c>
      <c r="U45" s="137">
        <v>-7.4499541663119402</v>
      </c>
      <c r="V45" s="137">
        <v>4.9812464087930302</v>
      </c>
      <c r="W45" s="137">
        <v>4.9894015588286704</v>
      </c>
      <c r="X45" s="137">
        <v>5.2782608592637503</v>
      </c>
      <c r="Y45" s="138">
        <v>-0.12976007194968001</v>
      </c>
      <c r="Z45" s="124"/>
      <c r="AA45" s="139">
        <v>8.2268344977465304</v>
      </c>
      <c r="AB45" s="140">
        <v>4.8774851760367497</v>
      </c>
      <c r="AC45" s="141">
        <v>6.6049108435131298</v>
      </c>
      <c r="AD45" s="124"/>
      <c r="AE45" s="142">
        <v>1.8184746078187299</v>
      </c>
      <c r="AF45" s="31"/>
      <c r="AG45" s="136">
        <v>40.7970805029628</v>
      </c>
      <c r="AH45" s="137">
        <v>51.159849689261399</v>
      </c>
      <c r="AI45" s="137">
        <v>53.819193525075804</v>
      </c>
      <c r="AJ45" s="137">
        <v>52.269114033819903</v>
      </c>
      <c r="AK45" s="137">
        <v>50.328804740569403</v>
      </c>
      <c r="AL45" s="138">
        <v>49.674808498337903</v>
      </c>
      <c r="AM45" s="124"/>
      <c r="AN45" s="139">
        <v>55.922098569157299</v>
      </c>
      <c r="AO45" s="140">
        <v>53.775834658187499</v>
      </c>
      <c r="AP45" s="141">
        <v>54.848966613672403</v>
      </c>
      <c r="AQ45" s="124"/>
      <c r="AR45" s="142">
        <v>51.153139388433502</v>
      </c>
      <c r="AS45" s="129"/>
      <c r="AT45" s="136">
        <v>2.9089230857997599</v>
      </c>
      <c r="AU45" s="137">
        <v>5.1112052345284198</v>
      </c>
      <c r="AV45" s="137">
        <v>7.6529367104721304</v>
      </c>
      <c r="AW45" s="137">
        <v>6.1158388630082401</v>
      </c>
      <c r="AX45" s="137">
        <v>3.13171121663735</v>
      </c>
      <c r="AY45" s="138">
        <v>5.0800966561938896</v>
      </c>
      <c r="AZ45" s="124"/>
      <c r="BA45" s="139">
        <v>1.76281537461769</v>
      </c>
      <c r="BB45" s="140">
        <v>-0.49705517075834998</v>
      </c>
      <c r="BC45" s="141">
        <v>0.64230235892316501</v>
      </c>
      <c r="BD45" s="124"/>
      <c r="BE45" s="142">
        <v>3.6795174181672401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4" t="s">
        <v>5</v>
      </c>
      <c r="E2" s="185"/>
      <c r="G2" s="178" t="s">
        <v>36</v>
      </c>
      <c r="H2" s="179"/>
      <c r="I2" s="179"/>
      <c r="J2" s="179"/>
      <c r="K2" s="179"/>
      <c r="L2" s="179"/>
      <c r="M2" s="179"/>
      <c r="N2" s="179"/>
      <c r="O2" s="179"/>
      <c r="P2" s="179"/>
      <c r="Q2" s="179"/>
      <c r="R2" s="179"/>
      <c r="T2" s="178" t="s">
        <v>37</v>
      </c>
      <c r="U2" s="179"/>
      <c r="V2" s="179"/>
      <c r="W2" s="179"/>
      <c r="X2" s="179"/>
      <c r="Y2" s="179"/>
      <c r="Z2" s="179"/>
      <c r="AA2" s="179"/>
      <c r="AB2" s="179"/>
      <c r="AC2" s="179"/>
      <c r="AD2" s="179"/>
      <c r="AE2" s="179"/>
      <c r="AF2" s="4"/>
      <c r="AG2" s="178" t="s">
        <v>38</v>
      </c>
      <c r="AH2" s="179"/>
      <c r="AI2" s="179"/>
      <c r="AJ2" s="179"/>
      <c r="AK2" s="179"/>
      <c r="AL2" s="179"/>
      <c r="AM2" s="179"/>
      <c r="AN2" s="179"/>
      <c r="AO2" s="179"/>
      <c r="AP2" s="179"/>
      <c r="AQ2" s="179"/>
      <c r="AR2" s="179"/>
      <c r="AT2" s="178" t="s">
        <v>39</v>
      </c>
      <c r="AU2" s="179"/>
      <c r="AV2" s="179"/>
      <c r="AW2" s="179"/>
      <c r="AX2" s="179"/>
      <c r="AY2" s="179"/>
      <c r="AZ2" s="179"/>
      <c r="BA2" s="179"/>
      <c r="BB2" s="179"/>
      <c r="BC2" s="179"/>
      <c r="BD2" s="179"/>
      <c r="BE2" s="179"/>
    </row>
    <row r="3" spans="1:57" x14ac:dyDescent="0.2">
      <c r="A3" s="32"/>
      <c r="B3" s="32"/>
      <c r="C3" s="3"/>
      <c r="D3" s="186" t="s">
        <v>8</v>
      </c>
      <c r="E3" s="188" t="s">
        <v>9</v>
      </c>
      <c r="F3" s="5"/>
      <c r="G3" s="176" t="s">
        <v>0</v>
      </c>
      <c r="H3" s="172" t="s">
        <v>1</v>
      </c>
      <c r="I3" s="172" t="s">
        <v>10</v>
      </c>
      <c r="J3" s="172" t="s">
        <v>2</v>
      </c>
      <c r="K3" s="172" t="s">
        <v>11</v>
      </c>
      <c r="L3" s="174" t="s">
        <v>12</v>
      </c>
      <c r="M3" s="5"/>
      <c r="N3" s="176" t="s">
        <v>3</v>
      </c>
      <c r="O3" s="172" t="s">
        <v>4</v>
      </c>
      <c r="P3" s="174" t="s">
        <v>13</v>
      </c>
      <c r="Q3" s="2"/>
      <c r="R3" s="180" t="s">
        <v>14</v>
      </c>
      <c r="S3" s="2"/>
      <c r="T3" s="176" t="s">
        <v>0</v>
      </c>
      <c r="U3" s="172" t="s">
        <v>1</v>
      </c>
      <c r="V3" s="172" t="s">
        <v>10</v>
      </c>
      <c r="W3" s="172" t="s">
        <v>2</v>
      </c>
      <c r="X3" s="172" t="s">
        <v>11</v>
      </c>
      <c r="Y3" s="174" t="s">
        <v>12</v>
      </c>
      <c r="Z3" s="2"/>
      <c r="AA3" s="176" t="s">
        <v>3</v>
      </c>
      <c r="AB3" s="172" t="s">
        <v>4</v>
      </c>
      <c r="AC3" s="174" t="s">
        <v>13</v>
      </c>
      <c r="AD3" s="1"/>
      <c r="AE3" s="182" t="s">
        <v>14</v>
      </c>
      <c r="AF3" s="38"/>
      <c r="AG3" s="176" t="s">
        <v>0</v>
      </c>
      <c r="AH3" s="172" t="s">
        <v>1</v>
      </c>
      <c r="AI3" s="172" t="s">
        <v>10</v>
      </c>
      <c r="AJ3" s="172" t="s">
        <v>2</v>
      </c>
      <c r="AK3" s="172" t="s">
        <v>11</v>
      </c>
      <c r="AL3" s="174" t="s">
        <v>12</v>
      </c>
      <c r="AM3" s="5"/>
      <c r="AN3" s="176" t="s">
        <v>3</v>
      </c>
      <c r="AO3" s="172" t="s">
        <v>4</v>
      </c>
      <c r="AP3" s="174" t="s">
        <v>13</v>
      </c>
      <c r="AQ3" s="2"/>
      <c r="AR3" s="180" t="s">
        <v>14</v>
      </c>
      <c r="AS3" s="2"/>
      <c r="AT3" s="176" t="s">
        <v>0</v>
      </c>
      <c r="AU3" s="172" t="s">
        <v>1</v>
      </c>
      <c r="AV3" s="172" t="s">
        <v>10</v>
      </c>
      <c r="AW3" s="172" t="s">
        <v>2</v>
      </c>
      <c r="AX3" s="172" t="s">
        <v>11</v>
      </c>
      <c r="AY3" s="174" t="s">
        <v>12</v>
      </c>
      <c r="AZ3" s="2"/>
      <c r="BA3" s="176" t="s">
        <v>3</v>
      </c>
      <c r="BB3" s="172" t="s">
        <v>4</v>
      </c>
      <c r="BC3" s="174" t="s">
        <v>13</v>
      </c>
      <c r="BD3" s="1"/>
      <c r="BE3" s="182" t="s">
        <v>14</v>
      </c>
    </row>
    <row r="4" spans="1:57" x14ac:dyDescent="0.2">
      <c r="A4" s="32"/>
      <c r="B4" s="32"/>
      <c r="C4" s="3"/>
      <c r="D4" s="187"/>
      <c r="E4" s="189"/>
      <c r="F4" s="5"/>
      <c r="G4" s="177"/>
      <c r="H4" s="173"/>
      <c r="I4" s="173"/>
      <c r="J4" s="173"/>
      <c r="K4" s="173"/>
      <c r="L4" s="175"/>
      <c r="M4" s="5"/>
      <c r="N4" s="177"/>
      <c r="O4" s="173"/>
      <c r="P4" s="175"/>
      <c r="Q4" s="2"/>
      <c r="R4" s="181"/>
      <c r="S4" s="2"/>
      <c r="T4" s="177"/>
      <c r="U4" s="173"/>
      <c r="V4" s="173"/>
      <c r="W4" s="173"/>
      <c r="X4" s="173"/>
      <c r="Y4" s="175"/>
      <c r="Z4" s="2"/>
      <c r="AA4" s="177"/>
      <c r="AB4" s="173"/>
      <c r="AC4" s="175"/>
      <c r="AD4" s="1"/>
      <c r="AE4" s="183"/>
      <c r="AF4" s="39"/>
      <c r="AG4" s="177"/>
      <c r="AH4" s="173"/>
      <c r="AI4" s="173"/>
      <c r="AJ4" s="173"/>
      <c r="AK4" s="173"/>
      <c r="AL4" s="175"/>
      <c r="AM4" s="5"/>
      <c r="AN4" s="177"/>
      <c r="AO4" s="173"/>
      <c r="AP4" s="175"/>
      <c r="AQ4" s="2"/>
      <c r="AR4" s="181"/>
      <c r="AS4" s="2"/>
      <c r="AT4" s="177"/>
      <c r="AU4" s="173"/>
      <c r="AV4" s="173"/>
      <c r="AW4" s="173"/>
      <c r="AX4" s="173"/>
      <c r="AY4" s="175"/>
      <c r="AZ4" s="2"/>
      <c r="BA4" s="177"/>
      <c r="BB4" s="173"/>
      <c r="BC4" s="175"/>
      <c r="BD4" s="1"/>
      <c r="BE4" s="18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3">
        <v>133.87369996682301</v>
      </c>
      <c r="H6" s="144">
        <v>138.939544684064</v>
      </c>
      <c r="I6" s="144">
        <v>145.67708644009801</v>
      </c>
      <c r="J6" s="144">
        <v>145.84596030970101</v>
      </c>
      <c r="K6" s="144">
        <v>141.57206359375201</v>
      </c>
      <c r="L6" s="145">
        <v>141.61600429706201</v>
      </c>
      <c r="M6" s="146"/>
      <c r="N6" s="147">
        <v>150.65315277561601</v>
      </c>
      <c r="O6" s="148">
        <v>153.58429151472299</v>
      </c>
      <c r="P6" s="149">
        <v>152.14267921089899</v>
      </c>
      <c r="Q6" s="146"/>
      <c r="R6" s="150">
        <v>144.79178748438599</v>
      </c>
      <c r="S6" s="129"/>
      <c r="T6" s="121">
        <v>10.425411855556501</v>
      </c>
      <c r="U6" s="122">
        <v>14.3471126302891</v>
      </c>
      <c r="V6" s="122">
        <v>17.182141100260999</v>
      </c>
      <c r="W6" s="122">
        <v>16.881677628641</v>
      </c>
      <c r="X6" s="122">
        <v>12.884154090297701</v>
      </c>
      <c r="Y6" s="123">
        <v>14.6107210904581</v>
      </c>
      <c r="Z6" s="124"/>
      <c r="AA6" s="125">
        <v>9.0906410417600707</v>
      </c>
      <c r="AB6" s="126">
        <v>8.2534365386122097</v>
      </c>
      <c r="AC6" s="127">
        <v>8.6486869227255792</v>
      </c>
      <c r="AD6" s="124"/>
      <c r="AE6" s="128">
        <v>12.3975387668038</v>
      </c>
      <c r="AF6" s="29"/>
      <c r="AG6" s="143">
        <v>130.227621476617</v>
      </c>
      <c r="AH6" s="144">
        <v>133.29174101761399</v>
      </c>
      <c r="AI6" s="144">
        <v>138.934600553015</v>
      </c>
      <c r="AJ6" s="144">
        <v>141.91523665521399</v>
      </c>
      <c r="AK6" s="144">
        <v>141.61875432249201</v>
      </c>
      <c r="AL6" s="145">
        <v>137.58385991025699</v>
      </c>
      <c r="AM6" s="146"/>
      <c r="AN6" s="147">
        <v>151.23620780284301</v>
      </c>
      <c r="AO6" s="148">
        <v>152.26846370528</v>
      </c>
      <c r="AP6" s="149">
        <v>151.75262133781399</v>
      </c>
      <c r="AQ6" s="146"/>
      <c r="AR6" s="150">
        <v>142.05163432751601</v>
      </c>
      <c r="AS6" s="129"/>
      <c r="AT6" s="121">
        <v>9.7489753323042603</v>
      </c>
      <c r="AU6" s="122">
        <v>12.9786447668333</v>
      </c>
      <c r="AV6" s="122">
        <v>14.8084548091385</v>
      </c>
      <c r="AW6" s="122">
        <v>13.877053743136599</v>
      </c>
      <c r="AX6" s="122">
        <v>11.1682851706028</v>
      </c>
      <c r="AY6" s="123">
        <v>12.628976644314699</v>
      </c>
      <c r="AZ6" s="124"/>
      <c r="BA6" s="125">
        <v>8.5231236226942109</v>
      </c>
      <c r="BB6" s="126">
        <v>7.6644510448184704</v>
      </c>
      <c r="BC6" s="127">
        <v>8.0847311349877895</v>
      </c>
      <c r="BD6" s="124"/>
      <c r="BE6" s="128">
        <v>10.823037456821799</v>
      </c>
    </row>
    <row r="7" spans="1:57" x14ac:dyDescent="0.2">
      <c r="A7" s="20" t="s">
        <v>18</v>
      </c>
      <c r="B7" s="3" t="str">
        <f>TRIM(A7)</f>
        <v>Virginia</v>
      </c>
      <c r="C7" s="10"/>
      <c r="D7" s="24" t="s">
        <v>16</v>
      </c>
      <c r="E7" s="27" t="s">
        <v>17</v>
      </c>
      <c r="F7" s="3"/>
      <c r="G7" s="151">
        <v>103.862379090909</v>
      </c>
      <c r="H7" s="146">
        <v>113.600570191857</v>
      </c>
      <c r="I7" s="146">
        <v>119.31576326734201</v>
      </c>
      <c r="J7" s="146">
        <v>118.13728147417</v>
      </c>
      <c r="K7" s="146">
        <v>110.55986940734</v>
      </c>
      <c r="L7" s="152">
        <v>113.72607712476299</v>
      </c>
      <c r="M7" s="146"/>
      <c r="N7" s="153">
        <v>111.830750052612</v>
      </c>
      <c r="O7" s="154">
        <v>113.805256200659</v>
      </c>
      <c r="P7" s="155">
        <v>112.833686240002</v>
      </c>
      <c r="Q7" s="146"/>
      <c r="R7" s="156">
        <v>113.46878978373501</v>
      </c>
      <c r="S7" s="129"/>
      <c r="T7" s="130">
        <v>8.7821448288079509</v>
      </c>
      <c r="U7" s="124">
        <v>13.5180663261203</v>
      </c>
      <c r="V7" s="124">
        <v>16.620694514630902</v>
      </c>
      <c r="W7" s="124">
        <v>16.3349280192527</v>
      </c>
      <c r="X7" s="124">
        <v>12.8943023098683</v>
      </c>
      <c r="Y7" s="131">
        <v>14.091746948370499</v>
      </c>
      <c r="Z7" s="124"/>
      <c r="AA7" s="132">
        <v>7.6684761162702699</v>
      </c>
      <c r="AB7" s="133">
        <v>6.9670914509711297</v>
      </c>
      <c r="AC7" s="134">
        <v>7.2994606518960401</v>
      </c>
      <c r="AD7" s="124"/>
      <c r="AE7" s="135">
        <v>11.947752016919701</v>
      </c>
      <c r="AF7" s="30"/>
      <c r="AG7" s="151">
        <v>100.86174030734</v>
      </c>
      <c r="AH7" s="146">
        <v>108.49476937918401</v>
      </c>
      <c r="AI7" s="146">
        <v>113.84654825963101</v>
      </c>
      <c r="AJ7" s="146">
        <v>115.546289232929</v>
      </c>
      <c r="AK7" s="146">
        <v>111.282395504894</v>
      </c>
      <c r="AL7" s="152">
        <v>110.52468269280899</v>
      </c>
      <c r="AM7" s="146"/>
      <c r="AN7" s="153">
        <v>115.868576274001</v>
      </c>
      <c r="AO7" s="154">
        <v>115.679034778435</v>
      </c>
      <c r="AP7" s="155">
        <v>115.773736023604</v>
      </c>
      <c r="AQ7" s="146"/>
      <c r="AR7" s="156">
        <v>112.123616229192</v>
      </c>
      <c r="AS7" s="129"/>
      <c r="AT7" s="130">
        <v>8.7141819735441608</v>
      </c>
      <c r="AU7" s="124">
        <v>12.9274798856543</v>
      </c>
      <c r="AV7" s="124">
        <v>15.1195110184277</v>
      </c>
      <c r="AW7" s="124">
        <v>14.478020005483099</v>
      </c>
      <c r="AX7" s="124">
        <v>10.2694905206244</v>
      </c>
      <c r="AY7" s="131">
        <v>12.5799917802404</v>
      </c>
      <c r="AZ7" s="124"/>
      <c r="BA7" s="132">
        <v>7.1797343273771599</v>
      </c>
      <c r="BB7" s="133">
        <v>6.3136744133642804</v>
      </c>
      <c r="BC7" s="134">
        <v>6.7429433865591104</v>
      </c>
      <c r="BD7" s="124"/>
      <c r="BE7" s="135">
        <v>10.4777707115973</v>
      </c>
    </row>
    <row r="8" spans="1:57" x14ac:dyDescent="0.2">
      <c r="A8" s="21" t="s">
        <v>19</v>
      </c>
      <c r="B8" s="3" t="str">
        <f t="shared" ref="B8:B43" si="0">TRIM(A8)</f>
        <v>Norfolk/Virginia Beach, VA</v>
      </c>
      <c r="C8" s="3"/>
      <c r="D8" s="24" t="s">
        <v>16</v>
      </c>
      <c r="E8" s="27" t="s">
        <v>17</v>
      </c>
      <c r="F8" s="3"/>
      <c r="G8" s="151">
        <v>94.689500286471002</v>
      </c>
      <c r="H8" s="146">
        <v>93.770367595605194</v>
      </c>
      <c r="I8" s="146">
        <v>95.383960660871097</v>
      </c>
      <c r="J8" s="146">
        <v>95.189418107412095</v>
      </c>
      <c r="K8" s="146">
        <v>94.4464048999629</v>
      </c>
      <c r="L8" s="152">
        <v>94.698978326184303</v>
      </c>
      <c r="M8" s="146"/>
      <c r="N8" s="153">
        <v>112.086541345993</v>
      </c>
      <c r="O8" s="154">
        <v>118.908510412078</v>
      </c>
      <c r="P8" s="155">
        <v>115.564306888104</v>
      </c>
      <c r="Q8" s="146"/>
      <c r="R8" s="156">
        <v>101.36042897664601</v>
      </c>
      <c r="S8" s="129"/>
      <c r="T8" s="130">
        <v>1.93984550648189</v>
      </c>
      <c r="U8" s="124">
        <v>6.7125069780150399</v>
      </c>
      <c r="V8" s="124">
        <v>7.9260829432976401</v>
      </c>
      <c r="W8" s="124">
        <v>8.8524612746262896</v>
      </c>
      <c r="X8" s="124">
        <v>6.4691220772087199</v>
      </c>
      <c r="Y8" s="131">
        <v>6.4698689985089004</v>
      </c>
      <c r="Z8" s="124"/>
      <c r="AA8" s="132">
        <v>5.3415054861324602</v>
      </c>
      <c r="AB8" s="133">
        <v>6.4267451676267902</v>
      </c>
      <c r="AC8" s="134">
        <v>5.8662549560492598</v>
      </c>
      <c r="AD8" s="124"/>
      <c r="AE8" s="135">
        <v>5.8117740744009998</v>
      </c>
      <c r="AF8" s="30"/>
      <c r="AG8" s="151">
        <v>91.600996527236703</v>
      </c>
      <c r="AH8" s="146">
        <v>92.322385998596403</v>
      </c>
      <c r="AI8" s="146">
        <v>94.882460595430999</v>
      </c>
      <c r="AJ8" s="146">
        <v>99.154105632205798</v>
      </c>
      <c r="AK8" s="146">
        <v>100.604240541956</v>
      </c>
      <c r="AL8" s="152">
        <v>96.000545312507896</v>
      </c>
      <c r="AM8" s="146"/>
      <c r="AN8" s="153">
        <v>115.70246161196</v>
      </c>
      <c r="AO8" s="154">
        <v>118.76002342511499</v>
      </c>
      <c r="AP8" s="155">
        <v>117.242743446411</v>
      </c>
      <c r="AQ8" s="146"/>
      <c r="AR8" s="156">
        <v>103.005478800711</v>
      </c>
      <c r="AS8" s="129"/>
      <c r="AT8" s="130">
        <v>4.8785831623907798</v>
      </c>
      <c r="AU8" s="124">
        <v>6.8606782404216604</v>
      </c>
      <c r="AV8" s="124">
        <v>7.1574642824085197</v>
      </c>
      <c r="AW8" s="124">
        <v>7.4911812727711196</v>
      </c>
      <c r="AX8" s="124">
        <v>4.94455483825576</v>
      </c>
      <c r="AY8" s="131">
        <v>6.250489431668</v>
      </c>
      <c r="AZ8" s="124"/>
      <c r="BA8" s="132">
        <v>4.4853108720417696</v>
      </c>
      <c r="BB8" s="133">
        <v>5.9306918578680499</v>
      </c>
      <c r="BC8" s="134">
        <v>5.2156485655204197</v>
      </c>
      <c r="BD8" s="124"/>
      <c r="BE8" s="135">
        <v>5.4723935099601597</v>
      </c>
    </row>
    <row r="9" spans="1:57" ht="14.25" x14ac:dyDescent="0.25">
      <c r="A9" s="21" t="s">
        <v>20</v>
      </c>
      <c r="B9" s="46" t="s">
        <v>72</v>
      </c>
      <c r="C9" s="3"/>
      <c r="D9" s="24" t="s">
        <v>16</v>
      </c>
      <c r="E9" s="27" t="s">
        <v>17</v>
      </c>
      <c r="F9" s="3"/>
      <c r="G9" s="151">
        <v>94.068841186290797</v>
      </c>
      <c r="H9" s="146">
        <v>106.127030847604</v>
      </c>
      <c r="I9" s="146">
        <v>110.57769679322701</v>
      </c>
      <c r="J9" s="146">
        <v>109.491021726637</v>
      </c>
      <c r="K9" s="146">
        <v>100.613340687419</v>
      </c>
      <c r="L9" s="152">
        <v>105.02677133912</v>
      </c>
      <c r="M9" s="146"/>
      <c r="N9" s="153">
        <v>107.646589109206</v>
      </c>
      <c r="O9" s="154">
        <v>111.76779668625301</v>
      </c>
      <c r="P9" s="155">
        <v>109.79688657088801</v>
      </c>
      <c r="Q9" s="146"/>
      <c r="R9" s="156">
        <v>106.417040988103</v>
      </c>
      <c r="S9" s="129"/>
      <c r="T9" s="130">
        <v>4.6106499431833603</v>
      </c>
      <c r="U9" s="124">
        <v>11.0425600271956</v>
      </c>
      <c r="V9" s="124">
        <v>10.946091113557101</v>
      </c>
      <c r="W9" s="124">
        <v>11.1998319789377</v>
      </c>
      <c r="X9" s="124">
        <v>5.6606678271657103</v>
      </c>
      <c r="Y9" s="131">
        <v>9.3296912381883406</v>
      </c>
      <c r="Z9" s="124"/>
      <c r="AA9" s="132">
        <v>4.07608256359417</v>
      </c>
      <c r="AB9" s="133">
        <v>4.8584030268709197</v>
      </c>
      <c r="AC9" s="134">
        <v>4.5127285157429</v>
      </c>
      <c r="AD9" s="124"/>
      <c r="AE9" s="135">
        <v>7.7601022166075397</v>
      </c>
      <c r="AF9" s="30"/>
      <c r="AG9" s="151">
        <v>93.974665355682305</v>
      </c>
      <c r="AH9" s="146">
        <v>100.436886005877</v>
      </c>
      <c r="AI9" s="146">
        <v>104.327344527733</v>
      </c>
      <c r="AJ9" s="146">
        <v>105.783580018283</v>
      </c>
      <c r="AK9" s="146">
        <v>105.298988193734</v>
      </c>
      <c r="AL9" s="152">
        <v>102.455167783435</v>
      </c>
      <c r="AM9" s="146"/>
      <c r="AN9" s="153">
        <v>113.548396251024</v>
      </c>
      <c r="AO9" s="154">
        <v>113.128328665675</v>
      </c>
      <c r="AP9" s="155">
        <v>113.33625954616799</v>
      </c>
      <c r="AQ9" s="146"/>
      <c r="AR9" s="156">
        <v>105.87714032822799</v>
      </c>
      <c r="AS9" s="129"/>
      <c r="AT9" s="130">
        <v>6.5129219671187899</v>
      </c>
      <c r="AU9" s="124">
        <v>9.0229172945865592</v>
      </c>
      <c r="AV9" s="124">
        <v>9.0613284520477997</v>
      </c>
      <c r="AW9" s="124">
        <v>9.5571981685373295</v>
      </c>
      <c r="AX9" s="124">
        <v>6.9091046429996101</v>
      </c>
      <c r="AY9" s="131">
        <v>8.3963490101160598</v>
      </c>
      <c r="AZ9" s="124"/>
      <c r="BA9" s="132">
        <v>5.6061108565335598</v>
      </c>
      <c r="BB9" s="133">
        <v>4.2751336968673996</v>
      </c>
      <c r="BC9" s="134">
        <v>4.93111426495987</v>
      </c>
      <c r="BD9" s="124"/>
      <c r="BE9" s="135">
        <v>7.1334620971560501</v>
      </c>
    </row>
    <row r="10" spans="1:57" x14ac:dyDescent="0.2">
      <c r="A10" s="21" t="s">
        <v>21</v>
      </c>
      <c r="B10" s="3" t="str">
        <f t="shared" si="0"/>
        <v>Virginia Area</v>
      </c>
      <c r="C10" s="3"/>
      <c r="D10" s="24" t="s">
        <v>16</v>
      </c>
      <c r="E10" s="27" t="s">
        <v>17</v>
      </c>
      <c r="F10" s="3"/>
      <c r="G10" s="151">
        <v>90.599932679361402</v>
      </c>
      <c r="H10" s="146">
        <v>94.322302631578907</v>
      </c>
      <c r="I10" s="146">
        <v>96.370366960352399</v>
      </c>
      <c r="J10" s="146">
        <v>96.380109638056695</v>
      </c>
      <c r="K10" s="146">
        <v>95.975422798702894</v>
      </c>
      <c r="L10" s="152">
        <v>94.976297145895003</v>
      </c>
      <c r="M10" s="146"/>
      <c r="N10" s="153">
        <v>107.820444155719</v>
      </c>
      <c r="O10" s="154">
        <v>107.69477067357001</v>
      </c>
      <c r="P10" s="155">
        <v>107.758076550152</v>
      </c>
      <c r="Q10" s="146"/>
      <c r="R10" s="156">
        <v>98.668172824465898</v>
      </c>
      <c r="S10" s="129"/>
      <c r="T10" s="130">
        <v>0.34319442642303999</v>
      </c>
      <c r="U10" s="124">
        <v>1.44113905122918</v>
      </c>
      <c r="V10" s="124">
        <v>4.9774267406055897</v>
      </c>
      <c r="W10" s="124">
        <v>5.4109649074321098</v>
      </c>
      <c r="X10" s="124">
        <v>2.7024238244615999</v>
      </c>
      <c r="Y10" s="131">
        <v>3.1704925597323701</v>
      </c>
      <c r="Z10" s="124"/>
      <c r="AA10" s="132">
        <v>3.8870709942958799</v>
      </c>
      <c r="AB10" s="133">
        <v>3.2063645210290801</v>
      </c>
      <c r="AC10" s="134">
        <v>3.5522686275025999</v>
      </c>
      <c r="AD10" s="124"/>
      <c r="AE10" s="135">
        <v>3.2338792499584001</v>
      </c>
      <c r="AF10" s="30"/>
      <c r="AG10" s="151">
        <v>92.666519560926005</v>
      </c>
      <c r="AH10" s="146">
        <v>94.722808316453595</v>
      </c>
      <c r="AI10" s="146">
        <v>97.258911602088205</v>
      </c>
      <c r="AJ10" s="146">
        <v>99.105256341320796</v>
      </c>
      <c r="AK10" s="146">
        <v>100.592564755434</v>
      </c>
      <c r="AL10" s="152">
        <v>97.048818983398704</v>
      </c>
      <c r="AM10" s="146"/>
      <c r="AN10" s="153">
        <v>116.36336412488301</v>
      </c>
      <c r="AO10" s="154">
        <v>115.000935200809</v>
      </c>
      <c r="AP10" s="155">
        <v>115.68663379116801</v>
      </c>
      <c r="AQ10" s="146"/>
      <c r="AR10" s="156">
        <v>102.681784759482</v>
      </c>
      <c r="AS10" s="129"/>
      <c r="AT10" s="130">
        <v>1.62321341691952</v>
      </c>
      <c r="AU10" s="124">
        <v>3.7710029283303901</v>
      </c>
      <c r="AV10" s="124">
        <v>5.2153216789337504</v>
      </c>
      <c r="AW10" s="124">
        <v>4.1308000706396797</v>
      </c>
      <c r="AX10" s="124">
        <v>2.6189379887942299</v>
      </c>
      <c r="AY10" s="131">
        <v>3.5765565112642599</v>
      </c>
      <c r="AZ10" s="124"/>
      <c r="BA10" s="132">
        <v>5.5538678055736499</v>
      </c>
      <c r="BB10" s="133">
        <v>3.4549443770153099</v>
      </c>
      <c r="BC10" s="134">
        <v>4.5065163086076403</v>
      </c>
      <c r="BD10" s="124"/>
      <c r="BE10" s="135">
        <v>3.72664125137138</v>
      </c>
    </row>
    <row r="11" spans="1:57" x14ac:dyDescent="0.2">
      <c r="A11" s="34" t="s">
        <v>22</v>
      </c>
      <c r="B11" s="3" t="str">
        <f t="shared" si="0"/>
        <v>Washington, DC</v>
      </c>
      <c r="C11" s="3"/>
      <c r="D11" s="24" t="s">
        <v>16</v>
      </c>
      <c r="E11" s="27" t="s">
        <v>17</v>
      </c>
      <c r="F11" s="3"/>
      <c r="G11" s="151">
        <v>161.60451470484699</v>
      </c>
      <c r="H11" s="146">
        <v>180.07097052686399</v>
      </c>
      <c r="I11" s="146">
        <v>188.31051912408</v>
      </c>
      <c r="J11" s="146">
        <v>181.00932654354</v>
      </c>
      <c r="K11" s="146">
        <v>162.15497175141201</v>
      </c>
      <c r="L11" s="152">
        <v>175.859038627275</v>
      </c>
      <c r="M11" s="146"/>
      <c r="N11" s="153">
        <v>145.404553039332</v>
      </c>
      <c r="O11" s="154">
        <v>149.671054827684</v>
      </c>
      <c r="P11" s="155">
        <v>147.58595507499601</v>
      </c>
      <c r="Q11" s="146"/>
      <c r="R11" s="156">
        <v>168.25959816972599</v>
      </c>
      <c r="S11" s="129"/>
      <c r="T11" s="130">
        <v>26.526183112071699</v>
      </c>
      <c r="U11" s="124">
        <v>32.0117656581278</v>
      </c>
      <c r="V11" s="124">
        <v>33.895130062265302</v>
      </c>
      <c r="W11" s="124">
        <v>30.975584676397101</v>
      </c>
      <c r="X11" s="124">
        <v>24.884666212419699</v>
      </c>
      <c r="Y11" s="131">
        <v>30.286251194721</v>
      </c>
      <c r="Z11" s="124"/>
      <c r="AA11" s="132">
        <v>14.5365057258646</v>
      </c>
      <c r="AB11" s="133">
        <v>14.302057979692099</v>
      </c>
      <c r="AC11" s="134">
        <v>14.345650451422699</v>
      </c>
      <c r="AD11" s="124"/>
      <c r="AE11" s="135">
        <v>26.433105985710998</v>
      </c>
      <c r="AF11" s="30"/>
      <c r="AG11" s="151">
        <v>143.72737017071799</v>
      </c>
      <c r="AH11" s="146">
        <v>164.088028377694</v>
      </c>
      <c r="AI11" s="146">
        <v>175.600184556995</v>
      </c>
      <c r="AJ11" s="146">
        <v>173.111407351775</v>
      </c>
      <c r="AK11" s="146">
        <v>158.57623440575401</v>
      </c>
      <c r="AL11" s="152">
        <v>164.33525199590301</v>
      </c>
      <c r="AM11" s="146"/>
      <c r="AN11" s="153">
        <v>145.344098649681</v>
      </c>
      <c r="AO11" s="154">
        <v>144.99905371332599</v>
      </c>
      <c r="AP11" s="155">
        <v>145.17238067625601</v>
      </c>
      <c r="AQ11" s="146"/>
      <c r="AR11" s="156">
        <v>158.69813033636601</v>
      </c>
      <c r="AS11" s="129"/>
      <c r="AT11" s="130">
        <v>19.944553384059301</v>
      </c>
      <c r="AU11" s="124">
        <v>28.421444152949899</v>
      </c>
      <c r="AV11" s="124">
        <v>32.018489065671702</v>
      </c>
      <c r="AW11" s="124">
        <v>29.052057802108799</v>
      </c>
      <c r="AX11" s="124">
        <v>22.9849957323372</v>
      </c>
      <c r="AY11" s="131">
        <v>27.2317637080838</v>
      </c>
      <c r="AZ11" s="124"/>
      <c r="BA11" s="132">
        <v>15.1471556700627</v>
      </c>
      <c r="BB11" s="133">
        <v>13.773710076703299</v>
      </c>
      <c r="BC11" s="134">
        <v>14.4461178184993</v>
      </c>
      <c r="BD11" s="124"/>
      <c r="BE11" s="135">
        <v>23.600610254170299</v>
      </c>
    </row>
    <row r="12" spans="1:57" x14ac:dyDescent="0.2">
      <c r="A12" s="21" t="s">
        <v>23</v>
      </c>
      <c r="B12" s="3" t="str">
        <f t="shared" si="0"/>
        <v>Arlington, VA</v>
      </c>
      <c r="C12" s="3"/>
      <c r="D12" s="24" t="s">
        <v>16</v>
      </c>
      <c r="E12" s="27" t="s">
        <v>17</v>
      </c>
      <c r="F12" s="3"/>
      <c r="G12" s="151">
        <v>154.83539958039199</v>
      </c>
      <c r="H12" s="146">
        <v>181.31872767857101</v>
      </c>
      <c r="I12" s="146">
        <v>189.483213349225</v>
      </c>
      <c r="J12" s="146">
        <v>188.201214409507</v>
      </c>
      <c r="K12" s="146">
        <v>164.54329007415799</v>
      </c>
      <c r="L12" s="152">
        <v>177.67568039846901</v>
      </c>
      <c r="M12" s="146"/>
      <c r="N12" s="153">
        <v>127.15805236486401</v>
      </c>
      <c r="O12" s="154">
        <v>121.786259069191</v>
      </c>
      <c r="P12" s="155">
        <v>124.53459683691899</v>
      </c>
      <c r="Q12" s="146"/>
      <c r="R12" s="156">
        <v>164.84129346691699</v>
      </c>
      <c r="S12" s="129"/>
      <c r="T12" s="130">
        <v>23.6075934161682</v>
      </c>
      <c r="U12" s="124">
        <v>23.737784182753</v>
      </c>
      <c r="V12" s="124">
        <v>25.3095710447481</v>
      </c>
      <c r="W12" s="124">
        <v>26.5548118742466</v>
      </c>
      <c r="X12" s="124">
        <v>26.020347665460601</v>
      </c>
      <c r="Y12" s="131">
        <v>25.1954849541982</v>
      </c>
      <c r="Z12" s="124"/>
      <c r="AA12" s="132">
        <v>21.0361075202295</v>
      </c>
      <c r="AB12" s="133">
        <v>16.5450330497432</v>
      </c>
      <c r="AC12" s="134">
        <v>18.8764789856627</v>
      </c>
      <c r="AD12" s="124"/>
      <c r="AE12" s="135">
        <v>25.445665066522</v>
      </c>
      <c r="AF12" s="30"/>
      <c r="AG12" s="151">
        <v>143.63255337643201</v>
      </c>
      <c r="AH12" s="146">
        <v>171.11535275815601</v>
      </c>
      <c r="AI12" s="146">
        <v>180.945860351009</v>
      </c>
      <c r="AJ12" s="146">
        <v>178.48570187387199</v>
      </c>
      <c r="AK12" s="146">
        <v>156.79294658334999</v>
      </c>
      <c r="AL12" s="152">
        <v>167.79608376017299</v>
      </c>
      <c r="AM12" s="146"/>
      <c r="AN12" s="153">
        <v>124.76061736424001</v>
      </c>
      <c r="AO12" s="154">
        <v>119.657626730356</v>
      </c>
      <c r="AP12" s="155">
        <v>122.270477368408</v>
      </c>
      <c r="AQ12" s="146"/>
      <c r="AR12" s="156">
        <v>156.03168079312999</v>
      </c>
      <c r="AS12" s="129"/>
      <c r="AT12" s="130">
        <v>19.924033561955898</v>
      </c>
      <c r="AU12" s="124">
        <v>23.978585974191301</v>
      </c>
      <c r="AV12" s="124">
        <v>27.7279212391241</v>
      </c>
      <c r="AW12" s="124">
        <v>27.2164102609288</v>
      </c>
      <c r="AX12" s="124">
        <v>23.6748130109182</v>
      </c>
      <c r="AY12" s="131">
        <v>25.251213199991799</v>
      </c>
      <c r="AZ12" s="124"/>
      <c r="BA12" s="132">
        <v>17.111630096387898</v>
      </c>
      <c r="BB12" s="133">
        <v>13.5566142562399</v>
      </c>
      <c r="BC12" s="134">
        <v>15.4064054526924</v>
      </c>
      <c r="BD12" s="124"/>
      <c r="BE12" s="135">
        <v>24.368721039182802</v>
      </c>
    </row>
    <row r="13" spans="1:57" x14ac:dyDescent="0.2">
      <c r="A13" s="21" t="s">
        <v>24</v>
      </c>
      <c r="B13" s="3" t="str">
        <f t="shared" si="0"/>
        <v>Suburban Virginia Area</v>
      </c>
      <c r="C13" s="3"/>
      <c r="D13" s="24" t="s">
        <v>16</v>
      </c>
      <c r="E13" s="27" t="s">
        <v>17</v>
      </c>
      <c r="F13" s="3"/>
      <c r="G13" s="151">
        <v>113.557879612825</v>
      </c>
      <c r="H13" s="146">
        <v>115.274337524177</v>
      </c>
      <c r="I13" s="146">
        <v>120.065865795991</v>
      </c>
      <c r="J13" s="146">
        <v>110.824293975903</v>
      </c>
      <c r="K13" s="146">
        <v>112.451157002912</v>
      </c>
      <c r="L13" s="152">
        <v>114.591537607269</v>
      </c>
      <c r="M13" s="146"/>
      <c r="N13" s="153">
        <v>130.088328827721</v>
      </c>
      <c r="O13" s="154">
        <v>126.57394076305199</v>
      </c>
      <c r="P13" s="155">
        <v>128.349682106047</v>
      </c>
      <c r="Q13" s="146"/>
      <c r="R13" s="156">
        <v>118.56793417794201</v>
      </c>
      <c r="S13" s="129"/>
      <c r="T13" s="130">
        <v>4.5654471563433701</v>
      </c>
      <c r="U13" s="124">
        <v>4.8765694925587004</v>
      </c>
      <c r="V13" s="124">
        <v>9.2499901219481</v>
      </c>
      <c r="W13" s="124">
        <v>3.85612252001724</v>
      </c>
      <c r="X13" s="124">
        <v>3.61111415582134</v>
      </c>
      <c r="Y13" s="131">
        <v>5.38648050012113</v>
      </c>
      <c r="Z13" s="124"/>
      <c r="AA13" s="132">
        <v>4.7186685477156702</v>
      </c>
      <c r="AB13" s="133">
        <v>-3.89972453982389</v>
      </c>
      <c r="AC13" s="134">
        <v>0.171990091473356</v>
      </c>
      <c r="AD13" s="124"/>
      <c r="AE13" s="135">
        <v>3.6200157080726401</v>
      </c>
      <c r="AF13" s="30"/>
      <c r="AG13" s="151">
        <v>110.02808246921499</v>
      </c>
      <c r="AH13" s="146">
        <v>113.031502764612</v>
      </c>
      <c r="AI13" s="146">
        <v>114.02301750188801</v>
      </c>
      <c r="AJ13" s="146">
        <v>120.13145406725501</v>
      </c>
      <c r="AK13" s="146">
        <v>121.247248633532</v>
      </c>
      <c r="AL13" s="152">
        <v>115.977613380722</v>
      </c>
      <c r="AM13" s="146"/>
      <c r="AN13" s="153">
        <v>143.91656061701599</v>
      </c>
      <c r="AO13" s="154">
        <v>141.43352284324899</v>
      </c>
      <c r="AP13" s="155">
        <v>142.67276426187101</v>
      </c>
      <c r="AQ13" s="146"/>
      <c r="AR13" s="156">
        <v>124.168484535321</v>
      </c>
      <c r="AS13" s="129"/>
      <c r="AT13" s="130">
        <v>4.7620887139430197</v>
      </c>
      <c r="AU13" s="124">
        <v>7.7293459260880599</v>
      </c>
      <c r="AV13" s="124">
        <v>7.1161070046185397</v>
      </c>
      <c r="AW13" s="124">
        <v>6.9577076573914898</v>
      </c>
      <c r="AX13" s="124">
        <v>1.90749876569411</v>
      </c>
      <c r="AY13" s="131">
        <v>5.5654415509493704</v>
      </c>
      <c r="AZ13" s="124"/>
      <c r="BA13" s="132">
        <v>4.2599356587530597</v>
      </c>
      <c r="BB13" s="133">
        <v>2.2169570205817202</v>
      </c>
      <c r="BC13" s="134">
        <v>3.2325992400594199</v>
      </c>
      <c r="BD13" s="124"/>
      <c r="BE13" s="135">
        <v>4.4162855336518101</v>
      </c>
    </row>
    <row r="14" spans="1:57" x14ac:dyDescent="0.2">
      <c r="A14" s="21" t="s">
        <v>25</v>
      </c>
      <c r="B14" s="3" t="str">
        <f t="shared" si="0"/>
        <v>Alexandria, VA</v>
      </c>
      <c r="C14" s="3"/>
      <c r="D14" s="24" t="s">
        <v>16</v>
      </c>
      <c r="E14" s="27" t="s">
        <v>17</v>
      </c>
      <c r="F14" s="3"/>
      <c r="G14" s="151">
        <v>123.768646029609</v>
      </c>
      <c r="H14" s="146">
        <v>134.40726340693999</v>
      </c>
      <c r="I14" s="146">
        <v>144.905769745649</v>
      </c>
      <c r="J14" s="146">
        <v>147.443748550604</v>
      </c>
      <c r="K14" s="146">
        <v>140.64457504838899</v>
      </c>
      <c r="L14" s="152">
        <v>139.59415738398201</v>
      </c>
      <c r="M14" s="146"/>
      <c r="N14" s="153">
        <v>127.10486413532399</v>
      </c>
      <c r="O14" s="154">
        <v>129.31052833974201</v>
      </c>
      <c r="P14" s="155">
        <v>128.248223262263</v>
      </c>
      <c r="Q14" s="146"/>
      <c r="R14" s="156">
        <v>136.15107624733599</v>
      </c>
      <c r="S14" s="129"/>
      <c r="T14" s="130">
        <v>16.187500563538698</v>
      </c>
      <c r="U14" s="124">
        <v>13.322853526800399</v>
      </c>
      <c r="V14" s="124">
        <v>15.6574573234229</v>
      </c>
      <c r="W14" s="124">
        <v>16.3577157678242</v>
      </c>
      <c r="X14" s="124">
        <v>20.351042335408099</v>
      </c>
      <c r="Y14" s="131">
        <v>16.7797199714872</v>
      </c>
      <c r="Z14" s="124"/>
      <c r="AA14" s="132">
        <v>15.267010061219301</v>
      </c>
      <c r="AB14" s="133">
        <v>19.130395126635101</v>
      </c>
      <c r="AC14" s="134">
        <v>17.2824121396078</v>
      </c>
      <c r="AD14" s="124"/>
      <c r="AE14" s="135">
        <v>17.310753181625699</v>
      </c>
      <c r="AF14" s="30"/>
      <c r="AG14" s="151">
        <v>118.972728581713</v>
      </c>
      <c r="AH14" s="146">
        <v>130.887606137517</v>
      </c>
      <c r="AI14" s="146">
        <v>138.838840449885</v>
      </c>
      <c r="AJ14" s="146">
        <v>139.484599546656</v>
      </c>
      <c r="AK14" s="146">
        <v>131.81211324470701</v>
      </c>
      <c r="AL14" s="152">
        <v>132.98985302674299</v>
      </c>
      <c r="AM14" s="146"/>
      <c r="AN14" s="153">
        <v>123.132992187883</v>
      </c>
      <c r="AO14" s="154">
        <v>123.908571498268</v>
      </c>
      <c r="AP14" s="155">
        <v>123.522148837209</v>
      </c>
      <c r="AQ14" s="146"/>
      <c r="AR14" s="156">
        <v>130.09618782546201</v>
      </c>
      <c r="AS14" s="129"/>
      <c r="AT14" s="130">
        <v>16.076648362915702</v>
      </c>
      <c r="AU14" s="124">
        <v>19.251022581241799</v>
      </c>
      <c r="AV14" s="124">
        <v>20.905599730148399</v>
      </c>
      <c r="AW14" s="124">
        <v>20.904113570125499</v>
      </c>
      <c r="AX14" s="124">
        <v>19.522586092577701</v>
      </c>
      <c r="AY14" s="131">
        <v>19.941583023512301</v>
      </c>
      <c r="AZ14" s="124"/>
      <c r="BA14" s="132">
        <v>15.301445498148199</v>
      </c>
      <c r="BB14" s="133">
        <v>15.854018610863401</v>
      </c>
      <c r="BC14" s="134">
        <v>15.5777213749549</v>
      </c>
      <c r="BD14" s="124"/>
      <c r="BE14" s="135">
        <v>18.802547717776001</v>
      </c>
    </row>
    <row r="15" spans="1:57" x14ac:dyDescent="0.2">
      <c r="A15" s="21" t="s">
        <v>26</v>
      </c>
      <c r="B15" s="3" t="str">
        <f t="shared" si="0"/>
        <v>Fairfax/Tysons Corner, VA</v>
      </c>
      <c r="C15" s="3"/>
      <c r="D15" s="24" t="s">
        <v>16</v>
      </c>
      <c r="E15" s="27" t="s">
        <v>17</v>
      </c>
      <c r="F15" s="3"/>
      <c r="G15" s="151">
        <v>143.70372165754401</v>
      </c>
      <c r="H15" s="146">
        <v>171.37896770682099</v>
      </c>
      <c r="I15" s="146">
        <v>187.95302307692299</v>
      </c>
      <c r="J15" s="146">
        <v>183.77446306641801</v>
      </c>
      <c r="K15" s="146">
        <v>159.70795483990301</v>
      </c>
      <c r="L15" s="152">
        <v>172.041862362796</v>
      </c>
      <c r="M15" s="146"/>
      <c r="N15" s="153">
        <v>125.18372561911001</v>
      </c>
      <c r="O15" s="154">
        <v>125.010983813327</v>
      </c>
      <c r="P15" s="155">
        <v>125.09555686695199</v>
      </c>
      <c r="Q15" s="146"/>
      <c r="R15" s="156">
        <v>160.221580127512</v>
      </c>
      <c r="S15" s="129"/>
      <c r="T15" s="130">
        <v>24.9653743489291</v>
      </c>
      <c r="U15" s="124">
        <v>30.6152997169781</v>
      </c>
      <c r="V15" s="124">
        <v>36.491874067364201</v>
      </c>
      <c r="W15" s="124">
        <v>32.522272826494699</v>
      </c>
      <c r="X15" s="124">
        <v>28.647626231429701</v>
      </c>
      <c r="Y15" s="131">
        <v>32.047419285155897</v>
      </c>
      <c r="Z15" s="124"/>
      <c r="AA15" s="132">
        <v>15.374406686678901</v>
      </c>
      <c r="AB15" s="133">
        <v>12.9448041942243</v>
      </c>
      <c r="AC15" s="134">
        <v>14.1192934832243</v>
      </c>
      <c r="AD15" s="124"/>
      <c r="AE15" s="135">
        <v>28.944959130491299</v>
      </c>
      <c r="AF15" s="30"/>
      <c r="AG15" s="151">
        <v>131.30990026689099</v>
      </c>
      <c r="AH15" s="146">
        <v>156.994211250463</v>
      </c>
      <c r="AI15" s="146">
        <v>174.12824894801099</v>
      </c>
      <c r="AJ15" s="146">
        <v>170.863290963515</v>
      </c>
      <c r="AK15" s="146">
        <v>146.679057257729</v>
      </c>
      <c r="AL15" s="152">
        <v>158.089748814122</v>
      </c>
      <c r="AM15" s="146"/>
      <c r="AN15" s="153">
        <v>124.646850930721</v>
      </c>
      <c r="AO15" s="154">
        <v>122.803673829544</v>
      </c>
      <c r="AP15" s="155">
        <v>123.73084891789399</v>
      </c>
      <c r="AQ15" s="146"/>
      <c r="AR15" s="156">
        <v>148.48586489584901</v>
      </c>
      <c r="AS15" s="129"/>
      <c r="AT15" s="130">
        <v>18.664068119258701</v>
      </c>
      <c r="AU15" s="124">
        <v>25.901717071552</v>
      </c>
      <c r="AV15" s="124">
        <v>34.6412268358498</v>
      </c>
      <c r="AW15" s="124">
        <v>31.820293315270199</v>
      </c>
      <c r="AX15" s="124">
        <v>23.392805154745002</v>
      </c>
      <c r="AY15" s="131">
        <v>28.284172073625601</v>
      </c>
      <c r="AZ15" s="124"/>
      <c r="BA15" s="132">
        <v>12.3705181215472</v>
      </c>
      <c r="BB15" s="133">
        <v>10.5260155984015</v>
      </c>
      <c r="BC15" s="134">
        <v>11.4532307510633</v>
      </c>
      <c r="BD15" s="124"/>
      <c r="BE15" s="135">
        <v>24.355557088532599</v>
      </c>
    </row>
    <row r="16" spans="1:57" x14ac:dyDescent="0.2">
      <c r="A16" s="21" t="s">
        <v>27</v>
      </c>
      <c r="B16" s="3" t="str">
        <f t="shared" si="0"/>
        <v>I-95 Fredericksburg, VA</v>
      </c>
      <c r="C16" s="3"/>
      <c r="D16" s="24" t="s">
        <v>16</v>
      </c>
      <c r="E16" s="27" t="s">
        <v>17</v>
      </c>
      <c r="F16" s="3"/>
      <c r="G16" s="151">
        <v>85.205746445497596</v>
      </c>
      <c r="H16" s="146">
        <v>89.470006028938897</v>
      </c>
      <c r="I16" s="146">
        <v>89.370591820684197</v>
      </c>
      <c r="J16" s="146">
        <v>89.2559473987329</v>
      </c>
      <c r="K16" s="146">
        <v>87.275556469862096</v>
      </c>
      <c r="L16" s="152">
        <v>88.226451215505904</v>
      </c>
      <c r="M16" s="146"/>
      <c r="N16" s="153">
        <v>90.540006121199696</v>
      </c>
      <c r="O16" s="154">
        <v>91.654909697683493</v>
      </c>
      <c r="P16" s="155">
        <v>91.108222111055497</v>
      </c>
      <c r="Q16" s="146"/>
      <c r="R16" s="156">
        <v>89.065048475849395</v>
      </c>
      <c r="S16" s="129"/>
      <c r="T16" s="130">
        <v>7.1317526061026104</v>
      </c>
      <c r="U16" s="124">
        <v>8.5278030988574205</v>
      </c>
      <c r="V16" s="124">
        <v>7.0961030790891204</v>
      </c>
      <c r="W16" s="124">
        <v>8.0640206968666295</v>
      </c>
      <c r="X16" s="124">
        <v>6.1591669928247796</v>
      </c>
      <c r="Y16" s="131">
        <v>7.4401422251710603</v>
      </c>
      <c r="Z16" s="124"/>
      <c r="AA16" s="132">
        <v>5.9002858079838196</v>
      </c>
      <c r="AB16" s="133">
        <v>5.4730392539813204</v>
      </c>
      <c r="AC16" s="134">
        <v>5.6596508266724701</v>
      </c>
      <c r="AD16" s="124"/>
      <c r="AE16" s="135">
        <v>6.7728157866395398</v>
      </c>
      <c r="AF16" s="30"/>
      <c r="AG16" s="151">
        <v>84.627496268656699</v>
      </c>
      <c r="AH16" s="146">
        <v>87.055220824483996</v>
      </c>
      <c r="AI16" s="146">
        <v>88.184399387911199</v>
      </c>
      <c r="AJ16" s="146">
        <v>89.260004593477206</v>
      </c>
      <c r="AK16" s="146">
        <v>90.387583598726096</v>
      </c>
      <c r="AL16" s="152">
        <v>88.050187866050706</v>
      </c>
      <c r="AM16" s="146"/>
      <c r="AN16" s="153">
        <v>94.765307291915306</v>
      </c>
      <c r="AO16" s="154">
        <v>94.027826045717504</v>
      </c>
      <c r="AP16" s="155">
        <v>94.395294453565498</v>
      </c>
      <c r="AQ16" s="146"/>
      <c r="AR16" s="156">
        <v>90.014374208184705</v>
      </c>
      <c r="AS16" s="129"/>
      <c r="AT16" s="130">
        <v>5.4555626834762903</v>
      </c>
      <c r="AU16" s="124">
        <v>7.6464754865281801</v>
      </c>
      <c r="AV16" s="124">
        <v>6.7096215479743897</v>
      </c>
      <c r="AW16" s="124">
        <v>7.1043009721776098</v>
      </c>
      <c r="AX16" s="124">
        <v>7.9298414333371197</v>
      </c>
      <c r="AY16" s="131">
        <v>7.07149601782913</v>
      </c>
      <c r="AZ16" s="124"/>
      <c r="BA16" s="132">
        <v>8.0613985123305696</v>
      </c>
      <c r="BB16" s="133">
        <v>5.5353250357180297</v>
      </c>
      <c r="BC16" s="134">
        <v>6.7598986113869799</v>
      </c>
      <c r="BD16" s="124"/>
      <c r="BE16" s="135">
        <v>6.8664520431968503</v>
      </c>
    </row>
    <row r="17" spans="1:57" x14ac:dyDescent="0.2">
      <c r="A17" s="21" t="s">
        <v>28</v>
      </c>
      <c r="B17" s="3" t="str">
        <f t="shared" si="0"/>
        <v>Dulles Airport Area, VA</v>
      </c>
      <c r="C17" s="3"/>
      <c r="D17" s="24" t="s">
        <v>16</v>
      </c>
      <c r="E17" s="27" t="s">
        <v>17</v>
      </c>
      <c r="F17" s="3"/>
      <c r="G17" s="151">
        <v>110.259615455044</v>
      </c>
      <c r="H17" s="146">
        <v>129.023815097317</v>
      </c>
      <c r="I17" s="146">
        <v>135.26733648088401</v>
      </c>
      <c r="J17" s="146">
        <v>133.16840675990599</v>
      </c>
      <c r="K17" s="146">
        <v>120.418914381645</v>
      </c>
      <c r="L17" s="152">
        <v>127.043939749713</v>
      </c>
      <c r="M17" s="146"/>
      <c r="N17" s="153">
        <v>101.365938429246</v>
      </c>
      <c r="O17" s="154">
        <v>98.738589722541406</v>
      </c>
      <c r="P17" s="155">
        <v>100.010655487804</v>
      </c>
      <c r="Q17" s="146"/>
      <c r="R17" s="156">
        <v>120.56714111798701</v>
      </c>
      <c r="S17" s="129"/>
      <c r="T17" s="130">
        <v>12.2948292799814</v>
      </c>
      <c r="U17" s="124">
        <v>18.413359281297399</v>
      </c>
      <c r="V17" s="124">
        <v>21.711776796046902</v>
      </c>
      <c r="W17" s="124">
        <v>19.396245363825098</v>
      </c>
      <c r="X17" s="124">
        <v>21.388365466048199</v>
      </c>
      <c r="Y17" s="131">
        <v>19.393658206647501</v>
      </c>
      <c r="Z17" s="124"/>
      <c r="AA17" s="132">
        <v>13.326821724145001</v>
      </c>
      <c r="AB17" s="133">
        <v>11.455206801888</v>
      </c>
      <c r="AC17" s="134">
        <v>12.3528007525577</v>
      </c>
      <c r="AD17" s="124"/>
      <c r="AE17" s="135">
        <v>18.375817956156801</v>
      </c>
      <c r="AF17" s="30"/>
      <c r="AG17" s="151">
        <v>107.237534232833</v>
      </c>
      <c r="AH17" s="146">
        <v>122.37858810299301</v>
      </c>
      <c r="AI17" s="146">
        <v>129.09784161382399</v>
      </c>
      <c r="AJ17" s="146">
        <v>125.70512475275</v>
      </c>
      <c r="AK17" s="146">
        <v>115.78969102612599</v>
      </c>
      <c r="AL17" s="152">
        <v>120.93502954016</v>
      </c>
      <c r="AM17" s="146"/>
      <c r="AN17" s="153">
        <v>101.535512055784</v>
      </c>
      <c r="AO17" s="154">
        <v>100.05210361466099</v>
      </c>
      <c r="AP17" s="155">
        <v>100.79662253331</v>
      </c>
      <c r="AQ17" s="146"/>
      <c r="AR17" s="156">
        <v>115.54101238945999</v>
      </c>
      <c r="AS17" s="129"/>
      <c r="AT17" s="130">
        <v>15.3950595646781</v>
      </c>
      <c r="AU17" s="124">
        <v>20.406308645734899</v>
      </c>
      <c r="AV17" s="124">
        <v>22.290266168201001</v>
      </c>
      <c r="AW17" s="124">
        <v>19.986576601730398</v>
      </c>
      <c r="AX17" s="124">
        <v>18.139279285529</v>
      </c>
      <c r="AY17" s="131">
        <v>19.752905291683302</v>
      </c>
      <c r="AZ17" s="124"/>
      <c r="BA17" s="132">
        <v>11.6073229648297</v>
      </c>
      <c r="BB17" s="133">
        <v>11.17093465626</v>
      </c>
      <c r="BC17" s="134">
        <v>11.3895096727544</v>
      </c>
      <c r="BD17" s="124"/>
      <c r="BE17" s="135">
        <v>17.971477985360199</v>
      </c>
    </row>
    <row r="18" spans="1:57" x14ac:dyDescent="0.2">
      <c r="A18" s="21" t="s">
        <v>29</v>
      </c>
      <c r="B18" s="3" t="str">
        <f t="shared" si="0"/>
        <v>Williamsburg, VA</v>
      </c>
      <c r="C18" s="3"/>
      <c r="D18" s="24" t="s">
        <v>16</v>
      </c>
      <c r="E18" s="27" t="s">
        <v>17</v>
      </c>
      <c r="F18" s="3"/>
      <c r="G18" s="151">
        <v>128.151742682096</v>
      </c>
      <c r="H18" s="146">
        <v>104.65656238220799</v>
      </c>
      <c r="I18" s="146">
        <v>108.73336234177199</v>
      </c>
      <c r="J18" s="146">
        <v>114.640435722002</v>
      </c>
      <c r="K18" s="146">
        <v>120.090217665615</v>
      </c>
      <c r="L18" s="152">
        <v>115.746061424712</v>
      </c>
      <c r="M18" s="146"/>
      <c r="N18" s="153">
        <v>173.666242956952</v>
      </c>
      <c r="O18" s="154">
        <v>187.43652827352901</v>
      </c>
      <c r="P18" s="155">
        <v>181.17640983606501</v>
      </c>
      <c r="Q18" s="146"/>
      <c r="R18" s="156">
        <v>142.548722404096</v>
      </c>
      <c r="S18" s="129"/>
      <c r="T18" s="130">
        <v>-5.8946085186049002</v>
      </c>
      <c r="U18" s="124">
        <v>-6.3418376239567502</v>
      </c>
      <c r="V18" s="124">
        <v>-1.48997562334714</v>
      </c>
      <c r="W18" s="124">
        <v>4.1285701359491203</v>
      </c>
      <c r="X18" s="124">
        <v>0.50859021534984805</v>
      </c>
      <c r="Y18" s="131">
        <v>-1.62584886046462</v>
      </c>
      <c r="Z18" s="124"/>
      <c r="AA18" s="132">
        <v>2.1337940570224401</v>
      </c>
      <c r="AB18" s="133">
        <v>6.1994563449775901</v>
      </c>
      <c r="AC18" s="134">
        <v>4.3837092781228701</v>
      </c>
      <c r="AD18" s="124"/>
      <c r="AE18" s="135">
        <v>1.1260731662616801</v>
      </c>
      <c r="AF18" s="30"/>
      <c r="AG18" s="151">
        <v>119.188722024681</v>
      </c>
      <c r="AH18" s="146">
        <v>108.601315426266</v>
      </c>
      <c r="AI18" s="146">
        <v>115.34908648339</v>
      </c>
      <c r="AJ18" s="146">
        <v>134.865895628761</v>
      </c>
      <c r="AK18" s="146">
        <v>143.42754783484301</v>
      </c>
      <c r="AL18" s="152">
        <v>126.243800882347</v>
      </c>
      <c r="AM18" s="146"/>
      <c r="AN18" s="153">
        <v>179.28775773195801</v>
      </c>
      <c r="AO18" s="154">
        <v>183.50389926485099</v>
      </c>
      <c r="AP18" s="155">
        <v>181.477853751677</v>
      </c>
      <c r="AQ18" s="146"/>
      <c r="AR18" s="156">
        <v>148.83809231288799</v>
      </c>
      <c r="AS18" s="129"/>
      <c r="AT18" s="130">
        <v>-0.33847383559213801</v>
      </c>
      <c r="AU18" s="124">
        <v>-2.3358528283378299</v>
      </c>
      <c r="AV18" s="124">
        <v>0.60157912190420404</v>
      </c>
      <c r="AW18" s="124">
        <v>4.3675776379691102</v>
      </c>
      <c r="AX18" s="124">
        <v>2.3853513079501698</v>
      </c>
      <c r="AY18" s="131">
        <v>1.6182477592664199</v>
      </c>
      <c r="AZ18" s="124"/>
      <c r="BA18" s="132">
        <v>4.85613650035428</v>
      </c>
      <c r="BB18" s="133">
        <v>7.4437194420012904</v>
      </c>
      <c r="BC18" s="134">
        <v>6.1996440913793602</v>
      </c>
      <c r="BD18" s="124"/>
      <c r="BE18" s="135">
        <v>3.2970346175096101</v>
      </c>
    </row>
    <row r="19" spans="1:57" x14ac:dyDescent="0.2">
      <c r="A19" s="21" t="s">
        <v>30</v>
      </c>
      <c r="B19" s="3" t="str">
        <f t="shared" si="0"/>
        <v>Virginia Beach, VA</v>
      </c>
      <c r="C19" s="3"/>
      <c r="D19" s="24" t="s">
        <v>16</v>
      </c>
      <c r="E19" s="27" t="s">
        <v>17</v>
      </c>
      <c r="F19" s="3"/>
      <c r="G19" s="151">
        <v>101.41548949454901</v>
      </c>
      <c r="H19" s="146">
        <v>103.908687997314</v>
      </c>
      <c r="I19" s="146">
        <v>104.026076685693</v>
      </c>
      <c r="J19" s="146">
        <v>100.198983963744</v>
      </c>
      <c r="K19" s="146">
        <v>98.971996325800603</v>
      </c>
      <c r="L19" s="152">
        <v>101.677909362717</v>
      </c>
      <c r="M19" s="146"/>
      <c r="N19" s="153">
        <v>110.168118317809</v>
      </c>
      <c r="O19" s="154">
        <v>112.867774067748</v>
      </c>
      <c r="P19" s="155">
        <v>111.512207128684</v>
      </c>
      <c r="Q19" s="146"/>
      <c r="R19" s="156">
        <v>104.935081961134</v>
      </c>
      <c r="S19" s="129"/>
      <c r="T19" s="130">
        <v>10.3934300482304</v>
      </c>
      <c r="U19" s="124">
        <v>12.658019640813601</v>
      </c>
      <c r="V19" s="124">
        <v>11.344196559397499</v>
      </c>
      <c r="W19" s="124">
        <v>6.5688358221326997</v>
      </c>
      <c r="X19" s="124">
        <v>4.78088893657248</v>
      </c>
      <c r="Y19" s="131">
        <v>8.9829669062742799</v>
      </c>
      <c r="Z19" s="124"/>
      <c r="AA19" s="132">
        <v>5.4833679765827297</v>
      </c>
      <c r="AB19" s="133">
        <v>4.6527240829785104</v>
      </c>
      <c r="AC19" s="134">
        <v>4.9907201415190503</v>
      </c>
      <c r="AD19" s="124"/>
      <c r="AE19" s="135">
        <v>7.1483586094402503</v>
      </c>
      <c r="AF19" s="30"/>
      <c r="AG19" s="151">
        <v>98.137709955764905</v>
      </c>
      <c r="AH19" s="146">
        <v>99.115861403325795</v>
      </c>
      <c r="AI19" s="146">
        <v>101.191338552518</v>
      </c>
      <c r="AJ19" s="146">
        <v>102.960540202858</v>
      </c>
      <c r="AK19" s="146">
        <v>103.111884907204</v>
      </c>
      <c r="AL19" s="152">
        <v>101.092755518289</v>
      </c>
      <c r="AM19" s="146"/>
      <c r="AN19" s="153">
        <v>112.043720337487</v>
      </c>
      <c r="AO19" s="154">
        <v>114.621279953379</v>
      </c>
      <c r="AP19" s="155">
        <v>113.338512894963</v>
      </c>
      <c r="AQ19" s="146"/>
      <c r="AR19" s="156">
        <v>105.38244756872101</v>
      </c>
      <c r="AS19" s="129"/>
      <c r="AT19" s="130">
        <v>8.5427773311300399</v>
      </c>
      <c r="AU19" s="124">
        <v>9.52487218694775</v>
      </c>
      <c r="AV19" s="124">
        <v>7.3033726631015998</v>
      </c>
      <c r="AW19" s="124">
        <v>6.2524400520038901</v>
      </c>
      <c r="AX19" s="124">
        <v>4.0695483087780504</v>
      </c>
      <c r="AY19" s="131">
        <v>6.80563058329603</v>
      </c>
      <c r="AZ19" s="124"/>
      <c r="BA19" s="132">
        <v>2.6028011679352399</v>
      </c>
      <c r="BB19" s="133">
        <v>4.3449311050508204</v>
      </c>
      <c r="BC19" s="134">
        <v>3.4789759969419598</v>
      </c>
      <c r="BD19" s="124"/>
      <c r="BE19" s="135">
        <v>5.2493628994250798</v>
      </c>
    </row>
    <row r="20" spans="1:57" x14ac:dyDescent="0.2">
      <c r="A20" s="34" t="s">
        <v>31</v>
      </c>
      <c r="B20" s="3" t="str">
        <f t="shared" si="0"/>
        <v>Norfolk/Portsmouth, VA</v>
      </c>
      <c r="C20" s="3"/>
      <c r="D20" s="24" t="s">
        <v>16</v>
      </c>
      <c r="E20" s="27" t="s">
        <v>17</v>
      </c>
      <c r="F20" s="3"/>
      <c r="G20" s="151">
        <v>90.162849355254593</v>
      </c>
      <c r="H20" s="146">
        <v>95.774422234422104</v>
      </c>
      <c r="I20" s="146">
        <v>99.951517731588396</v>
      </c>
      <c r="J20" s="146">
        <v>97.989617739850004</v>
      </c>
      <c r="K20" s="146">
        <v>95.293063307931106</v>
      </c>
      <c r="L20" s="152">
        <v>96.091935442056197</v>
      </c>
      <c r="M20" s="146"/>
      <c r="N20" s="153">
        <v>102.587820910273</v>
      </c>
      <c r="O20" s="154">
        <v>101.47299131622</v>
      </c>
      <c r="P20" s="155">
        <v>102.043994351938</v>
      </c>
      <c r="Q20" s="146"/>
      <c r="R20" s="156">
        <v>97.840130059861394</v>
      </c>
      <c r="S20" s="129"/>
      <c r="T20" s="130">
        <v>-10.469814532842101</v>
      </c>
      <c r="U20" s="124">
        <v>6.9030488724058303</v>
      </c>
      <c r="V20" s="124">
        <v>10.400288811503501</v>
      </c>
      <c r="W20" s="124">
        <v>12.199470912331799</v>
      </c>
      <c r="X20" s="124">
        <v>11.3078117854709</v>
      </c>
      <c r="Y20" s="131">
        <v>6.1901237289766398</v>
      </c>
      <c r="Z20" s="124"/>
      <c r="AA20" s="132">
        <v>11.2353674876609</v>
      </c>
      <c r="AB20" s="133">
        <v>7.9657140726632498</v>
      </c>
      <c r="AC20" s="134">
        <v>9.5981477536489503</v>
      </c>
      <c r="AD20" s="124"/>
      <c r="AE20" s="135">
        <v>7.1355025117745896</v>
      </c>
      <c r="AF20" s="30"/>
      <c r="AG20" s="151">
        <v>91.262681402908399</v>
      </c>
      <c r="AH20" s="146">
        <v>96.876356449344996</v>
      </c>
      <c r="AI20" s="146">
        <v>98.289923888284306</v>
      </c>
      <c r="AJ20" s="146">
        <v>98.859758148382994</v>
      </c>
      <c r="AK20" s="146">
        <v>95.352409362997307</v>
      </c>
      <c r="AL20" s="152">
        <v>96.293848839952204</v>
      </c>
      <c r="AM20" s="146"/>
      <c r="AN20" s="153">
        <v>102.06073179916299</v>
      </c>
      <c r="AO20" s="154">
        <v>103.698343535142</v>
      </c>
      <c r="AP20" s="155">
        <v>102.880393263671</v>
      </c>
      <c r="AQ20" s="146"/>
      <c r="AR20" s="156">
        <v>98.270018663392193</v>
      </c>
      <c r="AS20" s="129"/>
      <c r="AT20" s="130">
        <v>0.10698309959273999</v>
      </c>
      <c r="AU20" s="124">
        <v>7.67395693578987</v>
      </c>
      <c r="AV20" s="124">
        <v>8.5312349101283509</v>
      </c>
      <c r="AW20" s="124">
        <v>8.9891047137747506</v>
      </c>
      <c r="AX20" s="124">
        <v>4.6379322278570498</v>
      </c>
      <c r="AY20" s="131">
        <v>6.1631375402032802</v>
      </c>
      <c r="AZ20" s="124"/>
      <c r="BA20" s="132">
        <v>4.2131908994023899</v>
      </c>
      <c r="BB20" s="133">
        <v>6.4797192053337103</v>
      </c>
      <c r="BC20" s="134">
        <v>5.3404454473295697</v>
      </c>
      <c r="BD20" s="124"/>
      <c r="BE20" s="135">
        <v>5.7029268611860804</v>
      </c>
    </row>
    <row r="21" spans="1:57" x14ac:dyDescent="0.2">
      <c r="A21" s="35" t="s">
        <v>32</v>
      </c>
      <c r="B21" s="3" t="str">
        <f t="shared" si="0"/>
        <v>Newport News/Hampton, VA</v>
      </c>
      <c r="C21" s="3"/>
      <c r="D21" s="24" t="s">
        <v>16</v>
      </c>
      <c r="E21" s="27" t="s">
        <v>17</v>
      </c>
      <c r="F21" s="3"/>
      <c r="G21" s="151">
        <v>73.561824069611703</v>
      </c>
      <c r="H21" s="146">
        <v>76.830314648212195</v>
      </c>
      <c r="I21" s="146">
        <v>78.809175586956499</v>
      </c>
      <c r="J21" s="146">
        <v>79.930922884079706</v>
      </c>
      <c r="K21" s="146">
        <v>78.756693115124094</v>
      </c>
      <c r="L21" s="152">
        <v>77.744512436256699</v>
      </c>
      <c r="M21" s="146"/>
      <c r="N21" s="153">
        <v>84.160464195583501</v>
      </c>
      <c r="O21" s="154">
        <v>89.049202653364404</v>
      </c>
      <c r="P21" s="155">
        <v>86.677771756476105</v>
      </c>
      <c r="Q21" s="146"/>
      <c r="R21" s="156">
        <v>80.388139992237001</v>
      </c>
      <c r="S21" s="129"/>
      <c r="T21" s="130">
        <v>5.63088934266829</v>
      </c>
      <c r="U21" s="124">
        <v>4.6695757694349096</v>
      </c>
      <c r="V21" s="124">
        <v>7.0678922040131802</v>
      </c>
      <c r="W21" s="124">
        <v>8.0176958149796498</v>
      </c>
      <c r="X21" s="124">
        <v>8.9972977687140698</v>
      </c>
      <c r="Y21" s="131">
        <v>6.9770420029217401</v>
      </c>
      <c r="Z21" s="124"/>
      <c r="AA21" s="132">
        <v>4.1962717471732196</v>
      </c>
      <c r="AB21" s="133">
        <v>6.8680823319759501</v>
      </c>
      <c r="AC21" s="134">
        <v>5.6081644681361498</v>
      </c>
      <c r="AD21" s="124"/>
      <c r="AE21" s="135">
        <v>6.2940550807418099</v>
      </c>
      <c r="AF21" s="30"/>
      <c r="AG21" s="151">
        <v>73.846865886127702</v>
      </c>
      <c r="AH21" s="146">
        <v>76.455993346041495</v>
      </c>
      <c r="AI21" s="146">
        <v>78.644747396128096</v>
      </c>
      <c r="AJ21" s="146">
        <v>78.365100499722303</v>
      </c>
      <c r="AK21" s="146">
        <v>79.979442740960494</v>
      </c>
      <c r="AL21" s="152">
        <v>77.6159035775826</v>
      </c>
      <c r="AM21" s="146"/>
      <c r="AN21" s="153">
        <v>90.334094502821003</v>
      </c>
      <c r="AO21" s="154">
        <v>91.901245640284799</v>
      </c>
      <c r="AP21" s="155">
        <v>91.118945626727907</v>
      </c>
      <c r="AQ21" s="146"/>
      <c r="AR21" s="156">
        <v>81.829928497701701</v>
      </c>
      <c r="AS21" s="129"/>
      <c r="AT21" s="130">
        <v>3.7271561314110402</v>
      </c>
      <c r="AU21" s="124">
        <v>7.7954940010538198</v>
      </c>
      <c r="AV21" s="124">
        <v>8.7207966577824791</v>
      </c>
      <c r="AW21" s="124">
        <v>5.91902761130385</v>
      </c>
      <c r="AX21" s="124">
        <v>6.4583520480993597</v>
      </c>
      <c r="AY21" s="131">
        <v>6.6202435148053702</v>
      </c>
      <c r="AZ21" s="124"/>
      <c r="BA21" s="132">
        <v>4.03938290816658</v>
      </c>
      <c r="BB21" s="133">
        <v>2.5537379712910901</v>
      </c>
      <c r="BC21" s="134">
        <v>3.2478827862356501</v>
      </c>
      <c r="BD21" s="124"/>
      <c r="BE21" s="135">
        <v>5.1083600789292802</v>
      </c>
    </row>
    <row r="22" spans="1:57" x14ac:dyDescent="0.2">
      <c r="A22" s="36" t="s">
        <v>33</v>
      </c>
      <c r="B22" s="3" t="str">
        <f t="shared" si="0"/>
        <v>Chesapeake/Suffolk, VA</v>
      </c>
      <c r="C22" s="3"/>
      <c r="D22" s="25" t="s">
        <v>16</v>
      </c>
      <c r="E22" s="28" t="s">
        <v>17</v>
      </c>
      <c r="F22" s="3"/>
      <c r="G22" s="157">
        <v>84.015460119532705</v>
      </c>
      <c r="H22" s="158">
        <v>88.760475644078795</v>
      </c>
      <c r="I22" s="158">
        <v>90.399543357817393</v>
      </c>
      <c r="J22" s="158">
        <v>90.429347893617006</v>
      </c>
      <c r="K22" s="158">
        <v>84.529679246160995</v>
      </c>
      <c r="L22" s="159">
        <v>87.854138888636996</v>
      </c>
      <c r="M22" s="146"/>
      <c r="N22" s="160">
        <v>88.506731550166407</v>
      </c>
      <c r="O22" s="161">
        <v>91.1804907036949</v>
      </c>
      <c r="P22" s="162">
        <v>89.850410159668797</v>
      </c>
      <c r="Q22" s="146"/>
      <c r="R22" s="163">
        <v>88.407205065862698</v>
      </c>
      <c r="S22" s="129"/>
      <c r="T22" s="136">
        <v>11.634754243049001</v>
      </c>
      <c r="U22" s="137">
        <v>12.763825116743901</v>
      </c>
      <c r="V22" s="137">
        <v>12.2835563173956</v>
      </c>
      <c r="W22" s="137">
        <v>13.858877795142099</v>
      </c>
      <c r="X22" s="137">
        <v>9.1079763234213402</v>
      </c>
      <c r="Y22" s="138">
        <v>11.990137435843501</v>
      </c>
      <c r="Z22" s="124"/>
      <c r="AA22" s="139">
        <v>11.765730101341701</v>
      </c>
      <c r="AB22" s="140">
        <v>13.828526915680399</v>
      </c>
      <c r="AC22" s="141">
        <v>12.8069123387967</v>
      </c>
      <c r="AD22" s="124"/>
      <c r="AE22" s="142">
        <v>12.2047330571618</v>
      </c>
      <c r="AF22" s="31"/>
      <c r="AG22" s="157">
        <v>83.1521465590357</v>
      </c>
      <c r="AH22" s="158">
        <v>87.578469745472006</v>
      </c>
      <c r="AI22" s="158">
        <v>89.066253453296</v>
      </c>
      <c r="AJ22" s="158">
        <v>90.179741679698793</v>
      </c>
      <c r="AK22" s="158">
        <v>88.348325701351996</v>
      </c>
      <c r="AL22" s="159">
        <v>87.872371321014597</v>
      </c>
      <c r="AM22" s="146"/>
      <c r="AN22" s="160">
        <v>90.711716617600999</v>
      </c>
      <c r="AO22" s="161">
        <v>89.653749537156003</v>
      </c>
      <c r="AP22" s="162">
        <v>90.189596890961496</v>
      </c>
      <c r="AQ22" s="146"/>
      <c r="AR22" s="163">
        <v>88.519860104426101</v>
      </c>
      <c r="AS22" s="129"/>
      <c r="AT22" s="136">
        <v>9.9938474081846902</v>
      </c>
      <c r="AU22" s="137">
        <v>10.9975800946132</v>
      </c>
      <c r="AV22" s="137">
        <v>11.108635173993701</v>
      </c>
      <c r="AW22" s="137">
        <v>11.7787899964747</v>
      </c>
      <c r="AX22" s="137">
        <v>9.0539941428521402</v>
      </c>
      <c r="AY22" s="138">
        <v>10.611224861059499</v>
      </c>
      <c r="AZ22" s="124"/>
      <c r="BA22" s="139">
        <v>10.055182356071599</v>
      </c>
      <c r="BB22" s="140">
        <v>10.474050032665399</v>
      </c>
      <c r="BC22" s="141">
        <v>10.256699559295701</v>
      </c>
      <c r="BD22" s="124"/>
      <c r="BE22" s="142">
        <v>10.4802917992342</v>
      </c>
    </row>
    <row r="23" spans="1:57" x14ac:dyDescent="0.2">
      <c r="A23" s="19" t="s">
        <v>43</v>
      </c>
      <c r="B23" s="3" t="str">
        <f t="shared" si="0"/>
        <v>Richmond CBD/Airport, VA</v>
      </c>
      <c r="C23" s="9"/>
      <c r="D23" s="23" t="s">
        <v>16</v>
      </c>
      <c r="E23" s="26" t="s">
        <v>17</v>
      </c>
      <c r="F23" s="3"/>
      <c r="G23" s="143">
        <v>126.20154963680299</v>
      </c>
      <c r="H23" s="144">
        <v>144.76012369433701</v>
      </c>
      <c r="I23" s="144">
        <v>146.09417169373501</v>
      </c>
      <c r="J23" s="144">
        <v>147.06601706970099</v>
      </c>
      <c r="K23" s="144">
        <v>133.08304682686301</v>
      </c>
      <c r="L23" s="145">
        <v>140.93586808272701</v>
      </c>
      <c r="M23" s="146"/>
      <c r="N23" s="147">
        <v>141.54300775193701</v>
      </c>
      <c r="O23" s="148">
        <v>151.713274920999</v>
      </c>
      <c r="P23" s="149">
        <v>146.82226513569901</v>
      </c>
      <c r="Q23" s="146"/>
      <c r="R23" s="150">
        <v>142.54077045047899</v>
      </c>
      <c r="S23" s="129"/>
      <c r="T23" s="121">
        <v>13.2748320946347</v>
      </c>
      <c r="U23" s="122">
        <v>23.087531828064499</v>
      </c>
      <c r="V23" s="122">
        <v>18.045654084116599</v>
      </c>
      <c r="W23" s="122">
        <v>20.576428569301701</v>
      </c>
      <c r="X23" s="122">
        <v>11.1692735910375</v>
      </c>
      <c r="Y23" s="123">
        <v>18.075946397689599</v>
      </c>
      <c r="Z23" s="124"/>
      <c r="AA23" s="125">
        <v>5.7455673123914899</v>
      </c>
      <c r="AB23" s="126">
        <v>9.34900633530847</v>
      </c>
      <c r="AC23" s="127">
        <v>7.7028903286267703</v>
      </c>
      <c r="AD23" s="124"/>
      <c r="AE23" s="128">
        <v>14.5279421079362</v>
      </c>
      <c r="AF23" s="29"/>
      <c r="AG23" s="143">
        <v>123.97633436731201</v>
      </c>
      <c r="AH23" s="144">
        <v>131.66233451895499</v>
      </c>
      <c r="AI23" s="144">
        <v>135.86537171561</v>
      </c>
      <c r="AJ23" s="144">
        <v>139.71616237799401</v>
      </c>
      <c r="AK23" s="144">
        <v>137.50760136934099</v>
      </c>
      <c r="AL23" s="145">
        <v>134.44462577498501</v>
      </c>
      <c r="AM23" s="146"/>
      <c r="AN23" s="147">
        <v>147.20971985815601</v>
      </c>
      <c r="AO23" s="148">
        <v>145.269050037341</v>
      </c>
      <c r="AP23" s="149">
        <v>146.26444634412499</v>
      </c>
      <c r="AQ23" s="146"/>
      <c r="AR23" s="150">
        <v>138.138025802784</v>
      </c>
      <c r="AS23" s="129"/>
      <c r="AT23" s="121">
        <v>12.195898544485701</v>
      </c>
      <c r="AU23" s="122">
        <v>16.356550839952501</v>
      </c>
      <c r="AV23" s="122">
        <v>15.728976189250099</v>
      </c>
      <c r="AW23" s="122">
        <v>15.7729493316878</v>
      </c>
      <c r="AX23" s="122">
        <v>10.2386140014871</v>
      </c>
      <c r="AY23" s="123">
        <v>13.976830442202401</v>
      </c>
      <c r="AZ23" s="124"/>
      <c r="BA23" s="125">
        <v>7.4605699176953104</v>
      </c>
      <c r="BB23" s="126">
        <v>5.9419288317310697</v>
      </c>
      <c r="BC23" s="127">
        <v>6.7193599666430899</v>
      </c>
      <c r="BD23" s="124"/>
      <c r="BE23" s="128">
        <v>11.2350186678139</v>
      </c>
    </row>
    <row r="24" spans="1:57" x14ac:dyDescent="0.2">
      <c r="A24" s="20" t="s">
        <v>44</v>
      </c>
      <c r="B24" s="3" t="str">
        <f t="shared" si="0"/>
        <v>Richmond North/Glen Allen, VA</v>
      </c>
      <c r="C24" s="10"/>
      <c r="D24" s="24" t="s">
        <v>16</v>
      </c>
      <c r="E24" s="27" t="s">
        <v>17</v>
      </c>
      <c r="F24" s="3"/>
      <c r="G24" s="151">
        <v>86.737995226730305</v>
      </c>
      <c r="H24" s="146">
        <v>98.462513559005004</v>
      </c>
      <c r="I24" s="146">
        <v>103.593934289526</v>
      </c>
      <c r="J24" s="146">
        <v>100.988614929528</v>
      </c>
      <c r="K24" s="146">
        <v>94.699793316592604</v>
      </c>
      <c r="L24" s="152">
        <v>97.755575313004002</v>
      </c>
      <c r="M24" s="146"/>
      <c r="N24" s="153">
        <v>100.98247774199599</v>
      </c>
      <c r="O24" s="154">
        <v>104.132693856998</v>
      </c>
      <c r="P24" s="155">
        <v>102.65276230310501</v>
      </c>
      <c r="Q24" s="146"/>
      <c r="R24" s="156">
        <v>99.231891616364805</v>
      </c>
      <c r="S24" s="129"/>
      <c r="T24" s="130">
        <v>4.1423691088961903</v>
      </c>
      <c r="U24" s="124">
        <v>8.3853730115977303</v>
      </c>
      <c r="V24" s="124">
        <v>9.1460899843212005</v>
      </c>
      <c r="W24" s="124">
        <v>7.5824145971819998</v>
      </c>
      <c r="X24" s="124">
        <v>6.2795720573512401</v>
      </c>
      <c r="Y24" s="131">
        <v>7.6925653434639196</v>
      </c>
      <c r="Z24" s="124"/>
      <c r="AA24" s="132">
        <v>7.7512809215016798</v>
      </c>
      <c r="AB24" s="133">
        <v>6.3743522736662097</v>
      </c>
      <c r="AC24" s="134">
        <v>7.04424797297614</v>
      </c>
      <c r="AD24" s="124"/>
      <c r="AE24" s="135">
        <v>7.45504347821986</v>
      </c>
      <c r="AF24" s="30"/>
      <c r="AG24" s="151">
        <v>88.516152849740905</v>
      </c>
      <c r="AH24" s="146">
        <v>95.749493555262305</v>
      </c>
      <c r="AI24" s="146">
        <v>100.590756664198</v>
      </c>
      <c r="AJ24" s="146">
        <v>100.149953345152</v>
      </c>
      <c r="AK24" s="146">
        <v>99.201691513761403</v>
      </c>
      <c r="AL24" s="152">
        <v>97.428075124054303</v>
      </c>
      <c r="AM24" s="146"/>
      <c r="AN24" s="153">
        <v>108.11485078534</v>
      </c>
      <c r="AO24" s="154">
        <v>109.29826546003</v>
      </c>
      <c r="AP24" s="155">
        <v>108.71854706334901</v>
      </c>
      <c r="AQ24" s="146"/>
      <c r="AR24" s="156">
        <v>101.067924372295</v>
      </c>
      <c r="AS24" s="129"/>
      <c r="AT24" s="130">
        <v>9.2999503603917706</v>
      </c>
      <c r="AU24" s="124">
        <v>11.137899951212001</v>
      </c>
      <c r="AV24" s="124">
        <v>11.821972362318199</v>
      </c>
      <c r="AW24" s="124">
        <v>10.449252190248499</v>
      </c>
      <c r="AX24" s="124">
        <v>8.7495002480326995</v>
      </c>
      <c r="AY24" s="131">
        <v>10.5119746018343</v>
      </c>
      <c r="AZ24" s="124"/>
      <c r="BA24" s="132">
        <v>6.8239409715689101</v>
      </c>
      <c r="BB24" s="133">
        <v>5.8072693814547103</v>
      </c>
      <c r="BC24" s="134">
        <v>6.30409337019515</v>
      </c>
      <c r="BD24" s="124"/>
      <c r="BE24" s="135">
        <v>8.8324941644155395</v>
      </c>
    </row>
    <row r="25" spans="1:57" x14ac:dyDescent="0.2">
      <c r="A25" s="21" t="s">
        <v>45</v>
      </c>
      <c r="B25" s="3" t="str">
        <f t="shared" si="0"/>
        <v>Richmond West/Midlothian, VA</v>
      </c>
      <c r="C25" s="3"/>
      <c r="D25" s="24" t="s">
        <v>16</v>
      </c>
      <c r="E25" s="27" t="s">
        <v>17</v>
      </c>
      <c r="F25" s="3"/>
      <c r="G25" s="151">
        <v>83.737420785714207</v>
      </c>
      <c r="H25" s="146">
        <v>88.536418028322402</v>
      </c>
      <c r="I25" s="146">
        <v>92.934907773009002</v>
      </c>
      <c r="J25" s="146">
        <v>92.820084283000895</v>
      </c>
      <c r="K25" s="146">
        <v>90.718816964769601</v>
      </c>
      <c r="L25" s="152">
        <v>90.211661891426104</v>
      </c>
      <c r="M25" s="146"/>
      <c r="N25" s="153">
        <v>105.357707142857</v>
      </c>
      <c r="O25" s="154">
        <v>106.47584065888201</v>
      </c>
      <c r="P25" s="155">
        <v>105.939330607375</v>
      </c>
      <c r="Q25" s="146"/>
      <c r="R25" s="156">
        <v>95.430069317690993</v>
      </c>
      <c r="S25" s="129"/>
      <c r="T25" s="130">
        <v>5.7998165820518297</v>
      </c>
      <c r="U25" s="124">
        <v>5.8896787669931303</v>
      </c>
      <c r="V25" s="124">
        <v>6.20414507873876</v>
      </c>
      <c r="W25" s="124">
        <v>10.956795598761399</v>
      </c>
      <c r="X25" s="124">
        <v>11.942744389624201</v>
      </c>
      <c r="Y25" s="131">
        <v>8.3467010592035393</v>
      </c>
      <c r="Z25" s="124"/>
      <c r="AA25" s="132">
        <v>6.3436405835707603</v>
      </c>
      <c r="AB25" s="133">
        <v>6.1354112347331897</v>
      </c>
      <c r="AC25" s="134">
        <v>6.2119502926214096</v>
      </c>
      <c r="AD25" s="124"/>
      <c r="AE25" s="135">
        <v>7.7375719316987404</v>
      </c>
      <c r="AF25" s="30"/>
      <c r="AG25" s="151">
        <v>83.197339249586094</v>
      </c>
      <c r="AH25" s="146">
        <v>88.127297881477205</v>
      </c>
      <c r="AI25" s="146">
        <v>90.709170018450095</v>
      </c>
      <c r="AJ25" s="146">
        <v>92.654128556539803</v>
      </c>
      <c r="AK25" s="146">
        <v>98.209190858161406</v>
      </c>
      <c r="AL25" s="152">
        <v>91.129976489125198</v>
      </c>
      <c r="AM25" s="146"/>
      <c r="AN25" s="153">
        <v>109.177482154377</v>
      </c>
      <c r="AO25" s="154">
        <v>110.065488653166</v>
      </c>
      <c r="AP25" s="155">
        <v>109.637581230222</v>
      </c>
      <c r="AQ25" s="146"/>
      <c r="AR25" s="156">
        <v>97.355048084176701</v>
      </c>
      <c r="AS25" s="129"/>
      <c r="AT25" s="130">
        <v>2.4763135597258001</v>
      </c>
      <c r="AU25" s="124">
        <v>4.4301867548914799</v>
      </c>
      <c r="AV25" s="124">
        <v>4.0550055633267297</v>
      </c>
      <c r="AW25" s="124">
        <v>7.43567424437735</v>
      </c>
      <c r="AX25" s="124">
        <v>7.4873952311748102</v>
      </c>
      <c r="AY25" s="131">
        <v>5.5307911222235102</v>
      </c>
      <c r="AZ25" s="124"/>
      <c r="BA25" s="132">
        <v>3.4888168732981799</v>
      </c>
      <c r="BB25" s="133">
        <v>4.2465581265352803</v>
      </c>
      <c r="BC25" s="134">
        <v>3.88203613751431</v>
      </c>
      <c r="BD25" s="124"/>
      <c r="BE25" s="135">
        <v>4.87491717030733</v>
      </c>
    </row>
    <row r="26" spans="1:57" x14ac:dyDescent="0.2">
      <c r="A26" s="21" t="s">
        <v>46</v>
      </c>
      <c r="B26" s="3" t="str">
        <f t="shared" si="0"/>
        <v>Petersburg/Chester, VA</v>
      </c>
      <c r="C26" s="3"/>
      <c r="D26" s="24" t="s">
        <v>16</v>
      </c>
      <c r="E26" s="27" t="s">
        <v>17</v>
      </c>
      <c r="F26" s="3"/>
      <c r="G26" s="151">
        <v>79.263694041041802</v>
      </c>
      <c r="H26" s="146">
        <v>83.837881510934295</v>
      </c>
      <c r="I26" s="146">
        <v>87.308823079335198</v>
      </c>
      <c r="J26" s="146">
        <v>86.505517643429897</v>
      </c>
      <c r="K26" s="146">
        <v>81.764779459819906</v>
      </c>
      <c r="L26" s="152">
        <v>83.965306748097703</v>
      </c>
      <c r="M26" s="146"/>
      <c r="N26" s="153">
        <v>82.054481178214104</v>
      </c>
      <c r="O26" s="154">
        <v>82.875279171132505</v>
      </c>
      <c r="P26" s="155">
        <v>82.472344688977799</v>
      </c>
      <c r="Q26" s="146"/>
      <c r="R26" s="156">
        <v>83.564510585937498</v>
      </c>
      <c r="S26" s="129"/>
      <c r="T26" s="130">
        <v>-6.3582657810103198</v>
      </c>
      <c r="U26" s="124">
        <v>-2.7924764653222098</v>
      </c>
      <c r="V26" s="124">
        <v>-0.78038343734748905</v>
      </c>
      <c r="W26" s="124">
        <v>-1.55248787530159</v>
      </c>
      <c r="X26" s="124">
        <v>-5.0420712819946703</v>
      </c>
      <c r="Y26" s="131">
        <v>-3.0759433317052598</v>
      </c>
      <c r="Z26" s="124"/>
      <c r="AA26" s="132">
        <v>-6.3461410733329799</v>
      </c>
      <c r="AB26" s="133">
        <v>-7.1751536413192198</v>
      </c>
      <c r="AC26" s="134">
        <v>-6.75439651436636</v>
      </c>
      <c r="AD26" s="124"/>
      <c r="AE26" s="135">
        <v>-4.0878828442439898</v>
      </c>
      <c r="AF26" s="30"/>
      <c r="AG26" s="151">
        <v>80.015627942913298</v>
      </c>
      <c r="AH26" s="146">
        <v>85.0521031943738</v>
      </c>
      <c r="AI26" s="146">
        <v>86.103381859594805</v>
      </c>
      <c r="AJ26" s="146">
        <v>86.102672937567306</v>
      </c>
      <c r="AK26" s="146">
        <v>85.051498988024903</v>
      </c>
      <c r="AL26" s="152">
        <v>84.6123283305256</v>
      </c>
      <c r="AM26" s="146"/>
      <c r="AN26" s="153">
        <v>86.752253541076399</v>
      </c>
      <c r="AO26" s="154">
        <v>87.086809556972597</v>
      </c>
      <c r="AP26" s="155">
        <v>86.921440904654801</v>
      </c>
      <c r="AQ26" s="146"/>
      <c r="AR26" s="156">
        <v>85.278075703747206</v>
      </c>
      <c r="AS26" s="129"/>
      <c r="AT26" s="130">
        <v>-5.8015538283471004</v>
      </c>
      <c r="AU26" s="124">
        <v>-2.0348725365871401</v>
      </c>
      <c r="AV26" s="124">
        <v>-3.3207776089547698</v>
      </c>
      <c r="AW26" s="124">
        <v>-2.0749813303981099</v>
      </c>
      <c r="AX26" s="124">
        <v>-2.76860249244521</v>
      </c>
      <c r="AY26" s="131">
        <v>-3.0681545619290702</v>
      </c>
      <c r="AZ26" s="124"/>
      <c r="BA26" s="132">
        <v>-2.2809477013387598</v>
      </c>
      <c r="BB26" s="133">
        <v>-3.1518944097433801</v>
      </c>
      <c r="BC26" s="134">
        <v>-2.7183850055704299</v>
      </c>
      <c r="BD26" s="124"/>
      <c r="BE26" s="135">
        <v>-2.9536180202081499</v>
      </c>
    </row>
    <row r="27" spans="1:57" x14ac:dyDescent="0.2">
      <c r="A27" s="77" t="s">
        <v>99</v>
      </c>
      <c r="B27" s="37" t="s">
        <v>71</v>
      </c>
      <c r="C27" s="3"/>
      <c r="D27" s="24" t="s">
        <v>16</v>
      </c>
      <c r="E27" s="27" t="s">
        <v>17</v>
      </c>
      <c r="F27" s="3"/>
      <c r="G27" s="151">
        <v>89.566189566495197</v>
      </c>
      <c r="H27" s="146">
        <v>91.187371004690704</v>
      </c>
      <c r="I27" s="146">
        <v>91.291767183807593</v>
      </c>
      <c r="J27" s="146">
        <v>92.768113529662799</v>
      </c>
      <c r="K27" s="146">
        <v>93.322253537875994</v>
      </c>
      <c r="L27" s="152">
        <v>91.710548452375406</v>
      </c>
      <c r="M27" s="146"/>
      <c r="N27" s="153">
        <v>103.779299394538</v>
      </c>
      <c r="O27" s="154">
        <v>104.699990236758</v>
      </c>
      <c r="P27" s="155">
        <v>104.24249953951001</v>
      </c>
      <c r="Q27" s="146"/>
      <c r="R27" s="156">
        <v>95.125265588141801</v>
      </c>
      <c r="S27" s="129"/>
      <c r="T27" s="130">
        <v>1.6546611331577601</v>
      </c>
      <c r="U27" s="124">
        <v>-0.70720511711311196</v>
      </c>
      <c r="V27" s="124">
        <v>-0.65489048866965005</v>
      </c>
      <c r="W27" s="124">
        <v>3.10674216250084</v>
      </c>
      <c r="X27" s="124">
        <v>0.128765849360508</v>
      </c>
      <c r="Y27" s="131">
        <v>0.67182295656194702</v>
      </c>
      <c r="Z27" s="124"/>
      <c r="AA27" s="132">
        <v>2.3696246800364</v>
      </c>
      <c r="AB27" s="133">
        <v>2.0939047331880101</v>
      </c>
      <c r="AC27" s="134">
        <v>2.2268230023922602</v>
      </c>
      <c r="AD27" s="124"/>
      <c r="AE27" s="135">
        <v>1.06787541418829</v>
      </c>
      <c r="AF27" s="30"/>
      <c r="AG27" s="151">
        <v>90.952640162408997</v>
      </c>
      <c r="AH27" s="146">
        <v>92.937360945491093</v>
      </c>
      <c r="AI27" s="146">
        <v>94.383754278325597</v>
      </c>
      <c r="AJ27" s="146">
        <v>97.902929958483895</v>
      </c>
      <c r="AK27" s="146">
        <v>100.606464129244</v>
      </c>
      <c r="AL27" s="152">
        <v>95.505924192923104</v>
      </c>
      <c r="AM27" s="146"/>
      <c r="AN27" s="153">
        <v>112.74322960339499</v>
      </c>
      <c r="AO27" s="154">
        <v>110.033119639063</v>
      </c>
      <c r="AP27" s="155">
        <v>111.39309732894201</v>
      </c>
      <c r="AQ27" s="146"/>
      <c r="AR27" s="156">
        <v>100.234371640595</v>
      </c>
      <c r="AS27" s="129"/>
      <c r="AT27" s="130">
        <v>0.52959005724453201</v>
      </c>
      <c r="AU27" s="124">
        <v>1.72167304971235</v>
      </c>
      <c r="AV27" s="124">
        <v>2.3046812614238199</v>
      </c>
      <c r="AW27" s="124">
        <v>2.0151056841174899</v>
      </c>
      <c r="AX27" s="124">
        <v>1.86271611723938</v>
      </c>
      <c r="AY27" s="131">
        <v>1.78598543487712</v>
      </c>
      <c r="AZ27" s="124"/>
      <c r="BA27" s="132">
        <v>4.6406132800969297</v>
      </c>
      <c r="BB27" s="133">
        <v>3.4422010419235298</v>
      </c>
      <c r="BC27" s="134">
        <v>4.04786361331991</v>
      </c>
      <c r="BD27" s="124"/>
      <c r="BE27" s="135">
        <v>2.4771538228237699</v>
      </c>
    </row>
    <row r="28" spans="1:57" x14ac:dyDescent="0.2">
      <c r="A28" s="21" t="s">
        <v>48</v>
      </c>
      <c r="B28" s="3" t="str">
        <f t="shared" si="0"/>
        <v>Roanoke, VA</v>
      </c>
      <c r="C28" s="3"/>
      <c r="D28" s="24" t="s">
        <v>16</v>
      </c>
      <c r="E28" s="27" t="s">
        <v>17</v>
      </c>
      <c r="F28" s="3"/>
      <c r="G28" s="151">
        <v>88.143512450851901</v>
      </c>
      <c r="H28" s="146">
        <v>95.122210344827494</v>
      </c>
      <c r="I28" s="146">
        <v>98.649983745123507</v>
      </c>
      <c r="J28" s="146">
        <v>95.116633366633295</v>
      </c>
      <c r="K28" s="146">
        <v>93.475844484629206</v>
      </c>
      <c r="L28" s="152">
        <v>94.431569871018297</v>
      </c>
      <c r="M28" s="146"/>
      <c r="N28" s="153">
        <v>108.111756798044</v>
      </c>
      <c r="O28" s="154">
        <v>104.35921843003401</v>
      </c>
      <c r="P28" s="155">
        <v>106.339237465742</v>
      </c>
      <c r="Q28" s="146"/>
      <c r="R28" s="156">
        <v>98.081661889701493</v>
      </c>
      <c r="S28" s="129"/>
      <c r="T28" s="130">
        <v>-4.9098408655353598</v>
      </c>
      <c r="U28" s="124">
        <v>5.2702364411255101E-2</v>
      </c>
      <c r="V28" s="124">
        <v>12.316502091770399</v>
      </c>
      <c r="W28" s="124">
        <v>10.1371224973367</v>
      </c>
      <c r="X28" s="124">
        <v>10.0869070199301</v>
      </c>
      <c r="Y28" s="131">
        <v>5.58558856602198</v>
      </c>
      <c r="Z28" s="124"/>
      <c r="AA28" s="132">
        <v>15.8346248163068</v>
      </c>
      <c r="AB28" s="133">
        <v>11.397446646520899</v>
      </c>
      <c r="AC28" s="134">
        <v>13.730457597656899</v>
      </c>
      <c r="AD28" s="124"/>
      <c r="AE28" s="135">
        <v>8.2366237972893703</v>
      </c>
      <c r="AF28" s="30"/>
      <c r="AG28" s="151">
        <v>88.657370770188905</v>
      </c>
      <c r="AH28" s="146">
        <v>94.154060055513398</v>
      </c>
      <c r="AI28" s="146">
        <v>99.023656970753706</v>
      </c>
      <c r="AJ28" s="146">
        <v>96.718224706172407</v>
      </c>
      <c r="AK28" s="146">
        <v>94.417554506437696</v>
      </c>
      <c r="AL28" s="152">
        <v>94.8917190330762</v>
      </c>
      <c r="AM28" s="146"/>
      <c r="AN28" s="153">
        <v>109.04136118390601</v>
      </c>
      <c r="AO28" s="154">
        <v>105.801100698856</v>
      </c>
      <c r="AP28" s="155">
        <v>107.44543847297101</v>
      </c>
      <c r="AQ28" s="146"/>
      <c r="AR28" s="156">
        <v>98.734353890545094</v>
      </c>
      <c r="AS28" s="129"/>
      <c r="AT28" s="130">
        <v>8.6386319465227608</v>
      </c>
      <c r="AU28" s="124">
        <v>10.368431164540899</v>
      </c>
      <c r="AV28" s="124">
        <v>15.628451175617499</v>
      </c>
      <c r="AW28" s="124">
        <v>12.9974499718685</v>
      </c>
      <c r="AX28" s="124">
        <v>9.5472238227192996</v>
      </c>
      <c r="AY28" s="131">
        <v>11.6474465150903</v>
      </c>
      <c r="AZ28" s="124"/>
      <c r="BA28" s="132">
        <v>17.836486011581901</v>
      </c>
      <c r="BB28" s="133">
        <v>11.3124562479569</v>
      </c>
      <c r="BC28" s="134">
        <v>14.5560611944809</v>
      </c>
      <c r="BD28" s="124"/>
      <c r="BE28" s="135">
        <v>12.518723586025599</v>
      </c>
    </row>
    <row r="29" spans="1:57" x14ac:dyDescent="0.2">
      <c r="A29" s="21" t="s">
        <v>49</v>
      </c>
      <c r="B29" s="3" t="str">
        <f t="shared" si="0"/>
        <v>Charlottesville, VA</v>
      </c>
      <c r="C29" s="3"/>
      <c r="D29" s="24" t="s">
        <v>16</v>
      </c>
      <c r="E29" s="27" t="s">
        <v>17</v>
      </c>
      <c r="F29" s="3"/>
      <c r="G29" s="151">
        <v>112.10223872073099</v>
      </c>
      <c r="H29" s="146">
        <v>115.636096440872</v>
      </c>
      <c r="I29" s="146">
        <v>119.554972356599</v>
      </c>
      <c r="J29" s="146">
        <v>122.298404726735</v>
      </c>
      <c r="K29" s="146">
        <v>120.54503342508799</v>
      </c>
      <c r="L29" s="152">
        <v>118.488314813334</v>
      </c>
      <c r="M29" s="146"/>
      <c r="N29" s="153">
        <v>139.44524232633199</v>
      </c>
      <c r="O29" s="154">
        <v>140.42115065243101</v>
      </c>
      <c r="P29" s="155">
        <v>139.93836363636299</v>
      </c>
      <c r="Q29" s="146"/>
      <c r="R29" s="156">
        <v>124.61812492862801</v>
      </c>
      <c r="S29" s="129"/>
      <c r="T29" s="130">
        <v>0.870753357953167</v>
      </c>
      <c r="U29" s="124">
        <v>4.6972602468500497</v>
      </c>
      <c r="V29" s="124">
        <v>10.987521414155101</v>
      </c>
      <c r="W29" s="124">
        <v>13.059063229729899</v>
      </c>
      <c r="X29" s="124">
        <v>6.9083353581934501</v>
      </c>
      <c r="Y29" s="131">
        <v>7.8014183057814197</v>
      </c>
      <c r="Z29" s="124"/>
      <c r="AA29" s="132">
        <v>9.5081436888594393</v>
      </c>
      <c r="AB29" s="133">
        <v>6.6482071394571998</v>
      </c>
      <c r="AC29" s="134">
        <v>8.0020426538877398</v>
      </c>
      <c r="AD29" s="124"/>
      <c r="AE29" s="135">
        <v>7.7585374146463</v>
      </c>
      <c r="AF29" s="30"/>
      <c r="AG29" s="151">
        <v>119.977174565086</v>
      </c>
      <c r="AH29" s="146">
        <v>117.227002810567</v>
      </c>
      <c r="AI29" s="146">
        <v>120.14102344546301</v>
      </c>
      <c r="AJ29" s="146">
        <v>125.988186779242</v>
      </c>
      <c r="AK29" s="146">
        <v>130.454325425109</v>
      </c>
      <c r="AL29" s="152">
        <v>123.05960517525401</v>
      </c>
      <c r="AM29" s="146"/>
      <c r="AN29" s="153">
        <v>158.99173983247499</v>
      </c>
      <c r="AO29" s="154">
        <v>157.63157218364501</v>
      </c>
      <c r="AP29" s="155">
        <v>158.32069690152301</v>
      </c>
      <c r="AQ29" s="146"/>
      <c r="AR29" s="156">
        <v>133.757613862</v>
      </c>
      <c r="AS29" s="129"/>
      <c r="AT29" s="130">
        <v>-2.3959231283692302</v>
      </c>
      <c r="AU29" s="124">
        <v>4.5966560037329396</v>
      </c>
      <c r="AV29" s="124">
        <v>5.4438495732919101</v>
      </c>
      <c r="AW29" s="124">
        <v>3.8538754344930899</v>
      </c>
      <c r="AX29" s="124">
        <v>-0.241541813683576</v>
      </c>
      <c r="AY29" s="131">
        <v>2.2412569611120401</v>
      </c>
      <c r="AZ29" s="124"/>
      <c r="BA29" s="132">
        <v>-2.5175767811191498</v>
      </c>
      <c r="BB29" s="133">
        <v>-5.9048792471598102</v>
      </c>
      <c r="BC29" s="134">
        <v>-4.2518897642442299</v>
      </c>
      <c r="BD29" s="124"/>
      <c r="BE29" s="135">
        <v>-1.1501772860597199</v>
      </c>
    </row>
    <row r="30" spans="1:57" x14ac:dyDescent="0.2">
      <c r="A30" s="21" t="s">
        <v>50</v>
      </c>
      <c r="B30" t="s">
        <v>73</v>
      </c>
      <c r="C30" s="3"/>
      <c r="D30" s="24" t="s">
        <v>16</v>
      </c>
      <c r="E30" s="27" t="s">
        <v>17</v>
      </c>
      <c r="F30" s="3"/>
      <c r="G30" s="151">
        <v>89.021711409395905</v>
      </c>
      <c r="H30" s="146">
        <v>93.295367626502596</v>
      </c>
      <c r="I30" s="146">
        <v>97.798087671232807</v>
      </c>
      <c r="J30" s="146">
        <v>94.5827866108786</v>
      </c>
      <c r="K30" s="146">
        <v>93.218564167725503</v>
      </c>
      <c r="L30" s="152">
        <v>93.856994952529703</v>
      </c>
      <c r="M30" s="146"/>
      <c r="N30" s="153">
        <v>102.983430420711</v>
      </c>
      <c r="O30" s="154">
        <v>99.892788196359604</v>
      </c>
      <c r="P30" s="155">
        <v>101.517164725892</v>
      </c>
      <c r="Q30" s="146"/>
      <c r="R30" s="156">
        <v>96.267811406217803</v>
      </c>
      <c r="S30" s="129"/>
      <c r="T30" s="130">
        <v>10.9698949907793</v>
      </c>
      <c r="U30" s="124">
        <v>5.3430271882304199</v>
      </c>
      <c r="V30" s="124">
        <v>7.1772647484629104</v>
      </c>
      <c r="W30" s="124">
        <v>7.2399091328023699</v>
      </c>
      <c r="X30" s="124">
        <v>7.6840466969639802</v>
      </c>
      <c r="Y30" s="131">
        <v>7.5043929665831799</v>
      </c>
      <c r="Z30" s="124"/>
      <c r="AA30" s="132">
        <v>6.5907727436292998</v>
      </c>
      <c r="AB30" s="133">
        <v>5.6163271034403701</v>
      </c>
      <c r="AC30" s="134">
        <v>6.1143779354324002</v>
      </c>
      <c r="AD30" s="124"/>
      <c r="AE30" s="135">
        <v>7.1576984453335104</v>
      </c>
      <c r="AF30" s="30"/>
      <c r="AG30" s="151">
        <v>88.614383810823099</v>
      </c>
      <c r="AH30" s="146">
        <v>94.050737904629301</v>
      </c>
      <c r="AI30" s="146">
        <v>97.427502162485794</v>
      </c>
      <c r="AJ30" s="146">
        <v>97.202435222245597</v>
      </c>
      <c r="AK30" s="146">
        <v>94.259546603240594</v>
      </c>
      <c r="AL30" s="152">
        <v>94.618702632042698</v>
      </c>
      <c r="AM30" s="146"/>
      <c r="AN30" s="153">
        <v>99.834151290301307</v>
      </c>
      <c r="AO30" s="154">
        <v>99.017755373520899</v>
      </c>
      <c r="AP30" s="155">
        <v>99.439038018433095</v>
      </c>
      <c r="AQ30" s="146"/>
      <c r="AR30" s="156">
        <v>96.076321160703301</v>
      </c>
      <c r="AS30" s="129"/>
      <c r="AT30" s="130">
        <v>8.6293587953664606</v>
      </c>
      <c r="AU30" s="124">
        <v>9.4197767395192802</v>
      </c>
      <c r="AV30" s="124">
        <v>9.5922900865776306</v>
      </c>
      <c r="AW30" s="124">
        <v>10.061813057971801</v>
      </c>
      <c r="AX30" s="124">
        <v>7.6091687577065104</v>
      </c>
      <c r="AY30" s="131">
        <v>9.1465383371791393</v>
      </c>
      <c r="AZ30" s="124"/>
      <c r="BA30" s="132">
        <v>5.4842913863576204</v>
      </c>
      <c r="BB30" s="133">
        <v>4.8075430435487601</v>
      </c>
      <c r="BC30" s="134">
        <v>5.1582574941966</v>
      </c>
      <c r="BD30" s="124"/>
      <c r="BE30" s="135">
        <v>7.7416223923067298</v>
      </c>
    </row>
    <row r="31" spans="1:57" x14ac:dyDescent="0.2">
      <c r="A31" s="21" t="s">
        <v>51</v>
      </c>
      <c r="B31" s="3" t="str">
        <f t="shared" si="0"/>
        <v>Staunton &amp; Harrisonburg, VA</v>
      </c>
      <c r="C31" s="3"/>
      <c r="D31" s="24" t="s">
        <v>16</v>
      </c>
      <c r="E31" s="27" t="s">
        <v>17</v>
      </c>
      <c r="F31" s="3"/>
      <c r="G31" s="151">
        <v>84.135627470355701</v>
      </c>
      <c r="H31" s="146">
        <v>88.446543167912907</v>
      </c>
      <c r="I31" s="146">
        <v>89.803056977140898</v>
      </c>
      <c r="J31" s="146">
        <v>87.292802381838399</v>
      </c>
      <c r="K31" s="146">
        <v>85.392330766112593</v>
      </c>
      <c r="L31" s="152">
        <v>87.267767987127399</v>
      </c>
      <c r="M31" s="146"/>
      <c r="N31" s="153">
        <v>93.765339200586695</v>
      </c>
      <c r="O31" s="154">
        <v>93.434613190730801</v>
      </c>
      <c r="P31" s="155">
        <v>93.597644613159702</v>
      </c>
      <c r="Q31" s="146"/>
      <c r="R31" s="156">
        <v>89.152118064898005</v>
      </c>
      <c r="S31" s="129"/>
      <c r="T31" s="130">
        <v>-1.2210306555931201</v>
      </c>
      <c r="U31" s="124">
        <v>0.60285898967122398</v>
      </c>
      <c r="V31" s="124">
        <v>3.36643268794049</v>
      </c>
      <c r="W31" s="124">
        <v>-0.49531822741050502</v>
      </c>
      <c r="X31" s="124">
        <v>-2.7330054316896</v>
      </c>
      <c r="Y31" s="131">
        <v>5.7891782623200702E-2</v>
      </c>
      <c r="Z31" s="124"/>
      <c r="AA31" s="132">
        <v>-8.8954429855427595</v>
      </c>
      <c r="AB31" s="133">
        <v>-5.9114941670997299</v>
      </c>
      <c r="AC31" s="134">
        <v>-7.6406898672827204</v>
      </c>
      <c r="AD31" s="124"/>
      <c r="AE31" s="135">
        <v>-2.6060050209160601</v>
      </c>
      <c r="AF31" s="30"/>
      <c r="AG31" s="151">
        <v>87.778404049106101</v>
      </c>
      <c r="AH31" s="146">
        <v>88.972285157903599</v>
      </c>
      <c r="AI31" s="146">
        <v>90.541669356140005</v>
      </c>
      <c r="AJ31" s="146">
        <v>89.840281526499197</v>
      </c>
      <c r="AK31" s="146">
        <v>89.338987835875002</v>
      </c>
      <c r="AL31" s="152">
        <v>89.369372486354393</v>
      </c>
      <c r="AM31" s="146"/>
      <c r="AN31" s="153">
        <v>108.83181090262001</v>
      </c>
      <c r="AO31" s="154">
        <v>113.23433050649599</v>
      </c>
      <c r="AP31" s="155">
        <v>111.075756830709</v>
      </c>
      <c r="AQ31" s="146"/>
      <c r="AR31" s="156">
        <v>96.134291522993806</v>
      </c>
      <c r="AS31" s="129"/>
      <c r="AT31" s="130">
        <v>2.2765700860137401</v>
      </c>
      <c r="AU31" s="124">
        <v>1.81858671308993</v>
      </c>
      <c r="AV31" s="124">
        <v>2.8106076983839099</v>
      </c>
      <c r="AW31" s="124">
        <v>2.4816024083908599</v>
      </c>
      <c r="AX31" s="124">
        <v>1.15686089985149</v>
      </c>
      <c r="AY31" s="131">
        <v>2.10822194078556</v>
      </c>
      <c r="AZ31" s="124"/>
      <c r="BA31" s="132">
        <v>5.4819630192062103</v>
      </c>
      <c r="BB31" s="133">
        <v>7.2130780714235998</v>
      </c>
      <c r="BC31" s="134">
        <v>6.43175889540138</v>
      </c>
      <c r="BD31" s="124"/>
      <c r="BE31" s="135">
        <v>3.4705115559230202</v>
      </c>
    </row>
    <row r="32" spans="1:57" x14ac:dyDescent="0.2">
      <c r="A32" s="21" t="s">
        <v>52</v>
      </c>
      <c r="B32" s="3" t="str">
        <f t="shared" si="0"/>
        <v>Blacksburg &amp; Wytheville, VA</v>
      </c>
      <c r="C32" s="3"/>
      <c r="D32" s="24" t="s">
        <v>16</v>
      </c>
      <c r="E32" s="27" t="s">
        <v>17</v>
      </c>
      <c r="F32" s="3"/>
      <c r="G32" s="151">
        <v>83.284762484774603</v>
      </c>
      <c r="H32" s="146">
        <v>87.216294622684103</v>
      </c>
      <c r="I32" s="146">
        <v>87.424301919720705</v>
      </c>
      <c r="J32" s="146">
        <v>87.444425956738698</v>
      </c>
      <c r="K32" s="146">
        <v>92.237015232605998</v>
      </c>
      <c r="L32" s="152">
        <v>87.832408925318703</v>
      </c>
      <c r="M32" s="146"/>
      <c r="N32" s="153">
        <v>103.795523889354</v>
      </c>
      <c r="O32" s="154">
        <v>100.51795666949801</v>
      </c>
      <c r="P32" s="155">
        <v>102.167803797468</v>
      </c>
      <c r="Q32" s="146"/>
      <c r="R32" s="156">
        <v>92.154913486005</v>
      </c>
      <c r="S32" s="129"/>
      <c r="T32" s="130">
        <v>2.5797683235626301</v>
      </c>
      <c r="U32" s="124">
        <v>5.7154112318627499</v>
      </c>
      <c r="V32" s="124">
        <v>5.0704936839279204</v>
      </c>
      <c r="W32" s="124">
        <v>0.10776687117378</v>
      </c>
      <c r="X32" s="124">
        <v>2.2736202939420198</v>
      </c>
      <c r="Y32" s="131">
        <v>2.9746497218657701</v>
      </c>
      <c r="Z32" s="124"/>
      <c r="AA32" s="132">
        <v>5.5521101816387901</v>
      </c>
      <c r="AB32" s="133">
        <v>2.7638354051952501</v>
      </c>
      <c r="AC32" s="134">
        <v>4.1636144573884604</v>
      </c>
      <c r="AD32" s="124"/>
      <c r="AE32" s="135">
        <v>3.3832245113597001</v>
      </c>
      <c r="AF32" s="30"/>
      <c r="AG32" s="151">
        <v>86.714032949370406</v>
      </c>
      <c r="AH32" s="146">
        <v>87.284312771682806</v>
      </c>
      <c r="AI32" s="146">
        <v>89.707111331024194</v>
      </c>
      <c r="AJ32" s="146">
        <v>87.964801104972295</v>
      </c>
      <c r="AK32" s="146">
        <v>90.594443946690504</v>
      </c>
      <c r="AL32" s="152">
        <v>88.521578342032996</v>
      </c>
      <c r="AM32" s="146"/>
      <c r="AN32" s="153">
        <v>101.63540609701801</v>
      </c>
      <c r="AO32" s="154">
        <v>102.273449934411</v>
      </c>
      <c r="AP32" s="155">
        <v>101.957242501102</v>
      </c>
      <c r="AQ32" s="146"/>
      <c r="AR32" s="156">
        <v>92.368096072488399</v>
      </c>
      <c r="AS32" s="129"/>
      <c r="AT32" s="130">
        <v>4.5163266435591503</v>
      </c>
      <c r="AU32" s="124">
        <v>5.9197863364758003</v>
      </c>
      <c r="AV32" s="124">
        <v>6.1845802953753601</v>
      </c>
      <c r="AW32" s="124">
        <v>3.6483923480257601</v>
      </c>
      <c r="AX32" s="124">
        <v>4.51286894560275</v>
      </c>
      <c r="AY32" s="131">
        <v>4.9922447260915597</v>
      </c>
      <c r="AZ32" s="124"/>
      <c r="BA32" s="132">
        <v>9.0008201324327004</v>
      </c>
      <c r="BB32" s="133">
        <v>8.2584586517200904</v>
      </c>
      <c r="BC32" s="134">
        <v>8.6226963265237302</v>
      </c>
      <c r="BD32" s="124"/>
      <c r="BE32" s="135">
        <v>6.0151878775831698</v>
      </c>
    </row>
    <row r="33" spans="1:64" x14ac:dyDescent="0.2">
      <c r="A33" s="21" t="s">
        <v>53</v>
      </c>
      <c r="B33" s="3" t="str">
        <f t="shared" si="0"/>
        <v>Lynchburg, VA</v>
      </c>
      <c r="C33" s="3"/>
      <c r="D33" s="24" t="s">
        <v>16</v>
      </c>
      <c r="E33" s="27" t="s">
        <v>17</v>
      </c>
      <c r="F33" s="3"/>
      <c r="G33" s="151">
        <v>90.693941068139907</v>
      </c>
      <c r="H33" s="146">
        <v>96.662517219787105</v>
      </c>
      <c r="I33" s="146">
        <v>104.86801578354</v>
      </c>
      <c r="J33" s="146">
        <v>104.60046769230701</v>
      </c>
      <c r="K33" s="146">
        <v>97.323463687150806</v>
      </c>
      <c r="L33" s="152">
        <v>99.579781740750505</v>
      </c>
      <c r="M33" s="146"/>
      <c r="N33" s="153">
        <v>108.576330777656</v>
      </c>
      <c r="O33" s="154">
        <v>112.77685731487</v>
      </c>
      <c r="P33" s="155">
        <v>110.57721250358399</v>
      </c>
      <c r="Q33" s="146"/>
      <c r="R33" s="156">
        <v>103.065650395418</v>
      </c>
      <c r="S33" s="129"/>
      <c r="T33" s="130">
        <v>-1.1704905338651701</v>
      </c>
      <c r="U33" s="124">
        <v>0.66013199576289605</v>
      </c>
      <c r="V33" s="124">
        <v>8.3433915127185596</v>
      </c>
      <c r="W33" s="124">
        <v>7.0643481490243101</v>
      </c>
      <c r="X33" s="124">
        <v>-1.1808699995287999</v>
      </c>
      <c r="Y33" s="131">
        <v>3.21528972919136</v>
      </c>
      <c r="Z33" s="124"/>
      <c r="AA33" s="132">
        <v>-4.3288991234489496</v>
      </c>
      <c r="AB33" s="133">
        <v>1.4777784784687</v>
      </c>
      <c r="AC33" s="134">
        <v>-1.5921007445755799</v>
      </c>
      <c r="AD33" s="124"/>
      <c r="AE33" s="135">
        <v>0.83454797913881495</v>
      </c>
      <c r="AF33" s="30"/>
      <c r="AG33" s="151">
        <v>91.962763559520994</v>
      </c>
      <c r="AH33" s="146">
        <v>97.050946174678401</v>
      </c>
      <c r="AI33" s="146">
        <v>101.341396108949</v>
      </c>
      <c r="AJ33" s="146">
        <v>101.947928489421</v>
      </c>
      <c r="AK33" s="146">
        <v>99.1855179185076</v>
      </c>
      <c r="AL33" s="152">
        <v>98.745280902777694</v>
      </c>
      <c r="AM33" s="146"/>
      <c r="AN33" s="153">
        <v>121.355679494079</v>
      </c>
      <c r="AO33" s="154">
        <v>120.06247356321801</v>
      </c>
      <c r="AP33" s="155">
        <v>120.751096224116</v>
      </c>
      <c r="AQ33" s="146"/>
      <c r="AR33" s="156">
        <v>105.928552985476</v>
      </c>
      <c r="AS33" s="129"/>
      <c r="AT33" s="130">
        <v>0.834708135962824</v>
      </c>
      <c r="AU33" s="124">
        <v>1.8663939606278901</v>
      </c>
      <c r="AV33" s="124">
        <v>3.7128051687605002</v>
      </c>
      <c r="AW33" s="124">
        <v>3.7495797037077998</v>
      </c>
      <c r="AX33" s="124">
        <v>0.54646455435149399</v>
      </c>
      <c r="AY33" s="131">
        <v>2.2236740967111399</v>
      </c>
      <c r="AZ33" s="124"/>
      <c r="BA33" s="132">
        <v>6.7819507862588599</v>
      </c>
      <c r="BB33" s="133">
        <v>5.90552313239247</v>
      </c>
      <c r="BC33" s="134">
        <v>6.3746012011047002</v>
      </c>
      <c r="BD33" s="124"/>
      <c r="BE33" s="135">
        <v>3.2530519195210101</v>
      </c>
    </row>
    <row r="34" spans="1:64" x14ac:dyDescent="0.2">
      <c r="A34" s="21" t="s">
        <v>78</v>
      </c>
      <c r="B34" s="3" t="str">
        <f t="shared" si="0"/>
        <v>Central Virginia</v>
      </c>
      <c r="C34" s="3"/>
      <c r="D34" s="24" t="s">
        <v>16</v>
      </c>
      <c r="E34" s="27" t="s">
        <v>17</v>
      </c>
      <c r="F34" s="3"/>
      <c r="G34" s="151">
        <v>95.931814381918102</v>
      </c>
      <c r="H34" s="146">
        <v>105.682712900151</v>
      </c>
      <c r="I34" s="146">
        <v>109.827643594261</v>
      </c>
      <c r="J34" s="146">
        <v>110.042805357327</v>
      </c>
      <c r="K34" s="146">
        <v>102.488857344799</v>
      </c>
      <c r="L34" s="152">
        <v>105.526937782532</v>
      </c>
      <c r="M34" s="146"/>
      <c r="N34" s="153">
        <v>112.110107446564</v>
      </c>
      <c r="O34" s="154">
        <v>115.75488952514699</v>
      </c>
      <c r="P34" s="155">
        <v>113.988669636642</v>
      </c>
      <c r="Q34" s="146"/>
      <c r="R34" s="156">
        <v>108.000671214143</v>
      </c>
      <c r="S34" s="129"/>
      <c r="T34" s="130">
        <v>3.7488928431096999</v>
      </c>
      <c r="U34" s="124">
        <v>8.4254805418017593</v>
      </c>
      <c r="V34" s="124">
        <v>9.6468478773291508</v>
      </c>
      <c r="W34" s="124">
        <v>10.7140015753452</v>
      </c>
      <c r="X34" s="124">
        <v>5.0913169949005903</v>
      </c>
      <c r="Y34" s="131">
        <v>8.0581812926509997</v>
      </c>
      <c r="Z34" s="124"/>
      <c r="AA34" s="132">
        <v>4.57858876339556</v>
      </c>
      <c r="AB34" s="133">
        <v>5.2634211955370596</v>
      </c>
      <c r="AC34" s="134">
        <v>4.9487345938436604</v>
      </c>
      <c r="AD34" s="124"/>
      <c r="AE34" s="135">
        <v>6.9605862100875502</v>
      </c>
      <c r="AF34" s="30"/>
      <c r="AG34" s="151">
        <v>96.911637520818402</v>
      </c>
      <c r="AH34" s="146">
        <v>101.672813856841</v>
      </c>
      <c r="AI34" s="146">
        <v>105.187203687821</v>
      </c>
      <c r="AJ34" s="146">
        <v>107.653006050526</v>
      </c>
      <c r="AK34" s="146">
        <v>107.64512447952799</v>
      </c>
      <c r="AL34" s="152">
        <v>104.254421182342</v>
      </c>
      <c r="AM34" s="146"/>
      <c r="AN34" s="153">
        <v>120.229552129718</v>
      </c>
      <c r="AO34" s="154">
        <v>119.262567087101</v>
      </c>
      <c r="AP34" s="155">
        <v>119.745771842493</v>
      </c>
      <c r="AQ34" s="146"/>
      <c r="AR34" s="156">
        <v>109.110667229228</v>
      </c>
      <c r="AS34" s="129"/>
      <c r="AT34" s="130">
        <v>4.0956879857058404</v>
      </c>
      <c r="AU34" s="124">
        <v>7.0057676818992096</v>
      </c>
      <c r="AV34" s="124">
        <v>7.3319525429175796</v>
      </c>
      <c r="AW34" s="124">
        <v>7.8445204551929999</v>
      </c>
      <c r="AX34" s="124">
        <v>4.9026993325827197</v>
      </c>
      <c r="AY34" s="131">
        <v>6.40794611049553</v>
      </c>
      <c r="AZ34" s="124"/>
      <c r="BA34" s="132">
        <v>4.3194830842438998</v>
      </c>
      <c r="BB34" s="133">
        <v>2.2041718069601002</v>
      </c>
      <c r="BC34" s="134">
        <v>3.2514481574951701</v>
      </c>
      <c r="BD34" s="124"/>
      <c r="BE34" s="135">
        <v>5.1398819505637201</v>
      </c>
    </row>
    <row r="35" spans="1:64" x14ac:dyDescent="0.2">
      <c r="A35" s="21" t="s">
        <v>79</v>
      </c>
      <c r="B35" s="3" t="str">
        <f t="shared" si="0"/>
        <v>Chesapeake Bay</v>
      </c>
      <c r="C35" s="3"/>
      <c r="D35" s="24" t="s">
        <v>16</v>
      </c>
      <c r="E35" s="27" t="s">
        <v>17</v>
      </c>
      <c r="F35" s="3"/>
      <c r="G35" s="151">
        <v>83.257800925925906</v>
      </c>
      <c r="H35" s="146">
        <v>85.659444444444404</v>
      </c>
      <c r="I35" s="146">
        <v>86.7979701492537</v>
      </c>
      <c r="J35" s="146">
        <v>86.632704402515699</v>
      </c>
      <c r="K35" s="146">
        <v>85.554925093632903</v>
      </c>
      <c r="L35" s="152">
        <v>85.759472954230205</v>
      </c>
      <c r="M35" s="146"/>
      <c r="N35" s="153">
        <v>85.017375000000001</v>
      </c>
      <c r="O35" s="154">
        <v>86.219222462203007</v>
      </c>
      <c r="P35" s="155">
        <v>85.607465535524895</v>
      </c>
      <c r="Q35" s="146"/>
      <c r="R35" s="156">
        <v>85.722017245884501</v>
      </c>
      <c r="S35" s="129"/>
      <c r="T35" s="130">
        <v>-3.92303606505895</v>
      </c>
      <c r="U35" s="124">
        <v>-4.4897924329232497</v>
      </c>
      <c r="V35" s="124">
        <v>-2.5205993636452799</v>
      </c>
      <c r="W35" s="124">
        <v>-6.0163468703433001</v>
      </c>
      <c r="X35" s="124">
        <v>-9.9774203388536193</v>
      </c>
      <c r="Y35" s="131">
        <v>-5.4278229080676503</v>
      </c>
      <c r="Z35" s="124"/>
      <c r="AA35" s="132">
        <v>-12.7318924372235</v>
      </c>
      <c r="AB35" s="133">
        <v>-19.807202824190401</v>
      </c>
      <c r="AC35" s="134">
        <v>-16.542925116224499</v>
      </c>
      <c r="AD35" s="124"/>
      <c r="AE35" s="135">
        <v>-8.6733203375229397</v>
      </c>
      <c r="AF35" s="30"/>
      <c r="AG35" s="151">
        <v>86.870090964220694</v>
      </c>
      <c r="AH35" s="146">
        <v>88.200535947712396</v>
      </c>
      <c r="AI35" s="146">
        <v>90.418293180890103</v>
      </c>
      <c r="AJ35" s="146">
        <v>96.428708849935802</v>
      </c>
      <c r="AK35" s="146">
        <v>100.002161446846</v>
      </c>
      <c r="AL35" s="152">
        <v>92.677067006091406</v>
      </c>
      <c r="AM35" s="146"/>
      <c r="AN35" s="153">
        <v>106.45787545787501</v>
      </c>
      <c r="AO35" s="154">
        <v>103.70225061425</v>
      </c>
      <c r="AP35" s="155">
        <v>105.12872244607701</v>
      </c>
      <c r="AQ35" s="146"/>
      <c r="AR35" s="156">
        <v>96.129132606124301</v>
      </c>
      <c r="AS35" s="129"/>
      <c r="AT35" s="130">
        <v>-1.02525556175796</v>
      </c>
      <c r="AU35" s="124">
        <v>-0.88685508075511499</v>
      </c>
      <c r="AV35" s="124">
        <v>-1.20967364095159</v>
      </c>
      <c r="AW35" s="124">
        <v>-1.32749501477447</v>
      </c>
      <c r="AX35" s="124">
        <v>-3.8344406929706398</v>
      </c>
      <c r="AY35" s="131">
        <v>-1.78802486235626</v>
      </c>
      <c r="AZ35" s="124"/>
      <c r="BA35" s="132">
        <v>-0.58533756736703202</v>
      </c>
      <c r="BB35" s="133">
        <v>-2.90994236845486</v>
      </c>
      <c r="BC35" s="134">
        <v>-1.70007756920728</v>
      </c>
      <c r="BD35" s="124"/>
      <c r="BE35" s="135">
        <v>-1.73498715609006</v>
      </c>
    </row>
    <row r="36" spans="1:64" x14ac:dyDescent="0.2">
      <c r="A36" s="21" t="s">
        <v>80</v>
      </c>
      <c r="B36" s="3" t="str">
        <f t="shared" si="0"/>
        <v>Coastal Virginia - Eastern Shore</v>
      </c>
      <c r="C36" s="3"/>
      <c r="D36" s="24" t="s">
        <v>16</v>
      </c>
      <c r="E36" s="27" t="s">
        <v>17</v>
      </c>
      <c r="F36" s="3"/>
      <c r="G36" s="151">
        <v>99.230024096385506</v>
      </c>
      <c r="H36" s="146">
        <v>97.965595238095204</v>
      </c>
      <c r="I36" s="146">
        <v>98.091455696202502</v>
      </c>
      <c r="J36" s="146">
        <v>99.8625039872408</v>
      </c>
      <c r="K36" s="146">
        <v>101.088225190839</v>
      </c>
      <c r="L36" s="152">
        <v>99.1967157214644</v>
      </c>
      <c r="M36" s="146"/>
      <c r="N36" s="153">
        <v>106.21145161290301</v>
      </c>
      <c r="O36" s="154">
        <v>105.172237623762</v>
      </c>
      <c r="P36" s="155">
        <v>105.68717282717201</v>
      </c>
      <c r="Q36" s="146"/>
      <c r="R36" s="156">
        <v>100.912307895431</v>
      </c>
      <c r="S36" s="129"/>
      <c r="T36" s="130">
        <v>8.0991957830178407</v>
      </c>
      <c r="U36" s="124">
        <v>3.20064957336032</v>
      </c>
      <c r="V36" s="124">
        <v>3.1829353960534399</v>
      </c>
      <c r="W36" s="124">
        <v>7.8558483620481301</v>
      </c>
      <c r="X36" s="124">
        <v>5.9258165604722999</v>
      </c>
      <c r="Y36" s="131">
        <v>5.4678352229907201</v>
      </c>
      <c r="Z36" s="124"/>
      <c r="AA36" s="132">
        <v>5.50739987574861</v>
      </c>
      <c r="AB36" s="133">
        <v>6.7789548397717798</v>
      </c>
      <c r="AC36" s="134">
        <v>6.14365887483752</v>
      </c>
      <c r="AD36" s="124"/>
      <c r="AE36" s="135">
        <v>5.5342448886073701</v>
      </c>
      <c r="AF36" s="30"/>
      <c r="AG36" s="151">
        <v>100.04208110992499</v>
      </c>
      <c r="AH36" s="146">
        <v>100.24015795868701</v>
      </c>
      <c r="AI36" s="146">
        <v>100.244633578906</v>
      </c>
      <c r="AJ36" s="146">
        <v>103.748328679696</v>
      </c>
      <c r="AK36" s="146">
        <v>106.131381578947</v>
      </c>
      <c r="AL36" s="152">
        <v>102.159286738049</v>
      </c>
      <c r="AM36" s="146"/>
      <c r="AN36" s="153">
        <v>116.20306122448901</v>
      </c>
      <c r="AO36" s="154">
        <v>113.474474616292</v>
      </c>
      <c r="AP36" s="155">
        <v>114.85363760217901</v>
      </c>
      <c r="AQ36" s="146"/>
      <c r="AR36" s="156">
        <v>105.99619330548801</v>
      </c>
      <c r="AS36" s="129"/>
      <c r="AT36" s="130">
        <v>7.2736150284521601</v>
      </c>
      <c r="AU36" s="124">
        <v>6.1403330002635998</v>
      </c>
      <c r="AV36" s="124">
        <v>5.4990098313401496</v>
      </c>
      <c r="AW36" s="124">
        <v>6.9448926458921196</v>
      </c>
      <c r="AX36" s="124">
        <v>5.7185506387032303</v>
      </c>
      <c r="AY36" s="131">
        <v>6.2435605910814598</v>
      </c>
      <c r="AZ36" s="124"/>
      <c r="BA36" s="132">
        <v>8.2593811704907001</v>
      </c>
      <c r="BB36" s="133">
        <v>6.2618061158366398</v>
      </c>
      <c r="BC36" s="134">
        <v>7.2732057851326299</v>
      </c>
      <c r="BD36" s="124"/>
      <c r="BE36" s="135">
        <v>6.4601356414778399</v>
      </c>
    </row>
    <row r="37" spans="1:64" x14ac:dyDescent="0.2">
      <c r="A37" s="21" t="s">
        <v>81</v>
      </c>
      <c r="B37" s="3" t="str">
        <f t="shared" si="0"/>
        <v>Coastal Virginia - Hampton Roads</v>
      </c>
      <c r="C37" s="3"/>
      <c r="D37" s="24" t="s">
        <v>16</v>
      </c>
      <c r="E37" s="27" t="s">
        <v>17</v>
      </c>
      <c r="F37" s="3"/>
      <c r="G37" s="151">
        <v>94.727915784783306</v>
      </c>
      <c r="H37" s="146">
        <v>93.787911617267696</v>
      </c>
      <c r="I37" s="146">
        <v>95.459438082813904</v>
      </c>
      <c r="J37" s="146">
        <v>95.286445245777102</v>
      </c>
      <c r="K37" s="146">
        <v>94.462495585357701</v>
      </c>
      <c r="L37" s="152">
        <v>94.748031651634406</v>
      </c>
      <c r="M37" s="146"/>
      <c r="N37" s="153">
        <v>112.482714523921</v>
      </c>
      <c r="O37" s="154">
        <v>119.34453996549701</v>
      </c>
      <c r="P37" s="155">
        <v>115.982410809678</v>
      </c>
      <c r="Q37" s="146"/>
      <c r="R37" s="156">
        <v>101.55260657080299</v>
      </c>
      <c r="S37" s="129"/>
      <c r="T37" s="130">
        <v>1.7227460735450799</v>
      </c>
      <c r="U37" s="124">
        <v>6.6610315857571196</v>
      </c>
      <c r="V37" s="124">
        <v>7.8338249855138002</v>
      </c>
      <c r="W37" s="124">
        <v>8.8283892155202306</v>
      </c>
      <c r="X37" s="124">
        <v>6.3363200710882301</v>
      </c>
      <c r="Y37" s="131">
        <v>6.3661800409553404</v>
      </c>
      <c r="Z37" s="124"/>
      <c r="AA37" s="132">
        <v>5.33777345583679</v>
      </c>
      <c r="AB37" s="133">
        <v>6.3901147047115598</v>
      </c>
      <c r="AC37" s="134">
        <v>5.8459437127514597</v>
      </c>
      <c r="AD37" s="124"/>
      <c r="AE37" s="135">
        <v>5.7479904089116198</v>
      </c>
      <c r="AF37" s="30"/>
      <c r="AG37" s="151">
        <v>91.631219689023197</v>
      </c>
      <c r="AH37" s="146">
        <v>92.307443276450499</v>
      </c>
      <c r="AI37" s="146">
        <v>94.860219981189204</v>
      </c>
      <c r="AJ37" s="146">
        <v>99.236650234193405</v>
      </c>
      <c r="AK37" s="146">
        <v>100.639486361728</v>
      </c>
      <c r="AL37" s="152">
        <v>96.024470818023104</v>
      </c>
      <c r="AM37" s="146"/>
      <c r="AN37" s="153">
        <v>116.02121987676399</v>
      </c>
      <c r="AO37" s="154">
        <v>119.131569902707</v>
      </c>
      <c r="AP37" s="155">
        <v>117.589388332897</v>
      </c>
      <c r="AQ37" s="146"/>
      <c r="AR37" s="156">
        <v>103.158610554018</v>
      </c>
      <c r="AS37" s="129"/>
      <c r="AT37" s="130">
        <v>4.7771875599964702</v>
      </c>
      <c r="AU37" s="124">
        <v>6.8318800737769196</v>
      </c>
      <c r="AV37" s="124">
        <v>7.0452610238004096</v>
      </c>
      <c r="AW37" s="124">
        <v>7.4331294087210704</v>
      </c>
      <c r="AX37" s="124">
        <v>4.8218026164382497</v>
      </c>
      <c r="AY37" s="131">
        <v>6.16438729899905</v>
      </c>
      <c r="AZ37" s="124"/>
      <c r="BA37" s="132">
        <v>4.4336247921633101</v>
      </c>
      <c r="BB37" s="133">
        <v>5.8780701321844404</v>
      </c>
      <c r="BC37" s="134">
        <v>5.1646673006069399</v>
      </c>
      <c r="BD37" s="124"/>
      <c r="BE37" s="135">
        <v>5.4001388450531103</v>
      </c>
    </row>
    <row r="38" spans="1:64" x14ac:dyDescent="0.2">
      <c r="A38" s="20" t="s">
        <v>82</v>
      </c>
      <c r="B38" s="3" t="str">
        <f t="shared" si="0"/>
        <v>Northern Virginia</v>
      </c>
      <c r="C38" s="3"/>
      <c r="D38" s="24" t="s">
        <v>16</v>
      </c>
      <c r="E38" s="27" t="s">
        <v>17</v>
      </c>
      <c r="F38" s="3"/>
      <c r="G38" s="151">
        <v>122.591803346587</v>
      </c>
      <c r="H38" s="146">
        <v>140.97297270955099</v>
      </c>
      <c r="I38" s="146">
        <v>149.84410067642801</v>
      </c>
      <c r="J38" s="146">
        <v>147.944942806863</v>
      </c>
      <c r="K38" s="146">
        <v>134.20401963236199</v>
      </c>
      <c r="L38" s="152">
        <v>140.47829502352801</v>
      </c>
      <c r="M38" s="146"/>
      <c r="N38" s="153">
        <v>116.373179033829</v>
      </c>
      <c r="O38" s="154">
        <v>114.70706152031001</v>
      </c>
      <c r="P38" s="155">
        <v>115.526810623833</v>
      </c>
      <c r="Q38" s="146"/>
      <c r="R38" s="156">
        <v>133.871367325655</v>
      </c>
      <c r="S38" s="129"/>
      <c r="T38" s="130">
        <v>17.412751222174599</v>
      </c>
      <c r="U38" s="124">
        <v>20.672664925870301</v>
      </c>
      <c r="V38" s="124">
        <v>23.825555656551899</v>
      </c>
      <c r="W38" s="124">
        <v>22.984193649729701</v>
      </c>
      <c r="X38" s="124">
        <v>22.313993073453201</v>
      </c>
      <c r="Y38" s="131">
        <v>22.054876649260599</v>
      </c>
      <c r="Z38" s="124"/>
      <c r="AA38" s="132">
        <v>14.680858256065999</v>
      </c>
      <c r="AB38" s="133">
        <v>11.871313798363699</v>
      </c>
      <c r="AC38" s="134">
        <v>13.231563680100701</v>
      </c>
      <c r="AD38" s="124"/>
      <c r="AE38" s="135">
        <v>20.354373826179099</v>
      </c>
      <c r="AF38" s="30"/>
      <c r="AG38" s="151">
        <v>116.06847940688201</v>
      </c>
      <c r="AH38" s="146">
        <v>132.42382515367501</v>
      </c>
      <c r="AI38" s="146">
        <v>140.94553576569899</v>
      </c>
      <c r="AJ38" s="146">
        <v>140.39923149273</v>
      </c>
      <c r="AK38" s="146">
        <v>128.130706927175</v>
      </c>
      <c r="AL38" s="152">
        <v>132.60685433694701</v>
      </c>
      <c r="AM38" s="146"/>
      <c r="AN38" s="153">
        <v>116.058318521431</v>
      </c>
      <c r="AO38" s="154">
        <v>114.242889991816</v>
      </c>
      <c r="AP38" s="155">
        <v>115.153780253604</v>
      </c>
      <c r="AQ38" s="146"/>
      <c r="AR38" s="156">
        <v>127.649629306297</v>
      </c>
      <c r="AS38" s="129"/>
      <c r="AT38" s="130">
        <v>15.8219574659158</v>
      </c>
      <c r="AU38" s="124">
        <v>21.339497672795002</v>
      </c>
      <c r="AV38" s="124">
        <v>24.6760977183982</v>
      </c>
      <c r="AW38" s="124">
        <v>23.369369599541798</v>
      </c>
      <c r="AX38" s="124">
        <v>18.6255413482405</v>
      </c>
      <c r="AY38" s="131">
        <v>21.402381619311999</v>
      </c>
      <c r="AZ38" s="124"/>
      <c r="BA38" s="132">
        <v>11.911603276996299</v>
      </c>
      <c r="BB38" s="133">
        <v>10.3474304085324</v>
      </c>
      <c r="BC38" s="134">
        <v>11.134177678638901</v>
      </c>
      <c r="BD38" s="124"/>
      <c r="BE38" s="135">
        <v>18.777003380686502</v>
      </c>
    </row>
    <row r="39" spans="1:64" x14ac:dyDescent="0.2">
      <c r="A39" s="22" t="s">
        <v>83</v>
      </c>
      <c r="B39" s="3" t="str">
        <f t="shared" si="0"/>
        <v>Shenandoah Valley</v>
      </c>
      <c r="C39" s="3"/>
      <c r="D39" s="25" t="s">
        <v>16</v>
      </c>
      <c r="E39" s="28" t="s">
        <v>17</v>
      </c>
      <c r="F39" s="3"/>
      <c r="G39" s="157">
        <v>86.857556253270502</v>
      </c>
      <c r="H39" s="158">
        <v>90.033337259521005</v>
      </c>
      <c r="I39" s="158">
        <v>92.262390740740699</v>
      </c>
      <c r="J39" s="158">
        <v>89.107636254741394</v>
      </c>
      <c r="K39" s="158">
        <v>86.811008602150494</v>
      </c>
      <c r="L39" s="159">
        <v>89.210746611053096</v>
      </c>
      <c r="M39" s="146"/>
      <c r="N39" s="160">
        <v>94.737848230721994</v>
      </c>
      <c r="O39" s="161">
        <v>94.2402903484181</v>
      </c>
      <c r="P39" s="162">
        <v>94.486426186380598</v>
      </c>
      <c r="Q39" s="146"/>
      <c r="R39" s="163">
        <v>90.750694075255396</v>
      </c>
      <c r="S39" s="129"/>
      <c r="T39" s="136">
        <v>2.4919627786411702</v>
      </c>
      <c r="U39" s="137">
        <v>3.9149953770908099</v>
      </c>
      <c r="V39" s="137">
        <v>5.2775338343409102</v>
      </c>
      <c r="W39" s="137">
        <v>3.2000472022416702</v>
      </c>
      <c r="X39" s="137">
        <v>-0.90707841150200397</v>
      </c>
      <c r="Y39" s="138">
        <v>2.9031070507092802</v>
      </c>
      <c r="Z39" s="124"/>
      <c r="AA39" s="139">
        <v>-3.7106432728935301</v>
      </c>
      <c r="AB39" s="140">
        <v>-3.4032970916845402</v>
      </c>
      <c r="AC39" s="141">
        <v>-3.5856753491874902</v>
      </c>
      <c r="AD39" s="124"/>
      <c r="AE39" s="142">
        <v>0.72426526285746395</v>
      </c>
      <c r="AF39" s="31"/>
      <c r="AG39" s="157">
        <v>89.348876965877395</v>
      </c>
      <c r="AH39" s="158">
        <v>90.959627464625299</v>
      </c>
      <c r="AI39" s="158">
        <v>92.487318552786604</v>
      </c>
      <c r="AJ39" s="158">
        <v>93.147196453258303</v>
      </c>
      <c r="AK39" s="158">
        <v>93.059009886734401</v>
      </c>
      <c r="AL39" s="159">
        <v>91.886198818026003</v>
      </c>
      <c r="AM39" s="146"/>
      <c r="AN39" s="160">
        <v>110.303659541591</v>
      </c>
      <c r="AO39" s="161">
        <v>110.59205321116301</v>
      </c>
      <c r="AP39" s="162">
        <v>110.449369080484</v>
      </c>
      <c r="AQ39" s="146"/>
      <c r="AR39" s="163">
        <v>97.675816841519605</v>
      </c>
      <c r="AS39" s="129"/>
      <c r="AT39" s="136">
        <v>4.0572431294684197</v>
      </c>
      <c r="AU39" s="137">
        <v>4.4760044066719296</v>
      </c>
      <c r="AV39" s="137">
        <v>4.3828708719884002</v>
      </c>
      <c r="AW39" s="137">
        <v>4.99432322860768</v>
      </c>
      <c r="AX39" s="137">
        <v>2.6991531114817602</v>
      </c>
      <c r="AY39" s="138">
        <v>4.1361700851648804</v>
      </c>
      <c r="AZ39" s="124"/>
      <c r="BA39" s="139">
        <v>6.2917974071987999</v>
      </c>
      <c r="BB39" s="140">
        <v>5.8380318113562799</v>
      </c>
      <c r="BC39" s="141">
        <v>6.0696172520887099</v>
      </c>
      <c r="BD39" s="124"/>
      <c r="BE39" s="142">
        <v>4.6749187538149197</v>
      </c>
    </row>
    <row r="40" spans="1:64" x14ac:dyDescent="0.2">
      <c r="A40" s="19" t="s">
        <v>84</v>
      </c>
      <c r="B40" s="3" t="str">
        <f t="shared" si="0"/>
        <v>Southern Virginia</v>
      </c>
      <c r="C40" s="9"/>
      <c r="D40" s="23" t="s">
        <v>16</v>
      </c>
      <c r="E40" s="26" t="s">
        <v>17</v>
      </c>
      <c r="F40" s="3"/>
      <c r="G40" s="143">
        <v>85.068496815286593</v>
      </c>
      <c r="H40" s="144">
        <v>90.895982142857093</v>
      </c>
      <c r="I40" s="144">
        <v>91.220326827053995</v>
      </c>
      <c r="J40" s="144">
        <v>92.704748755092794</v>
      </c>
      <c r="K40" s="144">
        <v>85.794557595993297</v>
      </c>
      <c r="L40" s="145">
        <v>89.522577975169</v>
      </c>
      <c r="M40" s="146"/>
      <c r="N40" s="147">
        <v>88.706870948732998</v>
      </c>
      <c r="O40" s="148">
        <v>89.180299265951405</v>
      </c>
      <c r="P40" s="149">
        <v>88.948636101499403</v>
      </c>
      <c r="Q40" s="146"/>
      <c r="R40" s="150">
        <v>89.373760747663496</v>
      </c>
      <c r="S40" s="129"/>
      <c r="T40" s="121">
        <v>1.22552392313707</v>
      </c>
      <c r="U40" s="122">
        <v>2.0925810272896701</v>
      </c>
      <c r="V40" s="122">
        <v>3.6608409877896602</v>
      </c>
      <c r="W40" s="122">
        <v>4.87089460464742</v>
      </c>
      <c r="X40" s="122">
        <v>-0.28480695432731001</v>
      </c>
      <c r="Y40" s="123">
        <v>2.5391064828435002</v>
      </c>
      <c r="Z40" s="124"/>
      <c r="AA40" s="125">
        <v>1.0592244214656299</v>
      </c>
      <c r="AB40" s="126">
        <v>-0.47617568470801802</v>
      </c>
      <c r="AC40" s="127">
        <v>0.25624225563390002</v>
      </c>
      <c r="AD40" s="124"/>
      <c r="AE40" s="128">
        <v>1.93622199227123</v>
      </c>
      <c r="AF40" s="29"/>
      <c r="AG40" s="143">
        <v>84.646656667166596</v>
      </c>
      <c r="AH40" s="144">
        <v>89.716095422454998</v>
      </c>
      <c r="AI40" s="144">
        <v>91.083819948620501</v>
      </c>
      <c r="AJ40" s="144">
        <v>91.426000469428402</v>
      </c>
      <c r="AK40" s="144">
        <v>90.117763959706494</v>
      </c>
      <c r="AL40" s="145">
        <v>89.624483448881904</v>
      </c>
      <c r="AM40" s="146"/>
      <c r="AN40" s="147">
        <v>93.945014825796804</v>
      </c>
      <c r="AO40" s="148">
        <v>93.468705274806297</v>
      </c>
      <c r="AP40" s="149">
        <v>93.706287668700298</v>
      </c>
      <c r="AQ40" s="146"/>
      <c r="AR40" s="150">
        <v>90.782627861026995</v>
      </c>
      <c r="AS40" s="129"/>
      <c r="AT40" s="121">
        <v>0.85900089297874704</v>
      </c>
      <c r="AU40" s="122">
        <v>2.1253110410484499</v>
      </c>
      <c r="AV40" s="122">
        <v>4.1486020065005098</v>
      </c>
      <c r="AW40" s="122">
        <v>4.1138643510729196</v>
      </c>
      <c r="AX40" s="122">
        <v>3.7570373622001401</v>
      </c>
      <c r="AY40" s="123">
        <v>3.1220380705331601</v>
      </c>
      <c r="AZ40" s="124"/>
      <c r="BA40" s="125">
        <v>3.57148963812128</v>
      </c>
      <c r="BB40" s="126">
        <v>2.3713424403645802</v>
      </c>
      <c r="BC40" s="127">
        <v>2.9676922842073998</v>
      </c>
      <c r="BD40" s="124"/>
      <c r="BE40" s="128">
        <v>3.0894532490978301</v>
      </c>
      <c r="BF40" s="76"/>
      <c r="BG40" s="76"/>
      <c r="BH40" s="76"/>
      <c r="BI40" s="76"/>
      <c r="BJ40" s="76"/>
      <c r="BK40" s="76"/>
      <c r="BL40" s="76"/>
    </row>
    <row r="41" spans="1:64" x14ac:dyDescent="0.2">
      <c r="A41" s="20" t="s">
        <v>85</v>
      </c>
      <c r="B41" s="3" t="str">
        <f t="shared" si="0"/>
        <v>Southwest Virginia - Blue Ridge Highlands</v>
      </c>
      <c r="C41" s="10"/>
      <c r="D41" s="24" t="s">
        <v>16</v>
      </c>
      <c r="E41" s="27" t="s">
        <v>17</v>
      </c>
      <c r="F41" s="3"/>
      <c r="G41" s="151">
        <v>91.317761431411498</v>
      </c>
      <c r="H41" s="146">
        <v>92.070331781140794</v>
      </c>
      <c r="I41" s="146">
        <v>91.530597319347294</v>
      </c>
      <c r="J41" s="146">
        <v>91.484772019258003</v>
      </c>
      <c r="K41" s="146">
        <v>94.925801438848893</v>
      </c>
      <c r="L41" s="152">
        <v>92.321113551772498</v>
      </c>
      <c r="M41" s="146"/>
      <c r="N41" s="153">
        <v>108.40184646118701</v>
      </c>
      <c r="O41" s="154">
        <v>106.280074370709</v>
      </c>
      <c r="P41" s="155">
        <v>107.342172857142</v>
      </c>
      <c r="Q41" s="146"/>
      <c r="R41" s="156">
        <v>96.816706143913805</v>
      </c>
      <c r="S41" s="129"/>
      <c r="T41" s="130">
        <v>5.1320794824532303</v>
      </c>
      <c r="U41" s="124">
        <v>1.7803292181286701</v>
      </c>
      <c r="V41" s="124">
        <v>0.57780321895075004</v>
      </c>
      <c r="W41" s="124">
        <v>-0.25670782402744002</v>
      </c>
      <c r="X41" s="124">
        <v>-0.55263646099585295</v>
      </c>
      <c r="Y41" s="131">
        <v>1.0210196812915699</v>
      </c>
      <c r="Z41" s="124"/>
      <c r="AA41" s="132">
        <v>2.6902923539715999</v>
      </c>
      <c r="AB41" s="133">
        <v>-0.23686926813355</v>
      </c>
      <c r="AC41" s="134">
        <v>1.2325778679361401</v>
      </c>
      <c r="AD41" s="124"/>
      <c r="AE41" s="135">
        <v>1.08284373913954</v>
      </c>
      <c r="AF41" s="30"/>
      <c r="AG41" s="151">
        <v>92.924868708017001</v>
      </c>
      <c r="AH41" s="146">
        <v>93.451764187402503</v>
      </c>
      <c r="AI41" s="146">
        <v>94.718401075127801</v>
      </c>
      <c r="AJ41" s="146">
        <v>95.837742805100106</v>
      </c>
      <c r="AK41" s="146">
        <v>98.596263810092495</v>
      </c>
      <c r="AL41" s="152">
        <v>95.127661218598206</v>
      </c>
      <c r="AM41" s="146"/>
      <c r="AN41" s="153">
        <v>110.805698659139</v>
      </c>
      <c r="AO41" s="154">
        <v>109.44793406287</v>
      </c>
      <c r="AP41" s="155">
        <v>110.122602658063</v>
      </c>
      <c r="AQ41" s="146"/>
      <c r="AR41" s="156">
        <v>99.531297989784093</v>
      </c>
      <c r="AS41" s="129"/>
      <c r="AT41" s="130">
        <v>1.44577873057591</v>
      </c>
      <c r="AU41" s="124">
        <v>2.9433475445602699</v>
      </c>
      <c r="AV41" s="124">
        <v>2.2317779894407299</v>
      </c>
      <c r="AW41" s="124">
        <v>1.9295708098941</v>
      </c>
      <c r="AX41" s="124">
        <v>2.2753216799664302</v>
      </c>
      <c r="AY41" s="131">
        <v>2.1802685983722498</v>
      </c>
      <c r="AZ41" s="124"/>
      <c r="BA41" s="132">
        <v>5.7926159564821598</v>
      </c>
      <c r="BB41" s="133">
        <v>3.9816390502760601</v>
      </c>
      <c r="BC41" s="134">
        <v>4.8773179589835802</v>
      </c>
      <c r="BD41" s="124"/>
      <c r="BE41" s="135">
        <v>2.9453592166954801</v>
      </c>
      <c r="BF41" s="76"/>
      <c r="BG41" s="76"/>
      <c r="BH41" s="76"/>
      <c r="BI41" s="76"/>
      <c r="BJ41" s="76"/>
      <c r="BK41" s="76"/>
      <c r="BL41" s="76"/>
    </row>
    <row r="42" spans="1:64" x14ac:dyDescent="0.2">
      <c r="A42" s="21" t="s">
        <v>86</v>
      </c>
      <c r="B42" s="3" t="str">
        <f t="shared" si="0"/>
        <v>Southwest Virginia - Heart of Appalachia</v>
      </c>
      <c r="C42" s="3"/>
      <c r="D42" s="24" t="s">
        <v>16</v>
      </c>
      <c r="E42" s="27" t="s">
        <v>17</v>
      </c>
      <c r="F42" s="3"/>
      <c r="G42" s="151">
        <v>80.111666666666594</v>
      </c>
      <c r="H42" s="146">
        <v>84.0088772845953</v>
      </c>
      <c r="I42" s="146">
        <v>85.318496332518293</v>
      </c>
      <c r="J42" s="146">
        <v>85.705207496653202</v>
      </c>
      <c r="K42" s="146">
        <v>84.991925925925898</v>
      </c>
      <c r="L42" s="152">
        <v>84.269011299434993</v>
      </c>
      <c r="M42" s="146"/>
      <c r="N42" s="153">
        <v>88.696450617283901</v>
      </c>
      <c r="O42" s="154">
        <v>87.755663265306097</v>
      </c>
      <c r="P42" s="155">
        <v>88.248891585760504</v>
      </c>
      <c r="Q42" s="146"/>
      <c r="R42" s="156">
        <v>85.298980318257904</v>
      </c>
      <c r="S42" s="129"/>
      <c r="T42" s="130">
        <v>4.8563512109754097</v>
      </c>
      <c r="U42" s="124">
        <v>5.5774181297106296</v>
      </c>
      <c r="V42" s="124">
        <v>7.2315495060149901</v>
      </c>
      <c r="W42" s="124">
        <v>6.8258135668790398</v>
      </c>
      <c r="X42" s="124">
        <v>7.01080092549347</v>
      </c>
      <c r="Y42" s="131">
        <v>6.4511317963971004</v>
      </c>
      <c r="Z42" s="124"/>
      <c r="AA42" s="132">
        <v>9.7163976055760095</v>
      </c>
      <c r="AB42" s="133">
        <v>8.3631397421842806</v>
      </c>
      <c r="AC42" s="134">
        <v>9.06969358067205</v>
      </c>
      <c r="AD42" s="124"/>
      <c r="AE42" s="135">
        <v>7.1282224911696801</v>
      </c>
      <c r="AF42" s="30"/>
      <c r="AG42" s="151">
        <v>79.738472676319404</v>
      </c>
      <c r="AH42" s="146">
        <v>83.929923638778206</v>
      </c>
      <c r="AI42" s="146">
        <v>85.860624601657094</v>
      </c>
      <c r="AJ42" s="146">
        <v>87.215670690811507</v>
      </c>
      <c r="AK42" s="146">
        <v>87.465561079545395</v>
      </c>
      <c r="AL42" s="152">
        <v>85.125118177301403</v>
      </c>
      <c r="AM42" s="146"/>
      <c r="AN42" s="153">
        <v>90.691861379063894</v>
      </c>
      <c r="AO42" s="154">
        <v>90.618730844793703</v>
      </c>
      <c r="AP42" s="155">
        <v>90.657034056886204</v>
      </c>
      <c r="AQ42" s="146"/>
      <c r="AR42" s="156">
        <v>86.6463736942314</v>
      </c>
      <c r="AS42" s="129"/>
      <c r="AT42" s="130">
        <v>4.1178339553701102</v>
      </c>
      <c r="AU42" s="124">
        <v>5.30788236981682</v>
      </c>
      <c r="AV42" s="124">
        <v>6.2705828113585298</v>
      </c>
      <c r="AW42" s="124">
        <v>6.6598052304150404</v>
      </c>
      <c r="AX42" s="124">
        <v>6.4544425823507998</v>
      </c>
      <c r="AY42" s="131">
        <v>5.9027798513170904</v>
      </c>
      <c r="AZ42" s="124"/>
      <c r="BA42" s="132">
        <v>6.02188134461489</v>
      </c>
      <c r="BB42" s="133">
        <v>7.98680401972012</v>
      </c>
      <c r="BC42" s="134">
        <v>6.9647574732172899</v>
      </c>
      <c r="BD42" s="124"/>
      <c r="BE42" s="135">
        <v>6.1672569470284797</v>
      </c>
      <c r="BF42" s="76"/>
      <c r="BG42" s="76"/>
      <c r="BH42" s="76"/>
      <c r="BI42" s="76"/>
      <c r="BJ42" s="76"/>
      <c r="BK42" s="76"/>
      <c r="BL42" s="76"/>
    </row>
    <row r="43" spans="1:64" x14ac:dyDescent="0.2">
      <c r="A43" s="22" t="s">
        <v>87</v>
      </c>
      <c r="B43" s="3" t="str">
        <f t="shared" si="0"/>
        <v>Virginia Mountains</v>
      </c>
      <c r="C43" s="3"/>
      <c r="D43" s="25" t="s">
        <v>16</v>
      </c>
      <c r="E43" s="28" t="s">
        <v>17</v>
      </c>
      <c r="F43" s="3"/>
      <c r="G43" s="157">
        <v>91.913750453391302</v>
      </c>
      <c r="H43" s="158">
        <v>95.405729225551099</v>
      </c>
      <c r="I43" s="158">
        <v>98.810631920064793</v>
      </c>
      <c r="J43" s="158">
        <v>97.161952367765096</v>
      </c>
      <c r="K43" s="158">
        <v>100.09118644067701</v>
      </c>
      <c r="L43" s="159">
        <v>96.883450388875701</v>
      </c>
      <c r="M43" s="146"/>
      <c r="N43" s="160">
        <v>116.80511266511201</v>
      </c>
      <c r="O43" s="161">
        <v>115.959387987475</v>
      </c>
      <c r="P43" s="162">
        <v>116.402206400867</v>
      </c>
      <c r="Q43" s="146"/>
      <c r="R43" s="163">
        <v>102.79535816971899</v>
      </c>
      <c r="S43" s="129"/>
      <c r="T43" s="136">
        <v>-5.2605960549279596</v>
      </c>
      <c r="U43" s="137">
        <v>-3.2247974978667902</v>
      </c>
      <c r="V43" s="137">
        <v>7.18788517234354</v>
      </c>
      <c r="W43" s="137">
        <v>10.5680829053306</v>
      </c>
      <c r="X43" s="137">
        <v>7.9015531877623104</v>
      </c>
      <c r="Y43" s="138">
        <v>3.37911340360461</v>
      </c>
      <c r="Z43" s="124"/>
      <c r="AA43" s="139">
        <v>10.0915264911284</v>
      </c>
      <c r="AB43" s="140">
        <v>7.5812837748045796</v>
      </c>
      <c r="AC43" s="141">
        <v>8.8722404708488707</v>
      </c>
      <c r="AD43" s="124"/>
      <c r="AE43" s="142">
        <v>5.3931767359006297</v>
      </c>
      <c r="AF43" s="31"/>
      <c r="AG43" s="157">
        <v>91.848174652378006</v>
      </c>
      <c r="AH43" s="158">
        <v>95.742197189066999</v>
      </c>
      <c r="AI43" s="158">
        <v>100.350551191675</v>
      </c>
      <c r="AJ43" s="158">
        <v>102.971039679247</v>
      </c>
      <c r="AK43" s="158">
        <v>103.789898772345</v>
      </c>
      <c r="AL43" s="159">
        <v>99.253149985452396</v>
      </c>
      <c r="AM43" s="146"/>
      <c r="AN43" s="160">
        <v>119.76428054532499</v>
      </c>
      <c r="AO43" s="161">
        <v>115.78262245515</v>
      </c>
      <c r="AP43" s="162">
        <v>117.812402503293</v>
      </c>
      <c r="AQ43" s="146"/>
      <c r="AR43" s="163">
        <v>104.938910898082</v>
      </c>
      <c r="AS43" s="129"/>
      <c r="AT43" s="136">
        <v>5.0224276904326004</v>
      </c>
      <c r="AU43" s="137">
        <v>7.3123428248413598</v>
      </c>
      <c r="AV43" s="137">
        <v>11.562076970196401</v>
      </c>
      <c r="AW43" s="137">
        <v>7.95034447251704</v>
      </c>
      <c r="AX43" s="137">
        <v>5.2154135509068196</v>
      </c>
      <c r="AY43" s="138">
        <v>7.5222682613961602</v>
      </c>
      <c r="AZ43" s="124"/>
      <c r="BA43" s="139">
        <v>11.295122709024801</v>
      </c>
      <c r="BB43" s="140">
        <v>8.8858339001191808</v>
      </c>
      <c r="BC43" s="141">
        <v>10.128597873257</v>
      </c>
      <c r="BD43" s="124"/>
      <c r="BE43" s="142">
        <v>8.2530083205271705</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B39" sqref="B39"/>
      <selection pane="topRight" activeCell="B39" sqref="B39"/>
      <selection pane="bottomLeft" activeCell="B39" sqref="B39"/>
      <selection pane="bottomRight" activeCell="H29" sqref="H29"/>
    </sheetView>
  </sheetViews>
  <sheetFormatPr defaultColWidth="9.140625"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4" t="s">
        <v>5</v>
      </c>
      <c r="E2" s="185"/>
      <c r="G2" s="178" t="s">
        <v>110</v>
      </c>
      <c r="H2" s="179"/>
      <c r="I2" s="179"/>
      <c r="J2" s="179"/>
      <c r="K2" s="179"/>
      <c r="L2" s="179"/>
      <c r="M2" s="179"/>
      <c r="N2" s="179"/>
      <c r="O2" s="179"/>
      <c r="P2" s="179"/>
      <c r="Q2" s="179"/>
      <c r="R2" s="179"/>
      <c r="T2" s="178" t="s">
        <v>40</v>
      </c>
      <c r="U2" s="179"/>
      <c r="V2" s="179"/>
      <c r="W2" s="179"/>
      <c r="X2" s="179"/>
      <c r="Y2" s="179"/>
      <c r="Z2" s="179"/>
      <c r="AA2" s="179"/>
      <c r="AB2" s="179"/>
      <c r="AC2" s="179"/>
      <c r="AD2" s="179"/>
      <c r="AE2" s="179"/>
      <c r="AF2" s="4"/>
      <c r="AG2" s="178" t="s">
        <v>41</v>
      </c>
      <c r="AH2" s="179"/>
      <c r="AI2" s="179"/>
      <c r="AJ2" s="179"/>
      <c r="AK2" s="179"/>
      <c r="AL2" s="179"/>
      <c r="AM2" s="179"/>
      <c r="AN2" s="179"/>
      <c r="AO2" s="179"/>
      <c r="AP2" s="179"/>
      <c r="AQ2" s="179"/>
      <c r="AR2" s="179"/>
      <c r="AT2" s="178" t="s">
        <v>42</v>
      </c>
      <c r="AU2" s="179"/>
      <c r="AV2" s="179"/>
      <c r="AW2" s="179"/>
      <c r="AX2" s="179"/>
      <c r="AY2" s="179"/>
      <c r="AZ2" s="179"/>
      <c r="BA2" s="179"/>
      <c r="BB2" s="179"/>
      <c r="BC2" s="179"/>
      <c r="BD2" s="179"/>
      <c r="BE2" s="179"/>
    </row>
    <row r="3" spans="1:57" x14ac:dyDescent="0.2">
      <c r="A3" s="32"/>
      <c r="B3" s="32"/>
      <c r="C3" s="3"/>
      <c r="D3" s="186" t="s">
        <v>8</v>
      </c>
      <c r="E3" s="188" t="s">
        <v>9</v>
      </c>
      <c r="F3" s="5"/>
      <c r="G3" s="176" t="s">
        <v>0</v>
      </c>
      <c r="H3" s="172" t="s">
        <v>1</v>
      </c>
      <c r="I3" s="172" t="s">
        <v>10</v>
      </c>
      <c r="J3" s="172" t="s">
        <v>2</v>
      </c>
      <c r="K3" s="172" t="s">
        <v>11</v>
      </c>
      <c r="L3" s="174" t="s">
        <v>12</v>
      </c>
      <c r="M3" s="5"/>
      <c r="N3" s="176" t="s">
        <v>3</v>
      </c>
      <c r="O3" s="172" t="s">
        <v>4</v>
      </c>
      <c r="P3" s="174" t="s">
        <v>13</v>
      </c>
      <c r="Q3" s="2"/>
      <c r="R3" s="180" t="s">
        <v>14</v>
      </c>
      <c r="S3" s="2"/>
      <c r="T3" s="176" t="s">
        <v>0</v>
      </c>
      <c r="U3" s="172" t="s">
        <v>1</v>
      </c>
      <c r="V3" s="172" t="s">
        <v>10</v>
      </c>
      <c r="W3" s="172" t="s">
        <v>2</v>
      </c>
      <c r="X3" s="172" t="s">
        <v>11</v>
      </c>
      <c r="Y3" s="174" t="s">
        <v>12</v>
      </c>
      <c r="Z3" s="2"/>
      <c r="AA3" s="176" t="s">
        <v>3</v>
      </c>
      <c r="AB3" s="172" t="s">
        <v>4</v>
      </c>
      <c r="AC3" s="174" t="s">
        <v>13</v>
      </c>
      <c r="AD3" s="1"/>
      <c r="AE3" s="182" t="s">
        <v>14</v>
      </c>
      <c r="AF3" s="38"/>
      <c r="AG3" s="176" t="s">
        <v>0</v>
      </c>
      <c r="AH3" s="172" t="s">
        <v>1</v>
      </c>
      <c r="AI3" s="172" t="s">
        <v>10</v>
      </c>
      <c r="AJ3" s="172" t="s">
        <v>2</v>
      </c>
      <c r="AK3" s="172" t="s">
        <v>11</v>
      </c>
      <c r="AL3" s="174" t="s">
        <v>12</v>
      </c>
      <c r="AM3" s="5"/>
      <c r="AN3" s="176" t="s">
        <v>3</v>
      </c>
      <c r="AO3" s="172" t="s">
        <v>4</v>
      </c>
      <c r="AP3" s="174" t="s">
        <v>13</v>
      </c>
      <c r="AQ3" s="2"/>
      <c r="AR3" s="180" t="s">
        <v>14</v>
      </c>
      <c r="AS3" s="2"/>
      <c r="AT3" s="176" t="s">
        <v>0</v>
      </c>
      <c r="AU3" s="172" t="s">
        <v>1</v>
      </c>
      <c r="AV3" s="172" t="s">
        <v>10</v>
      </c>
      <c r="AW3" s="172" t="s">
        <v>2</v>
      </c>
      <c r="AX3" s="172" t="s">
        <v>11</v>
      </c>
      <c r="AY3" s="174" t="s">
        <v>12</v>
      </c>
      <c r="AZ3" s="2"/>
      <c r="BA3" s="176" t="s">
        <v>3</v>
      </c>
      <c r="BB3" s="172" t="s">
        <v>4</v>
      </c>
      <c r="BC3" s="174" t="s">
        <v>13</v>
      </c>
      <c r="BD3" s="1"/>
      <c r="BE3" s="182" t="s">
        <v>14</v>
      </c>
    </row>
    <row r="4" spans="1:57" x14ac:dyDescent="0.2">
      <c r="A4" s="32"/>
      <c r="B4" s="32"/>
      <c r="C4" s="3"/>
      <c r="D4" s="187"/>
      <c r="E4" s="189"/>
      <c r="F4" s="5"/>
      <c r="G4" s="193"/>
      <c r="H4" s="191"/>
      <c r="I4" s="191"/>
      <c r="J4" s="191"/>
      <c r="K4" s="191"/>
      <c r="L4" s="192"/>
      <c r="M4" s="5"/>
      <c r="N4" s="193"/>
      <c r="O4" s="191"/>
      <c r="P4" s="192"/>
      <c r="Q4" s="2"/>
      <c r="R4" s="194"/>
      <c r="S4" s="2"/>
      <c r="T4" s="193"/>
      <c r="U4" s="191"/>
      <c r="V4" s="191"/>
      <c r="W4" s="191"/>
      <c r="X4" s="191"/>
      <c r="Y4" s="192"/>
      <c r="Z4" s="2"/>
      <c r="AA4" s="193"/>
      <c r="AB4" s="191"/>
      <c r="AC4" s="192"/>
      <c r="AD4" s="1"/>
      <c r="AE4" s="190"/>
      <c r="AF4" s="39"/>
      <c r="AG4" s="193"/>
      <c r="AH4" s="191"/>
      <c r="AI4" s="191"/>
      <c r="AJ4" s="191"/>
      <c r="AK4" s="191"/>
      <c r="AL4" s="192"/>
      <c r="AM4" s="5"/>
      <c r="AN4" s="193"/>
      <c r="AO4" s="191"/>
      <c r="AP4" s="192"/>
      <c r="AQ4" s="2"/>
      <c r="AR4" s="194"/>
      <c r="AS4" s="2"/>
      <c r="AT4" s="193"/>
      <c r="AU4" s="191"/>
      <c r="AV4" s="191"/>
      <c r="AW4" s="191"/>
      <c r="AX4" s="191"/>
      <c r="AY4" s="192"/>
      <c r="AZ4" s="2"/>
      <c r="BA4" s="193"/>
      <c r="BB4" s="191"/>
      <c r="BC4" s="192"/>
      <c r="BD4" s="1"/>
      <c r="BE4" s="19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3">
        <v>63.109409217311502</v>
      </c>
      <c r="H6" s="144">
        <v>81.223282440079203</v>
      </c>
      <c r="I6" s="144">
        <v>92.365915623700403</v>
      </c>
      <c r="J6" s="144">
        <v>91.917007246545197</v>
      </c>
      <c r="K6" s="144">
        <v>83.914719456322501</v>
      </c>
      <c r="L6" s="145">
        <v>82.505821381437599</v>
      </c>
      <c r="M6" s="146"/>
      <c r="N6" s="147">
        <v>93.247171579893603</v>
      </c>
      <c r="O6" s="148">
        <v>98.223081546218097</v>
      </c>
      <c r="P6" s="149">
        <v>95.735099125969299</v>
      </c>
      <c r="Q6" s="146"/>
      <c r="R6" s="150">
        <v>86.285633375250001</v>
      </c>
      <c r="S6" s="129"/>
      <c r="T6" s="121">
        <v>12.534974163885799</v>
      </c>
      <c r="U6" s="122">
        <v>22.905428227402901</v>
      </c>
      <c r="V6" s="122">
        <v>28.161499888813701</v>
      </c>
      <c r="W6" s="122">
        <v>26.871249952528299</v>
      </c>
      <c r="X6" s="122">
        <v>17.8913397273271</v>
      </c>
      <c r="Y6" s="123">
        <v>22.0990567696585</v>
      </c>
      <c r="Z6" s="124"/>
      <c r="AA6" s="125">
        <v>7.8519273495726498</v>
      </c>
      <c r="AB6" s="126">
        <v>5.4490116289439401</v>
      </c>
      <c r="AC6" s="127">
        <v>6.6057089293548303</v>
      </c>
      <c r="AD6" s="124"/>
      <c r="AE6" s="128">
        <v>16.7216680807519</v>
      </c>
      <c r="AG6" s="143">
        <v>59.280318683683298</v>
      </c>
      <c r="AH6" s="144">
        <v>71.680223125546902</v>
      </c>
      <c r="AI6" s="144">
        <v>79.8859164129627</v>
      </c>
      <c r="AJ6" s="144">
        <v>82.811404449546302</v>
      </c>
      <c r="AK6" s="144">
        <v>82.594873231201007</v>
      </c>
      <c r="AL6" s="145">
        <v>75.250169082770398</v>
      </c>
      <c r="AM6" s="146"/>
      <c r="AN6" s="147">
        <v>95.200897560763096</v>
      </c>
      <c r="AO6" s="148">
        <v>95.957316357773806</v>
      </c>
      <c r="AP6" s="149">
        <v>95.579105976852802</v>
      </c>
      <c r="AQ6" s="146"/>
      <c r="AR6" s="150">
        <v>81.057754248159696</v>
      </c>
      <c r="AS6" s="129"/>
      <c r="AT6" s="121">
        <v>9.7810881131129292</v>
      </c>
      <c r="AU6" s="122">
        <v>18.342883716268599</v>
      </c>
      <c r="AV6" s="122">
        <v>21.929249784133201</v>
      </c>
      <c r="AW6" s="122">
        <v>19.655093275526799</v>
      </c>
      <c r="AX6" s="122">
        <v>13.6927248459446</v>
      </c>
      <c r="AY6" s="123">
        <v>16.868256380979499</v>
      </c>
      <c r="AZ6" s="124"/>
      <c r="BA6" s="125">
        <v>6.0399144412429697</v>
      </c>
      <c r="BB6" s="126">
        <v>3.7203629685627302</v>
      </c>
      <c r="BC6" s="127">
        <v>4.8627164422173497</v>
      </c>
      <c r="BD6" s="124"/>
      <c r="BE6" s="128">
        <v>12.526214528417</v>
      </c>
    </row>
    <row r="7" spans="1:57" x14ac:dyDescent="0.2">
      <c r="A7" s="20" t="s">
        <v>18</v>
      </c>
      <c r="B7" s="3" t="str">
        <f>TRIM(A7)</f>
        <v>Virginia</v>
      </c>
      <c r="C7" s="10"/>
      <c r="D7" s="24" t="s">
        <v>16</v>
      </c>
      <c r="E7" s="27" t="s">
        <v>17</v>
      </c>
      <c r="F7" s="3"/>
      <c r="G7" s="151">
        <v>46.540383382497502</v>
      </c>
      <c r="H7" s="146">
        <v>66.651789676154706</v>
      </c>
      <c r="I7" s="146">
        <v>75.577772738127095</v>
      </c>
      <c r="J7" s="146">
        <v>73.753393420296504</v>
      </c>
      <c r="K7" s="146">
        <v>62.890464477263102</v>
      </c>
      <c r="L7" s="152">
        <v>65.082760738867805</v>
      </c>
      <c r="M7" s="146"/>
      <c r="N7" s="153">
        <v>63.7861839871534</v>
      </c>
      <c r="O7" s="154">
        <v>67.008041896844503</v>
      </c>
      <c r="P7" s="155">
        <v>65.397112941998998</v>
      </c>
      <c r="Q7" s="146"/>
      <c r="R7" s="156">
        <v>65.172575654048103</v>
      </c>
      <c r="S7" s="129"/>
      <c r="T7" s="130">
        <v>9.9096777989876106</v>
      </c>
      <c r="U7" s="124">
        <v>21.737619788988301</v>
      </c>
      <c r="V7" s="124">
        <v>27.457941303139201</v>
      </c>
      <c r="W7" s="124">
        <v>27.1741877222073</v>
      </c>
      <c r="X7" s="124">
        <v>18.810816394393399</v>
      </c>
      <c r="Y7" s="131">
        <v>21.732800547568601</v>
      </c>
      <c r="Z7" s="124"/>
      <c r="AA7" s="132">
        <v>6.0027877772227702</v>
      </c>
      <c r="AB7" s="133">
        <v>3.9259394118728901</v>
      </c>
      <c r="AC7" s="134">
        <v>4.9285195505106296</v>
      </c>
      <c r="AD7" s="124"/>
      <c r="AE7" s="135">
        <v>16.3888384336847</v>
      </c>
      <c r="AG7" s="151">
        <v>43.305357885742801</v>
      </c>
      <c r="AH7" s="146">
        <v>57.6102450347583</v>
      </c>
      <c r="AI7" s="146">
        <v>65.234469769006196</v>
      </c>
      <c r="AJ7" s="146">
        <v>66.6228469785584</v>
      </c>
      <c r="AK7" s="146">
        <v>62.853814148927299</v>
      </c>
      <c r="AL7" s="152">
        <v>59.125059654733803</v>
      </c>
      <c r="AM7" s="146"/>
      <c r="AN7" s="153">
        <v>67.854645472580899</v>
      </c>
      <c r="AO7" s="154">
        <v>67.843082774947902</v>
      </c>
      <c r="AP7" s="155">
        <v>67.8488641237644</v>
      </c>
      <c r="AQ7" s="146"/>
      <c r="AR7" s="156">
        <v>61.6169319992119</v>
      </c>
      <c r="AS7" s="129"/>
      <c r="AT7" s="130">
        <v>8.2164565533549698</v>
      </c>
      <c r="AU7" s="124">
        <v>18.350864183219599</v>
      </c>
      <c r="AV7" s="124">
        <v>22.663729718406199</v>
      </c>
      <c r="AW7" s="124">
        <v>21.260416697402199</v>
      </c>
      <c r="AX7" s="124">
        <v>13.723127174314</v>
      </c>
      <c r="AY7" s="131">
        <v>17.270760237734802</v>
      </c>
      <c r="AZ7" s="124"/>
      <c r="BA7" s="132">
        <v>3.4753059280747101</v>
      </c>
      <c r="BB7" s="133">
        <v>1.43396725197081</v>
      </c>
      <c r="BC7" s="134">
        <v>2.4445554820895699</v>
      </c>
      <c r="BD7" s="124"/>
      <c r="BE7" s="135">
        <v>12.1624878704338</v>
      </c>
    </row>
    <row r="8" spans="1:57" x14ac:dyDescent="0.2">
      <c r="A8" s="21" t="s">
        <v>19</v>
      </c>
      <c r="B8" s="3" t="str">
        <f t="shared" ref="B8:B43" si="0">TRIM(A8)</f>
        <v>Norfolk/Virginia Beach, VA</v>
      </c>
      <c r="C8" s="3"/>
      <c r="D8" s="24" t="s">
        <v>16</v>
      </c>
      <c r="E8" s="27" t="s">
        <v>17</v>
      </c>
      <c r="F8" s="3"/>
      <c r="G8" s="151">
        <v>46.169366561248097</v>
      </c>
      <c r="H8" s="146">
        <v>52.408501623444998</v>
      </c>
      <c r="I8" s="146">
        <v>53.785452833122399</v>
      </c>
      <c r="J8" s="146">
        <v>54.558809429685802</v>
      </c>
      <c r="K8" s="146">
        <v>53.7446440702087</v>
      </c>
      <c r="L8" s="152">
        <v>52.133354903541999</v>
      </c>
      <c r="M8" s="146"/>
      <c r="N8" s="153">
        <v>70.931426069997798</v>
      </c>
      <c r="O8" s="154">
        <v>78.253858673308002</v>
      </c>
      <c r="P8" s="155">
        <v>74.5926423716529</v>
      </c>
      <c r="Q8" s="146"/>
      <c r="R8" s="156">
        <v>58.550294180145102</v>
      </c>
      <c r="S8" s="129"/>
      <c r="T8" s="130">
        <v>11.4685914790856</v>
      </c>
      <c r="U8" s="124">
        <v>15.8938294687837</v>
      </c>
      <c r="V8" s="124">
        <v>14.299653295431501</v>
      </c>
      <c r="W8" s="124">
        <v>20.029751999679799</v>
      </c>
      <c r="X8" s="124">
        <v>12.337459263969301</v>
      </c>
      <c r="Y8" s="131">
        <v>14.8345274118438</v>
      </c>
      <c r="Z8" s="124"/>
      <c r="AA8" s="132">
        <v>5.7454340356822504</v>
      </c>
      <c r="AB8" s="133">
        <v>3.4357170378426498</v>
      </c>
      <c r="AC8" s="134">
        <v>4.5211778408100702</v>
      </c>
      <c r="AD8" s="124"/>
      <c r="AE8" s="135">
        <v>10.8530703552891</v>
      </c>
      <c r="AG8" s="151">
        <v>40.238920914529402</v>
      </c>
      <c r="AH8" s="146">
        <v>45.883538083392502</v>
      </c>
      <c r="AI8" s="146">
        <v>49.308208614993802</v>
      </c>
      <c r="AJ8" s="146">
        <v>54.671917492563601</v>
      </c>
      <c r="AK8" s="146">
        <v>56.900846034128598</v>
      </c>
      <c r="AL8" s="152">
        <v>49.400202420657301</v>
      </c>
      <c r="AM8" s="146"/>
      <c r="AN8" s="153">
        <v>72.705563401274503</v>
      </c>
      <c r="AO8" s="154">
        <v>75.758224244219704</v>
      </c>
      <c r="AP8" s="155">
        <v>74.231893822747097</v>
      </c>
      <c r="AQ8" s="146"/>
      <c r="AR8" s="156">
        <v>56.493430361174298</v>
      </c>
      <c r="AS8" s="129"/>
      <c r="AT8" s="130">
        <v>7.5033938759796497</v>
      </c>
      <c r="AU8" s="124">
        <v>11.9341130511934</v>
      </c>
      <c r="AV8" s="124">
        <v>11.387012804758101</v>
      </c>
      <c r="AW8" s="124">
        <v>11.775173776022299</v>
      </c>
      <c r="AX8" s="124">
        <v>6.5225139982275202</v>
      </c>
      <c r="AY8" s="131">
        <v>9.7697849450397403</v>
      </c>
      <c r="AZ8" s="124"/>
      <c r="BA8" s="132">
        <v>0.446908295598414</v>
      </c>
      <c r="BB8" s="133">
        <v>1.1332167486439899</v>
      </c>
      <c r="BC8" s="134">
        <v>0.79595043454917103</v>
      </c>
      <c r="BD8" s="124"/>
      <c r="BE8" s="135">
        <v>6.2173869733922196</v>
      </c>
    </row>
    <row r="9" spans="1:57" ht="14.25" x14ac:dyDescent="0.25">
      <c r="A9" s="21" t="s">
        <v>20</v>
      </c>
      <c r="B9" s="46" t="s">
        <v>72</v>
      </c>
      <c r="C9" s="3"/>
      <c r="D9" s="24" t="s">
        <v>16</v>
      </c>
      <c r="E9" s="27" t="s">
        <v>17</v>
      </c>
      <c r="F9" s="3"/>
      <c r="G9" s="151">
        <v>42.847692333154399</v>
      </c>
      <c r="H9" s="146">
        <v>65.695651274825494</v>
      </c>
      <c r="I9" s="146">
        <v>77.121463964931095</v>
      </c>
      <c r="J9" s="146">
        <v>74.997137936124503</v>
      </c>
      <c r="K9" s="146">
        <v>59.708230045625299</v>
      </c>
      <c r="L9" s="152">
        <v>64.074035110932101</v>
      </c>
      <c r="M9" s="146"/>
      <c r="N9" s="153">
        <v>64.594694618894195</v>
      </c>
      <c r="O9" s="154">
        <v>73.172010748792204</v>
      </c>
      <c r="P9" s="155">
        <v>68.883352683843199</v>
      </c>
      <c r="Q9" s="146"/>
      <c r="R9" s="156">
        <v>65.448125846049606</v>
      </c>
      <c r="S9" s="129"/>
      <c r="T9" s="130">
        <v>-16.111896960810501</v>
      </c>
      <c r="U9" s="124">
        <v>1.1091187259822199</v>
      </c>
      <c r="V9" s="124">
        <v>5.5432766976991399</v>
      </c>
      <c r="W9" s="124">
        <v>4.3671907033069797</v>
      </c>
      <c r="X9" s="124">
        <v>-7.5653794526436897</v>
      </c>
      <c r="Y9" s="131">
        <v>-1.5993072464751601</v>
      </c>
      <c r="Z9" s="124"/>
      <c r="AA9" s="132">
        <v>-11.042998296112399</v>
      </c>
      <c r="AB9" s="133">
        <v>-7.7552960302257397</v>
      </c>
      <c r="AC9" s="134">
        <v>-9.3265452829438704</v>
      </c>
      <c r="AD9" s="124"/>
      <c r="AE9" s="135">
        <v>-4.0579870391146304</v>
      </c>
      <c r="AG9" s="151">
        <v>41.630833501822799</v>
      </c>
      <c r="AH9" s="146">
        <v>56.182521917425198</v>
      </c>
      <c r="AI9" s="146">
        <v>63.501521273288397</v>
      </c>
      <c r="AJ9" s="146">
        <v>64.702566584285705</v>
      </c>
      <c r="AK9" s="146">
        <v>63.334594171456601</v>
      </c>
      <c r="AL9" s="152">
        <v>57.870407489655697</v>
      </c>
      <c r="AM9" s="146"/>
      <c r="AN9" s="153">
        <v>72.820349979871096</v>
      </c>
      <c r="AO9" s="154">
        <v>74.018444510422199</v>
      </c>
      <c r="AP9" s="155">
        <v>73.419397245146698</v>
      </c>
      <c r="AQ9" s="146"/>
      <c r="AR9" s="156">
        <v>62.313046963534198</v>
      </c>
      <c r="AS9" s="129"/>
      <c r="AT9" s="130">
        <v>-10.092731260401701</v>
      </c>
      <c r="AU9" s="124">
        <v>-2.7359169084458501</v>
      </c>
      <c r="AV9" s="124">
        <v>8.0907827522965201E-2</v>
      </c>
      <c r="AW9" s="124">
        <v>0.83346065677233305</v>
      </c>
      <c r="AX9" s="124">
        <v>-5.0874834494183601</v>
      </c>
      <c r="AY9" s="131">
        <v>-3.0368509831708201</v>
      </c>
      <c r="AZ9" s="124"/>
      <c r="BA9" s="132">
        <v>-7.6582900806621401</v>
      </c>
      <c r="BB9" s="133">
        <v>-8.7672353078794103</v>
      </c>
      <c r="BC9" s="134">
        <v>-8.2206358712105292</v>
      </c>
      <c r="BD9" s="124"/>
      <c r="BE9" s="135">
        <v>-4.8459689411600504</v>
      </c>
    </row>
    <row r="10" spans="1:57" x14ac:dyDescent="0.2">
      <c r="A10" s="21" t="s">
        <v>21</v>
      </c>
      <c r="B10" s="3" t="str">
        <f t="shared" si="0"/>
        <v>Virginia Area</v>
      </c>
      <c r="C10" s="3"/>
      <c r="D10" s="24" t="s">
        <v>16</v>
      </c>
      <c r="E10" s="27" t="s">
        <v>17</v>
      </c>
      <c r="F10" s="3"/>
      <c r="G10" s="151">
        <v>33.220188306650599</v>
      </c>
      <c r="H10" s="146">
        <v>47.523699132519901</v>
      </c>
      <c r="I10" s="146">
        <v>51.428340738651002</v>
      </c>
      <c r="J10" s="146">
        <v>49.392058913416498</v>
      </c>
      <c r="K10" s="146">
        <v>45.227151656205102</v>
      </c>
      <c r="L10" s="152">
        <v>45.358287749488603</v>
      </c>
      <c r="M10" s="146"/>
      <c r="N10" s="153">
        <v>52.674533935162302</v>
      </c>
      <c r="O10" s="154">
        <v>51.833346028163703</v>
      </c>
      <c r="P10" s="155">
        <v>52.253939981663002</v>
      </c>
      <c r="Q10" s="146"/>
      <c r="R10" s="156">
        <v>47.328474101538397</v>
      </c>
      <c r="S10" s="129"/>
      <c r="T10" s="130">
        <v>-6.1657940167862897</v>
      </c>
      <c r="U10" s="124">
        <v>-1.16404036763773</v>
      </c>
      <c r="V10" s="124">
        <v>5.5425718846060903</v>
      </c>
      <c r="W10" s="124">
        <v>4.0640862351853198</v>
      </c>
      <c r="X10" s="124">
        <v>-0.235673514276559</v>
      </c>
      <c r="Y10" s="131">
        <v>0.79119288367895002</v>
      </c>
      <c r="Z10" s="124"/>
      <c r="AA10" s="132">
        <v>-2.00287208280628</v>
      </c>
      <c r="AB10" s="133">
        <v>0.12735856055236899</v>
      </c>
      <c r="AC10" s="134">
        <v>-0.95778028134905302</v>
      </c>
      <c r="AD10" s="124"/>
      <c r="AE10" s="135">
        <v>0.232849527180779</v>
      </c>
      <c r="AG10" s="151">
        <v>36.272675189809597</v>
      </c>
      <c r="AH10" s="146">
        <v>47.631717565518699</v>
      </c>
      <c r="AI10" s="146">
        <v>51.691587709490598</v>
      </c>
      <c r="AJ10" s="146">
        <v>49.6306564967716</v>
      </c>
      <c r="AK10" s="146">
        <v>49.556882627401698</v>
      </c>
      <c r="AL10" s="152">
        <v>46.956030058951498</v>
      </c>
      <c r="AM10" s="146"/>
      <c r="AN10" s="153">
        <v>61.433133726450997</v>
      </c>
      <c r="AO10" s="154">
        <v>59.919773097619</v>
      </c>
      <c r="AP10" s="155">
        <v>60.676453412035002</v>
      </c>
      <c r="AQ10" s="146"/>
      <c r="AR10" s="156">
        <v>50.873159574806301</v>
      </c>
      <c r="AS10" s="129"/>
      <c r="AT10" s="130">
        <v>-0.50663363922877602</v>
      </c>
      <c r="AU10" s="124">
        <v>4.7738112299648696</v>
      </c>
      <c r="AV10" s="124">
        <v>6.7987970663639796</v>
      </c>
      <c r="AW10" s="124">
        <v>4.2272814024572103</v>
      </c>
      <c r="AX10" s="124">
        <v>2.6978493208001399</v>
      </c>
      <c r="AY10" s="131">
        <v>3.7979148401094198</v>
      </c>
      <c r="AZ10" s="124"/>
      <c r="BA10" s="132">
        <v>1.46397017247838</v>
      </c>
      <c r="BB10" s="133">
        <v>-0.75441753185719695</v>
      </c>
      <c r="BC10" s="134">
        <v>0.35634939020011902</v>
      </c>
      <c r="BD10" s="124"/>
      <c r="BE10" s="135">
        <v>2.5949995266664798</v>
      </c>
    </row>
    <row r="11" spans="1:57" x14ac:dyDescent="0.2">
      <c r="A11" s="34" t="s">
        <v>22</v>
      </c>
      <c r="B11" s="3" t="str">
        <f t="shared" si="0"/>
        <v>Washington, DC</v>
      </c>
      <c r="C11" s="3"/>
      <c r="D11" s="24" t="s">
        <v>16</v>
      </c>
      <c r="E11" s="27" t="s">
        <v>17</v>
      </c>
      <c r="F11" s="3"/>
      <c r="G11" s="151">
        <v>82.417940076250204</v>
      </c>
      <c r="H11" s="146">
        <v>123.86492056514901</v>
      </c>
      <c r="I11" s="146">
        <v>144.02481767212299</v>
      </c>
      <c r="J11" s="146">
        <v>133.28521695447401</v>
      </c>
      <c r="K11" s="146">
        <v>105.820028975106</v>
      </c>
      <c r="L11" s="152">
        <v>117.88258484862</v>
      </c>
      <c r="M11" s="146"/>
      <c r="N11" s="153">
        <v>87.549258578156497</v>
      </c>
      <c r="O11" s="154">
        <v>94.280345099798097</v>
      </c>
      <c r="P11" s="155">
        <v>90.914801838977297</v>
      </c>
      <c r="Q11" s="146"/>
      <c r="R11" s="156">
        <v>110.17750398872199</v>
      </c>
      <c r="S11" s="129"/>
      <c r="T11" s="130">
        <v>59.9235192408823</v>
      </c>
      <c r="U11" s="124">
        <v>84.8228758272177</v>
      </c>
      <c r="V11" s="124">
        <v>89.386886876366404</v>
      </c>
      <c r="W11" s="124">
        <v>80.334543194364201</v>
      </c>
      <c r="X11" s="124">
        <v>63.621918772037901</v>
      </c>
      <c r="Y11" s="131">
        <v>76.902365952051198</v>
      </c>
      <c r="Z11" s="124"/>
      <c r="AA11" s="132">
        <v>25.931942965771601</v>
      </c>
      <c r="AB11" s="133">
        <v>16.207297633933901</v>
      </c>
      <c r="AC11" s="134">
        <v>20.694903202837502</v>
      </c>
      <c r="AD11" s="124"/>
      <c r="AE11" s="135">
        <v>59.401081015199402</v>
      </c>
      <c r="AG11" s="151">
        <v>63.024081139268802</v>
      </c>
      <c r="AH11" s="146">
        <v>90.903442946848998</v>
      </c>
      <c r="AI11" s="146">
        <v>110.403644180309</v>
      </c>
      <c r="AJ11" s="146">
        <v>111.656275398071</v>
      </c>
      <c r="AK11" s="146">
        <v>98.290948575913802</v>
      </c>
      <c r="AL11" s="152">
        <v>94.8556784480825</v>
      </c>
      <c r="AM11" s="146"/>
      <c r="AN11" s="153">
        <v>87.818605898183407</v>
      </c>
      <c r="AO11" s="154">
        <v>86.796843283247298</v>
      </c>
      <c r="AP11" s="155">
        <v>87.307724590715395</v>
      </c>
      <c r="AQ11" s="146"/>
      <c r="AR11" s="156">
        <v>92.699120203120401</v>
      </c>
      <c r="AS11" s="129"/>
      <c r="AT11" s="130">
        <v>34.312887564680402</v>
      </c>
      <c r="AU11" s="124">
        <v>60.754367618969603</v>
      </c>
      <c r="AV11" s="124">
        <v>72.525513858238895</v>
      </c>
      <c r="AW11" s="124">
        <v>63.770972148352101</v>
      </c>
      <c r="AX11" s="124">
        <v>48.604980649916499</v>
      </c>
      <c r="AY11" s="131">
        <v>57.1534983319563</v>
      </c>
      <c r="AZ11" s="124"/>
      <c r="BA11" s="132">
        <v>22.968291348325799</v>
      </c>
      <c r="BB11" s="133">
        <v>15.387550686431601</v>
      </c>
      <c r="BC11" s="134">
        <v>19.079531991300499</v>
      </c>
      <c r="BD11" s="124"/>
      <c r="BE11" s="135">
        <v>44.701048442313798</v>
      </c>
    </row>
    <row r="12" spans="1:57" x14ac:dyDescent="0.2">
      <c r="A12" s="21" t="s">
        <v>23</v>
      </c>
      <c r="B12" s="3" t="str">
        <f t="shared" si="0"/>
        <v>Arlington, VA</v>
      </c>
      <c r="C12" s="3"/>
      <c r="D12" s="24" t="s">
        <v>16</v>
      </c>
      <c r="E12" s="27" t="s">
        <v>17</v>
      </c>
      <c r="F12" s="3"/>
      <c r="G12" s="151">
        <v>84.916527196652694</v>
      </c>
      <c r="H12" s="146">
        <v>144.44805753137999</v>
      </c>
      <c r="I12" s="146">
        <v>166.29332217573199</v>
      </c>
      <c r="J12" s="146">
        <v>159.02608891213299</v>
      </c>
      <c r="K12" s="146">
        <v>120.68802824267701</v>
      </c>
      <c r="L12" s="152">
        <v>135.074404811715</v>
      </c>
      <c r="M12" s="146"/>
      <c r="N12" s="153">
        <v>78.742224895397399</v>
      </c>
      <c r="O12" s="154">
        <v>71.988927824267705</v>
      </c>
      <c r="P12" s="155">
        <v>75.365576359832602</v>
      </c>
      <c r="Q12" s="146"/>
      <c r="R12" s="156">
        <v>118.01473953974801</v>
      </c>
      <c r="S12" s="129"/>
      <c r="T12" s="130">
        <v>77.133431454960302</v>
      </c>
      <c r="U12" s="124">
        <v>81.720351212808495</v>
      </c>
      <c r="V12" s="124">
        <v>82.319659378716807</v>
      </c>
      <c r="W12" s="124">
        <v>83.775849359439604</v>
      </c>
      <c r="X12" s="124">
        <v>84.428366188285494</v>
      </c>
      <c r="Y12" s="131">
        <v>82.232605307957499</v>
      </c>
      <c r="Z12" s="124"/>
      <c r="AA12" s="132">
        <v>55.388646421849899</v>
      </c>
      <c r="AB12" s="133">
        <v>25.6852684864207</v>
      </c>
      <c r="AC12" s="134">
        <v>39.628566087797701</v>
      </c>
      <c r="AD12" s="124"/>
      <c r="AE12" s="135">
        <v>72.622196452773196</v>
      </c>
      <c r="AG12" s="151">
        <v>69.138190638075301</v>
      </c>
      <c r="AH12" s="146">
        <v>106.42802170502</v>
      </c>
      <c r="AI12" s="146">
        <v>125.370307792887</v>
      </c>
      <c r="AJ12" s="146">
        <v>126.783658995815</v>
      </c>
      <c r="AK12" s="146">
        <v>101.70630334728</v>
      </c>
      <c r="AL12" s="152">
        <v>105.885296495815</v>
      </c>
      <c r="AM12" s="146"/>
      <c r="AN12" s="153">
        <v>70.233310930962304</v>
      </c>
      <c r="AO12" s="154">
        <v>64.197067730125497</v>
      </c>
      <c r="AP12" s="155">
        <v>67.215189330543893</v>
      </c>
      <c r="AQ12" s="146"/>
      <c r="AR12" s="156">
        <v>94.836694448595296</v>
      </c>
      <c r="AS12" s="129"/>
      <c r="AT12" s="130">
        <v>51.754282017930997</v>
      </c>
      <c r="AU12" s="124">
        <v>72.362106284759193</v>
      </c>
      <c r="AV12" s="124">
        <v>79.013056825202099</v>
      </c>
      <c r="AW12" s="124">
        <v>75.703292534269707</v>
      </c>
      <c r="AX12" s="124">
        <v>65.982984868382701</v>
      </c>
      <c r="AY12" s="131">
        <v>70.357837115896302</v>
      </c>
      <c r="AZ12" s="124"/>
      <c r="BA12" s="132">
        <v>31.3073149136568</v>
      </c>
      <c r="BB12" s="133">
        <v>19.564682417761102</v>
      </c>
      <c r="BC12" s="134">
        <v>25.424790884670099</v>
      </c>
      <c r="BD12" s="124"/>
      <c r="BE12" s="135">
        <v>58.835192081286202</v>
      </c>
    </row>
    <row r="13" spans="1:57" x14ac:dyDescent="0.2">
      <c r="A13" s="21" t="s">
        <v>24</v>
      </c>
      <c r="B13" s="3" t="str">
        <f t="shared" si="0"/>
        <v>Suburban Virginia Area</v>
      </c>
      <c r="C13" s="3"/>
      <c r="D13" s="24" t="s">
        <v>16</v>
      </c>
      <c r="E13" s="27" t="s">
        <v>17</v>
      </c>
      <c r="F13" s="3"/>
      <c r="G13" s="151">
        <v>53.978770668583699</v>
      </c>
      <c r="H13" s="146">
        <v>68.551352983465094</v>
      </c>
      <c r="I13" s="146">
        <v>76.666069015096994</v>
      </c>
      <c r="J13" s="146">
        <v>66.128083393242207</v>
      </c>
      <c r="K13" s="146">
        <v>61.0680115025161</v>
      </c>
      <c r="L13" s="152">
        <v>65.2784575125808</v>
      </c>
      <c r="M13" s="146"/>
      <c r="N13" s="153">
        <v>76.107751258087703</v>
      </c>
      <c r="O13" s="154">
        <v>72.504756290438493</v>
      </c>
      <c r="P13" s="155">
        <v>74.306253774263098</v>
      </c>
      <c r="Q13" s="146"/>
      <c r="R13" s="156">
        <v>67.857827873061495</v>
      </c>
      <c r="S13" s="129"/>
      <c r="T13" s="130">
        <v>6.1942112264962201</v>
      </c>
      <c r="U13" s="124">
        <v>7.4665665315158201</v>
      </c>
      <c r="V13" s="124">
        <v>10.616061376105399</v>
      </c>
      <c r="W13" s="124">
        <v>1.0284535077704999</v>
      </c>
      <c r="X13" s="124">
        <v>-0.35935536315806499</v>
      </c>
      <c r="Y13" s="131">
        <v>5.0606991441538298</v>
      </c>
      <c r="Z13" s="124"/>
      <c r="AA13" s="132">
        <v>7.9045804375747597</v>
      </c>
      <c r="AB13" s="133">
        <v>-11.040205162181399</v>
      </c>
      <c r="AC13" s="134">
        <v>-2.2513099107380898</v>
      </c>
      <c r="AD13" s="124"/>
      <c r="AE13" s="135">
        <v>2.6581267758974798</v>
      </c>
      <c r="AG13" s="151">
        <v>48.8205122214234</v>
      </c>
      <c r="AH13" s="146">
        <v>61.724464054636897</v>
      </c>
      <c r="AI13" s="146">
        <v>65.102142703091303</v>
      </c>
      <c r="AJ13" s="146">
        <v>68.956836448598096</v>
      </c>
      <c r="AK13" s="146">
        <v>68.573120416966205</v>
      </c>
      <c r="AL13" s="152">
        <v>62.635415168943197</v>
      </c>
      <c r="AM13" s="146"/>
      <c r="AN13" s="153">
        <v>85.853315600287502</v>
      </c>
      <c r="AO13" s="154">
        <v>84.682177929546995</v>
      </c>
      <c r="AP13" s="155">
        <v>85.267746764917305</v>
      </c>
      <c r="AQ13" s="146"/>
      <c r="AR13" s="156">
        <v>69.101795624935804</v>
      </c>
      <c r="AS13" s="129"/>
      <c r="AT13" s="130">
        <v>6.1802500601216499</v>
      </c>
      <c r="AU13" s="124">
        <v>14.8617188806426</v>
      </c>
      <c r="AV13" s="124">
        <v>12.6787886180252</v>
      </c>
      <c r="AW13" s="124">
        <v>10.3858281106174</v>
      </c>
      <c r="AX13" s="124">
        <v>2.2549990749901001</v>
      </c>
      <c r="AY13" s="131">
        <v>9.1119846962591193</v>
      </c>
      <c r="AZ13" s="124"/>
      <c r="BA13" s="132">
        <v>3.9554507195871298</v>
      </c>
      <c r="BB13" s="133">
        <v>-2.5420384375384102</v>
      </c>
      <c r="BC13" s="134">
        <v>0.62419556677966204</v>
      </c>
      <c r="BD13" s="124"/>
      <c r="BE13" s="135">
        <v>5.9608638426959004</v>
      </c>
    </row>
    <row r="14" spans="1:57" x14ac:dyDescent="0.2">
      <c r="A14" s="21" t="s">
        <v>25</v>
      </c>
      <c r="B14" s="3" t="str">
        <f t="shared" si="0"/>
        <v>Alexandria, VA</v>
      </c>
      <c r="C14" s="3"/>
      <c r="D14" s="24" t="s">
        <v>16</v>
      </c>
      <c r="E14" s="27" t="s">
        <v>17</v>
      </c>
      <c r="F14" s="3"/>
      <c r="G14" s="151">
        <v>54.855705082319197</v>
      </c>
      <c r="H14" s="146">
        <v>81.330665712240503</v>
      </c>
      <c r="I14" s="146">
        <v>103.31148651873001</v>
      </c>
      <c r="J14" s="146">
        <v>106.193976377952</v>
      </c>
      <c r="K14" s="146">
        <v>95.357089000238602</v>
      </c>
      <c r="L14" s="152">
        <v>88.209784538296304</v>
      </c>
      <c r="M14" s="146"/>
      <c r="N14" s="153">
        <v>84.266491290861296</v>
      </c>
      <c r="O14" s="154">
        <v>92.269896206156005</v>
      </c>
      <c r="P14" s="155">
        <v>88.268193748508693</v>
      </c>
      <c r="Q14" s="146"/>
      <c r="R14" s="156">
        <v>88.226472884071299</v>
      </c>
      <c r="S14" s="129"/>
      <c r="T14" s="130">
        <v>27.850210580069799</v>
      </c>
      <c r="U14" s="124">
        <v>45.707453463669196</v>
      </c>
      <c r="V14" s="124">
        <v>51.1377634470727</v>
      </c>
      <c r="W14" s="124">
        <v>54.736636871141002</v>
      </c>
      <c r="X14" s="124">
        <v>61.865193189934502</v>
      </c>
      <c r="Y14" s="131">
        <v>49.700881832312803</v>
      </c>
      <c r="Z14" s="124"/>
      <c r="AA14" s="132">
        <v>28.2947457374467</v>
      </c>
      <c r="AB14" s="133">
        <v>24.799971585731001</v>
      </c>
      <c r="AC14" s="134">
        <v>26.444076046138399</v>
      </c>
      <c r="AD14" s="124"/>
      <c r="AE14" s="135">
        <v>42.223325622702198</v>
      </c>
      <c r="AG14" s="151">
        <v>49.288093533762797</v>
      </c>
      <c r="AH14" s="146">
        <v>67.676793724647993</v>
      </c>
      <c r="AI14" s="146">
        <v>83.208889883082705</v>
      </c>
      <c r="AJ14" s="146">
        <v>88.097288236697594</v>
      </c>
      <c r="AK14" s="146">
        <v>79.846815199236403</v>
      </c>
      <c r="AL14" s="152">
        <v>73.623576115485506</v>
      </c>
      <c r="AM14" s="146"/>
      <c r="AN14" s="153">
        <v>74.747249761393405</v>
      </c>
      <c r="AO14" s="154">
        <v>75.750238308279606</v>
      </c>
      <c r="AP14" s="155">
        <v>75.248744034836506</v>
      </c>
      <c r="AQ14" s="146"/>
      <c r="AR14" s="156">
        <v>74.087909806728703</v>
      </c>
      <c r="AS14" s="129"/>
      <c r="AT14" s="130">
        <v>20.7408793709719</v>
      </c>
      <c r="AU14" s="124">
        <v>43.803726559765202</v>
      </c>
      <c r="AV14" s="124">
        <v>52.958619743663803</v>
      </c>
      <c r="AW14" s="124">
        <v>51.988888566635801</v>
      </c>
      <c r="AX14" s="124">
        <v>39.964206465363503</v>
      </c>
      <c r="AY14" s="131">
        <v>43.0729074275364</v>
      </c>
      <c r="AZ14" s="124"/>
      <c r="BA14" s="132">
        <v>17.734841309732399</v>
      </c>
      <c r="BB14" s="133">
        <v>15.086437538937</v>
      </c>
      <c r="BC14" s="134">
        <v>16.386752961466701</v>
      </c>
      <c r="BD14" s="124"/>
      <c r="BE14" s="135">
        <v>34.147098307145697</v>
      </c>
    </row>
    <row r="15" spans="1:57" x14ac:dyDescent="0.2">
      <c r="A15" s="21" t="s">
        <v>26</v>
      </c>
      <c r="B15" s="3" t="str">
        <f t="shared" si="0"/>
        <v>Fairfax/Tysons Corner, VA</v>
      </c>
      <c r="C15" s="3"/>
      <c r="D15" s="24" t="s">
        <v>16</v>
      </c>
      <c r="E15" s="27" t="s">
        <v>17</v>
      </c>
      <c r="F15" s="3"/>
      <c r="G15" s="151">
        <v>63.7888917167977</v>
      </c>
      <c r="H15" s="146">
        <v>109.28284012031401</v>
      </c>
      <c r="I15" s="146">
        <v>141.334411152244</v>
      </c>
      <c r="J15" s="146">
        <v>137.001693660342</v>
      </c>
      <c r="K15" s="146">
        <v>99.826709856547794</v>
      </c>
      <c r="L15" s="152">
        <v>110.246909301249</v>
      </c>
      <c r="M15" s="146"/>
      <c r="N15" s="153">
        <v>66.0820615455807</v>
      </c>
      <c r="O15" s="154">
        <v>68.796535168903205</v>
      </c>
      <c r="P15" s="155">
        <v>67.439298357241995</v>
      </c>
      <c r="Q15" s="146"/>
      <c r="R15" s="156">
        <v>98.016163317247305</v>
      </c>
      <c r="S15" s="129"/>
      <c r="T15" s="130">
        <v>37.533504060208799</v>
      </c>
      <c r="U15" s="124">
        <v>72.605566784856606</v>
      </c>
      <c r="V15" s="124">
        <v>86.125600053894601</v>
      </c>
      <c r="W15" s="124">
        <v>75.5374160162511</v>
      </c>
      <c r="X15" s="124">
        <v>60.1488405289453</v>
      </c>
      <c r="Y15" s="131">
        <v>69.085205746505295</v>
      </c>
      <c r="Z15" s="124"/>
      <c r="AA15" s="132">
        <v>20.957409206652699</v>
      </c>
      <c r="AB15" s="133">
        <v>17.797301463072301</v>
      </c>
      <c r="AC15" s="134">
        <v>19.324657032991801</v>
      </c>
      <c r="AD15" s="124"/>
      <c r="AE15" s="135">
        <v>56.274027574789002</v>
      </c>
      <c r="AG15" s="151">
        <v>54.071909995372501</v>
      </c>
      <c r="AH15" s="146">
        <v>85.802857762609904</v>
      </c>
      <c r="AI15" s="146">
        <v>111.30288147848201</v>
      </c>
      <c r="AJ15" s="146">
        <v>113.910507866728</v>
      </c>
      <c r="AK15" s="146">
        <v>91.797435215178098</v>
      </c>
      <c r="AL15" s="152">
        <v>91.377118463674194</v>
      </c>
      <c r="AM15" s="146"/>
      <c r="AN15" s="153">
        <v>70.301314206385896</v>
      </c>
      <c r="AO15" s="154">
        <v>68.427104928273906</v>
      </c>
      <c r="AP15" s="155">
        <v>69.364209567329894</v>
      </c>
      <c r="AQ15" s="146"/>
      <c r="AR15" s="156">
        <v>85.087715921861502</v>
      </c>
      <c r="AS15" s="129"/>
      <c r="AT15" s="130">
        <v>27.642992137069701</v>
      </c>
      <c r="AU15" s="124">
        <v>50.8308272247451</v>
      </c>
      <c r="AV15" s="124">
        <v>70.043302824303694</v>
      </c>
      <c r="AW15" s="124">
        <v>66.468105876892494</v>
      </c>
      <c r="AX15" s="124">
        <v>46.053429673931099</v>
      </c>
      <c r="AY15" s="131">
        <v>54.3615627315152</v>
      </c>
      <c r="AZ15" s="124"/>
      <c r="BA15" s="132">
        <v>14.729353112044</v>
      </c>
      <c r="BB15" s="133">
        <v>13.178811238824199</v>
      </c>
      <c r="BC15" s="134">
        <v>13.959282049271</v>
      </c>
      <c r="BD15" s="124"/>
      <c r="BE15" s="135">
        <v>42.587204045775401</v>
      </c>
    </row>
    <row r="16" spans="1:57" x14ac:dyDescent="0.2">
      <c r="A16" s="21" t="s">
        <v>27</v>
      </c>
      <c r="B16" s="3" t="str">
        <f t="shared" si="0"/>
        <v>I-95 Fredericksburg, VA</v>
      </c>
      <c r="C16" s="3"/>
      <c r="D16" s="24" t="s">
        <v>16</v>
      </c>
      <c r="E16" s="27" t="s">
        <v>17</v>
      </c>
      <c r="F16" s="3"/>
      <c r="G16" s="151">
        <v>41.932157434402299</v>
      </c>
      <c r="H16" s="146">
        <v>51.918688046647198</v>
      </c>
      <c r="I16" s="146">
        <v>53.007443731778402</v>
      </c>
      <c r="J16" s="146">
        <v>54.219735276967903</v>
      </c>
      <c r="K16" s="146">
        <v>49.474808163265301</v>
      </c>
      <c r="L16" s="152">
        <v>50.110566530612203</v>
      </c>
      <c r="M16" s="146"/>
      <c r="N16" s="153">
        <v>51.747704956268201</v>
      </c>
      <c r="O16" s="154">
        <v>54.447826239066998</v>
      </c>
      <c r="P16" s="155">
        <v>53.097765597667603</v>
      </c>
      <c r="Q16" s="146"/>
      <c r="R16" s="156">
        <v>50.964051978342297</v>
      </c>
      <c r="S16" s="129"/>
      <c r="T16" s="130">
        <v>9.2913474466486807</v>
      </c>
      <c r="U16" s="124">
        <v>16.6158989728679</v>
      </c>
      <c r="V16" s="124">
        <v>13.138967693633299</v>
      </c>
      <c r="W16" s="124">
        <v>15.8846841720566</v>
      </c>
      <c r="X16" s="124">
        <v>8.4753973601278805</v>
      </c>
      <c r="Y16" s="131">
        <v>12.79205424339</v>
      </c>
      <c r="Z16" s="124"/>
      <c r="AA16" s="132">
        <v>1.36786981959536</v>
      </c>
      <c r="AB16" s="133">
        <v>-3.8914600946579498</v>
      </c>
      <c r="AC16" s="134">
        <v>-1.39859928146438</v>
      </c>
      <c r="AD16" s="124"/>
      <c r="AE16" s="135">
        <v>8.1583980200587796</v>
      </c>
      <c r="AG16" s="151">
        <v>39.673765014577199</v>
      </c>
      <c r="AH16" s="146">
        <v>46.606268804664701</v>
      </c>
      <c r="AI16" s="146">
        <v>50.403940233236099</v>
      </c>
      <c r="AJ16" s="146">
        <v>50.987500583090302</v>
      </c>
      <c r="AK16" s="146">
        <v>52.957110204081602</v>
      </c>
      <c r="AL16" s="152">
        <v>48.125716967930003</v>
      </c>
      <c r="AM16" s="146"/>
      <c r="AN16" s="153">
        <v>57.856568513119498</v>
      </c>
      <c r="AO16" s="154">
        <v>57.803811661807501</v>
      </c>
      <c r="AP16" s="155">
        <v>57.8301900874635</v>
      </c>
      <c r="AQ16" s="146"/>
      <c r="AR16" s="156">
        <v>50.898423573511003</v>
      </c>
      <c r="AS16" s="129"/>
      <c r="AT16" s="130">
        <v>-1.5784173001988799</v>
      </c>
      <c r="AU16" s="124">
        <v>6.2306455319978902</v>
      </c>
      <c r="AV16" s="124">
        <v>8.1290699573820593</v>
      </c>
      <c r="AW16" s="124">
        <v>6.41132059868995</v>
      </c>
      <c r="AX16" s="124">
        <v>9.3893623713706003</v>
      </c>
      <c r="AY16" s="131">
        <v>5.9457196019329199</v>
      </c>
      <c r="AZ16" s="124"/>
      <c r="BA16" s="132">
        <v>3.55131531941446</v>
      </c>
      <c r="BB16" s="133">
        <v>-4.47544356247721</v>
      </c>
      <c r="BC16" s="134">
        <v>-0.62205627445521705</v>
      </c>
      <c r="BD16" s="124"/>
      <c r="BE16" s="135">
        <v>3.7204885307014002</v>
      </c>
    </row>
    <row r="17" spans="1:58" x14ac:dyDescent="0.2">
      <c r="A17" s="21" t="s">
        <v>28</v>
      </c>
      <c r="B17" s="3" t="str">
        <f t="shared" si="0"/>
        <v>Dulles Airport Area, VA</v>
      </c>
      <c r="C17" s="3"/>
      <c r="D17" s="24" t="s">
        <v>16</v>
      </c>
      <c r="E17" s="27" t="s">
        <v>17</v>
      </c>
      <c r="F17" s="3"/>
      <c r="G17" s="151">
        <v>57.117032821096501</v>
      </c>
      <c r="H17" s="146">
        <v>93.065555871751002</v>
      </c>
      <c r="I17" s="146">
        <v>111.426821286283</v>
      </c>
      <c r="J17" s="146">
        <v>108.384076076645</v>
      </c>
      <c r="K17" s="146">
        <v>81.650009485865993</v>
      </c>
      <c r="L17" s="152">
        <v>90.328699108328493</v>
      </c>
      <c r="M17" s="146"/>
      <c r="N17" s="153">
        <v>54.9714541832669</v>
      </c>
      <c r="O17" s="154">
        <v>57.049587364826401</v>
      </c>
      <c r="P17" s="155">
        <v>56.010520774046597</v>
      </c>
      <c r="Q17" s="146"/>
      <c r="R17" s="156">
        <v>80.523505298533706</v>
      </c>
      <c r="S17" s="129"/>
      <c r="T17" s="130">
        <v>20.669154478722302</v>
      </c>
      <c r="U17" s="124">
        <v>34.662804347820703</v>
      </c>
      <c r="V17" s="124">
        <v>52.5051577655871</v>
      </c>
      <c r="W17" s="124">
        <v>49.489399615850303</v>
      </c>
      <c r="X17" s="124">
        <v>44.6998802358424</v>
      </c>
      <c r="Y17" s="131">
        <v>41.8309306589044</v>
      </c>
      <c r="Z17" s="124"/>
      <c r="AA17" s="132">
        <v>16.580653756365901</v>
      </c>
      <c r="AB17" s="133">
        <v>20.3441578169795</v>
      </c>
      <c r="AC17" s="134">
        <v>18.4674249045766</v>
      </c>
      <c r="AD17" s="124"/>
      <c r="AE17" s="135">
        <v>36.481687501825</v>
      </c>
      <c r="AG17" s="151">
        <v>50.701828874976201</v>
      </c>
      <c r="AH17" s="146">
        <v>74.841088740276902</v>
      </c>
      <c r="AI17" s="146">
        <v>87.871519872889294</v>
      </c>
      <c r="AJ17" s="146">
        <v>85.905060235249394</v>
      </c>
      <c r="AK17" s="146">
        <v>72.519582147600005</v>
      </c>
      <c r="AL17" s="152">
        <v>74.367815974198393</v>
      </c>
      <c r="AM17" s="146"/>
      <c r="AN17" s="153">
        <v>57.322007209258203</v>
      </c>
      <c r="AO17" s="154">
        <v>56.057460633655801</v>
      </c>
      <c r="AP17" s="155">
        <v>56.689733921456998</v>
      </c>
      <c r="AQ17" s="146"/>
      <c r="AR17" s="156">
        <v>69.316935387700795</v>
      </c>
      <c r="AS17" s="129"/>
      <c r="AT17" s="130">
        <v>26.058830008669901</v>
      </c>
      <c r="AU17" s="124">
        <v>37.9802075142047</v>
      </c>
      <c r="AV17" s="124">
        <v>47.679000292564602</v>
      </c>
      <c r="AW17" s="124">
        <v>41.886643187718903</v>
      </c>
      <c r="AX17" s="124">
        <v>35.317873014201901</v>
      </c>
      <c r="AY17" s="131">
        <v>38.683789521742803</v>
      </c>
      <c r="AZ17" s="124"/>
      <c r="BA17" s="132">
        <v>15.4845002532759</v>
      </c>
      <c r="BB17" s="133">
        <v>15.6563490909182</v>
      </c>
      <c r="BC17" s="134">
        <v>15.5694024631274</v>
      </c>
      <c r="BD17" s="124"/>
      <c r="BE17" s="135">
        <v>32.496029657973097</v>
      </c>
    </row>
    <row r="18" spans="1:58" x14ac:dyDescent="0.2">
      <c r="A18" s="21" t="s">
        <v>29</v>
      </c>
      <c r="B18" s="3" t="str">
        <f t="shared" si="0"/>
        <v>Williamsburg, VA</v>
      </c>
      <c r="C18" s="3"/>
      <c r="D18" s="24" t="s">
        <v>16</v>
      </c>
      <c r="E18" s="27" t="s">
        <v>17</v>
      </c>
      <c r="F18" s="3"/>
      <c r="G18" s="151">
        <v>50.585761117828802</v>
      </c>
      <c r="H18" s="146">
        <v>37.304025258632201</v>
      </c>
      <c r="I18" s="146">
        <v>36.931068117694402</v>
      </c>
      <c r="J18" s="146">
        <v>42.772603788794797</v>
      </c>
      <c r="K18" s="146">
        <v>51.146848045143003</v>
      </c>
      <c r="L18" s="152">
        <v>43.748061265618702</v>
      </c>
      <c r="M18" s="146"/>
      <c r="N18" s="153">
        <v>103.527760311702</v>
      </c>
      <c r="O18" s="154">
        <v>134.048722289399</v>
      </c>
      <c r="P18" s="155">
        <v>118.78824130055</v>
      </c>
      <c r="Q18" s="146"/>
      <c r="R18" s="156">
        <v>65.188112704170706</v>
      </c>
      <c r="S18" s="129"/>
      <c r="T18" s="130">
        <v>-1.58258750098626</v>
      </c>
      <c r="U18" s="124">
        <v>-15.3327472321677</v>
      </c>
      <c r="V18" s="124">
        <v>-13.719526023230101</v>
      </c>
      <c r="W18" s="124">
        <v>15.707231129487599</v>
      </c>
      <c r="X18" s="124">
        <v>10.614016339190901</v>
      </c>
      <c r="Y18" s="131">
        <v>-1.2314346009835</v>
      </c>
      <c r="Z18" s="124"/>
      <c r="AA18" s="132">
        <v>-0.159070399507793</v>
      </c>
      <c r="AB18" s="133">
        <v>3.28228727456308</v>
      </c>
      <c r="AC18" s="134">
        <v>1.75392698064883</v>
      </c>
      <c r="AD18" s="124"/>
      <c r="AE18" s="135">
        <v>0.30066347418808098</v>
      </c>
      <c r="AG18" s="151">
        <v>38.280349321510101</v>
      </c>
      <c r="AH18" s="146">
        <v>34.358316203143801</v>
      </c>
      <c r="AI18" s="146">
        <v>40.5883726320032</v>
      </c>
      <c r="AJ18" s="146">
        <v>57.204303708182103</v>
      </c>
      <c r="AK18" s="146">
        <v>66.973322920865201</v>
      </c>
      <c r="AL18" s="152">
        <v>47.480932957140901</v>
      </c>
      <c r="AM18" s="146"/>
      <c r="AN18" s="153">
        <v>112.154212011285</v>
      </c>
      <c r="AO18" s="154">
        <v>124.08640669085</v>
      </c>
      <c r="AP18" s="155">
        <v>118.120309351068</v>
      </c>
      <c r="AQ18" s="146"/>
      <c r="AR18" s="156">
        <v>67.663611926834406</v>
      </c>
      <c r="AS18" s="129"/>
      <c r="AT18" s="130">
        <v>4.7694495660491203</v>
      </c>
      <c r="AU18" s="124">
        <v>-6.1356826568987604</v>
      </c>
      <c r="AV18" s="124">
        <v>3.4830606253488399</v>
      </c>
      <c r="AW18" s="124">
        <v>14.588710362909</v>
      </c>
      <c r="AX18" s="124">
        <v>7.61438033722421</v>
      </c>
      <c r="AY18" s="131">
        <v>5.7229228648247599</v>
      </c>
      <c r="AZ18" s="124"/>
      <c r="BA18" s="132">
        <v>2.20240564051434</v>
      </c>
      <c r="BB18" s="133">
        <v>4.3521074061818599</v>
      </c>
      <c r="BC18" s="134">
        <v>3.3203820237589601</v>
      </c>
      <c r="BD18" s="124"/>
      <c r="BE18" s="135">
        <v>4.4902426762260399</v>
      </c>
    </row>
    <row r="19" spans="1:58" x14ac:dyDescent="0.2">
      <c r="A19" s="21" t="s">
        <v>30</v>
      </c>
      <c r="B19" s="3" t="str">
        <f t="shared" si="0"/>
        <v>Virginia Beach, VA</v>
      </c>
      <c r="C19" s="3"/>
      <c r="D19" s="24" t="s">
        <v>16</v>
      </c>
      <c r="E19" s="27" t="s">
        <v>17</v>
      </c>
      <c r="F19" s="3"/>
      <c r="G19" s="151">
        <v>42.089597277064797</v>
      </c>
      <c r="H19" s="146">
        <v>50.920043961829499</v>
      </c>
      <c r="I19" s="146">
        <v>47.973855371832798</v>
      </c>
      <c r="J19" s="146">
        <v>47.288711006910098</v>
      </c>
      <c r="K19" s="146">
        <v>50.080351217505701</v>
      </c>
      <c r="L19" s="152">
        <v>47.6705117670286</v>
      </c>
      <c r="M19" s="146"/>
      <c r="N19" s="153">
        <v>64.219421388614606</v>
      </c>
      <c r="O19" s="154">
        <v>65.236013540638297</v>
      </c>
      <c r="P19" s="155">
        <v>64.727717464626494</v>
      </c>
      <c r="Q19" s="146"/>
      <c r="R19" s="156">
        <v>52.543999109199397</v>
      </c>
      <c r="S19" s="129"/>
      <c r="T19" s="130">
        <v>23.4046005107393</v>
      </c>
      <c r="U19" s="124">
        <v>32.219834773057798</v>
      </c>
      <c r="V19" s="124">
        <v>17.665506106602098</v>
      </c>
      <c r="W19" s="124">
        <v>11.9821006136509</v>
      </c>
      <c r="X19" s="124">
        <v>3.8177201352507102</v>
      </c>
      <c r="Y19" s="131">
        <v>16.9211207611039</v>
      </c>
      <c r="Z19" s="124"/>
      <c r="AA19" s="132">
        <v>4.5012968846283803</v>
      </c>
      <c r="AB19" s="133">
        <v>-4.8611373451295403</v>
      </c>
      <c r="AC19" s="134">
        <v>-0.43611962532599702</v>
      </c>
      <c r="AD19" s="124"/>
      <c r="AE19" s="135">
        <v>10.161712666544</v>
      </c>
      <c r="AG19" s="151">
        <v>35.009388609488603</v>
      </c>
      <c r="AH19" s="146">
        <v>38.958683085402797</v>
      </c>
      <c r="AI19" s="146">
        <v>41.196842588722198</v>
      </c>
      <c r="AJ19" s="146">
        <v>45.758833640685097</v>
      </c>
      <c r="AK19" s="146">
        <v>49.1253754964713</v>
      </c>
      <c r="AL19" s="152">
        <v>42.008332871765198</v>
      </c>
      <c r="AM19" s="146"/>
      <c r="AN19" s="153">
        <v>62.524643790004902</v>
      </c>
      <c r="AO19" s="154">
        <v>64.562651042179496</v>
      </c>
      <c r="AP19" s="155">
        <v>63.543647416092199</v>
      </c>
      <c r="AQ19" s="146"/>
      <c r="AR19" s="156">
        <v>48.157117118138203</v>
      </c>
      <c r="AS19" s="129"/>
      <c r="AT19" s="130">
        <v>8.5297150924001492</v>
      </c>
      <c r="AU19" s="124">
        <v>13.3838086418911</v>
      </c>
      <c r="AV19" s="124">
        <v>6.67816263867494</v>
      </c>
      <c r="AW19" s="124">
        <v>4.5723279435933</v>
      </c>
      <c r="AX19" s="124">
        <v>-1.05881943078865</v>
      </c>
      <c r="AY19" s="131">
        <v>5.7466685185482698</v>
      </c>
      <c r="AZ19" s="124"/>
      <c r="BA19" s="132">
        <v>-5.4591157321376</v>
      </c>
      <c r="BB19" s="133">
        <v>-4.8097436722766904</v>
      </c>
      <c r="BC19" s="134">
        <v>-5.1303339892394497</v>
      </c>
      <c r="BD19" s="124"/>
      <c r="BE19" s="135">
        <v>1.36589452979393</v>
      </c>
    </row>
    <row r="20" spans="1:58" x14ac:dyDescent="0.2">
      <c r="A20" s="34" t="s">
        <v>31</v>
      </c>
      <c r="B20" s="3" t="str">
        <f t="shared" si="0"/>
        <v>Norfolk/Portsmouth, VA</v>
      </c>
      <c r="C20" s="3"/>
      <c r="D20" s="24" t="s">
        <v>16</v>
      </c>
      <c r="E20" s="27" t="s">
        <v>17</v>
      </c>
      <c r="F20" s="3"/>
      <c r="G20" s="151">
        <v>49.162446598699198</v>
      </c>
      <c r="H20" s="146">
        <v>61.329973668482999</v>
      </c>
      <c r="I20" s="146">
        <v>68.467404570223195</v>
      </c>
      <c r="J20" s="146">
        <v>66.606758973457502</v>
      </c>
      <c r="K20" s="146">
        <v>59.346690683775698</v>
      </c>
      <c r="L20" s="152">
        <v>60.982654898927699</v>
      </c>
      <c r="M20" s="146"/>
      <c r="N20" s="153">
        <v>69.335589980664395</v>
      </c>
      <c r="O20" s="154">
        <v>65.317998628932997</v>
      </c>
      <c r="P20" s="155">
        <v>67.326794304798696</v>
      </c>
      <c r="Q20" s="146"/>
      <c r="R20" s="156">
        <v>62.795266157748003</v>
      </c>
      <c r="S20" s="129"/>
      <c r="T20" s="130">
        <v>-0.72558493937345303</v>
      </c>
      <c r="U20" s="124">
        <v>18.724307098738201</v>
      </c>
      <c r="V20" s="124">
        <v>26.0857645370704</v>
      </c>
      <c r="W20" s="124">
        <v>34.314403157647298</v>
      </c>
      <c r="X20" s="124">
        <v>23.419311311174202</v>
      </c>
      <c r="Y20" s="131">
        <v>20.444296804153399</v>
      </c>
      <c r="Z20" s="124"/>
      <c r="AA20" s="132">
        <v>15.2195822564646</v>
      </c>
      <c r="AB20" s="133">
        <v>6.1956877839068403</v>
      </c>
      <c r="AC20" s="134">
        <v>10.6583089824867</v>
      </c>
      <c r="AD20" s="124"/>
      <c r="AE20" s="135">
        <v>17.2674867693697</v>
      </c>
      <c r="AG20" s="151">
        <v>46.882613183336197</v>
      </c>
      <c r="AH20" s="146">
        <v>57.527254557039903</v>
      </c>
      <c r="AI20" s="146">
        <v>59.541509966602199</v>
      </c>
      <c r="AJ20" s="146">
        <v>61.659190868342399</v>
      </c>
      <c r="AK20" s="146">
        <v>57.820702091755997</v>
      </c>
      <c r="AL20" s="152">
        <v>56.686254133415297</v>
      </c>
      <c r="AM20" s="146"/>
      <c r="AN20" s="153">
        <v>64.314945245209998</v>
      </c>
      <c r="AO20" s="154">
        <v>65.483617358059405</v>
      </c>
      <c r="AP20" s="155">
        <v>64.899281301634701</v>
      </c>
      <c r="AQ20" s="146"/>
      <c r="AR20" s="156">
        <v>59.032833324335101</v>
      </c>
      <c r="AS20" s="129"/>
      <c r="AT20" s="130">
        <v>5.9992526469502199</v>
      </c>
      <c r="AU20" s="124">
        <v>18.2587692351035</v>
      </c>
      <c r="AV20" s="124">
        <v>15.9841948265969</v>
      </c>
      <c r="AW20" s="124">
        <v>17.436686092779301</v>
      </c>
      <c r="AX20" s="124">
        <v>7.3617897564463401</v>
      </c>
      <c r="AY20" s="131">
        <v>13.1144048016442</v>
      </c>
      <c r="AZ20" s="124"/>
      <c r="BA20" s="132">
        <v>-2.6178706751590699</v>
      </c>
      <c r="BB20" s="133">
        <v>2.2522338396040502</v>
      </c>
      <c r="BC20" s="134">
        <v>-0.22030547705615799</v>
      </c>
      <c r="BD20" s="124"/>
      <c r="BE20" s="135">
        <v>8.5574042660267793</v>
      </c>
    </row>
    <row r="21" spans="1:58" x14ac:dyDescent="0.2">
      <c r="A21" s="35" t="s">
        <v>32</v>
      </c>
      <c r="B21" s="3" t="str">
        <f t="shared" si="0"/>
        <v>Newport News/Hampton, VA</v>
      </c>
      <c r="C21" s="3"/>
      <c r="D21" s="24" t="s">
        <v>16</v>
      </c>
      <c r="E21" s="27" t="s">
        <v>17</v>
      </c>
      <c r="F21" s="3"/>
      <c r="G21" s="151">
        <v>39.641236892223297</v>
      </c>
      <c r="H21" s="146">
        <v>48.0535873611311</v>
      </c>
      <c r="I21" s="146">
        <v>52.304459342086197</v>
      </c>
      <c r="J21" s="146">
        <v>53.821615510027399</v>
      </c>
      <c r="K21" s="146">
        <v>50.3379238926561</v>
      </c>
      <c r="L21" s="152">
        <v>48.831764599624798</v>
      </c>
      <c r="M21" s="146"/>
      <c r="N21" s="153">
        <v>53.888925133458301</v>
      </c>
      <c r="O21" s="154">
        <v>60.526734049920599</v>
      </c>
      <c r="P21" s="155">
        <v>57.207829591689503</v>
      </c>
      <c r="Q21" s="146"/>
      <c r="R21" s="156">
        <v>51.224926025929001</v>
      </c>
      <c r="S21" s="129"/>
      <c r="T21" s="130">
        <v>11.924198784999501</v>
      </c>
      <c r="U21" s="124">
        <v>10.1091770243477</v>
      </c>
      <c r="V21" s="124">
        <v>16.786501882746201</v>
      </c>
      <c r="W21" s="124">
        <v>21.955562630736001</v>
      </c>
      <c r="X21" s="124">
        <v>17.736434404896801</v>
      </c>
      <c r="Y21" s="131">
        <v>15.861696319223901</v>
      </c>
      <c r="Z21" s="124"/>
      <c r="AA21" s="132">
        <v>2.5279677700171601</v>
      </c>
      <c r="AB21" s="133">
        <v>7.1410015460440404</v>
      </c>
      <c r="AC21" s="134">
        <v>4.9176562304633098</v>
      </c>
      <c r="AD21" s="124"/>
      <c r="AE21" s="135">
        <v>12.129578282320599</v>
      </c>
      <c r="AG21" s="151">
        <v>39.017057116577597</v>
      </c>
      <c r="AH21" s="146">
        <v>46.294429386091402</v>
      </c>
      <c r="AI21" s="146">
        <v>50.113191007791002</v>
      </c>
      <c r="AJ21" s="146">
        <v>50.907353195787003</v>
      </c>
      <c r="AK21" s="146">
        <v>52.498409284374503</v>
      </c>
      <c r="AL21" s="152">
        <v>47.766087998124299</v>
      </c>
      <c r="AM21" s="146"/>
      <c r="AN21" s="153">
        <v>62.947784291588498</v>
      </c>
      <c r="AO21" s="154">
        <v>64.248663360265397</v>
      </c>
      <c r="AP21" s="155">
        <v>63.598223825926901</v>
      </c>
      <c r="AQ21" s="146"/>
      <c r="AR21" s="156">
        <v>52.289555377496498</v>
      </c>
      <c r="AS21" s="129"/>
      <c r="AT21" s="130">
        <v>5.4139456391251297</v>
      </c>
      <c r="AU21" s="124">
        <v>16.4644156027381</v>
      </c>
      <c r="AV21" s="124">
        <v>18.803112832037101</v>
      </c>
      <c r="AW21" s="124">
        <v>13.137306409957899</v>
      </c>
      <c r="AX21" s="124">
        <v>14.187889972253901</v>
      </c>
      <c r="AY21" s="131">
        <v>13.7741336776424</v>
      </c>
      <c r="AZ21" s="124"/>
      <c r="BA21" s="132">
        <v>5.9148151983828097</v>
      </c>
      <c r="BB21" s="133">
        <v>-7.7257463944256602E-2</v>
      </c>
      <c r="BC21" s="134">
        <v>2.8009558416559699</v>
      </c>
      <c r="BD21" s="124"/>
      <c r="BE21" s="135">
        <v>9.7048037429098795</v>
      </c>
    </row>
    <row r="22" spans="1:58" x14ac:dyDescent="0.2">
      <c r="A22" s="36" t="s">
        <v>33</v>
      </c>
      <c r="B22" s="3" t="str">
        <f t="shared" si="0"/>
        <v>Chesapeake/Suffolk, VA</v>
      </c>
      <c r="C22" s="3"/>
      <c r="D22" s="25" t="s">
        <v>16</v>
      </c>
      <c r="E22" s="28" t="s">
        <v>17</v>
      </c>
      <c r="F22" s="3"/>
      <c r="G22" s="157">
        <v>54.019372698689899</v>
      </c>
      <c r="H22" s="158">
        <v>71.613037030567597</v>
      </c>
      <c r="I22" s="158">
        <v>75.240842637554493</v>
      </c>
      <c r="J22" s="158">
        <v>74.238940628820899</v>
      </c>
      <c r="K22" s="158">
        <v>63.4600107248908</v>
      </c>
      <c r="L22" s="159">
        <v>67.714440744104806</v>
      </c>
      <c r="M22" s="146"/>
      <c r="N22" s="160">
        <v>65.023460768558905</v>
      </c>
      <c r="O22" s="161">
        <v>67.672647161572002</v>
      </c>
      <c r="P22" s="162">
        <v>66.348053965065503</v>
      </c>
      <c r="Q22" s="146"/>
      <c r="R22" s="163">
        <v>67.324044521522097</v>
      </c>
      <c r="S22" s="129"/>
      <c r="T22" s="136">
        <v>26.6340617468917</v>
      </c>
      <c r="U22" s="137">
        <v>27.6608108368236</v>
      </c>
      <c r="V22" s="137">
        <v>22.995665713193201</v>
      </c>
      <c r="W22" s="137">
        <v>22.149446618846898</v>
      </c>
      <c r="X22" s="137">
        <v>15.0505599210169</v>
      </c>
      <c r="Y22" s="138">
        <v>22.731889640721999</v>
      </c>
      <c r="Z22" s="124"/>
      <c r="AA22" s="139">
        <v>17.816205715850401</v>
      </c>
      <c r="AB22" s="140">
        <v>19.4805856879263</v>
      </c>
      <c r="AC22" s="141">
        <v>18.6591743996673</v>
      </c>
      <c r="AD22" s="124"/>
      <c r="AE22" s="142">
        <v>21.557119042898901</v>
      </c>
      <c r="AG22" s="157">
        <v>48.805589602620003</v>
      </c>
      <c r="AH22" s="158">
        <v>63.557492956331799</v>
      </c>
      <c r="AI22" s="158">
        <v>66.788022021833996</v>
      </c>
      <c r="AJ22" s="158">
        <v>67.989224458515196</v>
      </c>
      <c r="AK22" s="158">
        <v>64.772054157205204</v>
      </c>
      <c r="AL22" s="159">
        <v>62.382476639301302</v>
      </c>
      <c r="AM22" s="146"/>
      <c r="AN22" s="160">
        <v>63.240722960698598</v>
      </c>
      <c r="AO22" s="161">
        <v>60.901909510917001</v>
      </c>
      <c r="AP22" s="162">
        <v>62.071316235807799</v>
      </c>
      <c r="AQ22" s="146"/>
      <c r="AR22" s="163">
        <v>62.2935736668746</v>
      </c>
      <c r="AS22" s="129"/>
      <c r="AT22" s="136">
        <v>13.4111156039744</v>
      </c>
      <c r="AU22" s="137">
        <v>16.936214490800399</v>
      </c>
      <c r="AV22" s="137">
        <v>14.985685723366499</v>
      </c>
      <c r="AW22" s="137">
        <v>14.3282469958019</v>
      </c>
      <c r="AX22" s="137">
        <v>11.0313831209426</v>
      </c>
      <c r="AY22" s="138">
        <v>14.138472390079</v>
      </c>
      <c r="AZ22" s="124"/>
      <c r="BA22" s="139">
        <v>8.1183303374981897</v>
      </c>
      <c r="BB22" s="140">
        <v>9.4398727827895605</v>
      </c>
      <c r="BC22" s="141">
        <v>8.7626408840383103</v>
      </c>
      <c r="BD22" s="124"/>
      <c r="BE22" s="142">
        <v>12.554640894771101</v>
      </c>
    </row>
    <row r="23" spans="1:58" x14ac:dyDescent="0.2">
      <c r="A23" s="19" t="s">
        <v>43</v>
      </c>
      <c r="B23" s="3" t="str">
        <f t="shared" si="0"/>
        <v>Richmond CBD/Airport, VA</v>
      </c>
      <c r="C23" s="9"/>
      <c r="D23" s="23" t="s">
        <v>16</v>
      </c>
      <c r="E23" s="26" t="s">
        <v>17</v>
      </c>
      <c r="F23" s="3"/>
      <c r="G23" s="143">
        <v>58.905149745714802</v>
      </c>
      <c r="H23" s="144">
        <v>99.197086080241107</v>
      </c>
      <c r="I23" s="144">
        <v>118.60348088152099</v>
      </c>
      <c r="J23" s="144">
        <v>116.84393671124499</v>
      </c>
      <c r="K23" s="144">
        <v>81.368915049915202</v>
      </c>
      <c r="L23" s="145">
        <v>94.983713693727594</v>
      </c>
      <c r="M23" s="146"/>
      <c r="N23" s="147">
        <v>85.981578451685806</v>
      </c>
      <c r="O23" s="148">
        <v>99.475213787907293</v>
      </c>
      <c r="P23" s="149">
        <v>92.7283961197965</v>
      </c>
      <c r="Q23" s="146"/>
      <c r="R23" s="150">
        <v>94.339337244033004</v>
      </c>
      <c r="S23" s="129"/>
      <c r="T23" s="121">
        <v>-7.34740501822517</v>
      </c>
      <c r="U23" s="122">
        <v>16.917977917797799</v>
      </c>
      <c r="V23" s="122">
        <v>21.7361564346607</v>
      </c>
      <c r="W23" s="122">
        <v>20.186212016223202</v>
      </c>
      <c r="X23" s="122">
        <v>-6.9310507529300498</v>
      </c>
      <c r="Y23" s="123">
        <v>10.319422238040101</v>
      </c>
      <c r="Z23" s="124"/>
      <c r="AA23" s="125">
        <v>-16.304187055938701</v>
      </c>
      <c r="AB23" s="126">
        <v>-8.4150270308696697</v>
      </c>
      <c r="AC23" s="127">
        <v>-12.249784440747</v>
      </c>
      <c r="AD23" s="124"/>
      <c r="AE23" s="128">
        <v>2.8877961722799501</v>
      </c>
      <c r="AF23" s="113"/>
      <c r="AG23" s="143">
        <v>54.579711339235203</v>
      </c>
      <c r="AH23" s="144">
        <v>71.466930212846094</v>
      </c>
      <c r="AI23" s="144">
        <v>82.788562346957903</v>
      </c>
      <c r="AJ23" s="144">
        <v>88.977273497833806</v>
      </c>
      <c r="AK23" s="144">
        <v>85.116661329817205</v>
      </c>
      <c r="AL23" s="145">
        <v>76.585827745338094</v>
      </c>
      <c r="AM23" s="146"/>
      <c r="AN23" s="147">
        <v>97.742373799208806</v>
      </c>
      <c r="AO23" s="148">
        <v>91.596938218120101</v>
      </c>
      <c r="AP23" s="149">
        <v>94.669656008664504</v>
      </c>
      <c r="AQ23" s="146"/>
      <c r="AR23" s="150">
        <v>81.752635820574199</v>
      </c>
      <c r="AS23" s="129"/>
      <c r="AT23" s="121">
        <v>9.7216216605048</v>
      </c>
      <c r="AU23" s="122">
        <v>7.65694867529246</v>
      </c>
      <c r="AV23" s="122">
        <v>10.1027665811395</v>
      </c>
      <c r="AW23" s="122">
        <v>10.6908934051795</v>
      </c>
      <c r="AX23" s="122">
        <v>-1.9844446510696001</v>
      </c>
      <c r="AY23" s="123">
        <v>6.8013532465336697</v>
      </c>
      <c r="AZ23" s="124"/>
      <c r="BA23" s="125">
        <v>-3.34491978295355</v>
      </c>
      <c r="BB23" s="126">
        <v>-8.8357655679288598</v>
      </c>
      <c r="BC23" s="127">
        <v>-6.0814870434271899</v>
      </c>
      <c r="BD23" s="124"/>
      <c r="BE23" s="128">
        <v>2.1647239807483198</v>
      </c>
      <c r="BF23" s="75"/>
    </row>
    <row r="24" spans="1:58" x14ac:dyDescent="0.2">
      <c r="A24" s="20" t="s">
        <v>44</v>
      </c>
      <c r="B24" s="3" t="str">
        <f t="shared" si="0"/>
        <v>Richmond North/Glen Allen, VA</v>
      </c>
      <c r="C24" s="10"/>
      <c r="D24" s="24" t="s">
        <v>16</v>
      </c>
      <c r="E24" s="27" t="s">
        <v>17</v>
      </c>
      <c r="F24" s="3"/>
      <c r="G24" s="151">
        <v>36.8509441189725</v>
      </c>
      <c r="H24" s="146">
        <v>59.314900856241501</v>
      </c>
      <c r="I24" s="146">
        <v>69.980760477692598</v>
      </c>
      <c r="J24" s="146">
        <v>65.387738846327096</v>
      </c>
      <c r="K24" s="146">
        <v>55.234433303289698</v>
      </c>
      <c r="L24" s="152">
        <v>57.353755520504698</v>
      </c>
      <c r="M24" s="146"/>
      <c r="N24" s="153">
        <v>60.059317260027001</v>
      </c>
      <c r="O24" s="154">
        <v>69.898894772419993</v>
      </c>
      <c r="P24" s="155">
        <v>64.979106016223497</v>
      </c>
      <c r="Q24" s="146"/>
      <c r="R24" s="156">
        <v>59.532427090710101</v>
      </c>
      <c r="S24" s="129"/>
      <c r="T24" s="130">
        <v>-16.337279790288299</v>
      </c>
      <c r="U24" s="124">
        <v>2.6606427599979998</v>
      </c>
      <c r="V24" s="124">
        <v>6.98377313012407</v>
      </c>
      <c r="W24" s="124">
        <v>1.8073702829835401</v>
      </c>
      <c r="X24" s="124">
        <v>-2.48241651294863</v>
      </c>
      <c r="Y24" s="131">
        <v>-0.46365241992073702</v>
      </c>
      <c r="Z24" s="124"/>
      <c r="AA24" s="132">
        <v>-4.7454121053739202</v>
      </c>
      <c r="AB24" s="133">
        <v>-2.8383288857515998</v>
      </c>
      <c r="AC24" s="134">
        <v>-3.72907827961517</v>
      </c>
      <c r="AD24" s="124"/>
      <c r="AE24" s="135">
        <v>-1.50551089428887</v>
      </c>
      <c r="AF24" s="113"/>
      <c r="AG24" s="151">
        <v>36.569257830103602</v>
      </c>
      <c r="AH24" s="146">
        <v>53.144420910319901</v>
      </c>
      <c r="AI24" s="146">
        <v>61.220287009914301</v>
      </c>
      <c r="AJ24" s="146">
        <v>60.461190288418202</v>
      </c>
      <c r="AK24" s="146">
        <v>58.4749042361424</v>
      </c>
      <c r="AL24" s="152">
        <v>53.974012054979703</v>
      </c>
      <c r="AM24" s="146"/>
      <c r="AN24" s="153">
        <v>69.794738057683603</v>
      </c>
      <c r="AO24" s="154">
        <v>73.477101171698905</v>
      </c>
      <c r="AP24" s="155">
        <v>71.635919614691304</v>
      </c>
      <c r="AQ24" s="146"/>
      <c r="AR24" s="156">
        <v>59.020271357754403</v>
      </c>
      <c r="AS24" s="129"/>
      <c r="AT24" s="130">
        <v>-6.4000006068794999</v>
      </c>
      <c r="AU24" s="124">
        <v>6.5006473026479004</v>
      </c>
      <c r="AV24" s="124">
        <v>9.7984991827193895</v>
      </c>
      <c r="AW24" s="124">
        <v>6.7926458465468</v>
      </c>
      <c r="AX24" s="124">
        <v>1.0238008034041901</v>
      </c>
      <c r="AY24" s="131">
        <v>4.1064825927951096</v>
      </c>
      <c r="AZ24" s="124"/>
      <c r="BA24" s="132">
        <v>-4.6457309120090899</v>
      </c>
      <c r="BB24" s="133">
        <v>-4.8582629702580302</v>
      </c>
      <c r="BC24" s="134">
        <v>-4.7548466602952901</v>
      </c>
      <c r="BD24" s="124"/>
      <c r="BE24" s="135">
        <v>0.85257965732239205</v>
      </c>
      <c r="BF24" s="75"/>
    </row>
    <row r="25" spans="1:58" x14ac:dyDescent="0.2">
      <c r="A25" s="21" t="s">
        <v>45</v>
      </c>
      <c r="B25" s="3" t="str">
        <f t="shared" si="0"/>
        <v>Richmond West/Midlothian, VA</v>
      </c>
      <c r="C25" s="3"/>
      <c r="D25" s="24" t="s">
        <v>16</v>
      </c>
      <c r="E25" s="27" t="s">
        <v>17</v>
      </c>
      <c r="F25" s="3"/>
      <c r="G25" s="151">
        <v>40.397101688490601</v>
      </c>
      <c r="H25" s="146">
        <v>56.014081150930302</v>
      </c>
      <c r="I25" s="146">
        <v>67.155238318401103</v>
      </c>
      <c r="J25" s="146">
        <v>67.360130082701502</v>
      </c>
      <c r="K25" s="146">
        <v>57.6761603376981</v>
      </c>
      <c r="L25" s="152">
        <v>57.720542315644302</v>
      </c>
      <c r="M25" s="146"/>
      <c r="N25" s="153">
        <v>80.307115161957199</v>
      </c>
      <c r="O25" s="154">
        <v>87.983826981392099</v>
      </c>
      <c r="P25" s="155">
        <v>84.145471071674706</v>
      </c>
      <c r="Q25" s="146"/>
      <c r="R25" s="156">
        <v>65.2705219602244</v>
      </c>
      <c r="S25" s="129"/>
      <c r="T25" s="130">
        <v>4.6801004728559699</v>
      </c>
      <c r="U25" s="124">
        <v>10.198221428642499</v>
      </c>
      <c r="V25" s="124">
        <v>11.4454706641861</v>
      </c>
      <c r="W25" s="124">
        <v>18.595209454308101</v>
      </c>
      <c r="X25" s="124">
        <v>13.339936338226501</v>
      </c>
      <c r="Y25" s="131">
        <v>12.137163426566801</v>
      </c>
      <c r="Z25" s="124"/>
      <c r="AA25" s="132">
        <v>19.083088003363098</v>
      </c>
      <c r="AB25" s="133">
        <v>10.967413219351201</v>
      </c>
      <c r="AC25" s="134">
        <v>14.6975252741336</v>
      </c>
      <c r="AD25" s="124"/>
      <c r="AE25" s="135">
        <v>13.066831976465901</v>
      </c>
      <c r="AF25" s="113"/>
      <c r="AG25" s="151">
        <v>38.9750071945545</v>
      </c>
      <c r="AH25" s="146">
        <v>53.046467602963901</v>
      </c>
      <c r="AI25" s="146">
        <v>59.305633474065097</v>
      </c>
      <c r="AJ25" s="146">
        <v>61.279776908495599</v>
      </c>
      <c r="AK25" s="146">
        <v>66.460019386524195</v>
      </c>
      <c r="AL25" s="152">
        <v>55.8133809133206</v>
      </c>
      <c r="AM25" s="146"/>
      <c r="AN25" s="153">
        <v>81.638572114059201</v>
      </c>
      <c r="AO25" s="154">
        <v>88.494245830461693</v>
      </c>
      <c r="AP25" s="155">
        <v>85.066408972260504</v>
      </c>
      <c r="AQ25" s="146"/>
      <c r="AR25" s="156">
        <v>64.172417658715503</v>
      </c>
      <c r="AS25" s="129"/>
      <c r="AT25" s="130">
        <v>-6.3602358028247297</v>
      </c>
      <c r="AU25" s="124">
        <v>1.8396824962453699</v>
      </c>
      <c r="AV25" s="124">
        <v>2.4751584715389998</v>
      </c>
      <c r="AW25" s="124">
        <v>10.400468704126199</v>
      </c>
      <c r="AX25" s="124">
        <v>7.5962215773580697</v>
      </c>
      <c r="AY25" s="131">
        <v>3.7969556030616101</v>
      </c>
      <c r="AZ25" s="124"/>
      <c r="BA25" s="132">
        <v>9.6326041664565501E-2</v>
      </c>
      <c r="BB25" s="133">
        <v>3.0812766182343099</v>
      </c>
      <c r="BC25" s="134">
        <v>1.62703830829995</v>
      </c>
      <c r="BD25" s="124"/>
      <c r="BE25" s="135">
        <v>2.9659434065461001</v>
      </c>
      <c r="BF25" s="75"/>
    </row>
    <row r="26" spans="1:58" x14ac:dyDescent="0.2">
      <c r="A26" s="21" t="s">
        <v>46</v>
      </c>
      <c r="B26" s="3" t="str">
        <f t="shared" si="0"/>
        <v>Petersburg/Chester, VA</v>
      </c>
      <c r="C26" s="3"/>
      <c r="D26" s="24" t="s">
        <v>16</v>
      </c>
      <c r="E26" s="27" t="s">
        <v>17</v>
      </c>
      <c r="F26" s="3"/>
      <c r="G26" s="151">
        <v>38.119984949705803</v>
      </c>
      <c r="H26" s="146">
        <v>48.021014689694397</v>
      </c>
      <c r="I26" s="146">
        <v>52.842633668627798</v>
      </c>
      <c r="J26" s="146">
        <v>53.226587246156697</v>
      </c>
      <c r="K26" s="146">
        <v>46.538730992598197</v>
      </c>
      <c r="L26" s="152">
        <v>47.749790309356598</v>
      </c>
      <c r="M26" s="146"/>
      <c r="N26" s="153">
        <v>42.0317033023344</v>
      </c>
      <c r="O26" s="154">
        <v>44.025034427785101</v>
      </c>
      <c r="P26" s="155">
        <v>43.028368865059697</v>
      </c>
      <c r="Q26" s="146"/>
      <c r="R26" s="156">
        <v>46.400812753843198</v>
      </c>
      <c r="S26" s="129"/>
      <c r="T26" s="130">
        <v>-33.564369820389601</v>
      </c>
      <c r="U26" s="124">
        <v>-26.0630866833719</v>
      </c>
      <c r="V26" s="124">
        <v>-22.8444647697942</v>
      </c>
      <c r="W26" s="124">
        <v>-21.109121942687899</v>
      </c>
      <c r="X26" s="124">
        <v>-25.6388735191011</v>
      </c>
      <c r="Y26" s="131">
        <v>-25.593082022267001</v>
      </c>
      <c r="Z26" s="124"/>
      <c r="AA26" s="132">
        <v>-31.201166820694201</v>
      </c>
      <c r="AB26" s="133">
        <v>-29.0067495299167</v>
      </c>
      <c r="AC26" s="134">
        <v>-30.0957642424714</v>
      </c>
      <c r="AD26" s="124"/>
      <c r="AE26" s="135">
        <v>-26.841595632377398</v>
      </c>
      <c r="AF26" s="113"/>
      <c r="AG26" s="151">
        <v>38.572726319035802</v>
      </c>
      <c r="AH26" s="146">
        <v>47.626917911368302</v>
      </c>
      <c r="AI26" s="146">
        <v>50.221525583602201</v>
      </c>
      <c r="AJ26" s="146">
        <v>49.273312692161703</v>
      </c>
      <c r="AK26" s="146">
        <v>47.852565714556803</v>
      </c>
      <c r="AL26" s="152">
        <v>46.709409644144898</v>
      </c>
      <c r="AM26" s="146"/>
      <c r="AN26" s="153">
        <v>47.949183977035403</v>
      </c>
      <c r="AO26" s="154">
        <v>49.245615690833098</v>
      </c>
      <c r="AP26" s="155">
        <v>48.597399833934297</v>
      </c>
      <c r="AQ26" s="146"/>
      <c r="AR26" s="156">
        <v>47.248835412656199</v>
      </c>
      <c r="AS26" s="129"/>
      <c r="AT26" s="130">
        <v>-33.312201466160097</v>
      </c>
      <c r="AU26" s="124">
        <v>-27.429557633763402</v>
      </c>
      <c r="AV26" s="124">
        <v>-25.897790668373201</v>
      </c>
      <c r="AW26" s="124">
        <v>-24.661961730594001</v>
      </c>
      <c r="AX26" s="124">
        <v>-25.362909086448202</v>
      </c>
      <c r="AY26" s="131">
        <v>-27.189297234455299</v>
      </c>
      <c r="AZ26" s="124"/>
      <c r="BA26" s="132">
        <v>-25.376013358324901</v>
      </c>
      <c r="BB26" s="133">
        <v>-24.651817448232102</v>
      </c>
      <c r="BC26" s="134">
        <v>-25.010833888876501</v>
      </c>
      <c r="BD26" s="124"/>
      <c r="BE26" s="135">
        <v>-26.562359619584502</v>
      </c>
      <c r="BF26" s="75"/>
    </row>
    <row r="27" spans="1:58" x14ac:dyDescent="0.2">
      <c r="A27" s="77" t="s">
        <v>99</v>
      </c>
      <c r="B27" s="37" t="s">
        <v>71</v>
      </c>
      <c r="C27" s="3"/>
      <c r="D27" s="24" t="s">
        <v>16</v>
      </c>
      <c r="E27" s="27" t="s">
        <v>17</v>
      </c>
      <c r="F27" s="3"/>
      <c r="G27" s="151">
        <v>31.731461890878801</v>
      </c>
      <c r="H27" s="146">
        <v>43.519087359433499</v>
      </c>
      <c r="I27" s="146">
        <v>46.258994689712601</v>
      </c>
      <c r="J27" s="146">
        <v>45.263575593502701</v>
      </c>
      <c r="K27" s="146">
        <v>40.855207725947501</v>
      </c>
      <c r="L27" s="152">
        <v>41.525665451895001</v>
      </c>
      <c r="M27" s="146"/>
      <c r="N27" s="153">
        <v>43.725836630570498</v>
      </c>
      <c r="O27" s="154">
        <v>44.664291961682601</v>
      </c>
      <c r="P27" s="155">
        <v>44.195064296126603</v>
      </c>
      <c r="Q27" s="146"/>
      <c r="R27" s="156">
        <v>42.288350835961197</v>
      </c>
      <c r="S27" s="129"/>
      <c r="T27" s="130">
        <v>-13.3071252460882</v>
      </c>
      <c r="U27" s="124">
        <v>-12.074190501530101</v>
      </c>
      <c r="V27" s="124">
        <v>-6.9567109638753903</v>
      </c>
      <c r="W27" s="124">
        <v>-1.2502813448082399</v>
      </c>
      <c r="X27" s="124">
        <v>-6.6263676921344397</v>
      </c>
      <c r="Y27" s="131">
        <v>-7.88708423570246</v>
      </c>
      <c r="Z27" s="124"/>
      <c r="AA27" s="132">
        <v>-8.3279793172616596</v>
      </c>
      <c r="AB27" s="133">
        <v>-9.5908076869037906</v>
      </c>
      <c r="AC27" s="134">
        <v>-8.9704757216286097</v>
      </c>
      <c r="AD27" s="124"/>
      <c r="AE27" s="135">
        <v>-8.2132722577605897</v>
      </c>
      <c r="AF27" s="113"/>
      <c r="AG27" s="151">
        <v>34.6767280279673</v>
      </c>
      <c r="AH27" s="146">
        <v>45.242807440756401</v>
      </c>
      <c r="AI27" s="146">
        <v>48.0240769359769</v>
      </c>
      <c r="AJ27" s="146">
        <v>47.152387027696399</v>
      </c>
      <c r="AK27" s="146">
        <v>47.537172596713603</v>
      </c>
      <c r="AL27" s="152">
        <v>44.524854659417699</v>
      </c>
      <c r="AM27" s="146"/>
      <c r="AN27" s="153">
        <v>56.015691033768903</v>
      </c>
      <c r="AO27" s="154">
        <v>54.273419847328199</v>
      </c>
      <c r="AP27" s="155">
        <v>55.144555440548501</v>
      </c>
      <c r="AQ27" s="146"/>
      <c r="AR27" s="156">
        <v>47.553926461307903</v>
      </c>
      <c r="AS27" s="129"/>
      <c r="AT27" s="130">
        <v>-5.8880573270821399</v>
      </c>
      <c r="AU27" s="124">
        <v>-2.75332404146803</v>
      </c>
      <c r="AV27" s="124">
        <v>-0.58507766345608903</v>
      </c>
      <c r="AW27" s="124">
        <v>-1.1412915983811101</v>
      </c>
      <c r="AX27" s="124">
        <v>-0.68292836708721005</v>
      </c>
      <c r="AY27" s="131">
        <v>-2.0246933387239401</v>
      </c>
      <c r="AZ27" s="124"/>
      <c r="BA27" s="132">
        <v>-0.71901933054977496</v>
      </c>
      <c r="BB27" s="133">
        <v>-1.9858537959645</v>
      </c>
      <c r="BC27" s="134">
        <v>-1.3464968528193999</v>
      </c>
      <c r="BD27" s="124"/>
      <c r="BE27" s="135">
        <v>-1.8046093430596599</v>
      </c>
      <c r="BF27" s="75"/>
    </row>
    <row r="28" spans="1:58" x14ac:dyDescent="0.2">
      <c r="A28" s="21" t="s">
        <v>48</v>
      </c>
      <c r="B28" s="3" t="str">
        <f t="shared" si="0"/>
        <v>Roanoke, VA</v>
      </c>
      <c r="C28" s="3"/>
      <c r="D28" s="24" t="s">
        <v>16</v>
      </c>
      <c r="E28" s="27" t="s">
        <v>17</v>
      </c>
      <c r="F28" s="3"/>
      <c r="G28" s="151">
        <v>36.952472527472501</v>
      </c>
      <c r="H28" s="146">
        <v>50.522785714285703</v>
      </c>
      <c r="I28" s="146">
        <v>55.576437728937698</v>
      </c>
      <c r="J28" s="146">
        <v>52.314148351648299</v>
      </c>
      <c r="K28" s="146">
        <v>47.337126373626297</v>
      </c>
      <c r="L28" s="152">
        <v>48.540594139194098</v>
      </c>
      <c r="M28" s="146"/>
      <c r="N28" s="153">
        <v>64.807652014652007</v>
      </c>
      <c r="O28" s="154">
        <v>56.002291208791199</v>
      </c>
      <c r="P28" s="155">
        <v>60.404971611721599</v>
      </c>
      <c r="Q28" s="146"/>
      <c r="R28" s="156">
        <v>51.930416274201903</v>
      </c>
      <c r="S28" s="129"/>
      <c r="T28" s="130">
        <v>-9.9013916731934408</v>
      </c>
      <c r="U28" s="124">
        <v>-2.7967897052921198</v>
      </c>
      <c r="V28" s="124">
        <v>25.152057825635499</v>
      </c>
      <c r="W28" s="124">
        <v>16.251205411805898</v>
      </c>
      <c r="X28" s="124">
        <v>19.538821066219899</v>
      </c>
      <c r="Y28" s="131">
        <v>9.3267951491290102</v>
      </c>
      <c r="Z28" s="124"/>
      <c r="AA28" s="132">
        <v>31.778659397415399</v>
      </c>
      <c r="AB28" s="133">
        <v>21.885858252534099</v>
      </c>
      <c r="AC28" s="134">
        <v>27.000352907676699</v>
      </c>
      <c r="AD28" s="124"/>
      <c r="AE28" s="135">
        <v>14.6282306366006</v>
      </c>
      <c r="AF28" s="113"/>
      <c r="AG28" s="151">
        <v>39.108292582417498</v>
      </c>
      <c r="AH28" s="146">
        <v>51.254469780219701</v>
      </c>
      <c r="AI28" s="146">
        <v>57.206111721611698</v>
      </c>
      <c r="AJ28" s="146">
        <v>53.881439560439503</v>
      </c>
      <c r="AK28" s="146">
        <v>50.364675366300297</v>
      </c>
      <c r="AL28" s="152">
        <v>50.362997802197803</v>
      </c>
      <c r="AM28" s="146"/>
      <c r="AN28" s="153">
        <v>64.775760989010905</v>
      </c>
      <c r="AO28" s="154">
        <v>61.000341575091497</v>
      </c>
      <c r="AP28" s="155">
        <v>62.888051282051201</v>
      </c>
      <c r="AQ28" s="146"/>
      <c r="AR28" s="156">
        <v>53.941584510727303</v>
      </c>
      <c r="AS28" s="129"/>
      <c r="AT28" s="130">
        <v>14.650783811636</v>
      </c>
      <c r="AU28" s="124">
        <v>18.470550386861401</v>
      </c>
      <c r="AV28" s="124">
        <v>27.941018873072998</v>
      </c>
      <c r="AW28" s="124">
        <v>21.299921102056501</v>
      </c>
      <c r="AX28" s="124">
        <v>15.6961584740192</v>
      </c>
      <c r="AY28" s="131">
        <v>19.8896340166621</v>
      </c>
      <c r="AZ28" s="124"/>
      <c r="BA28" s="132">
        <v>24.229220947538899</v>
      </c>
      <c r="BB28" s="133">
        <v>13.817841189594001</v>
      </c>
      <c r="BC28" s="134">
        <v>18.952016889778601</v>
      </c>
      <c r="BD28" s="124"/>
      <c r="BE28" s="135">
        <v>19.5756750027953</v>
      </c>
      <c r="BF28" s="75"/>
    </row>
    <row r="29" spans="1:58" x14ac:dyDescent="0.2">
      <c r="A29" s="21" t="s">
        <v>49</v>
      </c>
      <c r="B29" s="3" t="str">
        <f t="shared" si="0"/>
        <v>Charlottesville, VA</v>
      </c>
      <c r="C29" s="3"/>
      <c r="D29" s="24" t="s">
        <v>16</v>
      </c>
      <c r="E29" s="27" t="s">
        <v>17</v>
      </c>
      <c r="F29" s="3"/>
      <c r="G29" s="151">
        <v>46.658193487045402</v>
      </c>
      <c r="H29" s="146">
        <v>71.822467316377399</v>
      </c>
      <c r="I29" s="146">
        <v>82.241999049203699</v>
      </c>
      <c r="J29" s="146">
        <v>78.722148799619603</v>
      </c>
      <c r="K29" s="146">
        <v>72.865704777751304</v>
      </c>
      <c r="L29" s="152">
        <v>70.462102685999497</v>
      </c>
      <c r="M29" s="146"/>
      <c r="N29" s="153">
        <v>82.069507962918905</v>
      </c>
      <c r="O29" s="154">
        <v>84.412904682671694</v>
      </c>
      <c r="P29" s="155">
        <v>83.241206322795307</v>
      </c>
      <c r="Q29" s="146"/>
      <c r="R29" s="156">
        <v>74.113275153655394</v>
      </c>
      <c r="S29" s="129"/>
      <c r="T29" s="130">
        <v>1.2258069195594401</v>
      </c>
      <c r="U29" s="124">
        <v>20.1338915196059</v>
      </c>
      <c r="V29" s="124">
        <v>28.1320363963112</v>
      </c>
      <c r="W29" s="124">
        <v>18.8596417600561</v>
      </c>
      <c r="X29" s="124">
        <v>16.397386509949499</v>
      </c>
      <c r="Y29" s="131">
        <v>17.870650830991</v>
      </c>
      <c r="Z29" s="124"/>
      <c r="AA29" s="132">
        <v>18.8442030797857</v>
      </c>
      <c r="AB29" s="133">
        <v>11.078286993040701</v>
      </c>
      <c r="AC29" s="134">
        <v>14.775525338980801</v>
      </c>
      <c r="AD29" s="124"/>
      <c r="AE29" s="135">
        <v>16.859381418816898</v>
      </c>
      <c r="AF29" s="113"/>
      <c r="AG29" s="151">
        <v>47.540278107915299</v>
      </c>
      <c r="AH29" s="146">
        <v>61.964237580223397</v>
      </c>
      <c r="AI29" s="146">
        <v>70.037047777513607</v>
      </c>
      <c r="AJ29" s="146">
        <v>72.711984193011602</v>
      </c>
      <c r="AK29" s="146">
        <v>76.134533515569203</v>
      </c>
      <c r="AL29" s="152">
        <v>65.677616234846596</v>
      </c>
      <c r="AM29" s="146"/>
      <c r="AN29" s="153">
        <v>93.620700618017494</v>
      </c>
      <c r="AO29" s="154">
        <v>90.384302353220804</v>
      </c>
      <c r="AP29" s="155">
        <v>92.002501485619206</v>
      </c>
      <c r="AQ29" s="146"/>
      <c r="AR29" s="156">
        <v>73.199012020781595</v>
      </c>
      <c r="AS29" s="129"/>
      <c r="AT29" s="130">
        <v>-12.405846589713301</v>
      </c>
      <c r="AU29" s="124">
        <v>6.6173298240649601</v>
      </c>
      <c r="AV29" s="124">
        <v>9.3614976296481007</v>
      </c>
      <c r="AW29" s="124">
        <v>2.8019932356341801</v>
      </c>
      <c r="AX29" s="124">
        <v>-2.62215038881186</v>
      </c>
      <c r="AY29" s="131">
        <v>0.93432771589885599</v>
      </c>
      <c r="AZ29" s="124"/>
      <c r="BA29" s="132">
        <v>-13.0881545816945</v>
      </c>
      <c r="BB29" s="133">
        <v>-21.245987385917498</v>
      </c>
      <c r="BC29" s="134">
        <v>-17.296297128303099</v>
      </c>
      <c r="BD29" s="124"/>
      <c r="BE29" s="135">
        <v>-6.4694987870796403</v>
      </c>
      <c r="BF29" s="75"/>
    </row>
    <row r="30" spans="1:58" x14ac:dyDescent="0.2">
      <c r="A30" s="21" t="s">
        <v>50</v>
      </c>
      <c r="B30" t="s">
        <v>73</v>
      </c>
      <c r="C30" s="3"/>
      <c r="D30" s="24" t="s">
        <v>16</v>
      </c>
      <c r="E30" s="27" t="s">
        <v>17</v>
      </c>
      <c r="F30" s="3"/>
      <c r="G30" s="151">
        <v>35.492229820127797</v>
      </c>
      <c r="H30" s="146">
        <v>49.608671027203798</v>
      </c>
      <c r="I30" s="146">
        <v>53.064221792775299</v>
      </c>
      <c r="J30" s="146">
        <v>50.405721718448</v>
      </c>
      <c r="K30" s="146">
        <v>43.623017689906298</v>
      </c>
      <c r="L30" s="152">
        <v>46.438772409692199</v>
      </c>
      <c r="M30" s="146"/>
      <c r="N30" s="153">
        <v>61.496126059164503</v>
      </c>
      <c r="O30" s="154">
        <v>53.844395718745297</v>
      </c>
      <c r="P30" s="155">
        <v>57.6702608889549</v>
      </c>
      <c r="Q30" s="146"/>
      <c r="R30" s="156">
        <v>49.647769118052999</v>
      </c>
      <c r="S30" s="129"/>
      <c r="T30" s="130">
        <v>7.2697704093320796</v>
      </c>
      <c r="U30" s="124">
        <v>10.2469019235656</v>
      </c>
      <c r="V30" s="124">
        <v>6.1836761048294404</v>
      </c>
      <c r="W30" s="124">
        <v>4.0027269903327598</v>
      </c>
      <c r="X30" s="124">
        <v>1.2368711916559201</v>
      </c>
      <c r="Y30" s="131">
        <v>5.7279330710103</v>
      </c>
      <c r="Z30" s="124"/>
      <c r="AA30" s="132">
        <v>9.0738925857864707</v>
      </c>
      <c r="AB30" s="133">
        <v>11.8436602553148</v>
      </c>
      <c r="AC30" s="134">
        <v>10.3496304590074</v>
      </c>
      <c r="AD30" s="124"/>
      <c r="AE30" s="135">
        <v>7.21826682821143</v>
      </c>
      <c r="AF30" s="113"/>
      <c r="AG30" s="151">
        <v>36.209125538873103</v>
      </c>
      <c r="AH30" s="146">
        <v>50.209560353798103</v>
      </c>
      <c r="AI30" s="146">
        <v>54.416453471086598</v>
      </c>
      <c r="AJ30" s="146">
        <v>51.444175709825998</v>
      </c>
      <c r="AK30" s="146">
        <v>47.129773301620297</v>
      </c>
      <c r="AL30" s="152">
        <v>47.8818176750408</v>
      </c>
      <c r="AM30" s="146"/>
      <c r="AN30" s="153">
        <v>56.502686561617303</v>
      </c>
      <c r="AO30" s="154">
        <v>52.559484168277002</v>
      </c>
      <c r="AP30" s="155">
        <v>54.531085364947202</v>
      </c>
      <c r="AQ30" s="146"/>
      <c r="AR30" s="156">
        <v>49.781608443585498</v>
      </c>
      <c r="AS30" s="129"/>
      <c r="AT30" s="130">
        <v>6.9914679267455497</v>
      </c>
      <c r="AU30" s="124">
        <v>13.160229725867</v>
      </c>
      <c r="AV30" s="124">
        <v>13.263688954396899</v>
      </c>
      <c r="AW30" s="124">
        <v>11.2403165303172</v>
      </c>
      <c r="AX30" s="124">
        <v>6.9175719577335002</v>
      </c>
      <c r="AY30" s="131">
        <v>10.5387670457167</v>
      </c>
      <c r="AZ30" s="124"/>
      <c r="BA30" s="132">
        <v>1.74151133017649</v>
      </c>
      <c r="BB30" s="133">
        <v>-1.4665930303897401</v>
      </c>
      <c r="BC30" s="134">
        <v>0.16977873683456199</v>
      </c>
      <c r="BD30" s="124"/>
      <c r="BE30" s="135">
        <v>7.0700037809213798</v>
      </c>
      <c r="BF30" s="75"/>
    </row>
    <row r="31" spans="1:58" x14ac:dyDescent="0.2">
      <c r="A31" s="21" t="s">
        <v>51</v>
      </c>
      <c r="B31" s="3" t="str">
        <f t="shared" si="0"/>
        <v>Staunton &amp; Harrisonburg, VA</v>
      </c>
      <c r="C31" s="3"/>
      <c r="D31" s="24" t="s">
        <v>16</v>
      </c>
      <c r="E31" s="27" t="s">
        <v>17</v>
      </c>
      <c r="F31" s="3"/>
      <c r="G31" s="151">
        <v>31.188738095238001</v>
      </c>
      <c r="H31" s="146">
        <v>47.657459706959699</v>
      </c>
      <c r="I31" s="146">
        <v>48.207465201465197</v>
      </c>
      <c r="J31" s="146">
        <v>42.958930402930399</v>
      </c>
      <c r="K31" s="146">
        <v>38.582945054945</v>
      </c>
      <c r="L31" s="152">
        <v>41.719107692307603</v>
      </c>
      <c r="M31" s="146"/>
      <c r="N31" s="153">
        <v>46.8311501831501</v>
      </c>
      <c r="O31" s="154">
        <v>48.000749084249001</v>
      </c>
      <c r="P31" s="155">
        <v>47.415949633699597</v>
      </c>
      <c r="Q31" s="146"/>
      <c r="R31" s="156">
        <v>43.346776818419599</v>
      </c>
      <c r="S31" s="129"/>
      <c r="T31" s="130">
        <v>5.4148360171145899</v>
      </c>
      <c r="U31" s="124">
        <v>9.0998852384330799</v>
      </c>
      <c r="V31" s="124">
        <v>0.48011320669892199</v>
      </c>
      <c r="W31" s="124">
        <v>-1.4075084753729199</v>
      </c>
      <c r="X31" s="124">
        <v>-14.594028936092</v>
      </c>
      <c r="Y31" s="131">
        <v>-0.66611705664004095</v>
      </c>
      <c r="Z31" s="124"/>
      <c r="AA31" s="132">
        <v>-23.8396559487255</v>
      </c>
      <c r="AB31" s="133">
        <v>4.2548242072078502</v>
      </c>
      <c r="AC31" s="134">
        <v>-11.8104957766691</v>
      </c>
      <c r="AD31" s="124"/>
      <c r="AE31" s="135">
        <v>-4.4402196601923301</v>
      </c>
      <c r="AF31" s="113"/>
      <c r="AG31" s="151">
        <v>37.332154438032397</v>
      </c>
      <c r="AH31" s="146">
        <v>48.129140789594203</v>
      </c>
      <c r="AI31" s="146">
        <v>51.3909804909324</v>
      </c>
      <c r="AJ31" s="146">
        <v>46.035121359223297</v>
      </c>
      <c r="AK31" s="146">
        <v>45.070447426268501</v>
      </c>
      <c r="AL31" s="152">
        <v>45.591673719498701</v>
      </c>
      <c r="AM31" s="146"/>
      <c r="AN31" s="153">
        <v>61.6228480490932</v>
      </c>
      <c r="AO31" s="154">
        <v>66.651440282102897</v>
      </c>
      <c r="AP31" s="155">
        <v>64.137144165598002</v>
      </c>
      <c r="AQ31" s="146"/>
      <c r="AR31" s="156">
        <v>50.890518227258397</v>
      </c>
      <c r="AS31" s="129"/>
      <c r="AT31" s="130">
        <v>6.3506138330198398</v>
      </c>
      <c r="AU31" s="124">
        <v>8.9148990160494197</v>
      </c>
      <c r="AV31" s="124">
        <v>4.9204418973821502</v>
      </c>
      <c r="AW31" s="124">
        <v>5.5275226179098897</v>
      </c>
      <c r="AX31" s="124">
        <v>3.1719435758941401</v>
      </c>
      <c r="AY31" s="131">
        <v>5.7379315259347301</v>
      </c>
      <c r="AZ31" s="124"/>
      <c r="BA31" s="132">
        <v>0.78484498041499695</v>
      </c>
      <c r="BB31" s="133">
        <v>12.336233035085799</v>
      </c>
      <c r="BC31" s="134">
        <v>6.47372383148487</v>
      </c>
      <c r="BD31" s="124"/>
      <c r="BE31" s="135">
        <v>5.9762414987417998</v>
      </c>
      <c r="BF31" s="75"/>
    </row>
    <row r="32" spans="1:58" x14ac:dyDescent="0.2">
      <c r="A32" s="21" t="s">
        <v>52</v>
      </c>
      <c r="B32" s="3" t="str">
        <f t="shared" si="0"/>
        <v>Blacksburg &amp; Wytheville, VA</v>
      </c>
      <c r="C32" s="3"/>
      <c r="D32" s="24" t="s">
        <v>16</v>
      </c>
      <c r="E32" s="27" t="s">
        <v>17</v>
      </c>
      <c r="F32" s="3"/>
      <c r="G32" s="151">
        <v>26.662815363618598</v>
      </c>
      <c r="H32" s="146">
        <v>37.631050887112401</v>
      </c>
      <c r="I32" s="146">
        <v>39.067362058880803</v>
      </c>
      <c r="J32" s="146">
        <v>40.985845193994898</v>
      </c>
      <c r="K32" s="146">
        <v>43.6817527783193</v>
      </c>
      <c r="L32" s="152">
        <v>37.605765256385197</v>
      </c>
      <c r="M32" s="146"/>
      <c r="N32" s="153">
        <v>48.285459153831098</v>
      </c>
      <c r="O32" s="154">
        <v>46.133606940924103</v>
      </c>
      <c r="P32" s="155">
        <v>47.209533047377597</v>
      </c>
      <c r="Q32" s="146"/>
      <c r="R32" s="156">
        <v>40.349698910954501</v>
      </c>
      <c r="S32" s="129"/>
      <c r="T32" s="130">
        <v>3.35510399577967</v>
      </c>
      <c r="U32" s="124">
        <v>6.9930580183399904</v>
      </c>
      <c r="V32" s="124">
        <v>4.1818877388866502</v>
      </c>
      <c r="W32" s="124">
        <v>-7.1350336402536696</v>
      </c>
      <c r="X32" s="124">
        <v>-1.24361740930232</v>
      </c>
      <c r="Y32" s="131">
        <v>0.63914735246537102</v>
      </c>
      <c r="Z32" s="124"/>
      <c r="AA32" s="132">
        <v>0.92004708044406103</v>
      </c>
      <c r="AB32" s="133">
        <v>3.7090582583445602</v>
      </c>
      <c r="AC32" s="134">
        <v>2.2637805003148701</v>
      </c>
      <c r="AD32" s="124"/>
      <c r="AE32" s="135">
        <v>1.1764690116649399</v>
      </c>
      <c r="AF32" s="113"/>
      <c r="AG32" s="151">
        <v>31.5561985767206</v>
      </c>
      <c r="AH32" s="146">
        <v>41.106503704425798</v>
      </c>
      <c r="AI32" s="146">
        <v>44.184556443751198</v>
      </c>
      <c r="AJ32" s="146">
        <v>38.802956229284398</v>
      </c>
      <c r="AK32" s="146">
        <v>39.428630824722099</v>
      </c>
      <c r="AL32" s="152">
        <v>39.015769155780802</v>
      </c>
      <c r="AM32" s="146"/>
      <c r="AN32" s="153">
        <v>44.526176155195898</v>
      </c>
      <c r="AO32" s="154">
        <v>45.603310586859003</v>
      </c>
      <c r="AP32" s="155">
        <v>45.064743371027397</v>
      </c>
      <c r="AQ32" s="146"/>
      <c r="AR32" s="156">
        <v>40.7440475029941</v>
      </c>
      <c r="AS32" s="129"/>
      <c r="AT32" s="130">
        <v>7.4732901850453999</v>
      </c>
      <c r="AU32" s="124">
        <v>10.0641405447191</v>
      </c>
      <c r="AV32" s="124">
        <v>7.3204385519372197</v>
      </c>
      <c r="AW32" s="124">
        <v>3.3147049777371</v>
      </c>
      <c r="AX32" s="124">
        <v>6.5864281966604903</v>
      </c>
      <c r="AY32" s="131">
        <v>6.9332178475184598</v>
      </c>
      <c r="AZ32" s="124"/>
      <c r="BA32" s="132">
        <v>6.7651321770422701</v>
      </c>
      <c r="BB32" s="133">
        <v>5.6690279231219396</v>
      </c>
      <c r="BC32" s="134">
        <v>6.2077030714959198</v>
      </c>
      <c r="BD32" s="124"/>
      <c r="BE32" s="135">
        <v>6.7028769457324904</v>
      </c>
      <c r="BF32" s="75"/>
    </row>
    <row r="33" spans="1:58" x14ac:dyDescent="0.2">
      <c r="A33" s="21" t="s">
        <v>53</v>
      </c>
      <c r="B33" s="3" t="str">
        <f t="shared" si="0"/>
        <v>Lynchburg, VA</v>
      </c>
      <c r="C33" s="3"/>
      <c r="D33" s="24" t="s">
        <v>16</v>
      </c>
      <c r="E33" s="27" t="s">
        <v>17</v>
      </c>
      <c r="F33" s="3"/>
      <c r="G33" s="151">
        <v>32.051291897168802</v>
      </c>
      <c r="H33" s="146">
        <v>50.234311747478003</v>
      </c>
      <c r="I33" s="146">
        <v>60.538841522941702</v>
      </c>
      <c r="J33" s="146">
        <v>55.312645623169502</v>
      </c>
      <c r="K33" s="146">
        <v>45.352164009111597</v>
      </c>
      <c r="L33" s="152">
        <v>48.697850959973898</v>
      </c>
      <c r="M33" s="146"/>
      <c r="N33" s="153">
        <v>64.5168825252196</v>
      </c>
      <c r="O33" s="154">
        <v>60.957487796941003</v>
      </c>
      <c r="P33" s="155">
        <v>62.737185161080298</v>
      </c>
      <c r="Q33" s="146"/>
      <c r="R33" s="156">
        <v>52.709089303147202</v>
      </c>
      <c r="S33" s="129"/>
      <c r="T33" s="130">
        <v>8.26452277628694</v>
      </c>
      <c r="U33" s="124">
        <v>9.0199070918928399</v>
      </c>
      <c r="V33" s="124">
        <v>18.7713455592285</v>
      </c>
      <c r="W33" s="124">
        <v>9.2691101456295506</v>
      </c>
      <c r="X33" s="124">
        <v>-1.2420061052775799</v>
      </c>
      <c r="Y33" s="131">
        <v>9.0917662122091105</v>
      </c>
      <c r="Z33" s="124"/>
      <c r="AA33" s="132">
        <v>-16.827013579833601</v>
      </c>
      <c r="AB33" s="133">
        <v>-11.983214457689501</v>
      </c>
      <c r="AC33" s="134">
        <v>-14.5422346332166</v>
      </c>
      <c r="AD33" s="124"/>
      <c r="AE33" s="135">
        <v>-0.28627480772598402</v>
      </c>
      <c r="AF33" s="113"/>
      <c r="AG33" s="151">
        <v>31.8637658639765</v>
      </c>
      <c r="AH33" s="146">
        <v>46.646354539537903</v>
      </c>
      <c r="AI33" s="146">
        <v>52.970913602342897</v>
      </c>
      <c r="AJ33" s="146">
        <v>50.567565896517998</v>
      </c>
      <c r="AK33" s="146">
        <v>49.310340058574603</v>
      </c>
      <c r="AL33" s="152">
        <v>46.271787992189999</v>
      </c>
      <c r="AM33" s="146"/>
      <c r="AN33" s="153">
        <v>73.374179140904602</v>
      </c>
      <c r="AO33" s="154">
        <v>63.7331304913765</v>
      </c>
      <c r="AP33" s="155">
        <v>68.553654816140494</v>
      </c>
      <c r="AQ33" s="146"/>
      <c r="AR33" s="156">
        <v>52.638035656175902</v>
      </c>
      <c r="AS33" s="129"/>
      <c r="AT33" s="130">
        <v>8.3281828349317895</v>
      </c>
      <c r="AU33" s="124">
        <v>10.376960502841699</v>
      </c>
      <c r="AV33" s="124">
        <v>13.1365057838588</v>
      </c>
      <c r="AW33" s="124">
        <v>7.28507898382371</v>
      </c>
      <c r="AX33" s="124">
        <v>3.0827776080910398</v>
      </c>
      <c r="AY33" s="131">
        <v>8.3826541576923592</v>
      </c>
      <c r="AZ33" s="124"/>
      <c r="BA33" s="132">
        <v>1.32919961115049</v>
      </c>
      <c r="BB33" s="133">
        <v>-2.2969552849124999</v>
      </c>
      <c r="BC33" s="134">
        <v>-0.38929785903394099</v>
      </c>
      <c r="BD33" s="124"/>
      <c r="BE33" s="135">
        <v>4.9438293701365996</v>
      </c>
      <c r="BF33" s="75"/>
    </row>
    <row r="34" spans="1:58" x14ac:dyDescent="0.2">
      <c r="A34" s="21" t="s">
        <v>78</v>
      </c>
      <c r="B34" s="3" t="str">
        <f t="shared" si="0"/>
        <v>Central Virginia</v>
      </c>
      <c r="C34" s="3"/>
      <c r="D34" s="24" t="s">
        <v>16</v>
      </c>
      <c r="E34" s="27" t="s">
        <v>17</v>
      </c>
      <c r="F34" s="3"/>
      <c r="G34" s="151">
        <v>41.903675615363802</v>
      </c>
      <c r="H34" s="146">
        <v>63.736223627265304</v>
      </c>
      <c r="I34" s="146">
        <v>73.766775087909096</v>
      </c>
      <c r="J34" s="146">
        <v>71.950492629158703</v>
      </c>
      <c r="K34" s="146">
        <v>58.833372328915303</v>
      </c>
      <c r="L34" s="152">
        <v>62.038107857722402</v>
      </c>
      <c r="M34" s="146"/>
      <c r="N34" s="153">
        <v>65.971203340546296</v>
      </c>
      <c r="O34" s="154">
        <v>72.448565052745394</v>
      </c>
      <c r="P34" s="155">
        <v>69.209884196645902</v>
      </c>
      <c r="Q34" s="146"/>
      <c r="R34" s="156">
        <v>64.087186811700604</v>
      </c>
      <c r="S34" s="129"/>
      <c r="T34" s="130">
        <v>-13.668122053590601</v>
      </c>
      <c r="U34" s="124">
        <v>1.5749109547276201</v>
      </c>
      <c r="V34" s="124">
        <v>6.3492655694945803</v>
      </c>
      <c r="W34" s="124">
        <v>5.1772157980253803</v>
      </c>
      <c r="X34" s="124">
        <v>-5.3183231062494203</v>
      </c>
      <c r="Y34" s="131">
        <v>-0.322947985721939</v>
      </c>
      <c r="Z34" s="124"/>
      <c r="AA34" s="132">
        <v>-9.0361835293732398</v>
      </c>
      <c r="AB34" s="133">
        <v>-6.6645723801791101</v>
      </c>
      <c r="AC34" s="134">
        <v>-7.8101231265479196</v>
      </c>
      <c r="AD34" s="124"/>
      <c r="AE34" s="135">
        <v>-2.7596922481595301</v>
      </c>
      <c r="AF34" s="113"/>
      <c r="AG34" s="151">
        <v>41.246511480721999</v>
      </c>
      <c r="AH34" s="146">
        <v>55.329201961131702</v>
      </c>
      <c r="AI34" s="146">
        <v>62.098822561454099</v>
      </c>
      <c r="AJ34" s="146">
        <v>63.3601390682092</v>
      </c>
      <c r="AK34" s="146">
        <v>62.8660033266912</v>
      </c>
      <c r="AL34" s="152">
        <v>56.979470046316301</v>
      </c>
      <c r="AM34" s="146"/>
      <c r="AN34" s="153">
        <v>75.000591026528596</v>
      </c>
      <c r="AO34" s="154">
        <v>74.485987183167495</v>
      </c>
      <c r="AP34" s="155">
        <v>74.743289104848103</v>
      </c>
      <c r="AQ34" s="146"/>
      <c r="AR34" s="156">
        <v>62.0532679869387</v>
      </c>
      <c r="AS34" s="129"/>
      <c r="AT34" s="130">
        <v>-10.4558169618197</v>
      </c>
      <c r="AU34" s="124">
        <v>-2.3747882374207201</v>
      </c>
      <c r="AV34" s="124">
        <v>0.30302507189018002</v>
      </c>
      <c r="AW34" s="124">
        <v>0.122960907331907</v>
      </c>
      <c r="AX34" s="124">
        <v>-5.1115766575871699</v>
      </c>
      <c r="AY34" s="131">
        <v>-3.1545457146946498</v>
      </c>
      <c r="AZ34" s="124"/>
      <c r="BA34" s="132">
        <v>-8.3630330689848993</v>
      </c>
      <c r="BB34" s="133">
        <v>-11.109947582853399</v>
      </c>
      <c r="BC34" s="134">
        <v>-9.7526617230905792</v>
      </c>
      <c r="BD34" s="124"/>
      <c r="BE34" s="135">
        <v>-5.5314288970108203</v>
      </c>
      <c r="BF34" s="75"/>
    </row>
    <row r="35" spans="1:58" x14ac:dyDescent="0.2">
      <c r="A35" s="21" t="s">
        <v>79</v>
      </c>
      <c r="B35" s="3" t="str">
        <f t="shared" si="0"/>
        <v>Chesapeake Bay</v>
      </c>
      <c r="C35" s="3"/>
      <c r="D35" s="24" t="s">
        <v>16</v>
      </c>
      <c r="E35" s="27" t="s">
        <v>17</v>
      </c>
      <c r="F35" s="3"/>
      <c r="G35" s="151">
        <v>33.3958867223769</v>
      </c>
      <c r="H35" s="146">
        <v>48.675561745589597</v>
      </c>
      <c r="I35" s="146">
        <v>53.996880222841199</v>
      </c>
      <c r="J35" s="146">
        <v>51.159145775301702</v>
      </c>
      <c r="K35" s="146">
        <v>42.419990714948902</v>
      </c>
      <c r="L35" s="152">
        <v>45.929493036211603</v>
      </c>
      <c r="M35" s="146"/>
      <c r="N35" s="153">
        <v>37.890752089136399</v>
      </c>
      <c r="O35" s="154">
        <v>37.065459610027801</v>
      </c>
      <c r="P35" s="155">
        <v>37.4781058495821</v>
      </c>
      <c r="Q35" s="146"/>
      <c r="R35" s="156">
        <v>43.514810982888903</v>
      </c>
      <c r="S35" s="129"/>
      <c r="T35" s="130">
        <v>-14.422168206403001</v>
      </c>
      <c r="U35" s="124">
        <v>-7.8040267649038304</v>
      </c>
      <c r="V35" s="124">
        <v>-1.3426005644143999</v>
      </c>
      <c r="W35" s="124">
        <v>-8.3226941864084996</v>
      </c>
      <c r="X35" s="124">
        <v>-22.213499127747301</v>
      </c>
      <c r="Y35" s="131">
        <v>-10.6043399760298</v>
      </c>
      <c r="Z35" s="124"/>
      <c r="AA35" s="132">
        <v>-23.140015357554699</v>
      </c>
      <c r="AB35" s="133">
        <v>-34.746458537082901</v>
      </c>
      <c r="AC35" s="134">
        <v>-29.353661027468299</v>
      </c>
      <c r="AD35" s="124"/>
      <c r="AE35" s="135">
        <v>-16.084705145666302</v>
      </c>
      <c r="AF35" s="113"/>
      <c r="AG35" s="151">
        <v>33.251805942432597</v>
      </c>
      <c r="AH35" s="146">
        <v>46.987054317548697</v>
      </c>
      <c r="AI35" s="146">
        <v>51.400742804085397</v>
      </c>
      <c r="AJ35" s="146">
        <v>52.355327298050099</v>
      </c>
      <c r="AK35" s="146">
        <v>52.624164345403798</v>
      </c>
      <c r="AL35" s="152">
        <v>47.323818941504101</v>
      </c>
      <c r="AM35" s="146"/>
      <c r="AN35" s="153">
        <v>53.970287836583097</v>
      </c>
      <c r="AO35" s="154">
        <v>48.986555246053797</v>
      </c>
      <c r="AP35" s="155">
        <v>51.478421541318397</v>
      </c>
      <c r="AQ35" s="146"/>
      <c r="AR35" s="156">
        <v>48.510848255736803</v>
      </c>
      <c r="AS35" s="129"/>
      <c r="AT35" s="130">
        <v>-12.955011424714</v>
      </c>
      <c r="AU35" s="124">
        <v>-9.7362430199734007</v>
      </c>
      <c r="AV35" s="124">
        <v>-7.2325501329334498</v>
      </c>
      <c r="AW35" s="124">
        <v>-11.606668264863</v>
      </c>
      <c r="AX35" s="124">
        <v>-14.4733923307039</v>
      </c>
      <c r="AY35" s="131">
        <v>-11.1869181502143</v>
      </c>
      <c r="AZ35" s="124"/>
      <c r="BA35" s="132">
        <v>-5.5171354426151398</v>
      </c>
      <c r="BB35" s="133">
        <v>-14.8002297196229</v>
      </c>
      <c r="BC35" s="134">
        <v>-10.173841729366501</v>
      </c>
      <c r="BD35" s="124"/>
      <c r="BE35" s="135">
        <v>-10.8821832265422</v>
      </c>
      <c r="BF35" s="75"/>
    </row>
    <row r="36" spans="1:58" x14ac:dyDescent="0.2">
      <c r="A36" s="21" t="s">
        <v>80</v>
      </c>
      <c r="B36" s="3" t="str">
        <f t="shared" si="0"/>
        <v>Coastal Virginia - Eastern Shore</v>
      </c>
      <c r="C36" s="3"/>
      <c r="D36" s="24" t="s">
        <v>16</v>
      </c>
      <c r="E36" s="27" t="s">
        <v>17</v>
      </c>
      <c r="F36" s="3"/>
      <c r="G36" s="151">
        <v>31.173701741105202</v>
      </c>
      <c r="H36" s="146">
        <v>43.606184708554103</v>
      </c>
      <c r="I36" s="146">
        <v>46.929447388342098</v>
      </c>
      <c r="J36" s="146">
        <v>47.398781226343601</v>
      </c>
      <c r="K36" s="146">
        <v>40.098584405753201</v>
      </c>
      <c r="L36" s="152">
        <v>41.841339894019598</v>
      </c>
      <c r="M36" s="146"/>
      <c r="N36" s="153">
        <v>39.879545798637302</v>
      </c>
      <c r="O36" s="154">
        <v>40.2058894776684</v>
      </c>
      <c r="P36" s="155">
        <v>40.042717638152901</v>
      </c>
      <c r="Q36" s="146"/>
      <c r="R36" s="156">
        <v>41.327447820914799</v>
      </c>
      <c r="S36" s="129"/>
      <c r="T36" s="130">
        <v>-6.1648801309947903</v>
      </c>
      <c r="U36" s="124">
        <v>-3.7297576437492101</v>
      </c>
      <c r="V36" s="124">
        <v>1.8070723621160001</v>
      </c>
      <c r="W36" s="124">
        <v>11.900579067706801</v>
      </c>
      <c r="X36" s="124">
        <v>-0.18211405844297701</v>
      </c>
      <c r="Y36" s="131">
        <v>0.99601413163622998</v>
      </c>
      <c r="Z36" s="124"/>
      <c r="AA36" s="132">
        <v>-8.3375283672724105</v>
      </c>
      <c r="AB36" s="133">
        <v>-7.5047389400731399</v>
      </c>
      <c r="AC36" s="134">
        <v>-7.9213198724529104</v>
      </c>
      <c r="AD36" s="124"/>
      <c r="AE36" s="135">
        <v>-1.6409675352975901</v>
      </c>
      <c r="AF36" s="113"/>
      <c r="AG36" s="151">
        <v>34.673360458664597</v>
      </c>
      <c r="AH36" s="146">
        <v>45.772692805622299</v>
      </c>
      <c r="AI36" s="146">
        <v>47.814113186609902</v>
      </c>
      <c r="AJ36" s="146">
        <v>48.103765489180603</v>
      </c>
      <c r="AK36" s="146">
        <v>48.101289601192597</v>
      </c>
      <c r="AL36" s="152">
        <v>44.888171445506401</v>
      </c>
      <c r="AM36" s="146"/>
      <c r="AN36" s="153">
        <v>56.2391632500931</v>
      </c>
      <c r="AO36" s="154">
        <v>53.734371971673397</v>
      </c>
      <c r="AP36" s="155">
        <v>54.986767610883298</v>
      </c>
      <c r="AQ36" s="146"/>
      <c r="AR36" s="156">
        <v>47.760941790807401</v>
      </c>
      <c r="AS36" s="129"/>
      <c r="AT36" s="130">
        <v>4.5960720689258698</v>
      </c>
      <c r="AU36" s="124">
        <v>6.5135955772345397</v>
      </c>
      <c r="AV36" s="124">
        <v>7.1841154259047997</v>
      </c>
      <c r="AW36" s="124">
        <v>7.51365502365186</v>
      </c>
      <c r="AX36" s="124">
        <v>3.2300382518528599</v>
      </c>
      <c r="AY36" s="131">
        <v>5.8559160520023301</v>
      </c>
      <c r="AZ36" s="124"/>
      <c r="BA36" s="132">
        <v>2.7255090298939</v>
      </c>
      <c r="BB36" s="133">
        <v>1.44600662321999</v>
      </c>
      <c r="BC36" s="134">
        <v>2.0963213118167099</v>
      </c>
      <c r="BD36" s="124"/>
      <c r="BE36" s="135">
        <v>4.5846393033359796</v>
      </c>
      <c r="BF36" s="75"/>
    </row>
    <row r="37" spans="1:58" x14ac:dyDescent="0.2">
      <c r="A37" s="21" t="s">
        <v>81</v>
      </c>
      <c r="B37" s="3" t="str">
        <f t="shared" si="0"/>
        <v>Coastal Virginia - Hampton Roads</v>
      </c>
      <c r="C37" s="3"/>
      <c r="D37" s="24" t="s">
        <v>16</v>
      </c>
      <c r="E37" s="27" t="s">
        <v>17</v>
      </c>
      <c r="F37" s="3"/>
      <c r="G37" s="151">
        <v>45.984723536568801</v>
      </c>
      <c r="H37" s="146">
        <v>52.103831823712298</v>
      </c>
      <c r="I37" s="146">
        <v>53.419602271191003</v>
      </c>
      <c r="J37" s="146">
        <v>54.299232661889903</v>
      </c>
      <c r="K37" s="146">
        <v>53.5155514397728</v>
      </c>
      <c r="L37" s="152">
        <v>51.864588346627002</v>
      </c>
      <c r="M37" s="146"/>
      <c r="N37" s="153">
        <v>71.133113694741098</v>
      </c>
      <c r="O37" s="154">
        <v>78.560556171420799</v>
      </c>
      <c r="P37" s="155">
        <v>74.846834933080899</v>
      </c>
      <c r="Q37" s="146"/>
      <c r="R37" s="156">
        <v>58.4309445141852</v>
      </c>
      <c r="S37" s="129"/>
      <c r="T37" s="130">
        <v>10.8709307478564</v>
      </c>
      <c r="U37" s="124">
        <v>15.3078081430262</v>
      </c>
      <c r="V37" s="124">
        <v>13.5242124164374</v>
      </c>
      <c r="W37" s="124">
        <v>19.637597950682999</v>
      </c>
      <c r="X37" s="124">
        <v>11.895975203988</v>
      </c>
      <c r="Y37" s="131">
        <v>14.2739559818407</v>
      </c>
      <c r="Z37" s="124"/>
      <c r="AA37" s="132">
        <v>5.6342636098509802</v>
      </c>
      <c r="AB37" s="133">
        <v>3.34249252663734</v>
      </c>
      <c r="AC37" s="134">
        <v>4.4189932141176396</v>
      </c>
      <c r="AD37" s="124"/>
      <c r="AE37" s="135">
        <v>10.458579237850699</v>
      </c>
      <c r="AF37" s="113"/>
      <c r="AG37" s="151">
        <v>40.106870590300502</v>
      </c>
      <c r="AH37" s="146">
        <v>45.648934782608599</v>
      </c>
      <c r="AI37" s="146">
        <v>49.026056980826297</v>
      </c>
      <c r="AJ37" s="146">
        <v>54.497750742641102</v>
      </c>
      <c r="AK37" s="146">
        <v>56.692127245711099</v>
      </c>
      <c r="AL37" s="152">
        <v>49.193851020416403</v>
      </c>
      <c r="AM37" s="146"/>
      <c r="AN37" s="153">
        <v>72.870196541942406</v>
      </c>
      <c r="AO37" s="154">
        <v>76.0845687559097</v>
      </c>
      <c r="AP37" s="155">
        <v>74.477382648926095</v>
      </c>
      <c r="AQ37" s="146"/>
      <c r="AR37" s="156">
        <v>56.416107484582497</v>
      </c>
      <c r="AS37" s="129"/>
      <c r="AT37" s="130">
        <v>7.2132072299296199</v>
      </c>
      <c r="AU37" s="124">
        <v>11.719978601506799</v>
      </c>
      <c r="AV37" s="124">
        <v>11.07352785977</v>
      </c>
      <c r="AW37" s="124">
        <v>11.589754274428399</v>
      </c>
      <c r="AX37" s="124">
        <v>6.2044488080920397</v>
      </c>
      <c r="AY37" s="131">
        <v>9.5047026184088406</v>
      </c>
      <c r="AZ37" s="124"/>
      <c r="BA37" s="132">
        <v>0.27598984705269203</v>
      </c>
      <c r="BB37" s="133">
        <v>1.11506789682398</v>
      </c>
      <c r="BC37" s="134">
        <v>0.70283500697690204</v>
      </c>
      <c r="BD37" s="124"/>
      <c r="BE37" s="135">
        <v>6.0097548497543896</v>
      </c>
      <c r="BF37" s="75"/>
    </row>
    <row r="38" spans="1:58" x14ac:dyDescent="0.2">
      <c r="A38" s="20" t="s">
        <v>82</v>
      </c>
      <c r="B38" s="3" t="str">
        <f t="shared" si="0"/>
        <v>Northern Virginia</v>
      </c>
      <c r="C38" s="3"/>
      <c r="D38" s="24" t="s">
        <v>16</v>
      </c>
      <c r="E38" s="27" t="s">
        <v>17</v>
      </c>
      <c r="F38" s="3"/>
      <c r="G38" s="151">
        <v>60.065679728879502</v>
      </c>
      <c r="H38" s="146">
        <v>93.926672484120303</v>
      </c>
      <c r="I38" s="146">
        <v>111.936830367108</v>
      </c>
      <c r="J38" s="146">
        <v>109.18809343101201</v>
      </c>
      <c r="K38" s="146">
        <v>87.118091198733595</v>
      </c>
      <c r="L38" s="152">
        <v>92.447073441970801</v>
      </c>
      <c r="M38" s="146"/>
      <c r="N38" s="153">
        <v>67.853850274976097</v>
      </c>
      <c r="O38" s="154">
        <v>69.0542236743308</v>
      </c>
      <c r="P38" s="155">
        <v>68.454036974653405</v>
      </c>
      <c r="Q38" s="146"/>
      <c r="R38" s="156">
        <v>85.591920165594402</v>
      </c>
      <c r="S38" s="129"/>
      <c r="T38" s="130">
        <v>31.877201442854499</v>
      </c>
      <c r="U38" s="124">
        <v>47.358897978817701</v>
      </c>
      <c r="V38" s="124">
        <v>55.475601786831902</v>
      </c>
      <c r="W38" s="124">
        <v>54.218936070425897</v>
      </c>
      <c r="X38" s="124">
        <v>48.9274415078551</v>
      </c>
      <c r="Y38" s="131">
        <v>48.829317843040499</v>
      </c>
      <c r="Z38" s="124"/>
      <c r="AA38" s="132">
        <v>23.132179299339299</v>
      </c>
      <c r="AB38" s="133">
        <v>14.216478178618701</v>
      </c>
      <c r="AC38" s="134">
        <v>18.467857998398799</v>
      </c>
      <c r="AD38" s="124"/>
      <c r="AE38" s="135">
        <v>40.595669599542902</v>
      </c>
      <c r="AF38" s="113"/>
      <c r="AG38" s="151">
        <v>52.500159049860898</v>
      </c>
      <c r="AH38" s="146">
        <v>75.303839976053695</v>
      </c>
      <c r="AI38" s="146">
        <v>89.409186892465002</v>
      </c>
      <c r="AJ38" s="146">
        <v>90.878279674087295</v>
      </c>
      <c r="AK38" s="146">
        <v>78.685702356068703</v>
      </c>
      <c r="AL38" s="152">
        <v>77.355433589707104</v>
      </c>
      <c r="AM38" s="146"/>
      <c r="AN38" s="153">
        <v>67.379982953507707</v>
      </c>
      <c r="AO38" s="154">
        <v>65.863482405584705</v>
      </c>
      <c r="AP38" s="155">
        <v>66.621732679546199</v>
      </c>
      <c r="AQ38" s="146"/>
      <c r="AR38" s="156">
        <v>74.288661901089696</v>
      </c>
      <c r="AS38" s="129"/>
      <c r="AT38" s="130">
        <v>24.489303886272701</v>
      </c>
      <c r="AU38" s="124">
        <v>41.676361875370198</v>
      </c>
      <c r="AV38" s="124">
        <v>50.664832527770997</v>
      </c>
      <c r="AW38" s="124">
        <v>47.044790513315199</v>
      </c>
      <c r="AX38" s="124">
        <v>36.4420666639665</v>
      </c>
      <c r="AY38" s="131">
        <v>41.087281758517697</v>
      </c>
      <c r="AZ38" s="124"/>
      <c r="BA38" s="132">
        <v>14.5403360626297</v>
      </c>
      <c r="BB38" s="133">
        <v>9.9421357187048294</v>
      </c>
      <c r="BC38" s="134">
        <v>12.220304289706601</v>
      </c>
      <c r="BD38" s="124"/>
      <c r="BE38" s="135">
        <v>32.363148254723001</v>
      </c>
      <c r="BF38" s="75"/>
    </row>
    <row r="39" spans="1:58" x14ac:dyDescent="0.2">
      <c r="A39" s="22" t="s">
        <v>83</v>
      </c>
      <c r="B39" s="3" t="str">
        <f t="shared" si="0"/>
        <v>Shenandoah Valley</v>
      </c>
      <c r="C39" s="3"/>
      <c r="D39" s="25" t="s">
        <v>16</v>
      </c>
      <c r="E39" s="28" t="s">
        <v>17</v>
      </c>
      <c r="F39" s="3"/>
      <c r="G39" s="157">
        <v>30.8636649312011</v>
      </c>
      <c r="H39" s="158">
        <v>42.639440312383698</v>
      </c>
      <c r="I39" s="158">
        <v>46.3199060989215</v>
      </c>
      <c r="J39" s="158">
        <v>41.4968529193008</v>
      </c>
      <c r="K39" s="158">
        <v>37.529861472666397</v>
      </c>
      <c r="L39" s="159">
        <v>39.769945146894699</v>
      </c>
      <c r="M39" s="146"/>
      <c r="N39" s="160">
        <v>43.061857567868998</v>
      </c>
      <c r="O39" s="161">
        <v>43.755672182967601</v>
      </c>
      <c r="P39" s="162">
        <v>43.408764875418299</v>
      </c>
      <c r="Q39" s="146"/>
      <c r="R39" s="163">
        <v>40.8096079264729</v>
      </c>
      <c r="S39" s="129"/>
      <c r="T39" s="136">
        <v>-1.02896889985461</v>
      </c>
      <c r="U39" s="137">
        <v>3.0332221868619702</v>
      </c>
      <c r="V39" s="137">
        <v>3.7399697599411699</v>
      </c>
      <c r="W39" s="137">
        <v>7.3994361074196199E-2</v>
      </c>
      <c r="X39" s="137">
        <v>-8.9891421912516698</v>
      </c>
      <c r="Y39" s="138">
        <v>-0.53613542294049699</v>
      </c>
      <c r="Z39" s="124"/>
      <c r="AA39" s="139">
        <v>-17.049070032853699</v>
      </c>
      <c r="AB39" s="140">
        <v>-3.71516547180951</v>
      </c>
      <c r="AC39" s="141">
        <v>-10.8250764687171</v>
      </c>
      <c r="AD39" s="124"/>
      <c r="AE39" s="142">
        <v>-3.9056905469949599</v>
      </c>
      <c r="AF39" s="113"/>
      <c r="AG39" s="157">
        <v>36.133857687362202</v>
      </c>
      <c r="AH39" s="158">
        <v>45.0182487601028</v>
      </c>
      <c r="AI39" s="158">
        <v>48.655965697754503</v>
      </c>
      <c r="AJ39" s="158">
        <v>44.8626702484272</v>
      </c>
      <c r="AK39" s="158">
        <v>44.701621403541097</v>
      </c>
      <c r="AL39" s="159">
        <v>43.873856738423001</v>
      </c>
      <c r="AM39" s="146"/>
      <c r="AN39" s="160">
        <v>59.2460037808926</v>
      </c>
      <c r="AO39" s="161">
        <v>60.6604142843969</v>
      </c>
      <c r="AP39" s="162">
        <v>59.9532090326447</v>
      </c>
      <c r="AQ39" s="146"/>
      <c r="AR39" s="163">
        <v>48.457269928369499</v>
      </c>
      <c r="AS39" s="129"/>
      <c r="AT39" s="136">
        <v>3.0018354352731298</v>
      </c>
      <c r="AU39" s="137">
        <v>6.7232067855896496</v>
      </c>
      <c r="AV39" s="137">
        <v>5.8135166231862199</v>
      </c>
      <c r="AW39" s="137">
        <v>6.4530641608304498</v>
      </c>
      <c r="AX39" s="137">
        <v>4.2585005147075004</v>
      </c>
      <c r="AY39" s="138">
        <v>5.3354907745214799</v>
      </c>
      <c r="AZ39" s="124"/>
      <c r="BA39" s="139">
        <v>1.6883110009264499</v>
      </c>
      <c r="BB39" s="140">
        <v>5.7084540461416102</v>
      </c>
      <c r="BC39" s="141">
        <v>3.68312686610009</v>
      </c>
      <c r="BD39" s="124"/>
      <c r="BE39" s="142">
        <v>4.7407114077057297</v>
      </c>
      <c r="BF39" s="75"/>
    </row>
    <row r="40" spans="1:58" x14ac:dyDescent="0.2">
      <c r="A40" s="19" t="s">
        <v>84</v>
      </c>
      <c r="B40" s="3" t="str">
        <f t="shared" si="0"/>
        <v>Southern Virginia</v>
      </c>
      <c r="C40" s="9"/>
      <c r="D40" s="23" t="s">
        <v>16</v>
      </c>
      <c r="E40" s="26" t="s">
        <v>17</v>
      </c>
      <c r="F40" s="3"/>
      <c r="G40" s="143">
        <v>33.743693784739698</v>
      </c>
      <c r="H40" s="144">
        <v>48.869795351187399</v>
      </c>
      <c r="I40" s="144">
        <v>50.772708438605299</v>
      </c>
      <c r="J40" s="144">
        <v>51.739461849418802</v>
      </c>
      <c r="K40" s="144">
        <v>38.952203132895399</v>
      </c>
      <c r="L40" s="145">
        <v>44.815572511369297</v>
      </c>
      <c r="M40" s="146"/>
      <c r="N40" s="147">
        <v>38.033239009600798</v>
      </c>
      <c r="O40" s="148">
        <v>39.903564931783698</v>
      </c>
      <c r="P40" s="149">
        <v>38.968401970692199</v>
      </c>
      <c r="Q40" s="146"/>
      <c r="R40" s="150">
        <v>43.144952356890201</v>
      </c>
      <c r="S40" s="129"/>
      <c r="T40" s="121">
        <v>-7.7398577016935901</v>
      </c>
      <c r="U40" s="122">
        <v>-7.5678851467825199</v>
      </c>
      <c r="V40" s="122">
        <v>-1.71147602278067</v>
      </c>
      <c r="W40" s="122">
        <v>5.9525997682128198</v>
      </c>
      <c r="X40" s="122">
        <v>-6.6978270099620598</v>
      </c>
      <c r="Y40" s="123">
        <v>-3.2827349539964099</v>
      </c>
      <c r="Z40" s="124"/>
      <c r="AA40" s="125">
        <v>-4.8053090026666698</v>
      </c>
      <c r="AB40" s="126">
        <v>-8.2242453831115903</v>
      </c>
      <c r="AC40" s="127">
        <v>-6.5870285597274298</v>
      </c>
      <c r="AD40" s="124"/>
      <c r="AE40" s="128">
        <v>-4.1576052229004103</v>
      </c>
      <c r="AF40" s="114"/>
      <c r="AG40" s="143">
        <v>35.645481303688697</v>
      </c>
      <c r="AH40" s="144">
        <v>49.765459196563903</v>
      </c>
      <c r="AI40" s="144">
        <v>51.507923193532001</v>
      </c>
      <c r="AJ40" s="144">
        <v>49.206730040424397</v>
      </c>
      <c r="AK40" s="144">
        <v>45.770397928246503</v>
      </c>
      <c r="AL40" s="145">
        <v>46.3791983324911</v>
      </c>
      <c r="AM40" s="146"/>
      <c r="AN40" s="147">
        <v>48.0287361040929</v>
      </c>
      <c r="AO40" s="148">
        <v>48.015473724103003</v>
      </c>
      <c r="AP40" s="149">
        <v>48.022104914098001</v>
      </c>
      <c r="AQ40" s="146"/>
      <c r="AR40" s="150">
        <v>46.848600212950203</v>
      </c>
      <c r="AS40" s="129"/>
      <c r="AT40" s="121">
        <v>-0.88463755608125705</v>
      </c>
      <c r="AU40" s="122">
        <v>1.7456138067689599</v>
      </c>
      <c r="AV40" s="122">
        <v>4.7129244422579397</v>
      </c>
      <c r="AW40" s="122">
        <v>5.5523230863045603</v>
      </c>
      <c r="AX40" s="122">
        <v>5.2359556517200403</v>
      </c>
      <c r="AY40" s="123">
        <v>3.4435441218461502</v>
      </c>
      <c r="AZ40" s="124"/>
      <c r="BA40" s="125">
        <v>5.3548734701374503</v>
      </c>
      <c r="BB40" s="126">
        <v>3.9436449487962899</v>
      </c>
      <c r="BC40" s="127">
        <v>4.6445989244338897</v>
      </c>
      <c r="BD40" s="124"/>
      <c r="BE40" s="128">
        <v>3.7924338884214501</v>
      </c>
      <c r="BF40" s="114"/>
    </row>
    <row r="41" spans="1:58" x14ac:dyDescent="0.2">
      <c r="A41" s="20" t="s">
        <v>85</v>
      </c>
      <c r="B41" s="3" t="str">
        <f t="shared" si="0"/>
        <v>Southwest Virginia - Blue Ridge Highlands</v>
      </c>
      <c r="C41" s="10"/>
      <c r="D41" s="24" t="s">
        <v>16</v>
      </c>
      <c r="E41" s="27" t="s">
        <v>17</v>
      </c>
      <c r="F41" s="3"/>
      <c r="G41" s="151">
        <v>29.008989516230798</v>
      </c>
      <c r="H41" s="146">
        <v>39.958779840848798</v>
      </c>
      <c r="I41" s="146">
        <v>39.678288493116</v>
      </c>
      <c r="J41" s="146">
        <v>40.802416319312798</v>
      </c>
      <c r="K41" s="146">
        <v>41.665676392572898</v>
      </c>
      <c r="L41" s="152">
        <v>38.222830112416297</v>
      </c>
      <c r="M41" s="146"/>
      <c r="N41" s="153">
        <v>47.977778198812601</v>
      </c>
      <c r="O41" s="154">
        <v>46.931304787166802</v>
      </c>
      <c r="P41" s="155">
        <v>47.454541492989698</v>
      </c>
      <c r="Q41" s="146"/>
      <c r="R41" s="156">
        <v>40.8604619354373</v>
      </c>
      <c r="S41" s="129"/>
      <c r="T41" s="130">
        <v>0.95360500304974705</v>
      </c>
      <c r="U41" s="124">
        <v>0.79820549469061897</v>
      </c>
      <c r="V41" s="124">
        <v>-4.3134222474408501</v>
      </c>
      <c r="W41" s="124">
        <v>-10.493118051044201</v>
      </c>
      <c r="X41" s="124">
        <v>-7.2988220053169304</v>
      </c>
      <c r="Y41" s="131">
        <v>-4.6223605696500503</v>
      </c>
      <c r="Z41" s="124"/>
      <c r="AA41" s="132">
        <v>-5.5123927475063201</v>
      </c>
      <c r="AB41" s="133">
        <v>-3.7853590936786601</v>
      </c>
      <c r="AC41" s="134">
        <v>-4.6662155418036404</v>
      </c>
      <c r="AD41" s="124"/>
      <c r="AE41" s="135">
        <v>-4.6369171296080403</v>
      </c>
      <c r="AF41" s="114"/>
      <c r="AG41" s="151">
        <v>33.819023081563302</v>
      </c>
      <c r="AH41" s="146">
        <v>43.760360351779497</v>
      </c>
      <c r="AI41" s="146">
        <v>45.8721303616217</v>
      </c>
      <c r="AJ41" s="146">
        <v>41.761850969933597</v>
      </c>
      <c r="AK41" s="146">
        <v>41.858260442416103</v>
      </c>
      <c r="AL41" s="152">
        <v>41.414485660966498</v>
      </c>
      <c r="AM41" s="146"/>
      <c r="AN41" s="153">
        <v>49.759673892374899</v>
      </c>
      <c r="AO41" s="154">
        <v>49.763881282880099</v>
      </c>
      <c r="AP41" s="155">
        <v>49.761777587627499</v>
      </c>
      <c r="AQ41" s="146"/>
      <c r="AR41" s="156">
        <v>43.801890595966398</v>
      </c>
      <c r="AS41" s="129"/>
      <c r="AT41" s="130">
        <v>0.56343172823339804</v>
      </c>
      <c r="AU41" s="124">
        <v>4.4729360890349597</v>
      </c>
      <c r="AV41" s="124">
        <v>1.5912239346668</v>
      </c>
      <c r="AW41" s="124">
        <v>-0.43372158829871699</v>
      </c>
      <c r="AX41" s="124">
        <v>0.74712152762859496</v>
      </c>
      <c r="AY41" s="131">
        <v>1.4257536002091999</v>
      </c>
      <c r="AZ41" s="124"/>
      <c r="BA41" s="132">
        <v>1.9079264592904699</v>
      </c>
      <c r="BB41" s="133">
        <v>-1.3374846003379599</v>
      </c>
      <c r="BC41" s="134">
        <v>0.258895504727709</v>
      </c>
      <c r="BD41" s="124"/>
      <c r="BE41" s="135">
        <v>1.0497010820519801</v>
      </c>
      <c r="BF41" s="114"/>
    </row>
    <row r="42" spans="1:58" x14ac:dyDescent="0.2">
      <c r="A42" s="21" t="s">
        <v>86</v>
      </c>
      <c r="B42" s="3" t="str">
        <f t="shared" si="0"/>
        <v>Southwest Virginia - Heart of Appalachia</v>
      </c>
      <c r="C42" s="3"/>
      <c r="D42" s="24" t="s">
        <v>16</v>
      </c>
      <c r="E42" s="27" t="s">
        <v>17</v>
      </c>
      <c r="F42" s="3"/>
      <c r="G42" s="151">
        <v>28.163021724818901</v>
      </c>
      <c r="H42" s="146">
        <v>42.363923633969698</v>
      </c>
      <c r="I42" s="146">
        <v>45.9450493745885</v>
      </c>
      <c r="J42" s="146">
        <v>42.147327188939997</v>
      </c>
      <c r="K42" s="146">
        <v>37.767972350230401</v>
      </c>
      <c r="L42" s="152">
        <v>39.277458854509497</v>
      </c>
      <c r="M42" s="146"/>
      <c r="N42" s="153">
        <v>37.837590520078898</v>
      </c>
      <c r="O42" s="154">
        <v>33.9699341672152</v>
      </c>
      <c r="P42" s="155">
        <v>35.903762343647102</v>
      </c>
      <c r="Q42" s="146"/>
      <c r="R42" s="156">
        <v>38.313545565691697</v>
      </c>
      <c r="S42" s="129"/>
      <c r="T42" s="130">
        <v>-13.1886952764947</v>
      </c>
      <c r="U42" s="124">
        <v>-4.1797366263526703</v>
      </c>
      <c r="V42" s="124">
        <v>-0.43654086728686797</v>
      </c>
      <c r="W42" s="124">
        <v>-4.0878813287756604</v>
      </c>
      <c r="X42" s="124">
        <v>-2.3887964530971599</v>
      </c>
      <c r="Y42" s="131">
        <v>-4.4046152817742801</v>
      </c>
      <c r="Z42" s="124"/>
      <c r="AA42" s="132">
        <v>-1.66497144064556</v>
      </c>
      <c r="AB42" s="133">
        <v>-7.5217327018804596</v>
      </c>
      <c r="AC42" s="134">
        <v>-4.5253957041709203</v>
      </c>
      <c r="AD42" s="124"/>
      <c r="AE42" s="135">
        <v>-4.4369834482953996</v>
      </c>
      <c r="AF42" s="114"/>
      <c r="AG42" s="151">
        <v>28.097444042132899</v>
      </c>
      <c r="AH42" s="146">
        <v>41.6058146807109</v>
      </c>
      <c r="AI42" s="146">
        <v>44.343423304805697</v>
      </c>
      <c r="AJ42" s="146">
        <v>42.804004279131</v>
      </c>
      <c r="AK42" s="146">
        <v>40.537034233047997</v>
      </c>
      <c r="AL42" s="152">
        <v>39.477544107965699</v>
      </c>
      <c r="AM42" s="146"/>
      <c r="AN42" s="153">
        <v>41.7785582620144</v>
      </c>
      <c r="AO42" s="154">
        <v>37.956660631994701</v>
      </c>
      <c r="AP42" s="155">
        <v>39.867609447004597</v>
      </c>
      <c r="AQ42" s="146"/>
      <c r="AR42" s="156">
        <v>39.588991347691099</v>
      </c>
      <c r="AS42" s="129"/>
      <c r="AT42" s="130">
        <v>-1.3644767705984899</v>
      </c>
      <c r="AU42" s="124">
        <v>3.8596403725894799</v>
      </c>
      <c r="AV42" s="124">
        <v>4.0165592208493699</v>
      </c>
      <c r="AW42" s="124">
        <v>3.467644501333</v>
      </c>
      <c r="AX42" s="124">
        <v>5.5920078590700504</v>
      </c>
      <c r="AY42" s="131">
        <v>3.3786645413432002</v>
      </c>
      <c r="AZ42" s="124"/>
      <c r="BA42" s="132">
        <v>1.59371649557586</v>
      </c>
      <c r="BB42" s="133">
        <v>0.191912588475287</v>
      </c>
      <c r="BC42" s="134">
        <v>0.92155083631236201</v>
      </c>
      <c r="BD42" s="124"/>
      <c r="BE42" s="135">
        <v>2.65951655727743</v>
      </c>
      <c r="BF42" s="114"/>
    </row>
    <row r="43" spans="1:58" x14ac:dyDescent="0.2">
      <c r="A43" s="22" t="s">
        <v>87</v>
      </c>
      <c r="B43" s="3" t="str">
        <f t="shared" si="0"/>
        <v>Virginia Mountains</v>
      </c>
      <c r="C43" s="3"/>
      <c r="D43" s="25" t="s">
        <v>16</v>
      </c>
      <c r="E43" s="28" t="s">
        <v>17</v>
      </c>
      <c r="F43" s="3"/>
      <c r="G43" s="157">
        <v>36.624687093510602</v>
      </c>
      <c r="H43" s="158">
        <v>48.785297008238103</v>
      </c>
      <c r="I43" s="158">
        <v>52.882753288047397</v>
      </c>
      <c r="J43" s="158">
        <v>50.708456424338699</v>
      </c>
      <c r="K43" s="158">
        <v>48.649611215493501</v>
      </c>
      <c r="L43" s="159">
        <v>47.530161005925699</v>
      </c>
      <c r="M43" s="146"/>
      <c r="N43" s="160">
        <v>65.180595461771901</v>
      </c>
      <c r="O43" s="161">
        <v>58.876330394565599</v>
      </c>
      <c r="P43" s="162">
        <v>62.0284629281688</v>
      </c>
      <c r="Q43" s="146"/>
      <c r="R43" s="163">
        <v>51.672532983709402</v>
      </c>
      <c r="S43" s="129"/>
      <c r="T43" s="136">
        <v>-13.2286939853168</v>
      </c>
      <c r="U43" s="137">
        <v>-10.4345057286312</v>
      </c>
      <c r="V43" s="137">
        <v>12.5271778531521</v>
      </c>
      <c r="W43" s="137">
        <v>16.084768557376201</v>
      </c>
      <c r="X43" s="137">
        <v>13.596878636209601</v>
      </c>
      <c r="Y43" s="138">
        <v>3.2449685916711499</v>
      </c>
      <c r="Z43" s="124"/>
      <c r="AA43" s="139">
        <v>19.148574171596302</v>
      </c>
      <c r="AB43" s="140">
        <v>12.8285449431107</v>
      </c>
      <c r="AC43" s="141">
        <v>16.063154887283599</v>
      </c>
      <c r="AD43" s="124"/>
      <c r="AE43" s="142">
        <v>7.3097248932165098</v>
      </c>
      <c r="AF43" s="114"/>
      <c r="AG43" s="157">
        <v>37.471373753432502</v>
      </c>
      <c r="AH43" s="158">
        <v>48.981564171122898</v>
      </c>
      <c r="AI43" s="158">
        <v>54.007857349327899</v>
      </c>
      <c r="AJ43" s="158">
        <v>53.822050151756002</v>
      </c>
      <c r="AK43" s="158">
        <v>52.236215493568402</v>
      </c>
      <c r="AL43" s="159">
        <v>49.303812183841501</v>
      </c>
      <c r="AM43" s="146"/>
      <c r="AN43" s="160">
        <v>66.974699017199001</v>
      </c>
      <c r="AO43" s="161">
        <v>62.263071614395102</v>
      </c>
      <c r="AP43" s="162">
        <v>64.618885315797002</v>
      </c>
      <c r="AQ43" s="146"/>
      <c r="AR43" s="163">
        <v>53.6795473644003</v>
      </c>
      <c r="AS43" s="129"/>
      <c r="AT43" s="136">
        <v>8.0774493347869605</v>
      </c>
      <c r="AU43" s="137">
        <v>12.7972969085997</v>
      </c>
      <c r="AV43" s="137">
        <v>20.0998521136137</v>
      </c>
      <c r="AW43" s="137">
        <v>14.5524135925185</v>
      </c>
      <c r="AX43" s="137">
        <v>8.5104564587119604</v>
      </c>
      <c r="AY43" s="138">
        <v>12.984503416007099</v>
      </c>
      <c r="AZ43" s="124"/>
      <c r="BA43" s="139">
        <v>13.2570502433391</v>
      </c>
      <c r="BB43" s="140">
        <v>8.3446112324952892</v>
      </c>
      <c r="BC43" s="141">
        <v>10.835956455246</v>
      </c>
      <c r="BD43" s="124"/>
      <c r="BE43" s="142">
        <v>12.236196617371</v>
      </c>
      <c r="BF43" s="114"/>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K4" sqref="K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8"/>
      <c r="B1" s="79" t="s">
        <v>101</v>
      </c>
      <c r="D1" s="117"/>
      <c r="E1" s="117"/>
      <c r="F1" s="117"/>
      <c r="G1" s="117"/>
      <c r="H1" s="117"/>
      <c r="I1" s="117"/>
      <c r="J1" s="117"/>
      <c r="K1" s="117"/>
      <c r="L1" s="117"/>
      <c r="M1" s="117"/>
      <c r="N1" s="117"/>
      <c r="O1" s="117"/>
      <c r="P1" s="117"/>
      <c r="Q1" s="117"/>
      <c r="R1" s="117"/>
      <c r="S1" s="117"/>
      <c r="T1" s="117"/>
      <c r="U1" s="117"/>
      <c r="V1" s="117"/>
      <c r="W1" s="117"/>
      <c r="X1" s="117"/>
      <c r="Y1" s="118"/>
      <c r="Z1" s="118"/>
      <c r="AA1" s="118"/>
      <c r="AB1" s="118"/>
      <c r="AC1" s="118"/>
      <c r="AD1" s="118"/>
      <c r="AE1" s="118"/>
      <c r="AF1" s="118"/>
      <c r="AG1" s="118"/>
      <c r="AH1" s="118"/>
      <c r="AI1" s="118"/>
      <c r="AJ1" s="118"/>
      <c r="AK1" s="118"/>
      <c r="AL1" s="118"/>
    </row>
    <row r="2" spans="1:50" ht="15" customHeight="1" x14ac:dyDescent="0.2">
      <c r="A2" s="117"/>
      <c r="B2" t="s">
        <v>121</v>
      </c>
      <c r="C2" s="117"/>
      <c r="D2" s="117"/>
      <c r="E2" s="117"/>
      <c r="F2" s="117"/>
      <c r="G2" s="117"/>
      <c r="H2" s="117"/>
      <c r="I2" s="117"/>
      <c r="J2" s="117"/>
      <c r="K2" s="117"/>
      <c r="L2" s="117"/>
      <c r="M2" s="117"/>
      <c r="N2" s="117"/>
      <c r="O2" s="117"/>
      <c r="P2" s="117"/>
      <c r="Q2" s="117"/>
      <c r="R2" s="117"/>
      <c r="S2" s="117"/>
      <c r="T2" s="117"/>
      <c r="U2" s="117"/>
      <c r="V2" s="117"/>
      <c r="W2" s="117"/>
      <c r="X2" s="117"/>
      <c r="Y2" s="118"/>
      <c r="Z2" s="118"/>
      <c r="AA2" s="118"/>
      <c r="AB2" s="118"/>
      <c r="AC2" s="118"/>
      <c r="AD2" s="118"/>
      <c r="AE2" s="118"/>
      <c r="AF2" s="118"/>
      <c r="AG2" s="118"/>
      <c r="AH2" s="118"/>
      <c r="AI2" s="118"/>
      <c r="AJ2" s="118"/>
      <c r="AK2" s="118"/>
      <c r="AL2" s="118"/>
    </row>
    <row r="3" spans="1:50"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8"/>
      <c r="Z3" s="118"/>
      <c r="AA3" s="118"/>
      <c r="AB3" s="118"/>
      <c r="AC3" s="118"/>
      <c r="AD3" s="118"/>
      <c r="AE3" s="118"/>
      <c r="AF3" s="118"/>
      <c r="AG3" s="118"/>
      <c r="AH3" s="118"/>
      <c r="AI3" s="118"/>
      <c r="AJ3" s="118"/>
      <c r="AK3" s="118"/>
      <c r="AL3" s="118"/>
    </row>
    <row r="4" spans="1:50"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8"/>
      <c r="Z4" s="118"/>
      <c r="AA4" s="118"/>
      <c r="AB4" s="118"/>
      <c r="AC4" s="118"/>
      <c r="AD4" s="118"/>
      <c r="AE4" s="118"/>
      <c r="AF4" s="118"/>
      <c r="AG4" s="118"/>
      <c r="AH4" s="118"/>
      <c r="AI4" s="118"/>
      <c r="AJ4" s="118"/>
      <c r="AK4" s="118"/>
      <c r="AL4" s="118"/>
    </row>
    <row r="5" spans="1:50" x14ac:dyDescent="0.2">
      <c r="A5" s="117"/>
      <c r="B5" s="117"/>
      <c r="C5" s="117"/>
      <c r="D5" s="117"/>
      <c r="E5" s="117"/>
      <c r="F5" s="117"/>
      <c r="G5" s="117"/>
      <c r="H5" s="117"/>
      <c r="I5" s="117"/>
      <c r="J5" s="117"/>
      <c r="K5" s="117"/>
      <c r="L5" s="117"/>
      <c r="M5" s="117"/>
      <c r="N5" s="117"/>
      <c r="O5" s="117"/>
      <c r="P5" s="117"/>
      <c r="Q5" s="117"/>
      <c r="R5" s="117"/>
      <c r="S5" s="117"/>
      <c r="T5" s="117"/>
      <c r="U5" s="117"/>
      <c r="V5" s="117"/>
      <c r="W5" s="117"/>
      <c r="X5" s="117"/>
      <c r="Y5" s="118"/>
      <c r="Z5" s="118"/>
      <c r="AA5" s="118"/>
      <c r="AB5" s="118"/>
      <c r="AC5" s="118"/>
      <c r="AD5" s="118"/>
      <c r="AE5" s="118"/>
      <c r="AF5" s="118"/>
      <c r="AG5" s="118"/>
      <c r="AH5" s="118"/>
      <c r="AI5" s="118"/>
      <c r="AJ5" s="118"/>
      <c r="AK5" s="118"/>
      <c r="AL5" s="118"/>
    </row>
    <row r="6" spans="1:50"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8"/>
      <c r="Z6" s="118"/>
      <c r="AA6" s="118"/>
      <c r="AB6" s="118"/>
      <c r="AC6" s="118"/>
      <c r="AD6" s="118"/>
      <c r="AE6" s="118"/>
      <c r="AF6" s="118"/>
      <c r="AG6" s="118"/>
      <c r="AH6" s="118"/>
      <c r="AI6" s="118"/>
      <c r="AJ6" s="118"/>
      <c r="AK6" s="118"/>
      <c r="AL6" s="118"/>
    </row>
    <row r="7" spans="1:50"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8"/>
      <c r="Z7" s="118"/>
      <c r="AA7" s="118"/>
      <c r="AB7" s="118"/>
      <c r="AC7" s="118"/>
      <c r="AD7" s="118"/>
      <c r="AE7" s="118"/>
      <c r="AF7" s="118"/>
      <c r="AG7" s="118"/>
      <c r="AH7" s="118"/>
      <c r="AI7" s="118"/>
      <c r="AJ7" s="118"/>
      <c r="AK7" s="118"/>
      <c r="AL7" s="118"/>
    </row>
    <row r="8" spans="1:50" ht="18" customHeight="1" x14ac:dyDescent="0.25">
      <c r="A8" s="80"/>
      <c r="B8" s="117"/>
      <c r="C8" s="117"/>
      <c r="D8" s="199">
        <v>2022</v>
      </c>
      <c r="E8" s="199"/>
      <c r="F8" s="199"/>
      <c r="G8" s="199"/>
      <c r="H8" s="199"/>
      <c r="I8" s="199"/>
      <c r="J8" s="199"/>
      <c r="K8" s="80"/>
      <c r="L8" s="80"/>
      <c r="M8" s="80"/>
      <c r="N8" s="80"/>
      <c r="O8" s="117"/>
      <c r="P8" s="199">
        <v>2021</v>
      </c>
      <c r="Q8" s="199"/>
      <c r="R8" s="199"/>
      <c r="S8" s="199"/>
      <c r="T8" s="199"/>
      <c r="U8" s="199"/>
      <c r="V8" s="199"/>
      <c r="W8" s="80"/>
      <c r="X8" s="80"/>
      <c r="Y8" s="118"/>
      <c r="Z8" s="118"/>
      <c r="AA8" s="118"/>
      <c r="AB8" s="118"/>
      <c r="AC8" s="118"/>
      <c r="AD8" s="118"/>
      <c r="AE8" s="118"/>
      <c r="AF8" s="118"/>
      <c r="AG8" s="118"/>
      <c r="AH8" s="118"/>
      <c r="AI8" s="118"/>
      <c r="AJ8" s="118"/>
      <c r="AK8" s="118"/>
      <c r="AL8" s="118"/>
    </row>
    <row r="9" spans="1:50" ht="15.75" customHeight="1" x14ac:dyDescent="0.25">
      <c r="A9" s="81"/>
      <c r="B9" s="82"/>
      <c r="C9" s="82"/>
      <c r="D9" s="83" t="s">
        <v>0</v>
      </c>
      <c r="E9" s="83" t="s">
        <v>1</v>
      </c>
      <c r="F9" s="83" t="s">
        <v>102</v>
      </c>
      <c r="G9" s="83" t="s">
        <v>2</v>
      </c>
      <c r="H9" s="83" t="s">
        <v>103</v>
      </c>
      <c r="I9" s="83" t="s">
        <v>3</v>
      </c>
      <c r="J9" s="83" t="s">
        <v>4</v>
      </c>
      <c r="K9" s="81"/>
      <c r="L9" s="81"/>
      <c r="M9" s="82"/>
      <c r="N9" s="82"/>
      <c r="O9" s="82"/>
      <c r="P9" s="83" t="s">
        <v>0</v>
      </c>
      <c r="Q9" s="83" t="s">
        <v>1</v>
      </c>
      <c r="R9" s="83" t="s">
        <v>102</v>
      </c>
      <c r="S9" s="83" t="s">
        <v>2</v>
      </c>
      <c r="T9" s="83" t="s">
        <v>103</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
      <c r="A10" s="119"/>
      <c r="B10" s="117"/>
      <c r="C10" s="86" t="s">
        <v>113</v>
      </c>
      <c r="D10" s="87">
        <v>13</v>
      </c>
      <c r="E10" s="88">
        <v>14</v>
      </c>
      <c r="F10" s="88">
        <v>15</v>
      </c>
      <c r="G10" s="88">
        <v>16</v>
      </c>
      <c r="H10" s="88">
        <v>17</v>
      </c>
      <c r="I10" s="88">
        <v>18</v>
      </c>
      <c r="J10" s="89">
        <v>19</v>
      </c>
      <c r="K10" s="119"/>
      <c r="L10" s="119"/>
      <c r="M10" s="196" t="s">
        <v>104</v>
      </c>
      <c r="N10" s="197"/>
      <c r="O10" s="86" t="s">
        <v>113</v>
      </c>
      <c r="P10" s="87">
        <v>14</v>
      </c>
      <c r="Q10" s="88">
        <v>15</v>
      </c>
      <c r="R10" s="88">
        <v>16</v>
      </c>
      <c r="S10" s="88">
        <v>17</v>
      </c>
      <c r="T10" s="88">
        <v>18</v>
      </c>
      <c r="U10" s="88">
        <v>19</v>
      </c>
      <c r="V10" s="89">
        <v>20</v>
      </c>
      <c r="W10" s="119"/>
      <c r="X10" s="119"/>
      <c r="Y10" s="118"/>
      <c r="Z10" s="118"/>
      <c r="AA10" s="118"/>
      <c r="AB10" s="118"/>
      <c r="AC10" s="118"/>
      <c r="AD10" s="118"/>
      <c r="AE10" s="118"/>
      <c r="AF10" s="118"/>
      <c r="AG10" s="118"/>
      <c r="AH10" s="118"/>
      <c r="AI10" s="118"/>
      <c r="AJ10" s="118"/>
      <c r="AK10" s="118"/>
      <c r="AL10" s="118"/>
    </row>
    <row r="11" spans="1:50" ht="20.100000000000001" customHeight="1" x14ac:dyDescent="0.2">
      <c r="A11" s="119"/>
      <c r="B11" s="117"/>
      <c r="C11" s="86" t="s">
        <v>113</v>
      </c>
      <c r="D11" s="90">
        <v>20</v>
      </c>
      <c r="E11" s="91">
        <v>21</v>
      </c>
      <c r="F11" s="91">
        <v>22</v>
      </c>
      <c r="G11" s="91">
        <v>23</v>
      </c>
      <c r="H11" s="91">
        <v>24</v>
      </c>
      <c r="I11" s="91">
        <v>25</v>
      </c>
      <c r="J11" s="92">
        <v>26</v>
      </c>
      <c r="K11" s="119"/>
      <c r="L11" s="119"/>
      <c r="M11" s="196" t="s">
        <v>104</v>
      </c>
      <c r="N11" s="197"/>
      <c r="O11" s="86" t="s">
        <v>113</v>
      </c>
      <c r="P11" s="90">
        <v>21</v>
      </c>
      <c r="Q11" s="91">
        <v>22</v>
      </c>
      <c r="R11" s="91">
        <v>23</v>
      </c>
      <c r="S11" s="91">
        <v>24</v>
      </c>
      <c r="T11" s="91">
        <v>25</v>
      </c>
      <c r="U11" s="91">
        <v>26</v>
      </c>
      <c r="V11" s="92">
        <v>27</v>
      </c>
      <c r="W11" s="119"/>
      <c r="X11" s="119"/>
      <c r="Y11" s="118"/>
      <c r="Z11" s="118"/>
      <c r="AA11" s="118"/>
      <c r="AB11" s="118"/>
      <c r="AC11" s="118"/>
      <c r="AD11" s="118"/>
      <c r="AE11" s="118"/>
      <c r="AF11" s="118"/>
      <c r="AG11" s="118"/>
      <c r="AH11" s="118"/>
      <c r="AI11" s="118"/>
      <c r="AJ11" s="118"/>
      <c r="AK11" s="118"/>
      <c r="AL11" s="118"/>
    </row>
    <row r="12" spans="1:50" ht="20.100000000000001" customHeight="1" x14ac:dyDescent="0.2">
      <c r="A12" s="119"/>
      <c r="B12" s="117"/>
      <c r="C12" s="86" t="s">
        <v>117</v>
      </c>
      <c r="D12" s="93">
        <v>27</v>
      </c>
      <c r="E12" s="94">
        <v>28</v>
      </c>
      <c r="F12" s="94">
        <v>29</v>
      </c>
      <c r="G12" s="94">
        <v>30</v>
      </c>
      <c r="H12" s="94">
        <v>1</v>
      </c>
      <c r="I12" s="94">
        <v>2</v>
      </c>
      <c r="J12" s="95">
        <v>3</v>
      </c>
      <c r="K12" s="119"/>
      <c r="L12" s="119"/>
      <c r="M12" s="196" t="s">
        <v>104</v>
      </c>
      <c r="N12" s="197"/>
      <c r="O12" s="86" t="s">
        <v>117</v>
      </c>
      <c r="P12" s="93">
        <v>28</v>
      </c>
      <c r="Q12" s="94">
        <v>29</v>
      </c>
      <c r="R12" s="94">
        <v>30</v>
      </c>
      <c r="S12" s="94">
        <v>1</v>
      </c>
      <c r="T12" s="94">
        <v>2</v>
      </c>
      <c r="U12" s="94">
        <v>3</v>
      </c>
      <c r="V12" s="95">
        <v>4</v>
      </c>
      <c r="W12" s="119"/>
      <c r="X12" s="119"/>
      <c r="Y12" s="118"/>
      <c r="Z12" s="118"/>
      <c r="AA12" s="118"/>
      <c r="AB12" s="118"/>
      <c r="AC12" s="118"/>
      <c r="AD12" s="118"/>
      <c r="AE12" s="118"/>
      <c r="AF12" s="118"/>
      <c r="AG12" s="118"/>
      <c r="AH12" s="118"/>
      <c r="AI12" s="118"/>
      <c r="AJ12" s="118"/>
      <c r="AK12" s="118"/>
      <c r="AL12" s="118"/>
    </row>
    <row r="13" spans="1:50" ht="20.100000000000001" customHeight="1" x14ac:dyDescent="0.2">
      <c r="A13" s="119"/>
      <c r="B13" s="117"/>
      <c r="C13" s="86" t="s">
        <v>120</v>
      </c>
      <c r="D13" s="96">
        <v>4</v>
      </c>
      <c r="E13" s="97">
        <v>5</v>
      </c>
      <c r="F13" s="97">
        <v>6</v>
      </c>
      <c r="G13" s="97">
        <v>7</v>
      </c>
      <c r="H13" s="97">
        <v>8</v>
      </c>
      <c r="I13" s="97">
        <v>9</v>
      </c>
      <c r="J13" s="98">
        <v>10</v>
      </c>
      <c r="K13" s="119"/>
      <c r="L13" s="119"/>
      <c r="M13" s="196" t="s">
        <v>104</v>
      </c>
      <c r="N13" s="197"/>
      <c r="O13" s="86" t="s">
        <v>120</v>
      </c>
      <c r="P13" s="96">
        <v>5</v>
      </c>
      <c r="Q13" s="97">
        <v>6</v>
      </c>
      <c r="R13" s="97">
        <v>7</v>
      </c>
      <c r="S13" s="97">
        <v>8</v>
      </c>
      <c r="T13" s="97">
        <v>9</v>
      </c>
      <c r="U13" s="97">
        <v>10</v>
      </c>
      <c r="V13" s="98">
        <v>11</v>
      </c>
      <c r="W13" s="119"/>
      <c r="X13" s="119"/>
      <c r="Y13" s="118"/>
      <c r="Z13" s="118"/>
      <c r="AA13" s="118"/>
      <c r="AB13" s="118"/>
      <c r="AC13" s="118"/>
      <c r="AD13" s="118"/>
      <c r="AE13" s="118"/>
      <c r="AF13" s="118"/>
      <c r="AG13" s="118"/>
      <c r="AH13" s="118"/>
      <c r="AI13" s="118"/>
      <c r="AJ13" s="118"/>
      <c r="AK13" s="118"/>
      <c r="AL13" s="118"/>
    </row>
    <row r="14" spans="1:50" ht="20.100000000000001" customHeight="1" x14ac:dyDescent="0.2">
      <c r="A14" s="119"/>
      <c r="B14" s="117"/>
      <c r="C14" s="86" t="s">
        <v>120</v>
      </c>
      <c r="D14" s="99">
        <v>11</v>
      </c>
      <c r="E14" s="100">
        <v>12</v>
      </c>
      <c r="F14" s="100">
        <v>13</v>
      </c>
      <c r="G14" s="100">
        <v>14</v>
      </c>
      <c r="H14" s="100">
        <v>15</v>
      </c>
      <c r="I14" s="100">
        <v>16</v>
      </c>
      <c r="J14" s="101">
        <v>17</v>
      </c>
      <c r="K14" s="119"/>
      <c r="L14" s="119"/>
      <c r="M14" s="196" t="s">
        <v>104</v>
      </c>
      <c r="N14" s="197"/>
      <c r="O14" s="86" t="s">
        <v>120</v>
      </c>
      <c r="P14" s="99">
        <v>12</v>
      </c>
      <c r="Q14" s="100">
        <v>13</v>
      </c>
      <c r="R14" s="100">
        <v>14</v>
      </c>
      <c r="S14" s="100">
        <v>15</v>
      </c>
      <c r="T14" s="100">
        <v>16</v>
      </c>
      <c r="U14" s="100">
        <v>17</v>
      </c>
      <c r="V14" s="101">
        <v>18</v>
      </c>
      <c r="W14" s="119"/>
      <c r="X14" s="119"/>
      <c r="Y14" s="118"/>
      <c r="Z14" s="118"/>
      <c r="AA14" s="118"/>
      <c r="AB14" s="118"/>
      <c r="AC14" s="118"/>
      <c r="AD14" s="118"/>
      <c r="AE14" s="118"/>
      <c r="AF14" s="118"/>
      <c r="AG14" s="118"/>
      <c r="AH14" s="118"/>
      <c r="AI14" s="118"/>
      <c r="AJ14" s="118"/>
      <c r="AK14" s="118"/>
      <c r="AL14" s="118"/>
    </row>
    <row r="15" spans="1:50" ht="20.100000000000001" customHeight="1" x14ac:dyDescent="0.2">
      <c r="A15" s="119"/>
      <c r="B15" s="117"/>
      <c r="C15" s="86" t="s">
        <v>120</v>
      </c>
      <c r="D15" s="102">
        <v>18</v>
      </c>
      <c r="E15" s="103">
        <v>19</v>
      </c>
      <c r="F15" s="103">
        <v>20</v>
      </c>
      <c r="G15" s="103">
        <v>21</v>
      </c>
      <c r="H15" s="103">
        <v>22</v>
      </c>
      <c r="I15" s="103">
        <v>23</v>
      </c>
      <c r="J15" s="104">
        <v>24</v>
      </c>
      <c r="K15" s="119"/>
      <c r="L15" s="119"/>
      <c r="M15" s="196" t="s">
        <v>104</v>
      </c>
      <c r="N15" s="197"/>
      <c r="O15" s="86" t="s">
        <v>120</v>
      </c>
      <c r="P15" s="102">
        <v>19</v>
      </c>
      <c r="Q15" s="103">
        <v>20</v>
      </c>
      <c r="R15" s="103">
        <v>21</v>
      </c>
      <c r="S15" s="103">
        <v>22</v>
      </c>
      <c r="T15" s="103">
        <v>23</v>
      </c>
      <c r="U15" s="103">
        <v>24</v>
      </c>
      <c r="V15" s="104">
        <v>25</v>
      </c>
      <c r="W15" s="119"/>
      <c r="X15" s="119"/>
      <c r="Y15" s="118"/>
      <c r="Z15" s="118"/>
      <c r="AA15" s="118"/>
      <c r="AB15" s="118"/>
      <c r="AC15" s="118"/>
      <c r="AD15" s="118"/>
      <c r="AE15" s="118"/>
      <c r="AF15" s="118"/>
      <c r="AG15" s="118"/>
      <c r="AH15" s="118"/>
      <c r="AI15" s="118"/>
      <c r="AJ15" s="118"/>
      <c r="AK15" s="118"/>
      <c r="AL15" s="118"/>
    </row>
    <row r="16" spans="1:50"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8"/>
      <c r="Z16" s="118"/>
      <c r="AA16" s="118"/>
      <c r="AB16" s="118"/>
      <c r="AC16" s="118"/>
      <c r="AD16" s="118"/>
      <c r="AE16" s="118"/>
      <c r="AF16" s="118"/>
      <c r="AG16" s="118"/>
      <c r="AH16" s="118"/>
      <c r="AI16" s="118"/>
      <c r="AJ16" s="118"/>
      <c r="AK16" s="118"/>
      <c r="AL16" s="118"/>
    </row>
    <row r="17" spans="1:50"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8"/>
      <c r="Z17" s="118"/>
      <c r="AA17" s="118"/>
      <c r="AB17" s="118"/>
      <c r="AC17" s="118"/>
      <c r="AD17" s="118"/>
      <c r="AE17" s="118"/>
      <c r="AF17" s="118"/>
      <c r="AG17" s="118"/>
      <c r="AH17" s="118"/>
      <c r="AI17" s="118"/>
      <c r="AJ17" s="118"/>
      <c r="AK17" s="118"/>
      <c r="AL17" s="118"/>
    </row>
    <row r="18" spans="1:50" x14ac:dyDescent="0.2">
      <c r="A18" s="117"/>
      <c r="B18" s="117"/>
      <c r="C18" s="117"/>
      <c r="D18" s="198" t="s">
        <v>105</v>
      </c>
      <c r="E18" s="198"/>
      <c r="F18" s="198"/>
      <c r="G18" s="198"/>
      <c r="H18" s="198"/>
      <c r="I18" s="198"/>
      <c r="J18" s="198"/>
      <c r="K18" s="117"/>
      <c r="L18" s="117"/>
      <c r="M18" s="117"/>
      <c r="N18" s="117"/>
      <c r="O18" s="117"/>
      <c r="P18" s="198" t="s">
        <v>106</v>
      </c>
      <c r="Q18" s="198"/>
      <c r="R18" s="198"/>
      <c r="S18" s="198"/>
      <c r="T18" s="198"/>
      <c r="U18" s="198"/>
      <c r="V18" s="198"/>
      <c r="W18" s="117"/>
      <c r="X18" s="117"/>
      <c r="Y18" s="118"/>
      <c r="Z18" s="118"/>
      <c r="AA18" s="118"/>
      <c r="AB18" s="118"/>
      <c r="AC18" s="118"/>
      <c r="AD18" s="118"/>
      <c r="AE18" s="118"/>
      <c r="AF18" s="118"/>
      <c r="AG18" s="118"/>
      <c r="AH18" s="118"/>
      <c r="AI18" s="118"/>
      <c r="AJ18" s="118"/>
      <c r="AK18" s="118"/>
      <c r="AL18" s="118"/>
    </row>
    <row r="19" spans="1:50" ht="13.15" customHeight="1" x14ac:dyDescent="0.2">
      <c r="A19" s="117"/>
      <c r="B19" s="117"/>
      <c r="C19" s="195" t="s">
        <v>114</v>
      </c>
      <c r="D19" s="195"/>
      <c r="E19" s="195"/>
      <c r="F19" s="195"/>
      <c r="G19" s="117"/>
      <c r="H19" s="117" t="s">
        <v>115</v>
      </c>
      <c r="I19" s="117"/>
      <c r="J19" s="117"/>
      <c r="K19" s="117"/>
      <c r="L19" s="117"/>
      <c r="M19" s="117"/>
      <c r="N19" s="117"/>
      <c r="O19" s="195" t="s">
        <v>116</v>
      </c>
      <c r="P19" s="195"/>
      <c r="Q19" s="195"/>
      <c r="R19" s="195"/>
      <c r="S19" s="117"/>
      <c r="T19" s="117" t="s">
        <v>115</v>
      </c>
      <c r="U19" s="117"/>
      <c r="V19" s="117"/>
      <c r="W19" s="117"/>
      <c r="X19" s="117"/>
      <c r="Y19" s="118"/>
      <c r="Z19" s="118"/>
      <c r="AA19" s="118"/>
      <c r="AB19" s="118"/>
      <c r="AC19" s="118"/>
      <c r="AD19" s="118"/>
      <c r="AE19" s="118"/>
      <c r="AF19" s="118"/>
      <c r="AG19" s="118"/>
      <c r="AH19" s="118"/>
      <c r="AI19" s="118"/>
      <c r="AJ19" s="118"/>
      <c r="AK19" s="118"/>
      <c r="AL19" s="118"/>
    </row>
    <row r="20" spans="1:50" x14ac:dyDescent="0.2">
      <c r="A20" s="105"/>
      <c r="B20" s="105"/>
      <c r="C20" s="195" t="s">
        <v>122</v>
      </c>
      <c r="D20" s="195"/>
      <c r="E20" s="195"/>
      <c r="F20" s="195"/>
      <c r="G20" s="7"/>
      <c r="H20" s="7" t="s">
        <v>119</v>
      </c>
      <c r="I20" s="7"/>
      <c r="J20" s="7"/>
      <c r="K20" s="105"/>
      <c r="L20" s="105"/>
      <c r="M20" s="105"/>
      <c r="N20" s="105"/>
      <c r="O20" s="195" t="s">
        <v>118</v>
      </c>
      <c r="P20" s="195"/>
      <c r="Q20" s="195"/>
      <c r="R20" s="195"/>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
      <c r="A21" s="107"/>
      <c r="B21" s="107"/>
      <c r="C21" s="195" t="s">
        <v>123</v>
      </c>
      <c r="D21" s="195"/>
      <c r="E21" s="195"/>
      <c r="F21" s="195"/>
      <c r="G21" s="7"/>
      <c r="H21" s="7" t="s">
        <v>124</v>
      </c>
      <c r="I21" s="7"/>
      <c r="J21" s="7"/>
      <c r="K21" s="105"/>
      <c r="L21" s="105"/>
      <c r="M21" s="105"/>
      <c r="N21" s="105"/>
      <c r="O21" s="195" t="s">
        <v>125</v>
      </c>
      <c r="P21" s="195"/>
      <c r="Q21" s="195"/>
      <c r="R21" s="195"/>
      <c r="S21" s="108"/>
      <c r="T21" s="108" t="s">
        <v>124</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
      <c r="A22" s="105"/>
      <c r="B22" s="105"/>
      <c r="C22" s="195"/>
      <c r="D22" s="195"/>
      <c r="E22" s="195"/>
      <c r="F22" s="195"/>
      <c r="G22" s="7"/>
      <c r="H22" s="7"/>
      <c r="I22" s="7"/>
      <c r="J22" s="7"/>
      <c r="K22" s="105"/>
      <c r="L22" s="105"/>
      <c r="M22" s="105"/>
      <c r="N22" s="105"/>
      <c r="O22" s="195" t="s">
        <v>126</v>
      </c>
      <c r="P22" s="195"/>
      <c r="Q22" s="195"/>
      <c r="R22" s="195"/>
      <c r="S22" s="7"/>
      <c r="T22" s="7" t="s">
        <v>127</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
      <c r="A23" s="105"/>
      <c r="B23" s="105"/>
      <c r="C23" s="195"/>
      <c r="D23" s="195"/>
      <c r="E23" s="195"/>
      <c r="F23" s="195"/>
      <c r="G23" s="7"/>
      <c r="H23" s="7"/>
      <c r="I23" s="7"/>
      <c r="J23" s="105"/>
      <c r="K23" s="105"/>
      <c r="L23" s="105"/>
      <c r="M23" s="105"/>
      <c r="N23" s="105"/>
      <c r="O23" s="195"/>
      <c r="P23" s="195"/>
      <c r="Q23" s="195"/>
      <c r="R23" s="19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
      <c r="A24" s="117"/>
      <c r="B24" s="117"/>
      <c r="C24" s="195"/>
      <c r="D24" s="195"/>
      <c r="E24" s="195"/>
      <c r="F24" s="195"/>
      <c r="G24" s="7"/>
      <c r="H24" s="7"/>
      <c r="I24" s="7"/>
      <c r="J24" s="117"/>
      <c r="K24" s="117"/>
      <c r="L24" s="117"/>
      <c r="M24" s="117"/>
      <c r="N24" s="117"/>
      <c r="O24" s="195"/>
      <c r="P24" s="195"/>
      <c r="Q24" s="195"/>
      <c r="R24" s="195"/>
      <c r="S24" s="7"/>
      <c r="T24" s="7"/>
      <c r="U24" s="7"/>
      <c r="V24" s="7"/>
      <c r="W24" s="7"/>
      <c r="X24" s="117"/>
      <c r="Y24" s="118"/>
      <c r="Z24" s="118"/>
      <c r="AA24" s="118"/>
      <c r="AB24" s="118"/>
      <c r="AC24" s="118"/>
      <c r="AD24" s="118"/>
      <c r="AE24" s="118"/>
      <c r="AF24" s="118"/>
      <c r="AG24" s="118"/>
      <c r="AH24" s="118"/>
      <c r="AI24" s="118"/>
      <c r="AJ24" s="118"/>
      <c r="AK24" s="118"/>
      <c r="AL24" s="118"/>
    </row>
    <row r="25" spans="1:50" ht="12.75" customHeight="1" x14ac:dyDescent="0.2">
      <c r="Y25" s="118"/>
      <c r="Z25" s="118"/>
      <c r="AA25" s="118"/>
      <c r="AB25" s="118"/>
      <c r="AC25" s="118"/>
      <c r="AD25" s="118"/>
      <c r="AE25" s="118"/>
      <c r="AF25" s="118"/>
      <c r="AG25" s="118"/>
      <c r="AH25" s="118"/>
      <c r="AI25" s="118"/>
      <c r="AJ25" s="118"/>
      <c r="AK25" s="118"/>
      <c r="AL25" s="118"/>
    </row>
    <row r="26" spans="1:50" x14ac:dyDescent="0.2">
      <c r="A26" s="117"/>
      <c r="B26" s="117"/>
      <c r="C26" s="195"/>
      <c r="D26" s="195"/>
      <c r="E26" s="195"/>
      <c r="F26" s="195"/>
      <c r="G26" s="7"/>
      <c r="H26" s="7"/>
      <c r="I26" s="7"/>
      <c r="J26" s="117"/>
      <c r="K26" s="117"/>
      <c r="L26" s="117"/>
      <c r="M26" s="117"/>
      <c r="N26" s="117"/>
      <c r="O26" s="195"/>
      <c r="P26" s="195"/>
      <c r="Q26" s="195"/>
      <c r="R26" s="195"/>
      <c r="S26" s="7"/>
      <c r="T26" s="7"/>
      <c r="U26" s="7"/>
      <c r="V26" s="7"/>
      <c r="W26" s="7"/>
      <c r="X26" s="117"/>
      <c r="Y26" s="118"/>
      <c r="Z26" s="118"/>
      <c r="AA26" s="118"/>
      <c r="AB26" s="118"/>
      <c r="AC26" s="118"/>
      <c r="AD26" s="118"/>
      <c r="AE26" s="118"/>
      <c r="AF26" s="118"/>
      <c r="AG26" s="118"/>
      <c r="AH26" s="118"/>
      <c r="AI26" s="118"/>
      <c r="AJ26" s="118"/>
      <c r="AK26" s="118"/>
      <c r="AL26" s="118"/>
    </row>
    <row r="27" spans="1:50" x14ac:dyDescent="0.2">
      <c r="A27" s="117"/>
      <c r="B27" s="117"/>
      <c r="C27" s="195"/>
      <c r="D27" s="201"/>
      <c r="E27" s="201"/>
      <c r="F27" s="7"/>
      <c r="G27" s="7"/>
      <c r="H27" s="7"/>
      <c r="I27" s="7"/>
      <c r="J27" s="117"/>
      <c r="K27" s="117"/>
      <c r="L27" s="117"/>
      <c r="M27" s="117"/>
      <c r="N27" s="117"/>
      <c r="O27" s="195"/>
      <c r="P27" s="201"/>
      <c r="Q27" s="201"/>
      <c r="R27" s="7"/>
      <c r="S27" s="7"/>
      <c r="T27" s="7"/>
      <c r="U27" s="7"/>
      <c r="V27" s="7"/>
      <c r="W27" s="7"/>
      <c r="X27" s="117"/>
      <c r="Y27" s="118"/>
      <c r="Z27" s="118"/>
      <c r="AA27" s="118"/>
      <c r="AB27" s="118"/>
      <c r="AC27" s="118"/>
      <c r="AD27" s="118"/>
      <c r="AE27" s="118"/>
      <c r="AF27" s="118"/>
      <c r="AG27" s="118"/>
      <c r="AH27" s="118"/>
      <c r="AI27" s="118"/>
      <c r="AJ27" s="118"/>
      <c r="AK27" s="118"/>
      <c r="AL27" s="118"/>
    </row>
    <row r="28" spans="1:50" x14ac:dyDescent="0.2">
      <c r="A28" s="117"/>
      <c r="B28" s="117"/>
      <c r="C28" s="195"/>
      <c r="D28" s="201"/>
      <c r="E28" s="201"/>
      <c r="F28" s="117"/>
      <c r="G28" s="117"/>
      <c r="H28" s="117"/>
      <c r="I28" s="117"/>
      <c r="J28" s="117"/>
      <c r="K28" s="117"/>
      <c r="L28" s="117"/>
      <c r="M28" s="117"/>
      <c r="N28" s="117"/>
      <c r="O28" s="195"/>
      <c r="P28" s="201"/>
      <c r="Q28" s="201"/>
      <c r="R28" s="117"/>
      <c r="S28" s="117"/>
      <c r="T28" s="117"/>
      <c r="U28" s="117"/>
      <c r="V28" s="117"/>
      <c r="W28" s="117"/>
      <c r="X28" s="117"/>
      <c r="Y28" s="118"/>
      <c r="Z28" s="118"/>
      <c r="AA28" s="118"/>
      <c r="AB28" s="118"/>
      <c r="AC28" s="118"/>
      <c r="AD28" s="118"/>
      <c r="AE28" s="118"/>
      <c r="AF28" s="118"/>
      <c r="AG28" s="118"/>
      <c r="AH28" s="118"/>
      <c r="AI28" s="118"/>
      <c r="AJ28" s="118"/>
      <c r="AK28" s="118"/>
      <c r="AL28" s="118"/>
    </row>
    <row r="29" spans="1:50" x14ac:dyDescent="0.2">
      <c r="A29" s="117"/>
      <c r="B29" s="117"/>
      <c r="C29" s="195"/>
      <c r="D29" s="201"/>
      <c r="E29" s="201"/>
      <c r="F29" s="117"/>
      <c r="G29" s="117"/>
      <c r="H29" s="117"/>
      <c r="I29" s="117"/>
      <c r="J29" s="117"/>
      <c r="K29" s="117"/>
      <c r="L29" s="117"/>
      <c r="M29" s="117"/>
      <c r="N29" s="117"/>
      <c r="O29" s="195"/>
      <c r="P29" s="201"/>
      <c r="Q29" s="201"/>
      <c r="R29" s="117"/>
      <c r="T29" s="117"/>
      <c r="U29" s="117"/>
      <c r="V29" s="117"/>
      <c r="W29" s="117"/>
      <c r="X29" s="117"/>
      <c r="Y29" s="118"/>
      <c r="Z29" s="118"/>
      <c r="AA29" s="118"/>
      <c r="AB29" s="118"/>
      <c r="AC29" s="118"/>
      <c r="AD29" s="118"/>
      <c r="AE29" s="118"/>
      <c r="AF29" s="118"/>
      <c r="AG29" s="118"/>
      <c r="AH29" s="118"/>
      <c r="AI29" s="118"/>
      <c r="AJ29" s="118"/>
      <c r="AK29" s="118"/>
      <c r="AL29" s="118"/>
    </row>
    <row r="30" spans="1:50" x14ac:dyDescent="0.2">
      <c r="A30" s="117"/>
      <c r="B30" s="117"/>
      <c r="C30" s="120"/>
      <c r="D30" s="117"/>
      <c r="E30" s="117"/>
      <c r="F30" s="117"/>
      <c r="G30" s="109" t="s">
        <v>107</v>
      </c>
      <c r="H30" s="117">
        <v>30</v>
      </c>
      <c r="I30" s="117"/>
      <c r="J30" s="117"/>
      <c r="K30" s="117"/>
      <c r="L30" s="117"/>
      <c r="M30" s="117"/>
      <c r="N30" s="117"/>
      <c r="O30" s="120"/>
      <c r="P30" s="117"/>
      <c r="Q30" s="117"/>
      <c r="R30" s="117"/>
      <c r="S30" s="109" t="s">
        <v>107</v>
      </c>
      <c r="T30" s="117">
        <v>30</v>
      </c>
      <c r="U30" s="117"/>
      <c r="V30" s="117"/>
      <c r="W30" s="117"/>
      <c r="X30" s="117"/>
      <c r="Y30" s="118"/>
      <c r="Z30" s="118"/>
      <c r="AA30" s="118"/>
      <c r="AB30" s="118"/>
      <c r="AC30" s="118"/>
      <c r="AD30" s="118"/>
      <c r="AE30" s="118"/>
      <c r="AF30" s="118"/>
      <c r="AG30" s="118"/>
      <c r="AH30" s="118"/>
      <c r="AI30" s="118"/>
      <c r="AJ30" s="118"/>
      <c r="AK30" s="118"/>
      <c r="AL30" s="118"/>
    </row>
    <row r="31" spans="1:50" x14ac:dyDescent="0.2">
      <c r="A31" s="117"/>
      <c r="B31" s="117"/>
      <c r="C31" s="120"/>
      <c r="D31" s="117"/>
      <c r="E31" s="117"/>
      <c r="F31" s="117"/>
      <c r="G31" s="109" t="s">
        <v>108</v>
      </c>
      <c r="H31" s="117">
        <v>12</v>
      </c>
      <c r="I31" s="117"/>
      <c r="J31" s="117"/>
      <c r="K31" s="117"/>
      <c r="L31" s="117"/>
      <c r="M31" s="117"/>
      <c r="N31" s="117"/>
      <c r="O31" s="120"/>
      <c r="P31" s="117"/>
      <c r="Q31" s="117"/>
      <c r="R31" s="117"/>
      <c r="S31" s="109" t="s">
        <v>108</v>
      </c>
      <c r="T31" s="117">
        <v>12</v>
      </c>
      <c r="U31" s="117"/>
      <c r="V31" s="117"/>
      <c r="W31" s="117"/>
      <c r="X31" s="117"/>
      <c r="Y31" s="118"/>
      <c r="Z31" s="118"/>
      <c r="AA31" s="118"/>
      <c r="AB31" s="118"/>
      <c r="AC31" s="118"/>
      <c r="AD31" s="118"/>
      <c r="AE31" s="118"/>
      <c r="AF31" s="118"/>
      <c r="AG31" s="118"/>
      <c r="AH31" s="118"/>
      <c r="AI31" s="118"/>
      <c r="AJ31" s="118"/>
      <c r="AK31" s="118"/>
      <c r="AL31" s="118"/>
    </row>
    <row r="32" spans="1:50" x14ac:dyDescent="0.2">
      <c r="A32" s="117"/>
      <c r="B32" s="117"/>
      <c r="C32" s="120"/>
      <c r="D32" s="117"/>
      <c r="E32" s="117"/>
      <c r="F32" s="117"/>
      <c r="G32" s="117"/>
      <c r="H32" s="117"/>
      <c r="I32" s="117"/>
      <c r="J32" s="117"/>
      <c r="K32" s="117"/>
      <c r="L32" s="117"/>
      <c r="M32" s="117"/>
      <c r="N32" s="117"/>
      <c r="O32" s="120"/>
      <c r="P32" s="117"/>
      <c r="Q32" s="117"/>
      <c r="R32" s="117"/>
      <c r="S32" s="117"/>
      <c r="T32" s="117"/>
      <c r="U32" s="117"/>
      <c r="V32" s="117"/>
      <c r="W32" s="117"/>
      <c r="X32" s="117"/>
      <c r="Y32" s="118"/>
      <c r="Z32" s="118"/>
      <c r="AA32" s="118"/>
      <c r="AB32" s="118"/>
      <c r="AC32" s="118"/>
      <c r="AD32" s="118"/>
      <c r="AE32" s="118"/>
      <c r="AF32" s="118"/>
      <c r="AG32" s="118"/>
      <c r="AH32" s="118"/>
      <c r="AI32" s="118"/>
      <c r="AJ32" s="118"/>
      <c r="AK32" s="118"/>
      <c r="AL32" s="118"/>
    </row>
    <row r="33" spans="1:38" x14ac:dyDescent="0.2">
      <c r="A33" s="117"/>
      <c r="B33" s="117"/>
      <c r="C33" s="120"/>
      <c r="D33" s="117"/>
      <c r="E33" s="117"/>
      <c r="F33" s="117"/>
      <c r="G33" s="117"/>
      <c r="H33" s="117"/>
      <c r="I33" s="117"/>
      <c r="J33" s="117"/>
      <c r="K33" s="117"/>
      <c r="L33" s="117"/>
      <c r="M33" s="117"/>
      <c r="N33" s="117"/>
      <c r="O33" s="120"/>
      <c r="P33" s="117"/>
      <c r="Q33" s="117"/>
      <c r="R33" s="117"/>
      <c r="S33" s="117"/>
      <c r="T33" s="117"/>
      <c r="U33" s="117"/>
      <c r="V33" s="117"/>
      <c r="W33" s="117"/>
      <c r="X33" s="117"/>
      <c r="Y33" s="118"/>
      <c r="Z33" s="118"/>
      <c r="AA33" s="118"/>
      <c r="AB33" s="118"/>
      <c r="AC33" s="118"/>
      <c r="AD33" s="118"/>
      <c r="AE33" s="118"/>
      <c r="AF33" s="118"/>
      <c r="AG33" s="118"/>
      <c r="AH33" s="118"/>
      <c r="AI33" s="118"/>
      <c r="AJ33" s="118"/>
      <c r="AK33" s="118"/>
      <c r="AL33" s="118"/>
    </row>
    <row r="34" spans="1:38" x14ac:dyDescent="0.2">
      <c r="A34" s="117"/>
      <c r="B34" s="110"/>
      <c r="C34" s="111"/>
      <c r="D34" s="117"/>
      <c r="E34" s="117"/>
      <c r="F34" s="117"/>
      <c r="G34" s="117"/>
      <c r="H34" s="117"/>
      <c r="I34" s="117"/>
      <c r="J34" s="117"/>
      <c r="K34" s="117"/>
      <c r="L34" s="117"/>
      <c r="M34" s="117"/>
      <c r="N34" s="117"/>
      <c r="O34" s="120"/>
      <c r="P34" s="117"/>
      <c r="Q34" s="117"/>
      <c r="R34" s="117"/>
      <c r="S34" s="117"/>
      <c r="T34" s="117"/>
      <c r="U34" s="117"/>
      <c r="V34" s="117"/>
      <c r="W34" s="117"/>
      <c r="X34" s="117"/>
      <c r="Y34" s="118"/>
      <c r="Z34" s="118"/>
      <c r="AA34" s="118"/>
      <c r="AB34" s="118"/>
      <c r="AC34" s="118"/>
      <c r="AD34" s="118"/>
      <c r="AE34" s="118"/>
      <c r="AF34" s="118"/>
      <c r="AG34" s="118"/>
      <c r="AH34" s="118"/>
      <c r="AI34" s="118"/>
      <c r="AJ34" s="118"/>
      <c r="AK34" s="118"/>
      <c r="AL34" s="118"/>
    </row>
    <row r="35" spans="1:38" x14ac:dyDescent="0.2">
      <c r="A35" s="117"/>
      <c r="B35" s="110"/>
      <c r="C35" s="111"/>
      <c r="D35" s="117"/>
      <c r="E35" s="117"/>
      <c r="F35" s="117"/>
      <c r="G35" s="117"/>
      <c r="H35" s="117"/>
      <c r="I35" s="117"/>
      <c r="J35" s="117"/>
      <c r="K35" s="117"/>
      <c r="L35" s="117"/>
      <c r="M35" s="117"/>
      <c r="N35" s="117"/>
      <c r="O35" s="117"/>
      <c r="P35" s="117"/>
      <c r="Q35" s="117"/>
      <c r="R35" s="117"/>
      <c r="S35" s="117"/>
      <c r="T35" s="117"/>
      <c r="U35" s="117"/>
      <c r="V35" s="117"/>
      <c r="W35" s="117"/>
      <c r="X35" s="117"/>
      <c r="Y35" s="118"/>
      <c r="Z35" s="118"/>
      <c r="AA35" s="118"/>
      <c r="AB35" s="118"/>
      <c r="AC35" s="118"/>
      <c r="AD35" s="118"/>
      <c r="AE35" s="118"/>
      <c r="AF35" s="118"/>
      <c r="AG35" s="118"/>
      <c r="AH35" s="118"/>
      <c r="AI35" s="118"/>
      <c r="AJ35" s="118"/>
      <c r="AK35" s="118"/>
      <c r="AL35" s="118"/>
    </row>
    <row r="36" spans="1:38" x14ac:dyDescent="0.2">
      <c r="A36" s="117"/>
      <c r="B36" s="117"/>
      <c r="C36" s="111"/>
      <c r="D36" s="117"/>
      <c r="E36" s="117"/>
      <c r="F36" s="117"/>
      <c r="G36" s="117"/>
      <c r="H36" s="117"/>
      <c r="I36" s="117"/>
      <c r="J36" s="117"/>
      <c r="K36" s="117"/>
      <c r="L36" s="117"/>
      <c r="M36" s="117"/>
      <c r="N36" s="117"/>
      <c r="O36" s="117"/>
      <c r="P36" s="117"/>
      <c r="Q36" s="117"/>
      <c r="R36" s="117"/>
      <c r="S36" s="117"/>
      <c r="T36" s="117"/>
      <c r="U36" s="117"/>
      <c r="V36" s="117"/>
      <c r="W36" s="117"/>
      <c r="X36" s="117"/>
      <c r="Y36" s="118"/>
      <c r="Z36" s="118"/>
      <c r="AA36" s="118"/>
      <c r="AB36" s="118"/>
      <c r="AC36" s="118"/>
      <c r="AD36" s="118"/>
      <c r="AE36" s="118"/>
      <c r="AF36" s="118"/>
      <c r="AG36" s="118"/>
      <c r="AH36" s="118"/>
      <c r="AI36" s="118"/>
      <c r="AJ36" s="118"/>
      <c r="AK36" s="118"/>
      <c r="AL36" s="118"/>
    </row>
    <row r="37" spans="1:38" x14ac:dyDescent="0.2">
      <c r="A37" s="117"/>
      <c r="C37" s="112" t="s">
        <v>128</v>
      </c>
      <c r="D37" s="117"/>
      <c r="E37" s="117"/>
      <c r="F37" s="117"/>
      <c r="G37" s="117"/>
      <c r="H37" s="117"/>
      <c r="I37" s="117"/>
      <c r="J37" s="117"/>
      <c r="K37" s="117"/>
      <c r="L37" s="117"/>
      <c r="M37" s="117"/>
      <c r="N37" s="117"/>
      <c r="O37" s="117"/>
      <c r="P37" s="117"/>
      <c r="Q37" s="117"/>
      <c r="R37" s="117"/>
      <c r="S37" s="117"/>
      <c r="T37" s="117"/>
      <c r="U37" s="117"/>
      <c r="V37" s="117"/>
      <c r="W37" s="117"/>
      <c r="X37" s="117"/>
      <c r="Y37" s="118"/>
      <c r="Z37" s="118"/>
      <c r="AA37" s="118"/>
      <c r="AB37" s="118"/>
      <c r="AC37" s="118"/>
      <c r="AD37" s="118"/>
      <c r="AE37" s="118"/>
      <c r="AF37" s="118"/>
      <c r="AG37" s="118"/>
      <c r="AH37" s="118"/>
      <c r="AI37" s="118"/>
      <c r="AJ37" s="118"/>
      <c r="AK37" s="118"/>
      <c r="AL37" s="118"/>
    </row>
    <row r="38" spans="1:38"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8"/>
      <c r="Z38" s="118"/>
      <c r="AA38" s="118"/>
      <c r="AB38" s="118"/>
      <c r="AC38" s="118"/>
      <c r="AD38" s="118"/>
      <c r="AE38" s="118"/>
      <c r="AF38" s="118"/>
      <c r="AG38" s="118"/>
      <c r="AH38" s="118"/>
      <c r="AI38" s="118"/>
      <c r="AJ38" s="118"/>
      <c r="AK38" s="118"/>
      <c r="AL38" s="118"/>
    </row>
    <row r="39" spans="1:38"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8"/>
      <c r="Z39" s="118"/>
      <c r="AA39" s="118"/>
      <c r="AB39" s="118"/>
      <c r="AC39" s="118"/>
      <c r="AD39" s="118"/>
      <c r="AE39" s="118"/>
      <c r="AF39" s="118"/>
      <c r="AG39" s="118"/>
      <c r="AH39" s="118"/>
      <c r="AI39" s="118"/>
      <c r="AJ39" s="118"/>
      <c r="AK39" s="118"/>
      <c r="AL39" s="118"/>
    </row>
    <row r="40" spans="1:38"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8"/>
      <c r="Z40" s="118"/>
      <c r="AA40" s="118"/>
      <c r="AB40" s="118"/>
      <c r="AC40" s="118"/>
      <c r="AD40" s="118"/>
      <c r="AE40" s="118"/>
      <c r="AF40" s="118"/>
      <c r="AG40" s="118"/>
      <c r="AH40" s="118"/>
      <c r="AI40" s="118"/>
      <c r="AJ40" s="118"/>
      <c r="AK40" s="118"/>
      <c r="AL40" s="118"/>
    </row>
    <row r="41" spans="1:38"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8"/>
      <c r="Z41" s="118"/>
      <c r="AA41" s="118"/>
      <c r="AB41" s="118"/>
      <c r="AC41" s="118"/>
      <c r="AD41" s="118"/>
      <c r="AE41" s="118"/>
      <c r="AF41" s="118"/>
      <c r="AG41" s="118"/>
      <c r="AH41" s="118"/>
      <c r="AI41" s="118"/>
      <c r="AJ41" s="118"/>
      <c r="AK41" s="118"/>
      <c r="AL41" s="118"/>
    </row>
    <row r="42" spans="1:38"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8"/>
      <c r="Z42" s="118"/>
      <c r="AA42" s="118"/>
      <c r="AB42" s="118"/>
      <c r="AC42" s="118"/>
      <c r="AD42" s="118"/>
      <c r="AE42" s="118"/>
      <c r="AF42" s="118"/>
      <c r="AG42" s="118"/>
      <c r="AH42" s="118"/>
      <c r="AI42" s="118"/>
      <c r="AJ42" s="118"/>
      <c r="AK42" s="118"/>
      <c r="AL42" s="118"/>
    </row>
    <row r="43" spans="1:38" ht="12.75" customHeight="1" x14ac:dyDescent="0.2">
      <c r="A43" s="117"/>
      <c r="X43" s="117"/>
      <c r="Y43" s="118"/>
      <c r="Z43" s="118"/>
      <c r="AA43" s="118"/>
      <c r="AB43" s="118"/>
      <c r="AC43" s="118"/>
      <c r="AD43" s="118"/>
      <c r="AE43" s="118"/>
      <c r="AF43" s="118"/>
      <c r="AG43" s="118"/>
      <c r="AH43" s="118"/>
      <c r="AI43" s="118"/>
      <c r="AJ43" s="118"/>
      <c r="AK43" s="118"/>
      <c r="AL43" s="118"/>
    </row>
    <row r="44" spans="1:38" ht="41.25" customHeight="1" x14ac:dyDescent="0.2">
      <c r="A44" s="117"/>
      <c r="B44" s="200" t="s">
        <v>100</v>
      </c>
      <c r="C44" s="200"/>
      <c r="D44" s="200"/>
      <c r="E44" s="200"/>
      <c r="F44" s="200"/>
      <c r="G44" s="200"/>
      <c r="H44" s="200"/>
      <c r="I44" s="200"/>
      <c r="J44" s="200"/>
      <c r="K44" s="200"/>
      <c r="L44" s="200"/>
      <c r="M44" s="200"/>
      <c r="N44" s="200"/>
      <c r="O44" s="200"/>
      <c r="P44" s="200"/>
      <c r="Q44" s="200"/>
      <c r="R44" s="200"/>
      <c r="S44" s="200"/>
      <c r="T44" s="200"/>
      <c r="U44" s="200"/>
      <c r="V44" s="200"/>
      <c r="W44" s="200"/>
      <c r="X44" s="117"/>
      <c r="Y44" s="118"/>
      <c r="Z44" s="118"/>
      <c r="AA44" s="118"/>
      <c r="AB44" s="118"/>
      <c r="AC44" s="118"/>
      <c r="AD44" s="118"/>
      <c r="AE44" s="118"/>
      <c r="AF44" s="118"/>
      <c r="AG44" s="118"/>
      <c r="AH44" s="118"/>
      <c r="AI44" s="118"/>
      <c r="AJ44" s="118"/>
      <c r="AK44" s="118"/>
      <c r="AL44" s="118"/>
    </row>
    <row r="45" spans="1:38"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8"/>
      <c r="Z45" s="118"/>
      <c r="AA45" s="118"/>
      <c r="AB45" s="118"/>
      <c r="AC45" s="118"/>
      <c r="AD45" s="118"/>
      <c r="AE45" s="118"/>
      <c r="AF45" s="118"/>
      <c r="AG45" s="118"/>
      <c r="AH45" s="118"/>
      <c r="AI45" s="118"/>
      <c r="AJ45" s="118"/>
      <c r="AK45" s="118"/>
      <c r="AL45" s="118"/>
    </row>
    <row r="46" spans="1:38" x14ac:dyDescent="0.2">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x14ac:dyDescent="0.2">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x14ac:dyDescent="0.2">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x14ac:dyDescent="0.2">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x14ac:dyDescent="0.2">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x14ac:dyDescent="0.2">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x14ac:dyDescent="0.2">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x14ac:dyDescent="0.2">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x14ac:dyDescent="0.2">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x14ac:dyDescent="0.2">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x14ac:dyDescent="0.2">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x14ac:dyDescent="0.2">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x14ac:dyDescent="0.2">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3" t="str">
        <f>HYPERLINK("http://www.str.com/data-insights/resources/glossary", "For all STR definitions, please visit www.str.com/data-insights/resources/glossary")</f>
        <v>For all STR definitions, please visit www.str.com/data-insights/resources/glossary</v>
      </c>
      <c r="B5" s="203"/>
      <c r="C5" s="203"/>
      <c r="D5" s="203"/>
      <c r="E5" s="203"/>
      <c r="F5" s="20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3" t="str">
        <f>HYPERLINK("http://www.str.com/data-insights/resources/FAQ", "For all STR FAQs, please click here or visit http://www.str.com/data-insights/resources/FAQ")</f>
        <v>For all STR FAQs, please click here or visit http://www.str.com/data-insights/resources/FAQ</v>
      </c>
      <c r="B9" s="203"/>
      <c r="C9" s="203"/>
      <c r="D9" s="203"/>
      <c r="E9" s="203"/>
      <c r="F9" s="20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3" t="str">
        <f>HYPERLINK("http://www.str.com/contact", "For additional support, please contact your regional office")</f>
        <v>For additional support, please contact your regional office</v>
      </c>
      <c r="B12" s="203"/>
      <c r="C12" s="203"/>
      <c r="D12" s="203"/>
      <c r="E12" s="203"/>
      <c r="F12" s="203"/>
      <c r="G12" s="203"/>
      <c r="H12" s="203"/>
      <c r="I12" s="203"/>
      <c r="J12" s="20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2" t="str">
        <f>HYPERLINK("http://www.hotelnewsnow.com/", "For the latest in industry news, visit HotelNewsNow.com.")</f>
        <v>For the latest in industry news, visit HotelNewsNow.com.</v>
      </c>
      <c r="B14" s="202"/>
      <c r="C14" s="202"/>
      <c r="D14" s="202"/>
      <c r="E14" s="202"/>
      <c r="F14" s="202"/>
      <c r="G14" s="202"/>
      <c r="H14" s="202"/>
      <c r="I14" s="20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2" t="str">
        <f>HYPERLINK("http://www.hoteldataconference.com/", "To learn more about the Hotel Data Conference, visit HotelDataConference.com.")</f>
        <v>To learn more about the Hotel Data Conference, visit HotelDataConference.com.</v>
      </c>
      <c r="B15" s="202"/>
      <c r="C15" s="202"/>
      <c r="D15" s="202"/>
      <c r="E15" s="202"/>
      <c r="F15" s="202"/>
      <c r="G15" s="202"/>
      <c r="H15" s="202"/>
      <c r="I15" s="20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97</v>
      </c>
    </row>
    <row r="2" spans="1:1" x14ac:dyDescent="0.2">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33BF740-E4F5-426C-A5CC-DAF4ED4ECDAA}"/>
</file>

<file path=customXml/itemProps2.xml><?xml version="1.0" encoding="utf-8"?>
<ds:datastoreItem xmlns:ds="http://schemas.openxmlformats.org/officeDocument/2006/customXml" ds:itemID="{D3FEE272-C626-45E3-8A22-03F50D274A3D}"/>
</file>

<file path=customXml/itemProps3.xml><?xml version="1.0" encoding="utf-8"?>
<ds:datastoreItem xmlns:ds="http://schemas.openxmlformats.org/officeDocument/2006/customXml" ds:itemID="{88D5768B-8C2A-4252-A89C-ABBBAB0F42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2022-12-14T19:08:04Z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