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5AE31132-B1A1-4931-BCD4-0DA05E491DE4}" xr6:coauthVersionLast="47" xr6:coauthVersionMax="47" xr10:uidLastSave="{00000000-0000-0000-0000-000000000000}"/>
  <workbookProtection workbookAlgorithmName="SHA-512" workbookHashValue="DnexVbGkD1ynXoYbgaUyK9audGYJZXz5PuZNPUJHvJNFQ1OgXXyRUaIqggP1zJQpcvwT7/n31aAzaTemwLlPZA==" workbookSaltValue="Me4ngyMldcM7Naj6RdJDH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<sst xmlns="http://schemas.openxmlformats.org/spreadsheetml/2006/main" count="780" uniqueCount="139">
  <si>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</si>
  <si>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</si>
  <si>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</si>
  <si>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</si>
  <si>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</si>
  <si>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</si>
  <si>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</si>
  <si>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</si>
  <si>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</si>
  <si>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</si>
  <si>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</si>
  <si>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</si>
  <si>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</si>
  <si>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</si>
  <si>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</si>
  <si>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</si>
  <si>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</si>
  <si>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</si>
  <si>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</si>
  <si>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</si>
  <si>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</si>
  <si>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</si>
  <si>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</si>
  <si>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</si>
  <si>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</si>
  <si>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</si>
  <si>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</si>
  <si>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</si>
  <si>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</si>
  <si>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</si>
  <si>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</si>
  <si>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</si>
  <si>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</si>
  <si>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</si>
  <si>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</si>
  <si>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</si>
  <si>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</si>
  <si>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</si>
  <si>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</si>
  <si>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</si>
  <si>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</si>
  <si>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</si>
  <si>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</si>
  <si>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</si>
  <si>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</si>
  <si>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</si>
  <si>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</si>
  <si>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</si>
  <si>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</si>
  <si>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</si>
  <si>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</si>
  <si>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</si>
  <si>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</si>
  <si>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</si>
  <si>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</si>
  <si>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</si>
  <si>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</si>
  <si>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</si>
  <si>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</si>
  <si>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</si>
  <si>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</si>
  <si>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</si>
  <si>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</si>
  <si>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</si>
  <si>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</si>
  <si>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</si>
  <si>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</si>
  <si>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</si>
  <si>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</si>
  <si>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</si>
  <si>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</si>
  <si>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</si>
  <si>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</si>
  <si>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</si>
  <si>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</si>
  <si>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</si>
  <si>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</si>
  <si>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</si>
  <si>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</si>
  <si>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</si>
  <si>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</si>
  <si>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</si>
  <si>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</si>
  <si>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</si>
  <si>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</si>
  <si>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</si>
  <si>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</si>
  <si>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</si>
  <si>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</si>
  <si>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</si>
  <si>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</si>
  <si>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</si>
  <si>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</si>
  <si>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</si>
  <si>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</si>
  <si>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</si>
  <si>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</si>
  <si>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</si>
  <si>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</si>
  <si>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</si>
  <si>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</si>
  <si>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</si>
  <si>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</si>
  <si>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</si>
  <si>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</si>
  <si>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</si>
  <si>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</si>
  <si>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</si>
  <si>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</si>
  <si>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</si>
  <si>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</si>
  <si>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</si>
  <si>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 xml:space="preserve"> - First Day of Hanukkah</t>
  </si>
  <si>
    <t>Dec</t>
  </si>
  <si>
    <t>Monday, Dec 19th</t>
  </si>
  <si>
    <t>Saturday, Dec 24th</t>
  </si>
  <si>
    <t xml:space="preserve"> - Christmas Eve</t>
  </si>
  <si>
    <t>Friday, Dec 24th</t>
  </si>
  <si>
    <t>Saturday, Dec 25th</t>
  </si>
  <si>
    <t xml:space="preserve"> - Christmas Day</t>
  </si>
  <si>
    <t>2021/2022</t>
  </si>
  <si>
    <t>Dec / Jan</t>
  </si>
  <si>
    <t>Sunday, Dec 25th</t>
  </si>
  <si>
    <t>Monday, Dec 26th</t>
  </si>
  <si>
    <t xml:space="preserve"> - First Day of Kwanzaa</t>
  </si>
  <si>
    <t>Sunday, Dec 26th</t>
  </si>
  <si>
    <t>Saturday, Dec 31st</t>
  </si>
  <si>
    <t xml:space="preserve"> - New Year's Eve</t>
  </si>
  <si>
    <t>Friday, Dec 31st</t>
  </si>
  <si>
    <t>Saturday, Jan 1st</t>
  </si>
  <si>
    <t xml:space="preserve"> - New Year's Day</t>
  </si>
  <si>
    <t>2022/2023</t>
  </si>
  <si>
    <t>Jan</t>
  </si>
  <si>
    <t>Sunday, Jan 1st</t>
  </si>
  <si>
    <t>For the Week of December 25, 2022 to December 31, 2022</t>
  </si>
  <si>
    <r>
      <t>Note:</t>
    </r>
    <r>
      <rPr>
        <sz val="10"/>
        <rFont val="Arial"/>
      </rPr>
      <t xml:space="preserve"> Weekdays - Sunday through Thursday,  Weekends - Friday and Saturday</t>
    </r>
  </si>
  <si>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</si>
  <si>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Week of December 25, 2022 - December 31, 2022</t>
  </si>
  <si>
    <t>December 04, 2022 - December 31,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</si>
</sst>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Font="1" applyAlignment="1">
      <alignment horizontal="left" vertical="top" wrapText="1"/>
    </xf>
    <xf numFmtId="0" fontId="10"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29" fillId="0" borderId="0" xfId="0" applyFont="1" applyAlignment="1">
      <alignment horizontal="right"/>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Y8" sqref="Y8"/>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28515625" style="41" bestFit="1" customWidth="1"/>
    <col min="6" max="6" width="6.85546875" style="41" bestFit="1" customWidth="1"/>
    <col min="7" max="7" width="12.28515625" style="43" bestFit="1" customWidth="1"/>
    <col min="8" max="9" width="6.85546875" style="41" bestFit="1" customWidth="1"/>
    <col min="10" max="10" width="12" style="43" bestFit="1" customWidth="1"/>
    <col min="11" max="11" width="14.140625" style="43" bestFit="1" customWidth="1"/>
    <col min="12" max="12" width="11.28515625" style="41" hidden="1" customWidth="1" outlineLevel="1"/>
    <col min="13" max="13" width="8" style="41" hidden="1" customWidth="1" outlineLevel="1"/>
    <col min="14" max="17" width="7.5703125" style="41" hidden="1" customWidth="1" outlineLevel="1"/>
    <col min="18" max="18" width="12.285156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7109375" style="41" bestFit="1" customWidth="1"/>
    <col min="26" max="27" width="8.42578125" style="41" bestFit="1" customWidth="1"/>
    <col min="28" max="28" width="8.28515625" style="41" bestFit="1" customWidth="1"/>
    <col min="29" max="29" width="12.28515625" style="43" bestFit="1" customWidth="1"/>
    <col min="30" max="30" width="7.7109375" style="41" bestFit="1" customWidth="1"/>
    <col min="31" max="31" width="8.285156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28515625" style="41" hidden="1" customWidth="1" outlineLevel="1"/>
    <col min="39" max="39" width="7.5703125" style="41" hidden="1" customWidth="1" outlineLevel="1"/>
    <col min="40" max="40" width="12.28515625" style="41" hidden="1" customWidth="1" outlineLevel="1"/>
    <col min="41" max="41" width="7.5703125" style="41" hidden="1" customWidth="1" outlineLevel="1"/>
    <col min="42" max="42" width="7.285156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7109375" style="41" bestFit="1" customWidth="1" collapsed="1"/>
    <col min="47" max="50" width="7.7109375" style="41" bestFit="1" customWidth="1"/>
    <col min="51" max="51" width="12.28515625" style="41" bestFit="1" customWidth="1"/>
    <col min="52" max="52" width="8.42578125" style="41" bestFit="1" customWidth="1"/>
    <col min="53" max="53" width="8.7109375" style="41" bestFit="1" customWidth="1"/>
    <col min="54" max="54" width="12" style="41" bestFit="1" customWidth="1"/>
    <col min="55" max="55" width="14.140625" style="41" bestFit="1" customWidth="1"/>
    <col min="56" max="56" width="9.140625" style="41"/>
    <col min="57" max="61" width="7.42578125" style="41" hidden="1" customWidth="1" outlineLevel="1"/>
    <col min="62" max="62" width="9.285156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18" t="str">
        <f>'Occupancy Raw Data'!B1</f>
        <v>Week of December 25, 2022 - December 31, 2022</v>
      </c>
      <c r="B1" s="121" t="s">
        <v>67</v>
      </c>
      <c r="C1" s="122"/>
      <c r="D1" s="122"/>
      <c r="E1" s="122"/>
      <c r="F1" s="122"/>
      <c r="G1" s="122"/>
      <c r="H1" s="122"/>
      <c r="I1" s="122"/>
      <c r="J1" s="122"/>
      <c r="K1" s="123"/>
      <c r="L1" s="40"/>
      <c r="M1" s="121" t="s">
        <v>74</v>
      </c>
      <c r="N1" s="122"/>
      <c r="O1" s="122"/>
      <c r="P1" s="122"/>
      <c r="Q1" s="122"/>
      <c r="R1" s="122"/>
      <c r="S1" s="122"/>
      <c r="T1" s="122"/>
      <c r="U1" s="122"/>
      <c r="V1" s="123"/>
      <c r="W1" s="40"/>
      <c r="X1" s="121" t="s">
        <v>68</v>
      </c>
      <c r="Y1" s="122"/>
      <c r="Z1" s="122"/>
      <c r="AA1" s="122"/>
      <c r="AB1" s="122"/>
      <c r="AC1" s="122"/>
      <c r="AD1" s="122"/>
      <c r="AE1" s="122"/>
      <c r="AF1" s="122"/>
      <c r="AG1" s="123"/>
      <c r="AH1" s="40"/>
      <c r="AI1" s="121" t="s">
        <v>75</v>
      </c>
      <c r="AJ1" s="122"/>
      <c r="AK1" s="122"/>
      <c r="AL1" s="122"/>
      <c r="AM1" s="122"/>
      <c r="AN1" s="122"/>
      <c r="AO1" s="122"/>
      <c r="AP1" s="122"/>
      <c r="AQ1" s="122"/>
      <c r="AR1" s="123"/>
      <c r="AS1" s="40"/>
      <c r="AT1" s="121" t="s">
        <v>69</v>
      </c>
      <c r="AU1" s="122"/>
      <c r="AV1" s="122"/>
      <c r="AW1" s="122"/>
      <c r="AX1" s="122"/>
      <c r="AY1" s="122"/>
      <c r="AZ1" s="122"/>
      <c r="BA1" s="122"/>
      <c r="BB1" s="122"/>
      <c r="BC1" s="123"/>
      <c r="BD1" s="40"/>
      <c r="BE1" s="121" t="s">
        <v>76</v>
      </c>
      <c r="BF1" s="122"/>
      <c r="BG1" s="122"/>
      <c r="BH1" s="122"/>
      <c r="BI1" s="122"/>
      <c r="BJ1" s="122"/>
      <c r="BK1" s="122"/>
      <c r="BL1" s="122"/>
      <c r="BM1" s="122"/>
      <c r="BN1" s="123"/>
    </row>
    <row r="2" spans="1:66" x14ac:dyDescent="0.25">
      <c r="A2" s="118"/>
      <c r="B2" s="42"/>
      <c r="C2" s="43"/>
      <c r="D2" s="43"/>
      <c r="E2" s="43"/>
      <c r="F2" s="43"/>
      <c r="G2" s="119" t="s">
        <v>65</v>
      </c>
      <c r="H2" s="43"/>
      <c r="I2" s="43"/>
      <c r="J2" s="119" t="s">
        <v>66</v>
      </c>
      <c r="K2" s="120" t="s">
        <v>57</v>
      </c>
      <c r="L2" s="44"/>
      <c r="M2" s="42"/>
      <c r="N2" s="43"/>
      <c r="O2" s="43"/>
      <c r="P2" s="43"/>
      <c r="Q2" s="43"/>
      <c r="R2" s="119" t="s">
        <v>65</v>
      </c>
      <c r="S2" s="43"/>
      <c r="T2" s="43"/>
      <c r="U2" s="119" t="s">
        <v>66</v>
      </c>
      <c r="V2" s="120" t="s">
        <v>57</v>
      </c>
      <c r="W2" s="44"/>
      <c r="X2" s="42"/>
      <c r="Y2" s="43"/>
      <c r="Z2" s="43"/>
      <c r="AA2" s="43"/>
      <c r="AB2" s="43"/>
      <c r="AC2" s="119" t="s">
        <v>65</v>
      </c>
      <c r="AD2" s="43"/>
      <c r="AE2" s="43"/>
      <c r="AF2" s="119" t="s">
        <v>66</v>
      </c>
      <c r="AG2" s="120" t="s">
        <v>57</v>
      </c>
      <c r="AH2" s="44"/>
      <c r="AI2" s="42"/>
      <c r="AJ2" s="43"/>
      <c r="AK2" s="43"/>
      <c r="AL2" s="43"/>
      <c r="AM2" s="43"/>
      <c r="AN2" s="119" t="s">
        <v>65</v>
      </c>
      <c r="AO2" s="43"/>
      <c r="AP2" s="43"/>
      <c r="AQ2" s="119" t="s">
        <v>66</v>
      </c>
      <c r="AR2" s="120" t="s">
        <v>57</v>
      </c>
      <c r="AS2" s="40"/>
      <c r="AT2" s="42"/>
      <c r="AU2" s="43"/>
      <c r="AV2" s="43"/>
      <c r="AW2" s="43"/>
      <c r="AX2" s="43"/>
      <c r="AY2" s="119" t="s">
        <v>65</v>
      </c>
      <c r="AZ2" s="43"/>
      <c r="BA2" s="43"/>
      <c r="BB2" s="119" t="s">
        <v>66</v>
      </c>
      <c r="BC2" s="120" t="s">
        <v>57</v>
      </c>
      <c r="BD2" s="44"/>
      <c r="BE2" s="42"/>
      <c r="BF2" s="43"/>
      <c r="BG2" s="43"/>
      <c r="BH2" s="43"/>
      <c r="BI2" s="43"/>
      <c r="BJ2" s="119" t="s">
        <v>65</v>
      </c>
      <c r="BK2" s="43"/>
      <c r="BL2" s="43"/>
      <c r="BM2" s="119" t="s">
        <v>66</v>
      </c>
      <c r="BN2" s="120" t="s">
        <v>57</v>
      </c>
    </row>
    <row r="3" spans="1:66" x14ac:dyDescent="0.25">
      <c r="A3" s="118"/>
      <c r="B3" s="45" t="s">
        <v>58</v>
      </c>
      <c r="C3" s="44" t="s">
        <v>59</v>
      </c>
      <c r="D3" s="44" t="s">
        <v>60</v>
      </c>
      <c r="E3" s="44" t="s">
        <v>61</v>
      </c>
      <c r="F3" s="44" t="s">
        <v>62</v>
      </c>
      <c r="G3" s="119"/>
      <c r="H3" s="44" t="s">
        <v>63</v>
      </c>
      <c r="I3" s="44" t="s">
        <v>64</v>
      </c>
      <c r="J3" s="119"/>
      <c r="K3" s="120"/>
      <c r="L3" s="44"/>
      <c r="M3" s="45" t="s">
        <v>58</v>
      </c>
      <c r="N3" s="44" t="s">
        <v>59</v>
      </c>
      <c r="O3" s="44" t="s">
        <v>60</v>
      </c>
      <c r="P3" s="44" t="s">
        <v>61</v>
      </c>
      <c r="Q3" s="44" t="s">
        <v>62</v>
      </c>
      <c r="R3" s="119"/>
      <c r="S3" s="44" t="s">
        <v>63</v>
      </c>
      <c r="T3" s="44" t="s">
        <v>64</v>
      </c>
      <c r="U3" s="119"/>
      <c r="V3" s="120"/>
      <c r="W3" s="44"/>
      <c r="X3" s="45" t="s">
        <v>58</v>
      </c>
      <c r="Y3" s="44" t="s">
        <v>59</v>
      </c>
      <c r="Z3" s="44" t="s">
        <v>60</v>
      </c>
      <c r="AA3" s="44" t="s">
        <v>61</v>
      </c>
      <c r="AB3" s="44" t="s">
        <v>62</v>
      </c>
      <c r="AC3" s="119"/>
      <c r="AD3" s="44" t="s">
        <v>63</v>
      </c>
      <c r="AE3" s="44" t="s">
        <v>64</v>
      </c>
      <c r="AF3" s="119"/>
      <c r="AG3" s="120"/>
      <c r="AH3" s="44"/>
      <c r="AI3" s="45" t="s">
        <v>58</v>
      </c>
      <c r="AJ3" s="44" t="s">
        <v>59</v>
      </c>
      <c r="AK3" s="44" t="s">
        <v>60</v>
      </c>
      <c r="AL3" s="44" t="s">
        <v>61</v>
      </c>
      <c r="AM3" s="44" t="s">
        <v>62</v>
      </c>
      <c r="AN3" s="119"/>
      <c r="AO3" s="44" t="s">
        <v>63</v>
      </c>
      <c r="AP3" s="44" t="s">
        <v>64</v>
      </c>
      <c r="AQ3" s="119"/>
      <c r="AR3" s="120"/>
      <c r="AS3" s="40"/>
      <c r="AT3" s="45" t="s">
        <v>58</v>
      </c>
      <c r="AU3" s="44" t="s">
        <v>59</v>
      </c>
      <c r="AV3" s="44" t="s">
        <v>60</v>
      </c>
      <c r="AW3" s="44" t="s">
        <v>61</v>
      </c>
      <c r="AX3" s="44" t="s">
        <v>62</v>
      </c>
      <c r="AY3" s="119"/>
      <c r="AZ3" s="44" t="s">
        <v>63</v>
      </c>
      <c r="BA3" s="44" t="s">
        <v>64</v>
      </c>
      <c r="BB3" s="119"/>
      <c r="BC3" s="120"/>
      <c r="BD3" s="44"/>
      <c r="BE3" s="45" t="s">
        <v>58</v>
      </c>
      <c r="BF3" s="44" t="s">
        <v>59</v>
      </c>
      <c r="BG3" s="44" t="s">
        <v>60</v>
      </c>
      <c r="BH3" s="44" t="s">
        <v>61</v>
      </c>
      <c r="BI3" s="44" t="s">
        <v>62</v>
      </c>
      <c r="BJ3" s="119"/>
      <c r="BK3" s="44" t="s">
        <v>63</v>
      </c>
      <c r="BL3" s="44" t="s">
        <v>64</v>
      </c>
      <c r="BM3" s="119"/>
      <c r="BN3" s="120"/>
    </row>
    <row r="4" spans="1:66" x14ac:dyDescent="0.25">
      <c r="A4" s="46" t="s">
        <v>15</v>
      </c>
      <c r="B4" s="47">
        <f>VLOOKUP($A4,'Occupancy Raw Data'!$B$8:$BE$45,'Occupancy Raw Data'!G$3,FALSE)</f>
        <v>44.512360872118201</v>
      </c>
      <c r="C4" s="48">
        <f>VLOOKUP($A4,'Occupancy Raw Data'!$B$8:$BE$45,'Occupancy Raw Data'!H$3,FALSE)</f>
        <v>48.766357216593001</v>
      </c>
      <c r="D4" s="48">
        <f>VLOOKUP($A4,'Occupancy Raw Data'!$B$8:$BE$45,'Occupancy Raw Data'!I$3,FALSE)</f>
        <v>54.352746761543898</v>
      </c>
      <c r="E4" s="48">
        <f>VLOOKUP($A4,'Occupancy Raw Data'!$B$8:$BE$45,'Occupancy Raw Data'!J$3,FALSE)</f>
        <v>56.096487385926899</v>
      </c>
      <c r="F4" s="48">
        <f>VLOOKUP($A4,'Occupancy Raw Data'!$B$8:$BE$45,'Occupancy Raw Data'!K$3,FALSE)</f>
        <v>55.8956621819842</v>
      </c>
      <c r="G4" s="49">
        <f>VLOOKUP($A4,'Occupancy Raw Data'!$B$8:$BE$45,'Occupancy Raw Data'!L$3,FALSE)</f>
        <v>51.924884015860599</v>
      </c>
      <c r="H4" s="48">
        <f>VLOOKUP($A4,'Occupancy Raw Data'!$B$8:$BE$45,'Occupancy Raw Data'!N$3,FALSE)</f>
        <v>56.1400333675968</v>
      </c>
      <c r="I4" s="48">
        <f>VLOOKUP($A4,'Occupancy Raw Data'!$B$8:$BE$45,'Occupancy Raw Data'!O$3,FALSE)</f>
        <v>63.636467079625298</v>
      </c>
      <c r="J4" s="49">
        <f>VLOOKUP($A4,'Occupancy Raw Data'!$B$8:$BE$45,'Occupancy Raw Data'!P$3,FALSE)</f>
        <v>59.888291858410803</v>
      </c>
      <c r="K4" s="50">
        <f>VLOOKUP($A4,'Occupancy Raw Data'!$B$8:$BE$45,'Occupancy Raw Data'!R$3,FALSE)</f>
        <v>54.200231551349397</v>
      </c>
      <c r="M4" s="47">
        <f>VLOOKUP($A4,'Occupancy Raw Data'!$B$8:$BE$45,'Occupancy Raw Data'!T$3,FALSE)</f>
        <v>-11.3335808541462</v>
      </c>
      <c r="N4" s="48">
        <f>VLOOKUP($A4,'Occupancy Raw Data'!$B$8:$BE$45,'Occupancy Raw Data'!U$3,FALSE)</f>
        <v>-9.5494582968863106</v>
      </c>
      <c r="O4" s="48">
        <f>VLOOKUP($A4,'Occupancy Raw Data'!$B$8:$BE$45,'Occupancy Raw Data'!V$3,FALSE)</f>
        <v>-1.14000613137788</v>
      </c>
      <c r="P4" s="48">
        <f>VLOOKUP($A4,'Occupancy Raw Data'!$B$8:$BE$45,'Occupancy Raw Data'!W$3,FALSE)</f>
        <v>3.3701951091833702</v>
      </c>
      <c r="Q4" s="48">
        <f>VLOOKUP($A4,'Occupancy Raw Data'!$B$8:$BE$45,'Occupancy Raw Data'!X$3,FALSE)</f>
        <v>5.4448664790887804</v>
      </c>
      <c r="R4" s="49">
        <f>VLOOKUP($A4,'Occupancy Raw Data'!$B$8:$BE$45,'Occupancy Raw Data'!Y$3,FALSE)</f>
        <v>-2.53367227012895</v>
      </c>
      <c r="S4" s="48">
        <f>VLOOKUP($A4,'Occupancy Raw Data'!$B$8:$BE$45,'Occupancy Raw Data'!AA$3,FALSE)</f>
        <v>-10.0083319595192</v>
      </c>
      <c r="T4" s="48">
        <f>VLOOKUP($A4,'Occupancy Raw Data'!$B$8:$BE$45,'Occupancy Raw Data'!AB$3,FALSE)</f>
        <v>24.187577803876099</v>
      </c>
      <c r="U4" s="49">
        <f>VLOOKUP($A4,'Occupancy Raw Data'!$B$8:$BE$45,'Occupancy Raw Data'!AC$3,FALSE)</f>
        <v>5.4092471352498004</v>
      </c>
      <c r="V4" s="50">
        <f>VLOOKUP($A4,'Occupancy Raw Data'!$B$8:$BE$45,'Occupancy Raw Data'!AE$3,FALSE)</f>
        <v>-0.15786093436996701</v>
      </c>
      <c r="X4" s="51">
        <f>VLOOKUP($A4,'ADR Raw Data'!$B$6:$BE$43,'ADR Raw Data'!G$1,FALSE)</f>
        <v>142.84145523858101</v>
      </c>
      <c r="Y4" s="52">
        <f>VLOOKUP($A4,'ADR Raw Data'!$B$6:$BE$43,'ADR Raw Data'!H$1,FALSE)</f>
        <v>150.65332819016001</v>
      </c>
      <c r="Z4" s="52">
        <f>VLOOKUP($A4,'ADR Raw Data'!$B$6:$BE$43,'ADR Raw Data'!I$1,FALSE)</f>
        <v>157.31596673751599</v>
      </c>
      <c r="AA4" s="52">
        <f>VLOOKUP($A4,'ADR Raw Data'!$B$6:$BE$43,'ADR Raw Data'!J$1,FALSE)</f>
        <v>161.208017623014</v>
      </c>
      <c r="AB4" s="52">
        <f>VLOOKUP($A4,'ADR Raw Data'!$B$6:$BE$43,'ADR Raw Data'!K$1,FALSE)</f>
        <v>165.81321059653499</v>
      </c>
      <c r="AC4" s="53">
        <f>VLOOKUP($A4,'ADR Raw Data'!$B$6:$BE$43,'ADR Raw Data'!L$1,FALSE)</f>
        <v>156.25345582891501</v>
      </c>
      <c r="AD4" s="52">
        <f>VLOOKUP($A4,'ADR Raw Data'!$B$6:$BE$43,'ADR Raw Data'!N$1,FALSE)</f>
        <v>181.92004886714301</v>
      </c>
      <c r="AE4" s="52">
        <f>VLOOKUP($A4,'ADR Raw Data'!$B$6:$BE$43,'ADR Raw Data'!O$1,FALSE)</f>
        <v>198.93707868117301</v>
      </c>
      <c r="AF4" s="53">
        <f>VLOOKUP($A4,'ADR Raw Data'!$B$6:$BE$43,'ADR Raw Data'!P$1,FALSE)</f>
        <v>190.961179050769</v>
      </c>
      <c r="AG4" s="54">
        <f>VLOOKUP($A4,'ADR Raw Data'!$B$6:$BE$43,'ADR Raw Data'!R$1,FALSE)</f>
        <v>167.21106210063601</v>
      </c>
      <c r="AI4" s="47">
        <f>VLOOKUP($A4,'ADR Raw Data'!$B$6:$BE$43,'ADR Raw Data'!T$1,FALSE)</f>
        <v>-1.6006775496380801</v>
      </c>
      <c r="AJ4" s="48">
        <f>VLOOKUP($A4,'ADR Raw Data'!$B$6:$BE$43,'ADR Raw Data'!U$1,FALSE)</f>
        <v>-2.3805209074619301E-2</v>
      </c>
      <c r="AK4" s="48">
        <f>VLOOKUP($A4,'ADR Raw Data'!$B$6:$BE$43,'ADR Raw Data'!V$1,FALSE)</f>
        <v>2.6549292150363399</v>
      </c>
      <c r="AL4" s="48">
        <f>VLOOKUP($A4,'ADR Raw Data'!$B$6:$BE$43,'ADR Raw Data'!W$1,FALSE)</f>
        <v>3.64795047883826</v>
      </c>
      <c r="AM4" s="48">
        <f>VLOOKUP($A4,'ADR Raw Data'!$B$6:$BE$43,'ADR Raw Data'!X$1,FALSE)</f>
        <v>0.80338094084514</v>
      </c>
      <c r="AN4" s="49">
        <f>VLOOKUP($A4,'ADR Raw Data'!$B$6:$BE$43,'ADR Raw Data'!Y$1,FALSE)</f>
        <v>1.52264145778059</v>
      </c>
      <c r="AO4" s="48">
        <f>VLOOKUP($A4,'ADR Raw Data'!$B$6:$BE$43,'ADR Raw Data'!AA$1,FALSE)</f>
        <v>-3.0961308892821302</v>
      </c>
      <c r="AP4" s="48">
        <f>VLOOKUP($A4,'ADR Raw Data'!$B$6:$BE$43,'ADR Raw Data'!AB$1,FALSE)</f>
        <v>25.016893258153601</v>
      </c>
      <c r="AQ4" s="49">
        <f>VLOOKUP($A4,'ADR Raw Data'!$B$6:$BE$43,'ADR Raw Data'!AC$1,FALSE)</f>
        <v>9.2217209915264693</v>
      </c>
      <c r="AR4" s="50">
        <f>VLOOKUP($A4,'ADR Raw Data'!$B$6:$BE$43,'ADR Raw Data'!AE$1,FALSE)</f>
        <v>4.3984529642263404</v>
      </c>
      <c r="AS4" s="40"/>
      <c r="AT4" s="51">
        <f>VLOOKUP($A4,'RevPAR Raw Data'!$B$6:$BE$43,'RevPAR Raw Data'!G$1,FALSE)</f>
        <v>63.582104030782297</v>
      </c>
      <c r="AU4" s="52">
        <f>VLOOKUP($A4,'RevPAR Raw Data'!$B$6:$BE$43,'RevPAR Raw Data'!H$1,FALSE)</f>
        <v>73.468140183899806</v>
      </c>
      <c r="AV4" s="52">
        <f>VLOOKUP($A4,'RevPAR Raw Data'!$B$6:$BE$43,'RevPAR Raw Data'!I$1,FALSE)</f>
        <v>85.505549016317204</v>
      </c>
      <c r="AW4" s="52">
        <f>VLOOKUP($A4,'RevPAR Raw Data'!$B$6:$BE$43,'RevPAR Raw Data'!J$1,FALSE)</f>
        <v>90.432035270997304</v>
      </c>
      <c r="AX4" s="52">
        <f>VLOOKUP($A4,'RevPAR Raw Data'!$B$6:$BE$43,'RevPAR Raw Data'!K$1,FALSE)</f>
        <v>92.682392048141693</v>
      </c>
      <c r="AY4" s="53">
        <f>VLOOKUP($A4,'RevPAR Raw Data'!$B$6:$BE$43,'RevPAR Raw Data'!L$1,FALSE)</f>
        <v>81.134425709938199</v>
      </c>
      <c r="AZ4" s="52">
        <f>VLOOKUP($A4,'RevPAR Raw Data'!$B$6:$BE$43,'RevPAR Raw Data'!N$1,FALSE)</f>
        <v>102.129976136362</v>
      </c>
      <c r="BA4" s="52">
        <f>VLOOKUP($A4,'RevPAR Raw Data'!$B$6:$BE$43,'RevPAR Raw Data'!O$1,FALSE)</f>
        <v>126.596528584113</v>
      </c>
      <c r="BB4" s="53">
        <f>VLOOKUP($A4,'RevPAR Raw Data'!$B$6:$BE$43,'RevPAR Raw Data'!P$1,FALSE)</f>
        <v>114.363388246187</v>
      </c>
      <c r="BC4" s="54">
        <f>VLOOKUP($A4,'RevPAR Raw Data'!$B$6:$BE$43,'RevPAR Raw Data'!R$1,FALSE)</f>
        <v>90.628782838015397</v>
      </c>
      <c r="BE4" s="47">
        <f>VLOOKUP($A4,'RevPAR Raw Data'!$B$6:$BE$43,'RevPAR Raw Data'!T$1,FALSE)</f>
        <v>-12.752844319481801</v>
      </c>
      <c r="BF4" s="48">
        <f>VLOOKUP($A4,'RevPAR Raw Data'!$B$6:$BE$43,'RevPAR Raw Data'!U$1,FALSE)</f>
        <v>-9.5709902374478606</v>
      </c>
      <c r="BG4" s="48">
        <f>VLOOKUP($A4,'RevPAR Raw Data'!$B$6:$BE$43,'RevPAR Raw Data'!V$1,FALSE)</f>
        <v>1.4846567278233</v>
      </c>
      <c r="BH4" s="48">
        <f>VLOOKUP($A4,'RevPAR Raw Data'!$B$6:$BE$43,'RevPAR Raw Data'!W$1,FALSE)</f>
        <v>7.1410886366448798</v>
      </c>
      <c r="BI4" s="48">
        <f>VLOOKUP($A4,'RevPAR Raw Data'!$B$6:$BE$43,'RevPAR Raw Data'!X$1,FALSE)</f>
        <v>6.2919904394813804</v>
      </c>
      <c r="BJ4" s="49">
        <f>VLOOKUP($A4,'RevPAR Raw Data'!$B$6:$BE$43,'RevPAR Raw Data'!Y$1,FALSE)</f>
        <v>-1.04960955673763</v>
      </c>
      <c r="BK4" s="48">
        <f>VLOOKUP($A4,'RevPAR Raw Data'!$B$6:$BE$43,'RevPAR Raw Data'!AA$1,FALSE)</f>
        <v>-12.7945917915008</v>
      </c>
      <c r="BL4" s="48">
        <f>VLOOKUP($A4,'RevPAR Raw Data'!$B$6:$BE$43,'RevPAR Raw Data'!AB$1,FALSE)</f>
        <v>55.255451582958301</v>
      </c>
      <c r="BM4" s="49">
        <f>VLOOKUP($A4,'RevPAR Raw Data'!$B$6:$BE$43,'RevPAR Raw Data'!AC$1,FALSE)</f>
        <v>15.129793805331101</v>
      </c>
      <c r="BN4" s="50">
        <f>VLOOKUP($A4,'RevPAR Raw Data'!$B$6:$BE$43,'RevPAR Raw Data'!AE$1,FALSE)</f>
        <v>4.2336485909092199</v>
      </c>
    </row>
    <row r="5" spans="1:66" x14ac:dyDescent="0.25">
      <c r="A5" s="46" t="s">
        <v>70</v>
      </c>
      <c r="B5" s="47">
        <f>VLOOKUP($A5,'Occupancy Raw Data'!$B$8:$BE$45,'Occupancy Raw Data'!G$3,FALSE)</f>
        <v>40.4399279978552</v>
      </c>
      <c r="C5" s="48">
        <f>VLOOKUP($A5,'Occupancy Raw Data'!$B$8:$BE$45,'Occupancy Raw Data'!H$3,FALSE)</f>
        <v>44.315149812973097</v>
      </c>
      <c r="D5" s="48">
        <f>VLOOKUP($A5,'Occupancy Raw Data'!$B$8:$BE$45,'Occupancy Raw Data'!I$3,FALSE)</f>
        <v>48.900818322247801</v>
      </c>
      <c r="E5" s="48">
        <f>VLOOKUP($A5,'Occupancy Raw Data'!$B$8:$BE$45,'Occupancy Raw Data'!J$3,FALSE)</f>
        <v>49.453837810246903</v>
      </c>
      <c r="F5" s="48">
        <f>VLOOKUP($A5,'Occupancy Raw Data'!$B$8:$BE$45,'Occupancy Raw Data'!K$3,FALSE)</f>
        <v>48.156540833131103</v>
      </c>
      <c r="G5" s="49">
        <f>VLOOKUP($A5,'Occupancy Raw Data'!$B$8:$BE$45,'Occupancy Raw Data'!L$3,FALSE)</f>
        <v>46.253532777279901</v>
      </c>
      <c r="H5" s="48">
        <f>VLOOKUP($A5,'Occupancy Raw Data'!$B$8:$BE$45,'Occupancy Raw Data'!N$3,FALSE)</f>
        <v>46.710114769376098</v>
      </c>
      <c r="I5" s="48">
        <f>VLOOKUP($A5,'Occupancy Raw Data'!$B$8:$BE$45,'Occupancy Raw Data'!O$3,FALSE)</f>
        <v>52.432625652679</v>
      </c>
      <c r="J5" s="49">
        <f>VLOOKUP($A5,'Occupancy Raw Data'!$B$8:$BE$45,'Occupancy Raw Data'!P$3,FALSE)</f>
        <v>49.571370211027499</v>
      </c>
      <c r="K5" s="50">
        <f>VLOOKUP($A5,'Occupancy Raw Data'!$B$8:$BE$45,'Occupancy Raw Data'!R$3,FALSE)</f>
        <v>47.201427552790001</v>
      </c>
      <c r="M5" s="47">
        <f>VLOOKUP($A5,'Occupancy Raw Data'!$B$8:$BE$45,'Occupancy Raw Data'!T$3,FALSE)</f>
        <v>-7.3275677908696597</v>
      </c>
      <c r="N5" s="48">
        <f>VLOOKUP($A5,'Occupancy Raw Data'!$B$8:$BE$45,'Occupancy Raw Data'!U$3,FALSE)</f>
        <v>-6.7302038352522002</v>
      </c>
      <c r="O5" s="48">
        <f>VLOOKUP($A5,'Occupancy Raw Data'!$B$8:$BE$45,'Occupancy Raw Data'!V$3,FALSE)</f>
        <v>1.9589551209642</v>
      </c>
      <c r="P5" s="48">
        <f>VLOOKUP($A5,'Occupancy Raw Data'!$B$8:$BE$45,'Occupancy Raw Data'!W$3,FALSE)</f>
        <v>7.3851221030939698</v>
      </c>
      <c r="Q5" s="48">
        <f>VLOOKUP($A5,'Occupancy Raw Data'!$B$8:$BE$45,'Occupancy Raw Data'!X$3,FALSE)</f>
        <v>11.760628545589499</v>
      </c>
      <c r="R5" s="49">
        <f>VLOOKUP($A5,'Occupancy Raw Data'!$B$8:$BE$45,'Occupancy Raw Data'!Y$3,FALSE)</f>
        <v>1.3205678991915599</v>
      </c>
      <c r="S5" s="48">
        <f>VLOOKUP($A5,'Occupancy Raw Data'!$B$8:$BE$45,'Occupancy Raw Data'!AA$3,FALSE)</f>
        <v>-9.7591172000460205</v>
      </c>
      <c r="T5" s="48">
        <f>VLOOKUP($A5,'Occupancy Raw Data'!$B$8:$BE$45,'Occupancy Raw Data'!AB$3,FALSE)</f>
        <v>20.227617645189898</v>
      </c>
      <c r="U5" s="49">
        <f>VLOOKUP($A5,'Occupancy Raw Data'!$B$8:$BE$45,'Occupancy Raw Data'!AC$3,FALSE)</f>
        <v>3.9484279002520499</v>
      </c>
      <c r="V5" s="50">
        <f>VLOOKUP($A5,'Occupancy Raw Data'!$B$8:$BE$45,'Occupancy Raw Data'!AE$3,FALSE)</f>
        <v>2.09536104434688</v>
      </c>
      <c r="X5" s="51">
        <f>VLOOKUP($A5,'ADR Raw Data'!$B$6:$BE$43,'ADR Raw Data'!G$1,FALSE)</f>
        <v>100.261626624996</v>
      </c>
      <c r="Y5" s="52">
        <f>VLOOKUP($A5,'ADR Raw Data'!$B$6:$BE$43,'ADR Raw Data'!H$1,FALSE)</f>
        <v>101.38294280158399</v>
      </c>
      <c r="Z5" s="52">
        <f>VLOOKUP($A5,'ADR Raw Data'!$B$6:$BE$43,'ADR Raw Data'!I$1,FALSE)</f>
        <v>104.130283038546</v>
      </c>
      <c r="AA5" s="52">
        <f>VLOOKUP($A5,'ADR Raw Data'!$B$6:$BE$43,'ADR Raw Data'!J$1,FALSE)</f>
        <v>103.86575449044599</v>
      </c>
      <c r="AB5" s="52">
        <f>VLOOKUP($A5,'ADR Raw Data'!$B$6:$BE$43,'ADR Raw Data'!K$1,FALSE)</f>
        <v>102.504708603846</v>
      </c>
      <c r="AC5" s="53">
        <f>VLOOKUP($A5,'ADR Raw Data'!$B$6:$BE$43,'ADR Raw Data'!L$1,FALSE)</f>
        <v>102.532417747143</v>
      </c>
      <c r="AD5" s="52">
        <f>VLOOKUP($A5,'ADR Raw Data'!$B$6:$BE$43,'ADR Raw Data'!N$1,FALSE)</f>
        <v>109.981147605121</v>
      </c>
      <c r="AE5" s="52">
        <f>VLOOKUP($A5,'ADR Raw Data'!$B$6:$BE$43,'ADR Raw Data'!O$1,FALSE)</f>
        <v>125.636714879111</v>
      </c>
      <c r="AF5" s="53">
        <f>VLOOKUP($A5,'ADR Raw Data'!$B$6:$BE$43,'ADR Raw Data'!P$1,FALSE)</f>
        <v>118.26075027459601</v>
      </c>
      <c r="AG5" s="54">
        <f>VLOOKUP($A5,'ADR Raw Data'!$B$6:$BE$43,'ADR Raw Data'!R$1,FALSE)</f>
        <v>107.25156467558701</v>
      </c>
      <c r="AI5" s="47">
        <f>VLOOKUP($A5,'ADR Raw Data'!$B$6:$BE$43,'ADR Raw Data'!T$1,FALSE)</f>
        <v>4.8381622768291699</v>
      </c>
      <c r="AJ5" s="48">
        <f>VLOOKUP($A5,'ADR Raw Data'!$B$6:$BE$43,'ADR Raw Data'!U$1,FALSE)</f>
        <v>3.36296413755537</v>
      </c>
      <c r="AK5" s="48">
        <f>VLOOKUP($A5,'ADR Raw Data'!$B$6:$BE$43,'ADR Raw Data'!V$1,FALSE)</f>
        <v>5.4788154202003998</v>
      </c>
      <c r="AL5" s="48">
        <f>VLOOKUP($A5,'ADR Raw Data'!$B$6:$BE$43,'ADR Raw Data'!W$1,FALSE)</f>
        <v>5.9706924337212302</v>
      </c>
      <c r="AM5" s="48">
        <f>VLOOKUP($A5,'ADR Raw Data'!$B$6:$BE$43,'ADR Raw Data'!X$1,FALSE)</f>
        <v>3.0592756386218301</v>
      </c>
      <c r="AN5" s="49">
        <f>VLOOKUP($A5,'ADR Raw Data'!$B$6:$BE$43,'ADR Raw Data'!Y$1,FALSE)</f>
        <v>4.6295082360757203</v>
      </c>
      <c r="AO5" s="48">
        <f>VLOOKUP($A5,'ADR Raw Data'!$B$6:$BE$43,'ADR Raw Data'!AA$1,FALSE)</f>
        <v>-8.1571292647276294</v>
      </c>
      <c r="AP5" s="48">
        <f>VLOOKUP($A5,'ADR Raw Data'!$B$6:$BE$43,'ADR Raw Data'!AB$1,FALSE)</f>
        <v>24.262874948539199</v>
      </c>
      <c r="AQ5" s="49">
        <f>VLOOKUP($A5,'ADR Raw Data'!$B$6:$BE$43,'ADR Raw Data'!AC$1,FALSE)</f>
        <v>6.3221104732988502</v>
      </c>
      <c r="AR5" s="50">
        <f>VLOOKUP($A5,'ADR Raw Data'!$B$6:$BE$43,'ADR Raw Data'!AE$1,FALSE)</f>
        <v>5.2577649384779797</v>
      </c>
      <c r="AS5" s="40"/>
      <c r="AT5" s="51">
        <f>VLOOKUP($A5,'RevPAR Raw Data'!$B$6:$BE$43,'RevPAR Raw Data'!G$1,FALSE)</f>
        <v>40.545729616626801</v>
      </c>
      <c r="AU5" s="52">
        <f>VLOOKUP($A5,'RevPAR Raw Data'!$B$6:$BE$43,'RevPAR Raw Data'!H$1,FALSE)</f>
        <v>44.928002987322998</v>
      </c>
      <c r="AV5" s="52">
        <f>VLOOKUP($A5,'RevPAR Raw Data'!$B$6:$BE$43,'RevPAR Raw Data'!I$1,FALSE)</f>
        <v>50.920560527121999</v>
      </c>
      <c r="AW5" s="52">
        <f>VLOOKUP($A5,'RevPAR Raw Data'!$B$6:$BE$43,'RevPAR Raw Data'!J$1,FALSE)</f>
        <v>51.3656017660945</v>
      </c>
      <c r="AX5" s="52">
        <f>VLOOKUP($A5,'RevPAR Raw Data'!$B$6:$BE$43,'RevPAR Raw Data'!K$1,FALSE)</f>
        <v>49.362721854693497</v>
      </c>
      <c r="AY5" s="53">
        <f>VLOOKUP($A5,'RevPAR Raw Data'!$B$6:$BE$43,'RevPAR Raw Data'!L$1,FALSE)</f>
        <v>47.424865450012597</v>
      </c>
      <c r="AZ5" s="52">
        <f>VLOOKUP($A5,'RevPAR Raw Data'!$B$6:$BE$43,'RevPAR Raw Data'!N$1,FALSE)</f>
        <v>51.372320271029302</v>
      </c>
      <c r="BA5" s="52">
        <f>VLOOKUP($A5,'RevPAR Raw Data'!$B$6:$BE$43,'RevPAR Raw Data'!O$1,FALSE)</f>
        <v>65.874628394888305</v>
      </c>
      <c r="BB5" s="53">
        <f>VLOOKUP($A5,'RevPAR Raw Data'!$B$6:$BE$43,'RevPAR Raw Data'!P$1,FALSE)</f>
        <v>58.6234743329588</v>
      </c>
      <c r="BC5" s="54">
        <f>VLOOKUP($A5,'RevPAR Raw Data'!$B$6:$BE$43,'RevPAR Raw Data'!R$1,FALSE)</f>
        <v>50.624269599581197</v>
      </c>
      <c r="BE5" s="47">
        <f>VLOOKUP($A5,'RevPAR Raw Data'!$B$6:$BE$43,'RevPAR Raw Data'!T$1,FALSE)</f>
        <v>-2.8439251347074301</v>
      </c>
      <c r="BF5" s="48">
        <f>VLOOKUP($A5,'RevPAR Raw Data'!$B$6:$BE$43,'RevPAR Raw Data'!U$1,FALSE)</f>
        <v>-3.59357403906073</v>
      </c>
      <c r="BG5" s="48">
        <f>VLOOKUP($A5,'RevPAR Raw Data'!$B$6:$BE$43,'RevPAR Raw Data'!V$1,FALSE)</f>
        <v>7.5450980764067896</v>
      </c>
      <c r="BH5" s="48">
        <f>VLOOKUP($A5,'RevPAR Raw Data'!$B$6:$BE$43,'RevPAR Raw Data'!W$1,FALSE)</f>
        <v>13.796757463445701</v>
      </c>
      <c r="BI5" s="48">
        <f>VLOOKUP($A5,'RevPAR Raw Data'!$B$6:$BE$43,'RevPAR Raw Data'!X$1,FALSE)</f>
        <v>15.1796942282553</v>
      </c>
      <c r="BJ5" s="49">
        <f>VLOOKUP($A5,'RevPAR Raw Data'!$B$6:$BE$43,'RevPAR Raw Data'!Y$1,FALSE)</f>
        <v>6.0112119349233204</v>
      </c>
      <c r="BK5" s="48">
        <f>VLOOKUP($A5,'RevPAR Raw Data'!$B$6:$BE$43,'RevPAR Raw Data'!AA$1,FALSE)</f>
        <v>-17.120182659669599</v>
      </c>
      <c r="BL5" s="48">
        <f>VLOOKUP($A5,'RevPAR Raw Data'!$B$6:$BE$43,'RevPAR Raw Data'!AB$1,FALSE)</f>
        <v>49.398294168050199</v>
      </c>
      <c r="BM5" s="49">
        <f>VLOOKUP($A5,'RevPAR Raw Data'!$B$6:$BE$43,'RevPAR Raw Data'!AC$1,FALSE)</f>
        <v>10.5201623473633</v>
      </c>
      <c r="BN5" s="50">
        <f>VLOOKUP($A5,'RevPAR Raw Data'!$B$6:$BE$43,'RevPAR Raw Data'!AE$1,FALSE)</f>
        <v>7.46329514114906</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Data'!G$3,FALSE)</f>
        <v>37.854926369033699</v>
      </c>
      <c r="C7" s="48">
        <f>VLOOKUP($A7,'Occupancy Raw Data'!$B$8:$BE$45,'Occupancy Raw Data'!H$3,FALSE)</f>
        <v>42.892504170328699</v>
      </c>
      <c r="D7" s="48">
        <f>VLOOKUP($A7,'Occupancy Raw Data'!$B$8:$BE$45,'Occupancy Raw Data'!I$3,FALSE)</f>
        <v>48.4161719072303</v>
      </c>
      <c r="E7" s="48">
        <f>VLOOKUP($A7,'Occupancy Raw Data'!$B$8:$BE$45,'Occupancy Raw Data'!J$3,FALSE)</f>
        <v>49.154275259636499</v>
      </c>
      <c r="F7" s="48">
        <f>VLOOKUP($A7,'Occupancy Raw Data'!$B$8:$BE$45,'Occupancy Raw Data'!K$3,FALSE)</f>
        <v>47.002744345392898</v>
      </c>
      <c r="G7" s="49">
        <f>VLOOKUP($A7,'Occupancy Raw Data'!$B$8:$BE$45,'Occupancy Raw Data'!L$3,FALSE)</f>
        <v>45.064124410324403</v>
      </c>
      <c r="H7" s="48">
        <f>VLOOKUP($A7,'Occupancy Raw Data'!$B$8:$BE$45,'Occupancy Raw Data'!N$3,FALSE)</f>
        <v>47.635019999641202</v>
      </c>
      <c r="I7" s="48">
        <f>VLOOKUP($A7,'Occupancy Raw Data'!$B$8:$BE$45,'Occupancy Raw Data'!O$3,FALSE)</f>
        <v>60.429409337948996</v>
      </c>
      <c r="J7" s="49">
        <f>VLOOKUP($A7,'Occupancy Raw Data'!$B$8:$BE$45,'Occupancy Raw Data'!P$3,FALSE)</f>
        <v>54.032214668795099</v>
      </c>
      <c r="K7" s="50">
        <f>VLOOKUP($A7,'Occupancy Raw Data'!$B$8:$BE$45,'Occupancy Raw Data'!R$3,FALSE)</f>
        <v>47.626435912744597</v>
      </c>
      <c r="M7" s="47">
        <f>VLOOKUP($A7,'Occupancy Raw Data'!$B$8:$BE$45,'Occupancy Raw Data'!T$3,FALSE)</f>
        <v>-8.2901439369362606</v>
      </c>
      <c r="N7" s="48">
        <f>VLOOKUP($A7,'Occupancy Raw Data'!$B$8:$BE$45,'Occupancy Raw Data'!U$3,FALSE)</f>
        <v>-7.5453647344405905E-2</v>
      </c>
      <c r="O7" s="48">
        <f>VLOOKUP($A7,'Occupancy Raw Data'!$B$8:$BE$45,'Occupancy Raw Data'!V$3,FALSE)</f>
        <v>11.4505526530228</v>
      </c>
      <c r="P7" s="48">
        <f>VLOOKUP($A7,'Occupancy Raw Data'!$B$8:$BE$45,'Occupancy Raw Data'!W$3,FALSE)</f>
        <v>18.2179330409679</v>
      </c>
      <c r="Q7" s="48">
        <f>VLOOKUP($A7,'Occupancy Raw Data'!$B$8:$BE$45,'Occupancy Raw Data'!X$3,FALSE)</f>
        <v>15.5041206347938</v>
      </c>
      <c r="R7" s="49">
        <f>VLOOKUP($A7,'Occupancy Raw Data'!$B$8:$BE$45,'Occupancy Raw Data'!Y$3,FALSE)</f>
        <v>7.3382104910995496</v>
      </c>
      <c r="S7" s="48">
        <f>VLOOKUP($A7,'Occupancy Raw Data'!$B$8:$BE$45,'Occupancy Raw Data'!AA$3,FALSE)</f>
        <v>-12.122234239398701</v>
      </c>
      <c r="T7" s="48">
        <f>VLOOKUP($A7,'Occupancy Raw Data'!$B$8:$BE$45,'Occupancy Raw Data'!AB$3,FALSE)</f>
        <v>43.760189188278602</v>
      </c>
      <c r="U7" s="49">
        <f>VLOOKUP($A7,'Occupancy Raw Data'!$B$8:$BE$45,'Occupancy Raw Data'!AC$3,FALSE)</f>
        <v>12.2702761381302</v>
      </c>
      <c r="V7" s="50">
        <f>VLOOKUP($A7,'Occupancy Raw Data'!$B$8:$BE$45,'Occupancy Raw Data'!AE$3,FALSE)</f>
        <v>8.8920722005535193</v>
      </c>
      <c r="X7" s="51">
        <f>VLOOKUP($A7,'ADR Raw Data'!$B$6:$BE$43,'ADR Raw Data'!G$1,FALSE)</f>
        <v>117.03615342699401</v>
      </c>
      <c r="Y7" s="52">
        <f>VLOOKUP($A7,'ADR Raw Data'!$B$6:$BE$43,'ADR Raw Data'!H$1,FALSE)</f>
        <v>122.545519382762</v>
      </c>
      <c r="Z7" s="52">
        <f>VLOOKUP($A7,'ADR Raw Data'!$B$6:$BE$43,'ADR Raw Data'!I$1,FALSE)</f>
        <v>128.306567194591</v>
      </c>
      <c r="AA7" s="52">
        <f>VLOOKUP($A7,'ADR Raw Data'!$B$6:$BE$43,'ADR Raw Data'!J$1,FALSE)</f>
        <v>129.67636768354899</v>
      </c>
      <c r="AB7" s="52">
        <f>VLOOKUP($A7,'ADR Raw Data'!$B$6:$BE$43,'ADR Raw Data'!K$1,FALSE)</f>
        <v>126.198555209983</v>
      </c>
      <c r="AC7" s="53">
        <f>VLOOKUP($A7,'ADR Raw Data'!$B$6:$BE$43,'ADR Raw Data'!L$1,FALSE)</f>
        <v>125.175485617166</v>
      </c>
      <c r="AD7" s="52">
        <f>VLOOKUP($A7,'ADR Raw Data'!$B$6:$BE$43,'ADR Raw Data'!N$1,FALSE)</f>
        <v>134.682030726362</v>
      </c>
      <c r="AE7" s="52">
        <f>VLOOKUP($A7,'ADR Raw Data'!$B$6:$BE$43,'ADR Raw Data'!O$1,FALSE)</f>
        <v>166.42945384386999</v>
      </c>
      <c r="AF7" s="53">
        <f>VLOOKUP($A7,'ADR Raw Data'!$B$6:$BE$43,'ADR Raw Data'!P$1,FALSE)</f>
        <v>152.43512523445099</v>
      </c>
      <c r="AG7" s="54">
        <f>VLOOKUP($A7,'ADR Raw Data'!$B$6:$BE$43,'ADR Raw Data'!R$1,FALSE)</f>
        <v>134.011506869214</v>
      </c>
      <c r="AI7" s="47">
        <f>VLOOKUP($A7,'ADR Raw Data'!$B$6:$BE$43,'ADR Raw Data'!T$1,FALSE)</f>
        <v>5.20068920123214</v>
      </c>
      <c r="AJ7" s="48">
        <f>VLOOKUP($A7,'ADR Raw Data'!$B$6:$BE$43,'ADR Raw Data'!U$1,FALSE)</f>
        <v>6.9312973647922496</v>
      </c>
      <c r="AK7" s="48">
        <f>VLOOKUP($A7,'ADR Raw Data'!$B$6:$BE$43,'ADR Raw Data'!V$1,FALSE)</f>
        <v>12.601039401942799</v>
      </c>
      <c r="AL7" s="48">
        <f>VLOOKUP($A7,'ADR Raw Data'!$B$6:$BE$43,'ADR Raw Data'!W$1,FALSE)</f>
        <v>13.269990210616699</v>
      </c>
      <c r="AM7" s="48">
        <f>VLOOKUP($A7,'ADR Raw Data'!$B$6:$BE$43,'ADR Raw Data'!X$1,FALSE)</f>
        <v>7.04967817920258</v>
      </c>
      <c r="AN7" s="49">
        <f>VLOOKUP($A7,'ADR Raw Data'!$B$6:$BE$43,'ADR Raw Data'!Y$1,FALSE)</f>
        <v>9.3987737890245509</v>
      </c>
      <c r="AO7" s="48">
        <f>VLOOKUP($A7,'ADR Raw Data'!$B$6:$BE$43,'ADR Raw Data'!AA$1,FALSE)</f>
        <v>-10.915546127942701</v>
      </c>
      <c r="AP7" s="48">
        <f>VLOOKUP($A7,'ADR Raw Data'!$B$6:$BE$43,'ADR Raw Data'!AB$1,FALSE)</f>
        <v>41.322805592699403</v>
      </c>
      <c r="AQ7" s="49">
        <f>VLOOKUP($A7,'ADR Raw Data'!$B$6:$BE$43,'ADR Raw Data'!AC$1,FALSE)</f>
        <v>11.58764291666</v>
      </c>
      <c r="AR7" s="50">
        <f>VLOOKUP($A7,'ADR Raw Data'!$B$6:$BE$43,'ADR Raw Data'!AE$1,FALSE)</f>
        <v>10.396984091595399</v>
      </c>
      <c r="AS7" s="40"/>
      <c r="AT7" s="51">
        <f>VLOOKUP($A7,'RevPAR Raw Data'!$B$6:$BE$43,'RevPAR Raw Data'!G$1,FALSE)</f>
        <v>44.303949704937999</v>
      </c>
      <c r="AU7" s="52">
        <f>VLOOKUP($A7,'RevPAR Raw Data'!$B$6:$BE$43,'RevPAR Raw Data'!H$1,FALSE)</f>
        <v>52.562842011802402</v>
      </c>
      <c r="AV7" s="52">
        <f>VLOOKUP($A7,'RevPAR Raw Data'!$B$6:$BE$43,'RevPAR Raw Data'!I$1,FALSE)</f>
        <v>62.1211281411992</v>
      </c>
      <c r="AW7" s="52">
        <f>VLOOKUP($A7,'RevPAR Raw Data'!$B$6:$BE$43,'RevPAR Raw Data'!J$1,FALSE)</f>
        <v>63.7414787178705</v>
      </c>
      <c r="AX7" s="52">
        <f>VLOOKUP($A7,'RevPAR Raw Data'!$B$6:$BE$43,'RevPAR Raw Data'!K$1,FALSE)</f>
        <v>59.316784272927798</v>
      </c>
      <c r="AY7" s="53">
        <f>VLOOKUP($A7,'RevPAR Raw Data'!$B$6:$BE$43,'RevPAR Raw Data'!L$1,FALSE)</f>
        <v>56.409236569747598</v>
      </c>
      <c r="AZ7" s="52">
        <f>VLOOKUP($A7,'RevPAR Raw Data'!$B$6:$BE$43,'RevPAR Raw Data'!N$1,FALSE)</f>
        <v>64.155812272425607</v>
      </c>
      <c r="BA7" s="52">
        <f>VLOOKUP($A7,'RevPAR Raw Data'!$B$6:$BE$43,'RevPAR Raw Data'!O$1,FALSE)</f>
        <v>100.57233592222499</v>
      </c>
      <c r="BB7" s="53">
        <f>VLOOKUP($A7,'RevPAR Raw Data'!$B$6:$BE$43,'RevPAR Raw Data'!P$1,FALSE)</f>
        <v>82.364074097325599</v>
      </c>
      <c r="BC7" s="54">
        <f>VLOOKUP($A7,'RevPAR Raw Data'!$B$6:$BE$43,'RevPAR Raw Data'!R$1,FALSE)</f>
        <v>63.824904434769898</v>
      </c>
      <c r="BE7" s="47">
        <f>VLOOKUP($A7,'RevPAR Raw Data'!$B$6:$BE$43,'RevPAR Raw Data'!T$1,FALSE)</f>
        <v>-3.5205993561989599</v>
      </c>
      <c r="BF7" s="48">
        <f>VLOOKUP($A7,'RevPAR Raw Data'!$B$6:$BE$43,'RevPAR Raw Data'!U$1,FALSE)</f>
        <v>6.8506138007778201</v>
      </c>
      <c r="BG7" s="48">
        <f>VLOOKUP($A7,'RevPAR Raw Data'!$B$6:$BE$43,'RevPAR Raw Data'!V$1,FALSE)</f>
        <v>25.494480706513201</v>
      </c>
      <c r="BH7" s="48">
        <f>VLOOKUP($A7,'RevPAR Raw Data'!$B$6:$BE$43,'RevPAR Raw Data'!W$1,FALSE)</f>
        <v>33.9054411826978</v>
      </c>
      <c r="BI7" s="48">
        <f>VLOOKUP($A7,'RevPAR Raw Data'!$B$6:$BE$43,'RevPAR Raw Data'!X$1,FALSE)</f>
        <v>23.6467894232647</v>
      </c>
      <c r="BJ7" s="49">
        <f>VLOOKUP($A7,'RevPAR Raw Data'!$B$6:$BE$43,'RevPAR Raw Data'!Y$1,FALSE)</f>
        <v>17.426686084345</v>
      </c>
      <c r="BK7" s="48">
        <f>VLOOKUP($A7,'RevPAR Raw Data'!$B$6:$BE$43,'RevPAR Raw Data'!AA$1,FALSE)</f>
        <v>-21.714572297202601</v>
      </c>
      <c r="BL7" s="48">
        <f>VLOOKUP($A7,'RevPAR Raw Data'!$B$6:$BE$43,'RevPAR Raw Data'!AB$1,FALSE)</f>
        <v>103.165932686248</v>
      </c>
      <c r="BM7" s="49">
        <f>VLOOKUP($A7,'RevPAR Raw Data'!$B$6:$BE$43,'RevPAR Raw Data'!AC$1,FALSE)</f>
        <v>25.279754838564902</v>
      </c>
      <c r="BN7" s="50">
        <f>VLOOKUP($A7,'RevPAR Raw Data'!$B$6:$BE$43,'RevPAR Raw Data'!AE$1,FALSE)</f>
        <v>20.213563624253599</v>
      </c>
    </row>
    <row r="8" spans="1:66" x14ac:dyDescent="0.25">
      <c r="A8" s="63" t="s">
        <v>89</v>
      </c>
      <c r="B8" s="47">
        <f>VLOOKUP($A8,'Occupancy Raw Data'!$B$8:$BE$45,'Occupancy Raw Data'!G$3,FALSE)</f>
        <v>32.594142259414198</v>
      </c>
      <c r="C8" s="48">
        <f>VLOOKUP($A8,'Occupancy Raw Data'!$B$8:$BE$45,'Occupancy Raw Data'!H$3,FALSE)</f>
        <v>41.255230125522999</v>
      </c>
      <c r="D8" s="48">
        <f>VLOOKUP($A8,'Occupancy Raw Data'!$B$8:$BE$45,'Occupancy Raw Data'!I$3,FALSE)</f>
        <v>44.435146443514597</v>
      </c>
      <c r="E8" s="48">
        <f>VLOOKUP($A8,'Occupancy Raw Data'!$B$8:$BE$45,'Occupancy Raw Data'!J$3,FALSE)</f>
        <v>45.512552301255198</v>
      </c>
      <c r="F8" s="48">
        <f>VLOOKUP($A8,'Occupancy Raw Data'!$B$8:$BE$45,'Occupancy Raw Data'!K$3,FALSE)</f>
        <v>41.861924686192403</v>
      </c>
      <c r="G8" s="49">
        <f>VLOOKUP($A8,'Occupancy Raw Data'!$B$8:$BE$45,'Occupancy Raw Data'!L$3,FALSE)</f>
        <v>41.131799163179899</v>
      </c>
      <c r="H8" s="48">
        <f>VLOOKUP($A8,'Occupancy Raw Data'!$B$8:$BE$45,'Occupancy Raw Data'!N$3,FALSE)</f>
        <v>40.826359832635902</v>
      </c>
      <c r="I8" s="48">
        <f>VLOOKUP($A8,'Occupancy Raw Data'!$B$8:$BE$45,'Occupancy Raw Data'!O$3,FALSE)</f>
        <v>52.112970711297002</v>
      </c>
      <c r="J8" s="49">
        <f>VLOOKUP($A8,'Occupancy Raw Data'!$B$8:$BE$45,'Occupancy Raw Data'!P$3,FALSE)</f>
        <v>46.469665271966498</v>
      </c>
      <c r="K8" s="50">
        <f>VLOOKUP($A8,'Occupancy Raw Data'!$B$8:$BE$45,'Occupancy Raw Data'!R$3,FALSE)</f>
        <v>42.656903765690302</v>
      </c>
      <c r="M8" s="47">
        <f>VLOOKUP($A8,'Occupancy Raw Data'!$B$8:$BE$45,'Occupancy Raw Data'!T$3,FALSE)</f>
        <v>-3.7531635105747001</v>
      </c>
      <c r="N8" s="48">
        <f>VLOOKUP($A8,'Occupancy Raw Data'!$B$8:$BE$45,'Occupancy Raw Data'!U$3,FALSE)</f>
        <v>17.915434148118798</v>
      </c>
      <c r="O8" s="48">
        <f>VLOOKUP($A8,'Occupancy Raw Data'!$B$8:$BE$45,'Occupancy Raw Data'!V$3,FALSE)</f>
        <v>21.396920050265599</v>
      </c>
      <c r="P8" s="48">
        <f>VLOOKUP($A8,'Occupancy Raw Data'!$B$8:$BE$45,'Occupancy Raw Data'!W$3,FALSE)</f>
        <v>31.398052186238999</v>
      </c>
      <c r="Q8" s="48">
        <f>VLOOKUP($A8,'Occupancy Raw Data'!$B$8:$BE$45,'Occupancy Raw Data'!X$3,FALSE)</f>
        <v>18.051842765271299</v>
      </c>
      <c r="R8" s="49">
        <f>VLOOKUP($A8,'Occupancy Raw Data'!$B$8:$BE$45,'Occupancy Raw Data'!Y$3,FALSE)</f>
        <v>17.149055664114002</v>
      </c>
      <c r="S8" s="48">
        <f>VLOOKUP($A8,'Occupancy Raw Data'!$B$8:$BE$45,'Occupancy Raw Data'!AA$3,FALSE)</f>
        <v>-23.959339383807698</v>
      </c>
      <c r="T8" s="48">
        <f>VLOOKUP($A8,'Occupancy Raw Data'!$B$8:$BE$45,'Occupancy Raw Data'!AB$3,FALSE)</f>
        <v>32.951026906578498</v>
      </c>
      <c r="U8" s="49">
        <f>VLOOKUP($A8,'Occupancy Raw Data'!$B$8:$BE$45,'Occupancy Raw Data'!AC$3,FALSE)</f>
        <v>5.6027951497076997E-2</v>
      </c>
      <c r="V8" s="50">
        <f>VLOOKUP($A8,'Occupancy Raw Data'!$B$8:$BE$45,'Occupancy Raw Data'!AE$3,FALSE)</f>
        <v>11.234431557413</v>
      </c>
      <c r="X8" s="51">
        <f>VLOOKUP($A8,'ADR Raw Data'!$B$6:$BE$43,'ADR Raw Data'!G$1,FALSE)</f>
        <v>105.786039794608</v>
      </c>
      <c r="Y8" s="52">
        <f>VLOOKUP($A8,'ADR Raw Data'!$B$6:$BE$43,'ADR Raw Data'!H$1,FALSE)</f>
        <v>102.645720081135</v>
      </c>
      <c r="Z8" s="52">
        <f>VLOOKUP($A8,'ADR Raw Data'!$B$6:$BE$43,'ADR Raw Data'!I$1,FALSE)</f>
        <v>103.85470338982999</v>
      </c>
      <c r="AA8" s="52">
        <f>VLOOKUP($A8,'ADR Raw Data'!$B$6:$BE$43,'ADR Raw Data'!J$1,FALSE)</f>
        <v>102.890284991955</v>
      </c>
      <c r="AB8" s="52">
        <f>VLOOKUP($A8,'ADR Raw Data'!$B$6:$BE$43,'ADR Raw Data'!K$1,FALSE)</f>
        <v>101.60288105946999</v>
      </c>
      <c r="AC8" s="53">
        <f>VLOOKUP($A8,'ADR Raw Data'!$B$6:$BE$43,'ADR Raw Data'!L$1,FALSE)</f>
        <v>103.24648593662501</v>
      </c>
      <c r="AD8" s="52">
        <f>VLOOKUP($A8,'ADR Raw Data'!$B$6:$BE$43,'ADR Raw Data'!N$1,FALSE)</f>
        <v>111.75387906738401</v>
      </c>
      <c r="AE8" s="52">
        <f>VLOOKUP($A8,'ADR Raw Data'!$B$6:$BE$43,'ADR Raw Data'!O$1,FALSE)</f>
        <v>155.34651746286599</v>
      </c>
      <c r="AF8" s="53">
        <f>VLOOKUP($A8,'ADR Raw Data'!$B$6:$BE$43,'ADR Raw Data'!P$1,FALSE)</f>
        <v>136.19715700619</v>
      </c>
      <c r="AG8" s="54">
        <f>VLOOKUP($A8,'ADR Raw Data'!$B$6:$BE$43,'ADR Raw Data'!R$1,FALSE)</f>
        <v>113.502448679324</v>
      </c>
      <c r="AI8" s="47">
        <f>VLOOKUP($A8,'ADR Raw Data'!$B$6:$BE$43,'ADR Raw Data'!T$1,FALSE)</f>
        <v>6.9056539348558799</v>
      </c>
      <c r="AJ8" s="48">
        <f>VLOOKUP($A8,'ADR Raw Data'!$B$6:$BE$43,'ADR Raw Data'!U$1,FALSE)</f>
        <v>4.2555932997085701</v>
      </c>
      <c r="AK8" s="48">
        <f>VLOOKUP($A8,'ADR Raw Data'!$B$6:$BE$43,'ADR Raw Data'!V$1,FALSE)</f>
        <v>4.5142541693900098</v>
      </c>
      <c r="AL8" s="48">
        <f>VLOOKUP($A8,'ADR Raw Data'!$B$6:$BE$43,'ADR Raw Data'!W$1,FALSE)</f>
        <v>4.57825257629543</v>
      </c>
      <c r="AM8" s="48">
        <f>VLOOKUP($A8,'ADR Raw Data'!$B$6:$BE$43,'ADR Raw Data'!X$1,FALSE)</f>
        <v>-3.57097954538684</v>
      </c>
      <c r="AN8" s="49">
        <f>VLOOKUP($A8,'ADR Raw Data'!$B$6:$BE$43,'ADR Raw Data'!Y$1,FALSE)</f>
        <v>3.1186436081406099</v>
      </c>
      <c r="AO8" s="48">
        <f>VLOOKUP($A8,'ADR Raw Data'!$B$6:$BE$43,'ADR Raw Data'!AA$1,FALSE)</f>
        <v>-18.388099495909699</v>
      </c>
      <c r="AP8" s="48">
        <f>VLOOKUP($A8,'ADR Raw Data'!$B$6:$BE$43,'ADR Raw Data'!AB$1,FALSE)</f>
        <v>45.298589620248997</v>
      </c>
      <c r="AQ8" s="49">
        <f>VLOOKUP($A8,'ADR Raw Data'!$B$6:$BE$43,'ADR Raw Data'!AC$1,FALSE)</f>
        <v>9.6011592260029506</v>
      </c>
      <c r="AR8" s="50">
        <f>VLOOKUP($A8,'ADR Raw Data'!$B$6:$BE$43,'ADR Raw Data'!AE$1,FALSE)</f>
        <v>4.6319701907460198</v>
      </c>
      <c r="AS8" s="40"/>
      <c r="AT8" s="51">
        <f>VLOOKUP($A8,'RevPAR Raw Data'!$B$6:$BE$43,'RevPAR Raw Data'!G$1,FALSE)</f>
        <v>34.480052301255199</v>
      </c>
      <c r="AU8" s="52">
        <f>VLOOKUP($A8,'RevPAR Raw Data'!$B$6:$BE$43,'RevPAR Raw Data'!H$1,FALSE)</f>
        <v>42.3467280334728</v>
      </c>
      <c r="AV8" s="52">
        <f>VLOOKUP($A8,'RevPAR Raw Data'!$B$6:$BE$43,'RevPAR Raw Data'!I$1,FALSE)</f>
        <v>46.147989539748899</v>
      </c>
      <c r="AW8" s="52">
        <f>VLOOKUP($A8,'RevPAR Raw Data'!$B$6:$BE$43,'RevPAR Raw Data'!J$1,FALSE)</f>
        <v>46.827994769874401</v>
      </c>
      <c r="AX8" s="52">
        <f>VLOOKUP($A8,'RevPAR Raw Data'!$B$6:$BE$43,'RevPAR Raw Data'!K$1,FALSE)</f>
        <v>42.532921548117102</v>
      </c>
      <c r="AY8" s="53">
        <f>VLOOKUP($A8,'RevPAR Raw Data'!$B$6:$BE$43,'RevPAR Raw Data'!L$1,FALSE)</f>
        <v>42.467137238493699</v>
      </c>
      <c r="AZ8" s="52">
        <f>VLOOKUP($A8,'RevPAR Raw Data'!$B$6:$BE$43,'RevPAR Raw Data'!N$1,FALSE)</f>
        <v>45.625040794979</v>
      </c>
      <c r="BA8" s="52">
        <f>VLOOKUP($A8,'RevPAR Raw Data'!$B$6:$BE$43,'RevPAR Raw Data'!O$1,FALSE)</f>
        <v>80.9556851464435</v>
      </c>
      <c r="BB8" s="53">
        <f>VLOOKUP($A8,'RevPAR Raw Data'!$B$6:$BE$43,'RevPAR Raw Data'!P$1,FALSE)</f>
        <v>63.2903629707112</v>
      </c>
      <c r="BC8" s="54">
        <f>VLOOKUP($A8,'RevPAR Raw Data'!$B$6:$BE$43,'RevPAR Raw Data'!R$1,FALSE)</f>
        <v>48.416630304841597</v>
      </c>
      <c r="BE8" s="47">
        <f>VLOOKUP($A8,'RevPAR Raw Data'!$B$6:$BE$43,'RevPAR Raw Data'!T$1,FALSE)</f>
        <v>2.8933099406316001</v>
      </c>
      <c r="BF8" s="48">
        <f>VLOOKUP($A8,'RevPAR Raw Data'!$B$6:$BE$43,'RevPAR Raw Data'!U$1,FALSE)</f>
        <v>22.933435463048401</v>
      </c>
      <c r="BG8" s="48">
        <f>VLOOKUP($A8,'RevPAR Raw Data'!$B$6:$BE$43,'RevPAR Raw Data'!V$1,FALSE)</f>
        <v>26.877085575145799</v>
      </c>
      <c r="BH8" s="48">
        <f>VLOOKUP($A8,'RevPAR Raw Data'!$B$6:$BE$43,'RevPAR Raw Data'!W$1,FALSE)</f>
        <v>37.413786895657601</v>
      </c>
      <c r="BI8" s="48">
        <f>VLOOKUP($A8,'RevPAR Raw Data'!$B$6:$BE$43,'RevPAR Raw Data'!X$1,FALSE)</f>
        <v>13.836235607171201</v>
      </c>
      <c r="BJ8" s="49">
        <f>VLOOKUP($A8,'RevPAR Raw Data'!$B$6:$BE$43,'RevPAR Raw Data'!Y$1,FALSE)</f>
        <v>20.802517200579899</v>
      </c>
      <c r="BK8" s="48">
        <f>VLOOKUP($A8,'RevPAR Raw Data'!$B$6:$BE$43,'RevPAR Raw Data'!AA$1,FALSE)</f>
        <v>-37.941771715260202</v>
      </c>
      <c r="BL8" s="48">
        <f>VLOOKUP($A8,'RevPAR Raw Data'!$B$6:$BE$43,'RevPAR Raw Data'!AB$1,FALSE)</f>
        <v>93.175966980896405</v>
      </c>
      <c r="BM8" s="49">
        <f>VLOOKUP($A8,'RevPAR Raw Data'!$B$6:$BE$43,'RevPAR Raw Data'!AC$1,FALSE)</f>
        <v>9.6625665103343295</v>
      </c>
      <c r="BN8" s="50">
        <f>VLOOKUP($A8,'RevPAR Raw Data'!$B$6:$BE$43,'RevPAR Raw Data'!AE$1,FALSE)</f>
        <v>16.386777268998099</v>
      </c>
    </row>
    <row r="9" spans="1:66" x14ac:dyDescent="0.25">
      <c r="A9" s="63" t="s">
        <v>90</v>
      </c>
      <c r="B9" s="47">
        <f>VLOOKUP($A9,'Occupancy Raw Data'!$B$8:$BE$45,'Occupancy Raw Data'!G$3,FALSE)</f>
        <v>40.526378468500603</v>
      </c>
      <c r="C9" s="48">
        <f>VLOOKUP($A9,'Occupancy Raw Data'!$B$8:$BE$45,'Occupancy Raw Data'!H$3,FALSE)</f>
        <v>43.277360962248402</v>
      </c>
      <c r="D9" s="48">
        <f>VLOOKUP($A9,'Occupancy Raw Data'!$B$8:$BE$45,'Occupancy Raw Data'!I$3,FALSE)</f>
        <v>44.587352625937797</v>
      </c>
      <c r="E9" s="48">
        <f>VLOOKUP($A9,'Occupancy Raw Data'!$B$8:$BE$45,'Occupancy Raw Data'!J$3,FALSE)</f>
        <v>45.480528760271497</v>
      </c>
      <c r="F9" s="48">
        <f>VLOOKUP($A9,'Occupancy Raw Data'!$B$8:$BE$45,'Occupancy Raw Data'!K$3,FALSE)</f>
        <v>44.682624746933399</v>
      </c>
      <c r="G9" s="49">
        <f>VLOOKUP($A9,'Occupancy Raw Data'!$B$8:$BE$45,'Occupancy Raw Data'!L$3,FALSE)</f>
        <v>43.710849112778298</v>
      </c>
      <c r="H9" s="48">
        <f>VLOOKUP($A9,'Occupancy Raw Data'!$B$8:$BE$45,'Occupancy Raw Data'!N$3,FALSE)</f>
        <v>49.517684887459801</v>
      </c>
      <c r="I9" s="48">
        <f>VLOOKUP($A9,'Occupancy Raw Data'!$B$8:$BE$45,'Occupancy Raw Data'!O$3,FALSE)</f>
        <v>67.285935453137995</v>
      </c>
      <c r="J9" s="49">
        <f>VLOOKUP($A9,'Occupancy Raw Data'!$B$8:$BE$45,'Occupancy Raw Data'!P$3,FALSE)</f>
        <v>58.401810170298901</v>
      </c>
      <c r="K9" s="50">
        <f>VLOOKUP($A9,'Occupancy Raw Data'!$B$8:$BE$45,'Occupancy Raw Data'!R$3,FALSE)</f>
        <v>47.908266557784202</v>
      </c>
      <c r="M9" s="47">
        <f>VLOOKUP($A9,'Occupancy Raw Data'!$B$8:$BE$45,'Occupancy Raw Data'!T$3,FALSE)</f>
        <v>-9.7332371010659902</v>
      </c>
      <c r="N9" s="48">
        <f>VLOOKUP($A9,'Occupancy Raw Data'!$B$8:$BE$45,'Occupancy Raw Data'!U$3,FALSE)</f>
        <v>-5.9562748675629402</v>
      </c>
      <c r="O9" s="48">
        <f>VLOOKUP($A9,'Occupancy Raw Data'!$B$8:$BE$45,'Occupancy Raw Data'!V$3,FALSE)</f>
        <v>-1.74422266318192</v>
      </c>
      <c r="P9" s="48">
        <f>VLOOKUP($A9,'Occupancy Raw Data'!$B$8:$BE$45,'Occupancy Raw Data'!W$3,FALSE)</f>
        <v>2.0142415061246002</v>
      </c>
      <c r="Q9" s="48">
        <f>VLOOKUP($A9,'Occupancy Raw Data'!$B$8:$BE$45,'Occupancy Raw Data'!X$3,FALSE)</f>
        <v>-0.66266257977890097</v>
      </c>
      <c r="R9" s="49">
        <f>VLOOKUP($A9,'Occupancy Raw Data'!$B$8:$BE$45,'Occupancy Raw Data'!Y$3,FALSE)</f>
        <v>-3.23320758408377</v>
      </c>
      <c r="S9" s="48">
        <f>VLOOKUP($A9,'Occupancy Raw Data'!$B$8:$BE$45,'Occupancy Raw Data'!AA$3,FALSE)</f>
        <v>-20.710476748982401</v>
      </c>
      <c r="T9" s="48">
        <f>VLOOKUP($A9,'Occupancy Raw Data'!$B$8:$BE$45,'Occupancy Raw Data'!AB$3,FALSE)</f>
        <v>38.8955997598027</v>
      </c>
      <c r="U9" s="49">
        <f>VLOOKUP($A9,'Occupancy Raw Data'!$B$8:$BE$45,'Occupancy Raw Data'!AC$3,FALSE)</f>
        <v>5.3278648006609499</v>
      </c>
      <c r="V9" s="50">
        <f>VLOOKUP($A9,'Occupancy Raw Data'!$B$8:$BE$45,'Occupancy Raw Data'!AE$3,FALSE)</f>
        <v>-0.41397375075561998</v>
      </c>
      <c r="X9" s="51">
        <f>VLOOKUP($A9,'ADR Raw Data'!$B$6:$BE$43,'ADR Raw Data'!G$1,FALSE)</f>
        <v>107.514449015574</v>
      </c>
      <c r="Y9" s="52">
        <f>VLOOKUP($A9,'ADR Raw Data'!$B$6:$BE$43,'ADR Raw Data'!H$1,FALSE)</f>
        <v>110.05779031370299</v>
      </c>
      <c r="Z9" s="52">
        <f>VLOOKUP($A9,'ADR Raw Data'!$B$6:$BE$43,'ADR Raw Data'!I$1,FALSE)</f>
        <v>109.242099358974</v>
      </c>
      <c r="AA9" s="52">
        <f>VLOOKUP($A9,'ADR Raw Data'!$B$6:$BE$43,'ADR Raw Data'!J$1,FALSE)</f>
        <v>112.032136684996</v>
      </c>
      <c r="AB9" s="52">
        <f>VLOOKUP($A9,'ADR Raw Data'!$B$6:$BE$43,'ADR Raw Data'!K$1,FALSE)</f>
        <v>109.546860341151</v>
      </c>
      <c r="AC9" s="53">
        <f>VLOOKUP($A9,'ADR Raw Data'!$B$6:$BE$43,'ADR Raw Data'!L$1,FALSE)</f>
        <v>109.726168809938</v>
      </c>
      <c r="AD9" s="52">
        <f>VLOOKUP($A9,'ADR Raw Data'!$B$6:$BE$43,'ADR Raw Data'!N$1,FALSE)</f>
        <v>114.434242424242</v>
      </c>
      <c r="AE9" s="52">
        <f>VLOOKUP($A9,'ADR Raw Data'!$B$6:$BE$43,'ADR Raw Data'!O$1,FALSE)</f>
        <v>144.508838938053</v>
      </c>
      <c r="AF9" s="53">
        <f>VLOOKUP($A9,'ADR Raw Data'!$B$6:$BE$43,'ADR Raw Data'!P$1,FALSE)</f>
        <v>131.75902528548099</v>
      </c>
      <c r="AG9" s="54">
        <f>VLOOKUP($A9,'ADR Raw Data'!$B$6:$BE$43,'ADR Raw Data'!R$1,FALSE)</f>
        <v>117.40011257102201</v>
      </c>
      <c r="AI9" s="47">
        <f>VLOOKUP($A9,'ADR Raw Data'!$B$6:$BE$43,'ADR Raw Data'!T$1,FALSE)</f>
        <v>11.966851017123901</v>
      </c>
      <c r="AJ9" s="48">
        <f>VLOOKUP($A9,'ADR Raw Data'!$B$6:$BE$43,'ADR Raw Data'!U$1,FALSE)</f>
        <v>12.802911572199701</v>
      </c>
      <c r="AK9" s="48">
        <f>VLOOKUP($A9,'ADR Raw Data'!$B$6:$BE$43,'ADR Raw Data'!V$1,FALSE)</f>
        <v>14.589616842830299</v>
      </c>
      <c r="AL9" s="48">
        <f>VLOOKUP($A9,'ADR Raw Data'!$B$6:$BE$43,'ADR Raw Data'!W$1,FALSE)</f>
        <v>17.2598538901591</v>
      </c>
      <c r="AM9" s="48">
        <f>VLOOKUP($A9,'ADR Raw Data'!$B$6:$BE$43,'ADR Raw Data'!X$1,FALSE)</f>
        <v>11.43324159122</v>
      </c>
      <c r="AN9" s="49">
        <f>VLOOKUP($A9,'ADR Raw Data'!$B$6:$BE$43,'ADR Raw Data'!Y$1,FALSE)</f>
        <v>13.6364972648643</v>
      </c>
      <c r="AO9" s="48">
        <f>VLOOKUP($A9,'ADR Raw Data'!$B$6:$BE$43,'ADR Raw Data'!AA$1,FALSE)</f>
        <v>-10.258001465740101</v>
      </c>
      <c r="AP9" s="48">
        <f>VLOOKUP($A9,'ADR Raw Data'!$B$6:$BE$43,'ADR Raw Data'!AB$1,FALSE)</f>
        <v>40.116268937975299</v>
      </c>
      <c r="AQ9" s="49">
        <f>VLOOKUP($A9,'ADR Raw Data'!$B$6:$BE$43,'ADR Raw Data'!AC$1,FALSE)</f>
        <v>12.7449884107341</v>
      </c>
      <c r="AR9" s="50">
        <f>VLOOKUP($A9,'ADR Raw Data'!$B$6:$BE$43,'ADR Raw Data'!AE$1,FALSE)</f>
        <v>13.709375936496899</v>
      </c>
      <c r="AS9" s="40"/>
      <c r="AT9" s="51">
        <f>VLOOKUP($A9,'RevPAR Raw Data'!$B$6:$BE$43,'RevPAR Raw Data'!G$1,FALSE)</f>
        <v>43.571712516374802</v>
      </c>
      <c r="AU9" s="52">
        <f>VLOOKUP($A9,'RevPAR Raw Data'!$B$6:$BE$43,'RevPAR Raw Data'!H$1,FALSE)</f>
        <v>47.630107181136097</v>
      </c>
      <c r="AV9" s="52">
        <f>VLOOKUP($A9,'RevPAR Raw Data'!$B$6:$BE$43,'RevPAR Raw Data'!I$1,FALSE)</f>
        <v>48.708160057163198</v>
      </c>
      <c r="AW9" s="52">
        <f>VLOOKUP($A9,'RevPAR Raw Data'!$B$6:$BE$43,'RevPAR Raw Data'!J$1,FALSE)</f>
        <v>50.952808145766298</v>
      </c>
      <c r="AX9" s="52">
        <f>VLOOKUP($A9,'RevPAR Raw Data'!$B$6:$BE$43,'RevPAR Raw Data'!K$1,FALSE)</f>
        <v>48.948412528283903</v>
      </c>
      <c r="AY9" s="53">
        <f>VLOOKUP($A9,'RevPAR Raw Data'!$B$6:$BE$43,'RevPAR Raw Data'!L$1,FALSE)</f>
        <v>47.962240085744902</v>
      </c>
      <c r="AZ9" s="52">
        <f>VLOOKUP($A9,'RevPAR Raw Data'!$B$6:$BE$43,'RevPAR Raw Data'!N$1,FALSE)</f>
        <v>56.665187566988202</v>
      </c>
      <c r="BA9" s="52">
        <f>VLOOKUP($A9,'RevPAR Raw Data'!$B$6:$BE$43,'RevPAR Raw Data'!O$1,FALSE)</f>
        <v>97.234124091937502</v>
      </c>
      <c r="BB9" s="53">
        <f>VLOOKUP($A9,'RevPAR Raw Data'!$B$6:$BE$43,'RevPAR Raw Data'!P$1,FALSE)</f>
        <v>76.949655829462898</v>
      </c>
      <c r="BC9" s="54">
        <f>VLOOKUP($A9,'RevPAR Raw Data'!$B$6:$BE$43,'RevPAR Raw Data'!R$1,FALSE)</f>
        <v>56.244358869664303</v>
      </c>
      <c r="BE9" s="47">
        <f>VLOOKUP($A9,'RevPAR Raw Data'!$B$6:$BE$43,'RevPAR Raw Data'!T$1,FALSE)</f>
        <v>1.0688519330299799</v>
      </c>
      <c r="BF9" s="48">
        <f>VLOOKUP($A9,'RevPAR Raw Data'!$B$6:$BE$43,'RevPAR Raw Data'!U$1,FALSE)</f>
        <v>6.0840601003455097</v>
      </c>
      <c r="BG9" s="48">
        <f>VLOOKUP($A9,'RevPAR Raw Data'!$B$6:$BE$43,'RevPAR Raw Data'!V$1,FALSE)</f>
        <v>12.590918776204299</v>
      </c>
      <c r="BH9" s="48">
        <f>VLOOKUP($A9,'RevPAR Raw Data'!$B$6:$BE$43,'RevPAR Raw Data'!W$1,FALSE)</f>
        <v>19.621750537235702</v>
      </c>
      <c r="BI9" s="48">
        <f>VLOOKUP($A9,'RevPAR Raw Data'!$B$6:$BE$43,'RevPAR Raw Data'!X$1,FALSE)</f>
        <v>10.6948151977604</v>
      </c>
      <c r="BJ9" s="49">
        <f>VLOOKUP($A9,'RevPAR Raw Data'!$B$6:$BE$43,'RevPAR Raw Data'!Y$1,FALSE)</f>
        <v>9.9623934170096309</v>
      </c>
      <c r="BK9" s="48">
        <f>VLOOKUP($A9,'RevPAR Raw Data'!$B$6:$BE$43,'RevPAR Raw Data'!AA$1,FALSE)</f>
        <v>-28.843997206250201</v>
      </c>
      <c r="BL9" s="48">
        <f>VLOOKUP($A9,'RevPAR Raw Data'!$B$6:$BE$43,'RevPAR Raw Data'!AB$1,FALSE)</f>
        <v>94.615332102459007</v>
      </c>
      <c r="BM9" s="49">
        <f>VLOOKUP($A9,'RevPAR Raw Data'!$B$6:$BE$43,'RevPAR Raw Data'!AC$1,FALSE)</f>
        <v>18.751888962778899</v>
      </c>
      <c r="BN9" s="50">
        <f>VLOOKUP($A9,'RevPAR Raw Data'!$B$6:$BE$43,'RevPAR Raw Data'!AE$1,FALSE)</f>
        <v>13.238648967971701</v>
      </c>
    </row>
    <row r="10" spans="1:66" x14ac:dyDescent="0.25">
      <c r="A10" s="63" t="s">
        <v>26</v>
      </c>
      <c r="B10" s="47">
        <f>VLOOKUP($A10,'Occupancy Raw Data'!$B$8:$BE$45,'Occupancy Raw Data'!G$3,FALSE)</f>
        <v>43.151318833873198</v>
      </c>
      <c r="C10" s="48">
        <f>VLOOKUP($A10,'Occupancy Raw Data'!$B$8:$BE$45,'Occupancy Raw Data'!H$3,FALSE)</f>
        <v>41.496992133271597</v>
      </c>
      <c r="D10" s="48">
        <f>VLOOKUP($A10,'Occupancy Raw Data'!$B$8:$BE$45,'Occupancy Raw Data'!I$3,FALSE)</f>
        <v>42.827394724664501</v>
      </c>
      <c r="E10" s="48">
        <f>VLOOKUP($A10,'Occupancy Raw Data'!$B$8:$BE$45,'Occupancy Raw Data'!J$3,FALSE)</f>
        <v>43.301712170291502</v>
      </c>
      <c r="F10" s="48">
        <f>VLOOKUP($A10,'Occupancy Raw Data'!$B$8:$BE$45,'Occupancy Raw Data'!K$3,FALSE)</f>
        <v>44.5395650161962</v>
      </c>
      <c r="G10" s="49">
        <f>VLOOKUP($A10,'Occupancy Raw Data'!$B$8:$BE$45,'Occupancy Raw Data'!L$3,FALSE)</f>
        <v>43.063396575659397</v>
      </c>
      <c r="H10" s="48">
        <f>VLOOKUP($A10,'Occupancy Raw Data'!$B$8:$BE$45,'Occupancy Raw Data'!N$3,FALSE)</f>
        <v>48.519204072188799</v>
      </c>
      <c r="I10" s="48">
        <f>VLOOKUP($A10,'Occupancy Raw Data'!$B$8:$BE$45,'Occupancy Raw Data'!O$3,FALSE)</f>
        <v>57.623785284590397</v>
      </c>
      <c r="J10" s="49">
        <f>VLOOKUP($A10,'Occupancy Raw Data'!$B$8:$BE$45,'Occupancy Raw Data'!P$3,FALSE)</f>
        <v>53.071494678389598</v>
      </c>
      <c r="K10" s="50">
        <f>VLOOKUP($A10,'Occupancy Raw Data'!$B$8:$BE$45,'Occupancy Raw Data'!R$3,FALSE)</f>
        <v>45.922853176439403</v>
      </c>
      <c r="M10" s="47">
        <f>VLOOKUP($A10,'Occupancy Raw Data'!$B$8:$BE$45,'Occupancy Raw Data'!T$3,FALSE)</f>
        <v>6.3087052333354299</v>
      </c>
      <c r="N10" s="48">
        <f>VLOOKUP($A10,'Occupancy Raw Data'!$B$8:$BE$45,'Occupancy Raw Data'!U$3,FALSE)</f>
        <v>0.66382344097217705</v>
      </c>
      <c r="O10" s="48">
        <f>VLOOKUP($A10,'Occupancy Raw Data'!$B$8:$BE$45,'Occupancy Raw Data'!V$3,FALSE)</f>
        <v>4.84480395303697</v>
      </c>
      <c r="P10" s="48">
        <f>VLOOKUP($A10,'Occupancy Raw Data'!$B$8:$BE$45,'Occupancy Raw Data'!W$3,FALSE)</f>
        <v>11.8452819798026</v>
      </c>
      <c r="Q10" s="48">
        <f>VLOOKUP($A10,'Occupancy Raw Data'!$B$8:$BE$45,'Occupancy Raw Data'!X$3,FALSE)</f>
        <v>19.340862746693301</v>
      </c>
      <c r="R10" s="49">
        <f>VLOOKUP($A10,'Occupancy Raw Data'!$B$8:$BE$45,'Occupancy Raw Data'!Y$3,FALSE)</f>
        <v>8.3632206099774304</v>
      </c>
      <c r="S10" s="48">
        <f>VLOOKUP($A10,'Occupancy Raw Data'!$B$8:$BE$45,'Occupancy Raw Data'!AA$3,FALSE)</f>
        <v>-4.3955466284785798</v>
      </c>
      <c r="T10" s="48">
        <f>VLOOKUP($A10,'Occupancy Raw Data'!$B$8:$BE$45,'Occupancy Raw Data'!AB$3,FALSE)</f>
        <v>43.229076785977703</v>
      </c>
      <c r="U10" s="49">
        <f>VLOOKUP($A10,'Occupancy Raw Data'!$B$8:$BE$45,'Occupancy Raw Data'!AC$3,FALSE)</f>
        <v>16.667081785921599</v>
      </c>
      <c r="V10" s="50">
        <f>VLOOKUP($A10,'Occupancy Raw Data'!$B$8:$BE$45,'Occupancy Raw Data'!AE$3,FALSE)</f>
        <v>10.9704766600674</v>
      </c>
      <c r="X10" s="51">
        <f>VLOOKUP($A10,'ADR Raw Data'!$B$6:$BE$43,'ADR Raw Data'!G$1,FALSE)</f>
        <v>115.195310991957</v>
      </c>
      <c r="Y10" s="52">
        <f>VLOOKUP($A10,'ADR Raw Data'!$B$6:$BE$43,'ADR Raw Data'!H$1,FALSE)</f>
        <v>114.695525508781</v>
      </c>
      <c r="Z10" s="52">
        <f>VLOOKUP($A10,'ADR Raw Data'!$B$6:$BE$43,'ADR Raw Data'!I$1,FALSE)</f>
        <v>113.135834683954</v>
      </c>
      <c r="AA10" s="52">
        <f>VLOOKUP($A10,'ADR Raw Data'!$B$6:$BE$43,'ADR Raw Data'!J$1,FALSE)</f>
        <v>115.91606999732799</v>
      </c>
      <c r="AB10" s="52">
        <f>VLOOKUP($A10,'ADR Raw Data'!$B$6:$BE$43,'ADR Raw Data'!K$1,FALSE)</f>
        <v>114.70114025974</v>
      </c>
      <c r="AC10" s="53">
        <f>VLOOKUP($A10,'ADR Raw Data'!$B$6:$BE$43,'ADR Raw Data'!L$1,FALSE)</f>
        <v>114.73207930367499</v>
      </c>
      <c r="AD10" s="52">
        <f>VLOOKUP($A10,'ADR Raw Data'!$B$6:$BE$43,'ADR Raw Data'!N$1,FALSE)</f>
        <v>117.11340724845</v>
      </c>
      <c r="AE10" s="52">
        <f>VLOOKUP($A10,'ADR Raw Data'!$B$6:$BE$43,'ADR Raw Data'!O$1,FALSE)</f>
        <v>143.55758682995301</v>
      </c>
      <c r="AF10" s="53">
        <f>VLOOKUP($A10,'ADR Raw Data'!$B$6:$BE$43,'ADR Raw Data'!P$1,FALSE)</f>
        <v>131.469642506811</v>
      </c>
      <c r="AG10" s="54">
        <f>VLOOKUP($A10,'ADR Raw Data'!$B$6:$BE$43,'ADR Raw Data'!R$1,FALSE)</f>
        <v>120.258661604347</v>
      </c>
      <c r="AI10" s="47">
        <f>VLOOKUP($A10,'ADR Raw Data'!$B$6:$BE$43,'ADR Raw Data'!T$1,FALSE)</f>
        <v>12.120235513008399</v>
      </c>
      <c r="AJ10" s="48">
        <f>VLOOKUP($A10,'ADR Raw Data'!$B$6:$BE$43,'ADR Raw Data'!U$1,FALSE)</f>
        <v>12.4118647367173</v>
      </c>
      <c r="AK10" s="48">
        <f>VLOOKUP($A10,'ADR Raw Data'!$B$6:$BE$43,'ADR Raw Data'!V$1,FALSE)</f>
        <v>9.7975513194922694</v>
      </c>
      <c r="AL10" s="48">
        <f>VLOOKUP($A10,'ADR Raw Data'!$B$6:$BE$43,'ADR Raw Data'!W$1,FALSE)</f>
        <v>8.6165666185909195</v>
      </c>
      <c r="AM10" s="48">
        <f>VLOOKUP($A10,'ADR Raw Data'!$B$6:$BE$43,'ADR Raw Data'!X$1,FALSE)</f>
        <v>8.51102412513149</v>
      </c>
      <c r="AN10" s="49">
        <f>VLOOKUP($A10,'ADR Raw Data'!$B$6:$BE$43,'ADR Raw Data'!Y$1,FALSE)</f>
        <v>10.3323383569742</v>
      </c>
      <c r="AO10" s="48">
        <f>VLOOKUP($A10,'ADR Raw Data'!$B$6:$BE$43,'ADR Raw Data'!AA$1,FALSE)</f>
        <v>-6.8453921970570901</v>
      </c>
      <c r="AP10" s="48">
        <f>VLOOKUP($A10,'ADR Raw Data'!$B$6:$BE$43,'ADR Raw Data'!AB$1,FALSE)</f>
        <v>33.670398032659698</v>
      </c>
      <c r="AQ10" s="49">
        <f>VLOOKUP($A10,'ADR Raw Data'!$B$6:$BE$43,'ADR Raw Data'!AC$1,FALSE)</f>
        <v>11.7796267164077</v>
      </c>
      <c r="AR10" s="50">
        <f>VLOOKUP($A10,'ADR Raw Data'!$B$6:$BE$43,'ADR Raw Data'!AE$1,FALSE)</f>
        <v>11.074638658776299</v>
      </c>
      <c r="AS10" s="40"/>
      <c r="AT10" s="51">
        <f>VLOOKUP($A10,'RevPAR Raw Data'!$B$6:$BE$43,'RevPAR Raw Data'!G$1,FALSE)</f>
        <v>49.708295927811101</v>
      </c>
      <c r="AU10" s="52">
        <f>VLOOKUP($A10,'RevPAR Raw Data'!$B$6:$BE$43,'RevPAR Raw Data'!H$1,FALSE)</f>
        <v>47.595193197593701</v>
      </c>
      <c r="AV10" s="52">
        <f>VLOOKUP($A10,'RevPAR Raw Data'!$B$6:$BE$43,'RevPAR Raw Data'!I$1,FALSE)</f>
        <v>48.453130495141103</v>
      </c>
      <c r="AW10" s="52">
        <f>VLOOKUP($A10,'RevPAR Raw Data'!$B$6:$BE$43,'RevPAR Raw Data'!J$1,FALSE)</f>
        <v>50.193642989356697</v>
      </c>
      <c r="AX10" s="52">
        <f>VLOOKUP($A10,'RevPAR Raw Data'!$B$6:$BE$43,'RevPAR Raw Data'!K$1,FALSE)</f>
        <v>51.087388940305402</v>
      </c>
      <c r="AY10" s="53">
        <f>VLOOKUP($A10,'RevPAR Raw Data'!$B$6:$BE$43,'RevPAR Raw Data'!L$1,FALSE)</f>
        <v>49.407530310041601</v>
      </c>
      <c r="AZ10" s="52">
        <f>VLOOKUP($A10,'RevPAR Raw Data'!$B$6:$BE$43,'RevPAR Raw Data'!N$1,FALSE)</f>
        <v>56.822493058768998</v>
      </c>
      <c r="BA10" s="52">
        <f>VLOOKUP($A10,'RevPAR Raw Data'!$B$6:$BE$43,'RevPAR Raw Data'!O$1,FALSE)</f>
        <v>82.723315594632098</v>
      </c>
      <c r="BB10" s="53">
        <f>VLOOKUP($A10,'RevPAR Raw Data'!$B$6:$BE$43,'RevPAR Raw Data'!P$1,FALSE)</f>
        <v>69.772904326700598</v>
      </c>
      <c r="BC10" s="54">
        <f>VLOOKUP($A10,'RevPAR Raw Data'!$B$6:$BE$43,'RevPAR Raw Data'!R$1,FALSE)</f>
        <v>55.226208600515598</v>
      </c>
      <c r="BE10" s="47">
        <f>VLOOKUP($A10,'RevPAR Raw Data'!$B$6:$BE$43,'RevPAR Raw Data'!T$1,FALSE)</f>
        <v>19.193570678445599</v>
      </c>
      <c r="BF10" s="48">
        <f>VLOOKUP($A10,'RevPAR Raw Data'!$B$6:$BE$43,'RevPAR Raw Data'!U$1,FALSE)</f>
        <v>13.1580810452735</v>
      </c>
      <c r="BG10" s="48">
        <f>VLOOKUP($A10,'RevPAR Raw Data'!$B$6:$BE$43,'RevPAR Raw Data'!V$1,FALSE)</f>
        <v>15.117027426156801</v>
      </c>
      <c r="BH10" s="48">
        <f>VLOOKUP($A10,'RevPAR Raw Data'!$B$6:$BE$43,'RevPAR Raw Data'!W$1,FALSE)</f>
        <v>21.482505211343199</v>
      </c>
      <c r="BI10" s="48">
        <f>VLOOKUP($A10,'RevPAR Raw Data'!$B$6:$BE$43,'RevPAR Raw Data'!X$1,FALSE)</f>
        <v>29.4979923662045</v>
      </c>
      <c r="BJ10" s="49">
        <f>VLOOKUP($A10,'RevPAR Raw Data'!$B$6:$BE$43,'RevPAR Raw Data'!Y$1,FALSE)</f>
        <v>19.559675217914702</v>
      </c>
      <c r="BK10" s="48">
        <f>VLOOKUP($A10,'RevPAR Raw Data'!$B$6:$BE$43,'RevPAR Raw Data'!AA$1,FALSE)</f>
        <v>-10.9400464196118</v>
      </c>
      <c r="BL10" s="48">
        <f>VLOOKUP($A10,'RevPAR Raw Data'!$B$6:$BE$43,'RevPAR Raw Data'!AB$1,FALSE)</f>
        <v>91.454877038320205</v>
      </c>
      <c r="BM10" s="49">
        <f>VLOOKUP($A10,'RevPAR Raw Data'!$B$6:$BE$43,'RevPAR Raw Data'!AC$1,FALSE)</f>
        <v>30.4100285212293</v>
      </c>
      <c r="BN10" s="50">
        <f>VLOOKUP($A10,'RevPAR Raw Data'!$B$6:$BE$43,'RevPAR Raw Data'!AE$1,FALSE)</f>
        <v>23.260055968091599</v>
      </c>
    </row>
    <row r="11" spans="1:66" x14ac:dyDescent="0.25">
      <c r="A11" s="63" t="s">
        <v>24</v>
      </c>
      <c r="B11" s="47">
        <f>VLOOKUP($A11,'Occupancy Raw Data'!$B$8:$BE$45,'Occupancy Raw Data'!G$3,FALSE)</f>
        <v>39.597411933860499</v>
      </c>
      <c r="C11" s="48">
        <f>VLOOKUP($A11,'Occupancy Raw Data'!$B$8:$BE$45,'Occupancy Raw Data'!H$3,FALSE)</f>
        <v>38.993529834651298</v>
      </c>
      <c r="D11" s="48">
        <f>VLOOKUP($A11,'Occupancy Raw Data'!$B$8:$BE$45,'Occupancy Raw Data'!I$3,FALSE)</f>
        <v>44.6441409058231</v>
      </c>
      <c r="E11" s="48">
        <f>VLOOKUP($A11,'Occupancy Raw Data'!$B$8:$BE$45,'Occupancy Raw Data'!J$3,FALSE)</f>
        <v>45.8662832494608</v>
      </c>
      <c r="F11" s="48">
        <f>VLOOKUP($A11,'Occupancy Raw Data'!$B$8:$BE$45,'Occupancy Raw Data'!K$3,FALSE)</f>
        <v>43.3932422717469</v>
      </c>
      <c r="G11" s="49">
        <f>VLOOKUP($A11,'Occupancy Raw Data'!$B$8:$BE$45,'Occupancy Raw Data'!L$3,FALSE)</f>
        <v>42.498921639108502</v>
      </c>
      <c r="H11" s="48">
        <f>VLOOKUP($A11,'Occupancy Raw Data'!$B$8:$BE$45,'Occupancy Raw Data'!N$3,FALSE)</f>
        <v>42.803738317757002</v>
      </c>
      <c r="I11" s="48">
        <f>VLOOKUP($A11,'Occupancy Raw Data'!$B$8:$BE$45,'Occupancy Raw Data'!O$3,FALSE)</f>
        <v>53.903666427030899</v>
      </c>
      <c r="J11" s="49">
        <f>VLOOKUP($A11,'Occupancy Raw Data'!$B$8:$BE$45,'Occupancy Raw Data'!P$3,FALSE)</f>
        <v>48.353702372393897</v>
      </c>
      <c r="K11" s="50">
        <f>VLOOKUP($A11,'Occupancy Raw Data'!$B$8:$BE$45,'Occupancy Raw Data'!R$3,FALSE)</f>
        <v>44.171716134332897</v>
      </c>
      <c r="M11" s="47">
        <f>VLOOKUP($A11,'Occupancy Raw Data'!$B$8:$BE$45,'Occupancy Raw Data'!T$3,FALSE)</f>
        <v>-5.5435297468879696</v>
      </c>
      <c r="N11" s="48">
        <f>VLOOKUP($A11,'Occupancy Raw Data'!$B$8:$BE$45,'Occupancy Raw Data'!U$3,FALSE)</f>
        <v>-17.616079536861101</v>
      </c>
      <c r="O11" s="48">
        <f>VLOOKUP($A11,'Occupancy Raw Data'!$B$8:$BE$45,'Occupancy Raw Data'!V$3,FALSE)</f>
        <v>-5.6193880510279701</v>
      </c>
      <c r="P11" s="48">
        <f>VLOOKUP($A11,'Occupancy Raw Data'!$B$8:$BE$45,'Occupancy Raw Data'!W$3,FALSE)</f>
        <v>-0.16565526955361301</v>
      </c>
      <c r="Q11" s="48">
        <f>VLOOKUP($A11,'Occupancy Raw Data'!$B$8:$BE$45,'Occupancy Raw Data'!X$3,FALSE)</f>
        <v>-4.0522522158172096</v>
      </c>
      <c r="R11" s="49">
        <f>VLOOKUP($A11,'Occupancy Raw Data'!$B$8:$BE$45,'Occupancy Raw Data'!Y$3,FALSE)</f>
        <v>-6.68738760438442</v>
      </c>
      <c r="S11" s="48">
        <f>VLOOKUP($A11,'Occupancy Raw Data'!$B$8:$BE$45,'Occupancy Raw Data'!AA$3,FALSE)</f>
        <v>-23.964995751911601</v>
      </c>
      <c r="T11" s="48">
        <f>VLOOKUP($A11,'Occupancy Raw Data'!$B$8:$BE$45,'Occupancy Raw Data'!AB$3,FALSE)</f>
        <v>33.961184329205203</v>
      </c>
      <c r="U11" s="49">
        <f>VLOOKUP($A11,'Occupancy Raw Data'!$B$8:$BE$45,'Occupancy Raw Data'!AC$3,FALSE)</f>
        <v>2.8400786847947099E-2</v>
      </c>
      <c r="V11" s="50">
        <f>VLOOKUP($A11,'Occupancy Raw Data'!$B$8:$BE$45,'Occupancy Raw Data'!AE$3,FALSE)</f>
        <v>-4.6752565444154204</v>
      </c>
      <c r="X11" s="51">
        <f>VLOOKUP($A11,'ADR Raw Data'!$B$6:$BE$43,'ADR Raw Data'!G$1,FALSE)</f>
        <v>121.178954248366</v>
      </c>
      <c r="Y11" s="52">
        <f>VLOOKUP($A11,'ADR Raw Data'!$B$6:$BE$43,'ADR Raw Data'!H$1,FALSE)</f>
        <v>121.697872418879</v>
      </c>
      <c r="Z11" s="52">
        <f>VLOOKUP($A11,'ADR Raw Data'!$B$6:$BE$43,'ADR Raw Data'!I$1,FALSE)</f>
        <v>129.71837037037</v>
      </c>
      <c r="AA11" s="52">
        <f>VLOOKUP($A11,'ADR Raw Data'!$B$6:$BE$43,'ADR Raw Data'!J$1,FALSE)</f>
        <v>129.87970532915301</v>
      </c>
      <c r="AB11" s="52">
        <f>VLOOKUP($A11,'ADR Raw Data'!$B$6:$BE$43,'ADR Raw Data'!K$1,FALSE)</f>
        <v>128.38143141153</v>
      </c>
      <c r="AC11" s="53">
        <f>VLOOKUP($A11,'ADR Raw Data'!$B$6:$BE$43,'ADR Raw Data'!L$1,FALSE)</f>
        <v>126.41710738209601</v>
      </c>
      <c r="AD11" s="52">
        <f>VLOOKUP($A11,'ADR Raw Data'!$B$6:$BE$43,'ADR Raw Data'!N$1,FALSE)</f>
        <v>147.4277393349</v>
      </c>
      <c r="AE11" s="52">
        <f>VLOOKUP($A11,'ADR Raw Data'!$B$6:$BE$43,'ADR Raw Data'!O$1,FALSE)</f>
        <v>172.50493198186101</v>
      </c>
      <c r="AF11" s="53">
        <f>VLOOKUP($A11,'ADR Raw Data'!$B$6:$BE$43,'ADR Raw Data'!P$1,FALSE)</f>
        <v>161.405496580434</v>
      </c>
      <c r="AG11" s="54">
        <f>VLOOKUP($A11,'ADR Raw Data'!$B$6:$BE$43,'ADR Raw Data'!R$1,FALSE)</f>
        <v>137.36023250406799</v>
      </c>
      <c r="AI11" s="47">
        <f>VLOOKUP($A11,'ADR Raw Data'!$B$6:$BE$43,'ADR Raw Data'!T$1,FALSE)</f>
        <v>3.73089336075684</v>
      </c>
      <c r="AJ11" s="48">
        <f>VLOOKUP($A11,'ADR Raw Data'!$B$6:$BE$43,'ADR Raw Data'!U$1,FALSE)</f>
        <v>-4.2260220147905097</v>
      </c>
      <c r="AK11" s="48">
        <f>VLOOKUP($A11,'ADR Raw Data'!$B$6:$BE$43,'ADR Raw Data'!V$1,FALSE)</f>
        <v>-0.46261657746931001</v>
      </c>
      <c r="AL11" s="48">
        <f>VLOOKUP($A11,'ADR Raw Data'!$B$6:$BE$43,'ADR Raw Data'!W$1,FALSE)</f>
        <v>1.2348097065663101E-2</v>
      </c>
      <c r="AM11" s="48">
        <f>VLOOKUP($A11,'ADR Raw Data'!$B$6:$BE$43,'ADR Raw Data'!X$1,FALSE)</f>
        <v>-1.3392624899413199</v>
      </c>
      <c r="AN11" s="49">
        <f>VLOOKUP($A11,'ADR Raw Data'!$B$6:$BE$43,'ADR Raw Data'!Y$1,FALSE)</f>
        <v>-0.48109327985066203</v>
      </c>
      <c r="AO11" s="48">
        <f>VLOOKUP($A11,'ADR Raw Data'!$B$6:$BE$43,'ADR Raw Data'!AA$1,FALSE)</f>
        <v>-4.16041279616858</v>
      </c>
      <c r="AP11" s="48">
        <f>VLOOKUP($A11,'ADR Raw Data'!$B$6:$BE$43,'ADR Raw Data'!AB$1,FALSE)</f>
        <v>41.3328435181038</v>
      </c>
      <c r="AQ11" s="49">
        <f>VLOOKUP($A11,'ADR Raw Data'!$B$6:$BE$43,'ADR Raw Data'!AC$1,FALSE)</f>
        <v>14.6955761483913</v>
      </c>
      <c r="AR11" s="50">
        <f>VLOOKUP($A11,'ADR Raw Data'!$B$6:$BE$43,'ADR Raw Data'!AE$1,FALSE)</f>
        <v>4.7877976144021597</v>
      </c>
      <c r="AS11" s="40"/>
      <c r="AT11" s="51">
        <f>VLOOKUP($A11,'RevPAR Raw Data'!$B$6:$BE$43,'RevPAR Raw Data'!G$1,FALSE)</f>
        <v>47.983729690869801</v>
      </c>
      <c r="AU11" s="52">
        <f>VLOOKUP($A11,'RevPAR Raw Data'!$B$6:$BE$43,'RevPAR Raw Data'!H$1,FALSE)</f>
        <v>47.454296189791499</v>
      </c>
      <c r="AV11" s="52">
        <f>VLOOKUP($A11,'RevPAR Raw Data'!$B$6:$BE$43,'RevPAR Raw Data'!I$1,FALSE)</f>
        <v>57.9116520488856</v>
      </c>
      <c r="AW11" s="52">
        <f>VLOOKUP($A11,'RevPAR Raw Data'!$B$6:$BE$43,'RevPAR Raw Data'!J$1,FALSE)</f>
        <v>59.570993529834602</v>
      </c>
      <c r="AX11" s="52">
        <f>VLOOKUP($A11,'RevPAR Raw Data'!$B$6:$BE$43,'RevPAR Raw Data'!K$1,FALSE)</f>
        <v>55.708865564342098</v>
      </c>
      <c r="AY11" s="53">
        <f>VLOOKUP($A11,'RevPAR Raw Data'!$B$6:$BE$43,'RevPAR Raw Data'!L$1,FALSE)</f>
        <v>53.725907404744703</v>
      </c>
      <c r="AZ11" s="52">
        <f>VLOOKUP($A11,'RevPAR Raw Data'!$B$6:$BE$43,'RevPAR Raw Data'!N$1,FALSE)</f>
        <v>63.104583752695902</v>
      </c>
      <c r="BA11" s="52">
        <f>VLOOKUP($A11,'RevPAR Raw Data'!$B$6:$BE$43,'RevPAR Raw Data'!O$1,FALSE)</f>
        <v>92.986483105679298</v>
      </c>
      <c r="BB11" s="53">
        <f>VLOOKUP($A11,'RevPAR Raw Data'!$B$6:$BE$43,'RevPAR Raw Data'!P$1,FALSE)</f>
        <v>78.0455334291876</v>
      </c>
      <c r="BC11" s="54">
        <f>VLOOKUP($A11,'RevPAR Raw Data'!$B$6:$BE$43,'RevPAR Raw Data'!R$1,FALSE)</f>
        <v>60.674371983157002</v>
      </c>
      <c r="BE11" s="47">
        <f>VLOOKUP($A11,'RevPAR Raw Data'!$B$6:$BE$43,'RevPAR Raw Data'!T$1,FALSE)</f>
        <v>-2.0194595694093498</v>
      </c>
      <c r="BF11" s="48">
        <f>VLOOKUP($A11,'RevPAR Raw Data'!$B$6:$BE$43,'RevPAR Raw Data'!U$1,FALSE)</f>
        <v>-21.097642152280901</v>
      </c>
      <c r="BG11" s="48">
        <f>VLOOKUP($A11,'RevPAR Raw Data'!$B$6:$BE$43,'RevPAR Raw Data'!V$1,FALSE)</f>
        <v>-6.0560084078208902</v>
      </c>
      <c r="BH11" s="48">
        <f>VLOOKUP($A11,'RevPAR Raw Data'!$B$6:$BE$43,'RevPAR Raw Data'!W$1,FALSE)</f>
        <v>-0.153327627761429</v>
      </c>
      <c r="BI11" s="48">
        <f>VLOOKUP($A11,'RevPAR Raw Data'!$B$6:$BE$43,'RevPAR Raw Data'!X$1,FALSE)</f>
        <v>-5.3372444118342797</v>
      </c>
      <c r="BJ11" s="49">
        <f>VLOOKUP($A11,'RevPAR Raw Data'!$B$6:$BE$43,'RevPAR Raw Data'!Y$1,FALSE)</f>
        <v>-7.1363083118728197</v>
      </c>
      <c r="BK11" s="48">
        <f>VLOOKUP($A11,'RevPAR Raw Data'!$B$6:$BE$43,'RevPAR Raw Data'!AA$1,FALSE)</f>
        <v>-27.1283657982164</v>
      </c>
      <c r="BL11" s="48">
        <f>VLOOKUP($A11,'RevPAR Raw Data'!$B$6:$BE$43,'RevPAR Raw Data'!AB$1,FALSE)</f>
        <v>89.331151022994305</v>
      </c>
      <c r="BM11" s="49">
        <f>VLOOKUP($A11,'RevPAR Raw Data'!$B$6:$BE$43,'RevPAR Raw Data'!AC$1,FALSE)</f>
        <v>14.728150594497199</v>
      </c>
      <c r="BN11" s="50">
        <f>VLOOKUP($A11,'RevPAR Raw Data'!$B$6:$BE$43,'RevPAR Raw Data'!AE$1,FALSE)</f>
        <v>-0.111300751313956</v>
      </c>
    </row>
    <row r="12" spans="1:66" x14ac:dyDescent="0.25">
      <c r="A12" s="63" t="s">
        <v>27</v>
      </c>
      <c r="B12" s="47">
        <f>VLOOKUP($A12,'Occupancy Raw Data'!$B$8:$BE$45,'Occupancy Raw Data'!G$3,FALSE)</f>
        <v>44.7463556851311</v>
      </c>
      <c r="C12" s="48">
        <f>VLOOKUP($A12,'Occupancy Raw Data'!$B$8:$BE$45,'Occupancy Raw Data'!H$3,FALSE)</f>
        <v>48.688046647230301</v>
      </c>
      <c r="D12" s="48">
        <f>VLOOKUP($A12,'Occupancy Raw Data'!$B$8:$BE$45,'Occupancy Raw Data'!I$3,FALSE)</f>
        <v>55.626822157434397</v>
      </c>
      <c r="E12" s="48">
        <f>VLOOKUP($A12,'Occupancy Raw Data'!$B$8:$BE$45,'Occupancy Raw Data'!J$3,FALSE)</f>
        <v>53.644314868804599</v>
      </c>
      <c r="F12" s="48">
        <f>VLOOKUP($A12,'Occupancy Raw Data'!$B$8:$BE$45,'Occupancy Raw Data'!K$3,FALSE)</f>
        <v>50.215743440233197</v>
      </c>
      <c r="G12" s="49">
        <f>VLOOKUP($A12,'Occupancy Raw Data'!$B$8:$BE$45,'Occupancy Raw Data'!L$3,FALSE)</f>
        <v>50.5842565597667</v>
      </c>
      <c r="H12" s="48">
        <f>VLOOKUP($A12,'Occupancy Raw Data'!$B$8:$BE$45,'Occupancy Raw Data'!N$3,FALSE)</f>
        <v>50.425655976676303</v>
      </c>
      <c r="I12" s="48">
        <f>VLOOKUP($A12,'Occupancy Raw Data'!$B$8:$BE$45,'Occupancy Raw Data'!O$3,FALSE)</f>
        <v>53.644314868804599</v>
      </c>
      <c r="J12" s="49">
        <f>VLOOKUP($A12,'Occupancy Raw Data'!$B$8:$BE$45,'Occupancy Raw Data'!P$3,FALSE)</f>
        <v>52.034985422740498</v>
      </c>
      <c r="K12" s="50">
        <f>VLOOKUP($A12,'Occupancy Raw Data'!$B$8:$BE$45,'Occupancy Raw Data'!R$3,FALSE)</f>
        <v>50.998750520616397</v>
      </c>
      <c r="M12" s="47">
        <f>VLOOKUP($A12,'Occupancy Raw Data'!$B$8:$BE$45,'Occupancy Raw Data'!T$3,FALSE)</f>
        <v>-15.421971232060301</v>
      </c>
      <c r="N12" s="48">
        <f>VLOOKUP($A12,'Occupancy Raw Data'!$B$8:$BE$45,'Occupancy Raw Data'!U$3,FALSE)</f>
        <v>-7.4602526724975702</v>
      </c>
      <c r="O12" s="48">
        <f>VLOOKUP($A12,'Occupancy Raw Data'!$B$8:$BE$45,'Occupancy Raw Data'!V$3,FALSE)</f>
        <v>8.2786094475503909</v>
      </c>
      <c r="P12" s="48">
        <f>VLOOKUP($A12,'Occupancy Raw Data'!$B$8:$BE$45,'Occupancy Raw Data'!W$3,FALSE)</f>
        <v>8.9833313712318894</v>
      </c>
      <c r="Q12" s="48">
        <f>VLOOKUP($A12,'Occupancy Raw Data'!$B$8:$BE$45,'Occupancy Raw Data'!X$3,FALSE)</f>
        <v>6.9460292939031003</v>
      </c>
      <c r="R12" s="49">
        <f>VLOOKUP($A12,'Occupancy Raw Data'!$B$8:$BE$45,'Occupancy Raw Data'!Y$3,FALSE)</f>
        <v>-5.8409250245984902E-2</v>
      </c>
      <c r="S12" s="48">
        <f>VLOOKUP($A12,'Occupancy Raw Data'!$B$8:$BE$45,'Occupancy Raw Data'!AA$3,FALSE)</f>
        <v>-5.2108493256015098</v>
      </c>
      <c r="T12" s="48">
        <f>VLOOKUP($A12,'Occupancy Raw Data'!$B$8:$BE$45,'Occupancy Raw Data'!AB$3,FALSE)</f>
        <v>0.70672192117785204</v>
      </c>
      <c r="U12" s="49">
        <f>VLOOKUP($A12,'Occupancy Raw Data'!$B$8:$BE$45,'Occupancy Raw Data'!AC$3,FALSE)</f>
        <v>-2.2501141399737001</v>
      </c>
      <c r="V12" s="50">
        <f>VLOOKUP($A12,'Occupancy Raw Data'!$B$8:$BE$45,'Occupancy Raw Data'!AE$3,FALSE)</f>
        <v>-0.70741789145637302</v>
      </c>
      <c r="X12" s="51">
        <f>VLOOKUP($A12,'ADR Raw Data'!$B$6:$BE$43,'ADR Raw Data'!G$1,FALSE)</f>
        <v>83.380578577013196</v>
      </c>
      <c r="Y12" s="52">
        <f>VLOOKUP($A12,'ADR Raw Data'!$B$6:$BE$43,'ADR Raw Data'!H$1,FALSE)</f>
        <v>85.302869461077805</v>
      </c>
      <c r="Z12" s="52">
        <f>VLOOKUP($A12,'ADR Raw Data'!$B$6:$BE$43,'ADR Raw Data'!I$1,FALSE)</f>
        <v>87.571182389937107</v>
      </c>
      <c r="AA12" s="52">
        <f>VLOOKUP($A12,'ADR Raw Data'!$B$6:$BE$43,'ADR Raw Data'!J$1,FALSE)</f>
        <v>86.266469565217307</v>
      </c>
      <c r="AB12" s="52">
        <f>VLOOKUP($A12,'ADR Raw Data'!$B$6:$BE$43,'ADR Raw Data'!K$1,FALSE)</f>
        <v>85.527443102647396</v>
      </c>
      <c r="AC12" s="53">
        <f>VLOOKUP($A12,'ADR Raw Data'!$B$6:$BE$43,'ADR Raw Data'!L$1,FALSE)</f>
        <v>85.710633991147105</v>
      </c>
      <c r="AD12" s="52">
        <f>VLOOKUP($A12,'ADR Raw Data'!$B$6:$BE$43,'ADR Raw Data'!N$1,FALSE)</f>
        <v>89.704040240517998</v>
      </c>
      <c r="AE12" s="52">
        <f>VLOOKUP($A12,'ADR Raw Data'!$B$6:$BE$43,'ADR Raw Data'!O$1,FALSE)</f>
        <v>94.882976086956504</v>
      </c>
      <c r="AF12" s="53">
        <f>VLOOKUP($A12,'ADR Raw Data'!$B$6:$BE$43,'ADR Raw Data'!P$1,FALSE)</f>
        <v>92.373594800537802</v>
      </c>
      <c r="AG12" s="54">
        <f>VLOOKUP($A12,'ADR Raw Data'!$B$6:$BE$43,'ADR Raw Data'!R$1,FALSE)</f>
        <v>87.653018097478096</v>
      </c>
      <c r="AI12" s="47">
        <f>VLOOKUP($A12,'ADR Raw Data'!$B$6:$BE$43,'ADR Raw Data'!T$1,FALSE)</f>
        <v>3.2573942043519502</v>
      </c>
      <c r="AJ12" s="48">
        <f>VLOOKUP($A12,'ADR Raw Data'!$B$6:$BE$43,'ADR Raw Data'!U$1,FALSE)</f>
        <v>7.0737907253674797</v>
      </c>
      <c r="AK12" s="48">
        <f>VLOOKUP($A12,'ADR Raw Data'!$B$6:$BE$43,'ADR Raw Data'!V$1,FALSE)</f>
        <v>10.361642736306401</v>
      </c>
      <c r="AL12" s="48">
        <f>VLOOKUP($A12,'ADR Raw Data'!$B$6:$BE$43,'ADR Raw Data'!W$1,FALSE)</f>
        <v>7.8411142033539099</v>
      </c>
      <c r="AM12" s="48">
        <f>VLOOKUP($A12,'ADR Raw Data'!$B$6:$BE$43,'ADR Raw Data'!X$1,FALSE)</f>
        <v>6.50806537369112</v>
      </c>
      <c r="AN12" s="49">
        <f>VLOOKUP($A12,'ADR Raw Data'!$B$6:$BE$43,'ADR Raw Data'!Y$1,FALSE)</f>
        <v>7.1244367138757498</v>
      </c>
      <c r="AO12" s="48">
        <f>VLOOKUP($A12,'ADR Raw Data'!$B$6:$BE$43,'ADR Raw Data'!AA$1,FALSE)</f>
        <v>9.5236976263849499E-2</v>
      </c>
      <c r="AP12" s="48">
        <f>VLOOKUP($A12,'ADR Raw Data'!$B$6:$BE$43,'ADR Raw Data'!AB$1,FALSE)</f>
        <v>8.6567912705783705</v>
      </c>
      <c r="AQ12" s="49">
        <f>VLOOKUP($A12,'ADR Raw Data'!$B$6:$BE$43,'ADR Raw Data'!AC$1,FALSE)</f>
        <v>4.4119031087538003</v>
      </c>
      <c r="AR12" s="50">
        <f>VLOOKUP($A12,'ADR Raw Data'!$B$6:$BE$43,'ADR Raw Data'!AE$1,FALSE)</f>
        <v>6.22608306415861</v>
      </c>
      <c r="AS12" s="40"/>
      <c r="AT12" s="51">
        <f>VLOOKUP($A12,'RevPAR Raw Data'!$B$6:$BE$43,'RevPAR Raw Data'!G$1,FALSE)</f>
        <v>37.3097702623906</v>
      </c>
      <c r="AU12" s="52">
        <f>VLOOKUP($A12,'RevPAR Raw Data'!$B$6:$BE$43,'RevPAR Raw Data'!H$1,FALSE)</f>
        <v>41.532300874635503</v>
      </c>
      <c r="AV12" s="52">
        <f>VLOOKUP($A12,'RevPAR Raw Data'!$B$6:$BE$43,'RevPAR Raw Data'!I$1,FALSE)</f>
        <v>48.7130658892128</v>
      </c>
      <c r="AW12" s="52">
        <f>VLOOKUP($A12,'RevPAR Raw Data'!$B$6:$BE$43,'RevPAR Raw Data'!J$1,FALSE)</f>
        <v>46.277056559766699</v>
      </c>
      <c r="AX12" s="52">
        <f>VLOOKUP($A12,'RevPAR Raw Data'!$B$6:$BE$43,'RevPAR Raw Data'!K$1,FALSE)</f>
        <v>42.948241399416901</v>
      </c>
      <c r="AY12" s="53">
        <f>VLOOKUP($A12,'RevPAR Raw Data'!$B$6:$BE$43,'RevPAR Raw Data'!L$1,FALSE)</f>
        <v>43.356086997084503</v>
      </c>
      <c r="AZ12" s="52">
        <f>VLOOKUP($A12,'RevPAR Raw Data'!$B$6:$BE$43,'RevPAR Raw Data'!N$1,FALSE)</f>
        <v>45.233850728862897</v>
      </c>
      <c r="BA12" s="52">
        <f>VLOOKUP($A12,'RevPAR Raw Data'!$B$6:$BE$43,'RevPAR Raw Data'!O$1,FALSE)</f>
        <v>50.899322448979497</v>
      </c>
      <c r="BB12" s="53">
        <f>VLOOKUP($A12,'RevPAR Raw Data'!$B$6:$BE$43,'RevPAR Raw Data'!P$1,FALSE)</f>
        <v>48.066586588921197</v>
      </c>
      <c r="BC12" s="54">
        <f>VLOOKUP($A12,'RevPAR Raw Data'!$B$6:$BE$43,'RevPAR Raw Data'!R$1,FALSE)</f>
        <v>44.701944023323598</v>
      </c>
      <c r="BE12" s="47">
        <f>VLOOKUP($A12,'RevPAR Raw Data'!$B$6:$BE$43,'RevPAR Raw Data'!T$1,FALSE)</f>
        <v>-12.6669314248183</v>
      </c>
      <c r="BF12" s="48">
        <f>VLOOKUP($A12,'RevPAR Raw Data'!$B$6:$BE$43,'RevPAR Raw Data'!U$1,FALSE)</f>
        <v>-0.91418460876619401</v>
      </c>
      <c r="BG12" s="48">
        <f>VLOOKUP($A12,'RevPAR Raw Data'!$B$6:$BE$43,'RevPAR Raw Data'!V$1,FALSE)</f>
        <v>19.498052118346099</v>
      </c>
      <c r="BH12" s="48">
        <f>VLOOKUP($A12,'RevPAR Raw Data'!$B$6:$BE$43,'RevPAR Raw Data'!W$1,FALSE)</f>
        <v>17.5288388466698</v>
      </c>
      <c r="BI12" s="48">
        <f>VLOOKUP($A12,'RevPAR Raw Data'!$B$6:$BE$43,'RevPAR Raw Data'!X$1,FALSE)</f>
        <v>13.906146794917101</v>
      </c>
      <c r="BJ12" s="49">
        <f>VLOOKUP($A12,'RevPAR Raw Data'!$B$6:$BE$43,'RevPAR Raw Data'!Y$1,FALSE)</f>
        <v>7.0618661335609403</v>
      </c>
      <c r="BK12" s="48">
        <f>VLOOKUP($A12,'RevPAR Raw Data'!$B$6:$BE$43,'RevPAR Raw Data'!AA$1,FALSE)</f>
        <v>-5.1205750046730296</v>
      </c>
      <c r="BL12" s="48">
        <f>VLOOKUP($A12,'RevPAR Raw Data'!$B$6:$BE$43,'RevPAR Raw Data'!AB$1,FALSE)</f>
        <v>9.4246926333360204</v>
      </c>
      <c r="BM12" s="49">
        <f>VLOOKUP($A12,'RevPAR Raw Data'!$B$6:$BE$43,'RevPAR Raw Data'!AC$1,FALSE)</f>
        <v>2.0625161130880798</v>
      </c>
      <c r="BN12" s="50">
        <f>VLOOKUP($A12,'RevPAR Raw Data'!$B$6:$BE$43,'RevPAR Raw Data'!AE$1,FALSE)</f>
        <v>5.4746207471694399</v>
      </c>
    </row>
    <row r="13" spans="1:66" x14ac:dyDescent="0.25">
      <c r="A13" s="63" t="s">
        <v>91</v>
      </c>
      <c r="B13" s="47">
        <f>VLOOKUP($A13,'Occupancy Raw Data'!$B$8:$BE$45,'Occupancy Raw Data'!G$3,FALSE)</f>
        <v>41.548093340922001</v>
      </c>
      <c r="C13" s="48">
        <f>VLOOKUP($A13,'Occupancy Raw Data'!$B$8:$BE$45,'Occupancy Raw Data'!H$3,FALSE)</f>
        <v>44.925061658129302</v>
      </c>
      <c r="D13" s="48">
        <f>VLOOKUP($A13,'Occupancy Raw Data'!$B$8:$BE$45,'Occupancy Raw Data'!I$3,FALSE)</f>
        <v>46.679946879150002</v>
      </c>
      <c r="E13" s="48">
        <f>VLOOKUP($A13,'Occupancy Raw Data'!$B$8:$BE$45,'Occupancy Raw Data'!J$3,FALSE)</f>
        <v>45.380383228988798</v>
      </c>
      <c r="F13" s="48">
        <f>VLOOKUP($A13,'Occupancy Raw Data'!$B$8:$BE$45,'Occupancy Raw Data'!K$3,FALSE)</f>
        <v>45.124264845380303</v>
      </c>
      <c r="G13" s="49">
        <f>VLOOKUP($A13,'Occupancy Raw Data'!$B$8:$BE$45,'Occupancy Raw Data'!L$3,FALSE)</f>
        <v>44.731549990514097</v>
      </c>
      <c r="H13" s="48">
        <f>VLOOKUP($A13,'Occupancy Raw Data'!$B$8:$BE$45,'Occupancy Raw Data'!N$3,FALSE)</f>
        <v>45.399354961107903</v>
      </c>
      <c r="I13" s="48">
        <f>VLOOKUP($A13,'Occupancy Raw Data'!$B$8:$BE$45,'Occupancy Raw Data'!O$3,FALSE)</f>
        <v>49.7249098842724</v>
      </c>
      <c r="J13" s="49">
        <f>VLOOKUP($A13,'Occupancy Raw Data'!$B$8:$BE$45,'Occupancy Raw Data'!P$3,FALSE)</f>
        <v>47.562132422690098</v>
      </c>
      <c r="K13" s="50">
        <f>VLOOKUP($A13,'Occupancy Raw Data'!$B$8:$BE$45,'Occupancy Raw Data'!R$3,FALSE)</f>
        <v>45.5402878282787</v>
      </c>
      <c r="M13" s="47">
        <f>VLOOKUP($A13,'Occupancy Raw Data'!$B$8:$BE$45,'Occupancy Raw Data'!T$3,FALSE)</f>
        <v>6.3273786574133499</v>
      </c>
      <c r="N13" s="48">
        <f>VLOOKUP($A13,'Occupancy Raw Data'!$B$8:$BE$45,'Occupancy Raw Data'!U$3,FALSE)</f>
        <v>10.3549106326985</v>
      </c>
      <c r="O13" s="48">
        <f>VLOOKUP($A13,'Occupancy Raw Data'!$B$8:$BE$45,'Occupancy Raw Data'!V$3,FALSE)</f>
        <v>15.326927583782499</v>
      </c>
      <c r="P13" s="48">
        <f>VLOOKUP($A13,'Occupancy Raw Data'!$B$8:$BE$45,'Occupancy Raw Data'!W$3,FALSE)</f>
        <v>18.977699971228901</v>
      </c>
      <c r="Q13" s="48">
        <f>VLOOKUP($A13,'Occupancy Raw Data'!$B$8:$BE$45,'Occupancy Raw Data'!X$3,FALSE)</f>
        <v>21.032025167549101</v>
      </c>
      <c r="R13" s="49">
        <f>VLOOKUP($A13,'Occupancy Raw Data'!$B$8:$BE$45,'Occupancy Raw Data'!Y$3,FALSE)</f>
        <v>14.2940405569248</v>
      </c>
      <c r="S13" s="48">
        <f>VLOOKUP($A13,'Occupancy Raw Data'!$B$8:$BE$45,'Occupancy Raw Data'!AA$3,FALSE)</f>
        <v>5.6097071315087099</v>
      </c>
      <c r="T13" s="48">
        <f>VLOOKUP($A13,'Occupancy Raw Data'!$B$8:$BE$45,'Occupancy Raw Data'!AB$3,FALSE)</f>
        <v>29.449145566494298</v>
      </c>
      <c r="U13" s="49">
        <f>VLOOKUP($A13,'Occupancy Raw Data'!$B$8:$BE$45,'Occupancy Raw Data'!AC$3,FALSE)</f>
        <v>16.859471953891202</v>
      </c>
      <c r="V13" s="50">
        <f>VLOOKUP($A13,'Occupancy Raw Data'!$B$8:$BE$45,'Occupancy Raw Data'!AE$3,FALSE)</f>
        <v>15.0476943821962</v>
      </c>
      <c r="X13" s="51">
        <f>VLOOKUP($A13,'ADR Raw Data'!$B$6:$BE$43,'ADR Raw Data'!G$1,FALSE)</f>
        <v>92.133853881278498</v>
      </c>
      <c r="Y13" s="52">
        <f>VLOOKUP($A13,'ADR Raw Data'!$B$6:$BE$43,'ADR Raw Data'!H$1,FALSE)</f>
        <v>93.624786739864803</v>
      </c>
      <c r="Z13" s="52">
        <f>VLOOKUP($A13,'ADR Raw Data'!$B$6:$BE$43,'ADR Raw Data'!I$1,FALSE)</f>
        <v>96.008463726884699</v>
      </c>
      <c r="AA13" s="52">
        <f>VLOOKUP($A13,'ADR Raw Data'!$B$6:$BE$43,'ADR Raw Data'!J$1,FALSE)</f>
        <v>93.127368311036705</v>
      </c>
      <c r="AB13" s="52">
        <f>VLOOKUP($A13,'ADR Raw Data'!$B$6:$BE$43,'ADR Raw Data'!K$1,FALSE)</f>
        <v>91.246850956485105</v>
      </c>
      <c r="AC13" s="53">
        <f>VLOOKUP($A13,'ADR Raw Data'!$B$6:$BE$43,'ADR Raw Data'!L$1,FALSE)</f>
        <v>93.264633132581196</v>
      </c>
      <c r="AD13" s="52">
        <f>VLOOKUP($A13,'ADR Raw Data'!$B$6:$BE$43,'ADR Raw Data'!N$1,FALSE)</f>
        <v>92.324563309653101</v>
      </c>
      <c r="AE13" s="52">
        <f>VLOOKUP($A13,'ADR Raw Data'!$B$6:$BE$43,'ADR Raw Data'!O$1,FALSE)</f>
        <v>101.619269362838</v>
      </c>
      <c r="AF13" s="53">
        <f>VLOOKUP($A13,'ADR Raw Data'!$B$6:$BE$43,'ADR Raw Data'!P$1,FALSE)</f>
        <v>97.1832439170323</v>
      </c>
      <c r="AG13" s="54">
        <f>VLOOKUP($A13,'ADR Raw Data'!$B$6:$BE$43,'ADR Raw Data'!R$1,FALSE)</f>
        <v>94.433943045884604</v>
      </c>
      <c r="AI13" s="47">
        <f>VLOOKUP($A13,'ADR Raw Data'!$B$6:$BE$43,'ADR Raw Data'!T$1,FALSE)</f>
        <v>11.007835838249299</v>
      </c>
      <c r="AJ13" s="48">
        <f>VLOOKUP($A13,'ADR Raw Data'!$B$6:$BE$43,'ADR Raw Data'!U$1,FALSE)</f>
        <v>8.8915521873994798</v>
      </c>
      <c r="AK13" s="48">
        <f>VLOOKUP($A13,'ADR Raw Data'!$B$6:$BE$43,'ADR Raw Data'!V$1,FALSE)</f>
        <v>16.651889874035199</v>
      </c>
      <c r="AL13" s="48">
        <f>VLOOKUP($A13,'ADR Raw Data'!$B$6:$BE$43,'ADR Raw Data'!W$1,FALSE)</f>
        <v>11.050318898312</v>
      </c>
      <c r="AM13" s="48">
        <f>VLOOKUP($A13,'ADR Raw Data'!$B$6:$BE$43,'ADR Raw Data'!X$1,FALSE)</f>
        <v>8.15614778705819</v>
      </c>
      <c r="AN13" s="49">
        <f>VLOOKUP($A13,'ADR Raw Data'!$B$6:$BE$43,'ADR Raw Data'!Y$1,FALSE)</f>
        <v>11.157287825929799</v>
      </c>
      <c r="AO13" s="48">
        <f>VLOOKUP($A13,'ADR Raw Data'!$B$6:$BE$43,'ADR Raw Data'!AA$1,FALSE)</f>
        <v>-2.8292791508836399</v>
      </c>
      <c r="AP13" s="48">
        <f>VLOOKUP($A13,'ADR Raw Data'!$B$6:$BE$43,'ADR Raw Data'!AB$1,FALSE)</f>
        <v>20.392030243867602</v>
      </c>
      <c r="AQ13" s="49">
        <f>VLOOKUP($A13,'ADR Raw Data'!$B$6:$BE$43,'ADR Raw Data'!AC$1,FALSE)</f>
        <v>7.9718952670197698</v>
      </c>
      <c r="AR13" s="50">
        <f>VLOOKUP($A13,'ADR Raw Data'!$B$6:$BE$43,'ADR Raw Data'!AE$1,FALSE)</f>
        <v>10.195583568280799</v>
      </c>
      <c r="AS13" s="40"/>
      <c r="AT13" s="51">
        <f>VLOOKUP($A13,'RevPAR Raw Data'!$B$6:$BE$43,'RevPAR Raw Data'!G$1,FALSE)</f>
        <v>38.279859609182303</v>
      </c>
      <c r="AU13" s="52">
        <f>VLOOKUP($A13,'RevPAR Raw Data'!$B$6:$BE$43,'RevPAR Raw Data'!H$1,FALSE)</f>
        <v>42.060993170176403</v>
      </c>
      <c r="AV13" s="52">
        <f>VLOOKUP($A13,'RevPAR Raw Data'!$B$6:$BE$43,'RevPAR Raw Data'!I$1,FALSE)</f>
        <v>44.816699867197798</v>
      </c>
      <c r="AW13" s="52">
        <f>VLOOKUP($A13,'RevPAR Raw Data'!$B$6:$BE$43,'RevPAR Raw Data'!J$1,FALSE)</f>
        <v>42.261556630620298</v>
      </c>
      <c r="AX13" s="52">
        <f>VLOOKUP($A13,'RevPAR Raw Data'!$B$6:$BE$43,'RevPAR Raw Data'!K$1,FALSE)</f>
        <v>41.1744706886738</v>
      </c>
      <c r="AY13" s="53">
        <f>VLOOKUP($A13,'RevPAR Raw Data'!$B$6:$BE$43,'RevPAR Raw Data'!L$1,FALSE)</f>
        <v>41.7187159931701</v>
      </c>
      <c r="AZ13" s="52">
        <f>VLOOKUP($A13,'RevPAR Raw Data'!$B$6:$BE$43,'RevPAR Raw Data'!N$1,FALSE)</f>
        <v>41.9147562132422</v>
      </c>
      <c r="BA13" s="52">
        <f>VLOOKUP($A13,'RevPAR Raw Data'!$B$6:$BE$43,'RevPAR Raw Data'!O$1,FALSE)</f>
        <v>50.530090115727504</v>
      </c>
      <c r="BB13" s="53">
        <f>VLOOKUP($A13,'RevPAR Raw Data'!$B$6:$BE$43,'RevPAR Raw Data'!P$1,FALSE)</f>
        <v>46.222423164484901</v>
      </c>
      <c r="BC13" s="54">
        <f>VLOOKUP($A13,'RevPAR Raw Data'!$B$6:$BE$43,'RevPAR Raw Data'!R$1,FALSE)</f>
        <v>43.005489470688602</v>
      </c>
      <c r="BE13" s="47">
        <f>VLOOKUP($A13,'RevPAR Raw Data'!$B$6:$BE$43,'RevPAR Raw Data'!T$1,FALSE)</f>
        <v>18.031721951135101</v>
      </c>
      <c r="BF13" s="48">
        <f>VLOOKUP($A13,'RevPAR Raw Data'!$B$6:$BE$43,'RevPAR Raw Data'!U$1,FALSE)</f>
        <v>20.167175102963</v>
      </c>
      <c r="BG13" s="48">
        <f>VLOOKUP($A13,'RevPAR Raw Data'!$B$6:$BE$43,'RevPAR Raw Data'!V$1,FALSE)</f>
        <v>34.531040560142401</v>
      </c>
      <c r="BH13" s="48">
        <f>VLOOKUP($A13,'RevPAR Raw Data'!$B$6:$BE$43,'RevPAR Raw Data'!W$1,FALSE)</f>
        <v>32.125115235926501</v>
      </c>
      <c r="BI13" s="48">
        <f>VLOOKUP($A13,'RevPAR Raw Data'!$B$6:$BE$43,'RevPAR Raw Data'!X$1,FALSE)</f>
        <v>30.903576009883899</v>
      </c>
      <c r="BJ13" s="49">
        <f>VLOOKUP($A13,'RevPAR Raw Data'!$B$6:$BE$43,'RevPAR Raw Data'!Y$1,FALSE)</f>
        <v>27.046155629746</v>
      </c>
      <c r="BK13" s="48">
        <f>VLOOKUP($A13,'RevPAR Raw Data'!$B$6:$BE$43,'RevPAR Raw Data'!AA$1,FALSE)</f>
        <v>2.6217137063276601</v>
      </c>
      <c r="BL13" s="48">
        <f>VLOOKUP($A13,'RevPAR Raw Data'!$B$6:$BE$43,'RevPAR Raw Data'!AB$1,FALSE)</f>
        <v>55.846454480842098</v>
      </c>
      <c r="BM13" s="49">
        <f>VLOOKUP($A13,'RevPAR Raw Data'!$B$6:$BE$43,'RevPAR Raw Data'!AC$1,FALSE)</f>
        <v>26.1753866676478</v>
      </c>
      <c r="BN13" s="50">
        <f>VLOOKUP($A13,'RevPAR Raw Data'!$B$6:$BE$43,'RevPAR Raw Data'!AE$1,FALSE)</f>
        <v>26.7774782063134</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43.299702326071397</v>
      </c>
      <c r="C15" s="48">
        <f>VLOOKUP($A15,'Occupancy Raw Data'!$B$8:$BE$45,'Occupancy Raw Data'!H$3,FALSE)</f>
        <v>43.821290271594499</v>
      </c>
      <c r="D15" s="48">
        <f>VLOOKUP($A15,'Occupancy Raw Data'!$B$8:$BE$45,'Occupancy Raw Data'!I$3,FALSE)</f>
        <v>47.219514765153697</v>
      </c>
      <c r="E15" s="48">
        <f>VLOOKUP($A15,'Occupancy Raw Data'!$B$8:$BE$45,'Occupancy Raw Data'!J$3,FALSE)</f>
        <v>49.183517841647102</v>
      </c>
      <c r="F15" s="48">
        <f>VLOOKUP($A15,'Occupancy Raw Data'!$B$8:$BE$45,'Occupancy Raw Data'!K$3,FALSE)</f>
        <v>49.350649350649299</v>
      </c>
      <c r="G15" s="49">
        <f>VLOOKUP($A15,'Occupancy Raw Data'!$B$8:$BE$45,'Occupancy Raw Data'!L$3,FALSE)</f>
        <v>46.575869133578699</v>
      </c>
      <c r="H15" s="48">
        <f>VLOOKUP($A15,'Occupancy Raw Data'!$B$8:$BE$45,'Occupancy Raw Data'!N$3,FALSE)</f>
        <v>49.253180896182897</v>
      </c>
      <c r="I15" s="48">
        <f>VLOOKUP($A15,'Occupancy Raw Data'!$B$8:$BE$45,'Occupancy Raw Data'!O$3,FALSE)</f>
        <v>57.208714206685798</v>
      </c>
      <c r="J15" s="49">
        <f>VLOOKUP($A15,'Occupancy Raw Data'!$B$8:$BE$45,'Occupancy Raw Data'!P$3,FALSE)</f>
        <v>53.230947551434298</v>
      </c>
      <c r="K15" s="50">
        <f>VLOOKUP($A15,'Occupancy Raw Data'!$B$8:$BE$45,'Occupancy Raw Data'!R$3,FALSE)</f>
        <v>48.476833649993402</v>
      </c>
      <c r="M15" s="47">
        <f>VLOOKUP($A15,'Occupancy Raw Data'!$B$8:$BE$45,'Occupancy Raw Data'!T$3,FALSE)</f>
        <v>-6.0111177437006296</v>
      </c>
      <c r="N15" s="48">
        <f>VLOOKUP($A15,'Occupancy Raw Data'!$B$8:$BE$45,'Occupancy Raw Data'!U$3,FALSE)</f>
        <v>-12.415362666034399</v>
      </c>
      <c r="O15" s="48">
        <f>VLOOKUP($A15,'Occupancy Raw Data'!$B$8:$BE$45,'Occupancy Raw Data'!V$3,FALSE)</f>
        <v>-6.5428039878283304</v>
      </c>
      <c r="P15" s="48">
        <f>VLOOKUP($A15,'Occupancy Raw Data'!$B$8:$BE$45,'Occupancy Raw Data'!W$3,FALSE)</f>
        <v>0.80793815251964396</v>
      </c>
      <c r="Q15" s="48">
        <f>VLOOKUP($A15,'Occupancy Raw Data'!$B$8:$BE$45,'Occupancy Raw Data'!X$3,FALSE)</f>
        <v>6.4082898728568001</v>
      </c>
      <c r="R15" s="49">
        <f>VLOOKUP($A15,'Occupancy Raw Data'!$B$8:$BE$45,'Occupancy Raw Data'!Y$3,FALSE)</f>
        <v>-3.6873703821297599</v>
      </c>
      <c r="S15" s="48">
        <f>VLOOKUP($A15,'Occupancy Raw Data'!$B$8:$BE$45,'Occupancy Raw Data'!AA$3,FALSE)</f>
        <v>-17.2382741390966</v>
      </c>
      <c r="T15" s="48">
        <f>VLOOKUP($A15,'Occupancy Raw Data'!$B$8:$BE$45,'Occupancy Raw Data'!AB$3,FALSE)</f>
        <v>25.717257132237101</v>
      </c>
      <c r="U15" s="49">
        <f>VLOOKUP($A15,'Occupancy Raw Data'!$B$8:$BE$45,'Occupancy Raw Data'!AC$3,FALSE)</f>
        <v>1.36588613073429</v>
      </c>
      <c r="V15" s="50">
        <f>VLOOKUP($A15,'Occupancy Raw Data'!$B$8:$BE$45,'Occupancy Raw Data'!AE$3,FALSE)</f>
        <v>-2.1569581247534302</v>
      </c>
      <c r="X15" s="51">
        <f>VLOOKUP($A15,'ADR Raw Data'!$B$6:$BE$43,'ADR Raw Data'!G$1,FALSE)</f>
        <v>103.712794287278</v>
      </c>
      <c r="Y15" s="52">
        <f>VLOOKUP($A15,'ADR Raw Data'!$B$6:$BE$43,'ADR Raw Data'!H$1,FALSE)</f>
        <v>108.76740518184501</v>
      </c>
      <c r="Z15" s="52">
        <f>VLOOKUP($A15,'ADR Raw Data'!$B$6:$BE$43,'ADR Raw Data'!I$1,FALSE)</f>
        <v>112.83547104602501</v>
      </c>
      <c r="AA15" s="52">
        <f>VLOOKUP($A15,'ADR Raw Data'!$B$6:$BE$43,'ADR Raw Data'!J$1,FALSE)</f>
        <v>112.599340098374</v>
      </c>
      <c r="AB15" s="52">
        <f>VLOOKUP($A15,'ADR Raw Data'!$B$6:$BE$43,'ADR Raw Data'!K$1,FALSE)</f>
        <v>110.426814113376</v>
      </c>
      <c r="AC15" s="53">
        <f>VLOOKUP($A15,'ADR Raw Data'!$B$6:$BE$43,'ADR Raw Data'!L$1,FALSE)</f>
        <v>109.814471602872</v>
      </c>
      <c r="AD15" s="52">
        <f>VLOOKUP($A15,'ADR Raw Data'!$B$6:$BE$43,'ADR Raw Data'!N$1,FALSE)</f>
        <v>117.574172631973</v>
      </c>
      <c r="AE15" s="52">
        <f>VLOOKUP($A15,'ADR Raw Data'!$B$6:$BE$43,'ADR Raw Data'!O$1,FALSE)</f>
        <v>133.20693214992801</v>
      </c>
      <c r="AF15" s="53">
        <f>VLOOKUP($A15,'ADR Raw Data'!$B$6:$BE$43,'ADR Raw Data'!P$1,FALSE)</f>
        <v>125.97464371752299</v>
      </c>
      <c r="AG15" s="54">
        <f>VLOOKUP($A15,'ADR Raw Data'!$B$6:$BE$43,'ADR Raw Data'!R$1,FALSE)</f>
        <v>114.88317369479</v>
      </c>
      <c r="AI15" s="47">
        <f>VLOOKUP($A15,'ADR Raw Data'!$B$6:$BE$43,'ADR Raw Data'!T$1,FALSE)</f>
        <v>4.1024860644796197</v>
      </c>
      <c r="AJ15" s="48">
        <f>VLOOKUP($A15,'ADR Raw Data'!$B$6:$BE$43,'ADR Raw Data'!U$1,FALSE)</f>
        <v>4.496868596643</v>
      </c>
      <c r="AK15" s="48">
        <f>VLOOKUP($A15,'ADR Raw Data'!$B$6:$BE$43,'ADR Raw Data'!V$1,FALSE)</f>
        <v>6.7914757657614899</v>
      </c>
      <c r="AL15" s="48">
        <f>VLOOKUP($A15,'ADR Raw Data'!$B$6:$BE$43,'ADR Raw Data'!W$1,FALSE)</f>
        <v>7.2100469262984701</v>
      </c>
      <c r="AM15" s="48">
        <f>VLOOKUP($A15,'ADR Raw Data'!$B$6:$BE$43,'ADR Raw Data'!X$1,FALSE)</f>
        <v>7.0504228621956004</v>
      </c>
      <c r="AN15" s="49">
        <f>VLOOKUP($A15,'ADR Raw Data'!$B$6:$BE$43,'ADR Raw Data'!Y$1,FALSE)</f>
        <v>6.0228399749183597</v>
      </c>
      <c r="AO15" s="48">
        <f>VLOOKUP($A15,'ADR Raw Data'!$B$6:$BE$43,'ADR Raw Data'!AA$1,FALSE)</f>
        <v>-9.9682405550410103</v>
      </c>
      <c r="AP15" s="48">
        <f>VLOOKUP($A15,'ADR Raw Data'!$B$6:$BE$43,'ADR Raw Data'!AB$1,FALSE)</f>
        <v>28.218218833879</v>
      </c>
      <c r="AQ15" s="49">
        <f>VLOOKUP($A15,'ADR Raw Data'!$B$6:$BE$43,'ADR Raw Data'!AC$1,FALSE)</f>
        <v>5.8336971289753397</v>
      </c>
      <c r="AR15" s="50">
        <f>VLOOKUP($A15,'ADR Raw Data'!$B$6:$BE$43,'ADR Raw Data'!AE$1,FALSE)</f>
        <v>6.1236377801390098</v>
      </c>
      <c r="AS15" s="40"/>
      <c r="AT15" s="51">
        <f>VLOOKUP($A15,'RevPAR Raw Data'!$B$6:$BE$43,'RevPAR Raw Data'!G$1,FALSE)</f>
        <v>44.907331200442499</v>
      </c>
      <c r="AU15" s="52">
        <f>VLOOKUP($A15,'RevPAR Raw Data'!$B$6:$BE$43,'RevPAR Raw Data'!H$1,FALSE)</f>
        <v>47.6632803456178</v>
      </c>
      <c r="AV15" s="52">
        <f>VLOOKUP($A15,'RevPAR Raw Data'!$B$6:$BE$43,'RevPAR Raw Data'!I$1,FALSE)</f>
        <v>53.280361910908503</v>
      </c>
      <c r="AW15" s="52">
        <f>VLOOKUP($A15,'RevPAR Raw Data'!$B$6:$BE$43,'RevPAR Raw Data'!J$1,FALSE)</f>
        <v>55.380316526861002</v>
      </c>
      <c r="AX15" s="52">
        <f>VLOOKUP($A15,'RevPAR Raw Data'!$B$6:$BE$43,'RevPAR Raw Data'!K$1,FALSE)</f>
        <v>54.496349822185898</v>
      </c>
      <c r="AY15" s="53">
        <f>VLOOKUP($A15,'RevPAR Raw Data'!$B$6:$BE$43,'RevPAR Raw Data'!L$1,FALSE)</f>
        <v>51.1470445834847</v>
      </c>
      <c r="AZ15" s="52">
        <f>VLOOKUP($A15,'RevPAR Raw Data'!$B$6:$BE$43,'RevPAR Raw Data'!N$1,FALSE)</f>
        <v>57.909019933616001</v>
      </c>
      <c r="BA15" s="52">
        <f>VLOOKUP($A15,'RevPAR Raw Data'!$B$6:$BE$43,'RevPAR Raw Data'!O$1,FALSE)</f>
        <v>76.205973117146499</v>
      </c>
      <c r="BB15" s="53">
        <f>VLOOKUP($A15,'RevPAR Raw Data'!$B$6:$BE$43,'RevPAR Raw Data'!P$1,FALSE)</f>
        <v>67.057496525381296</v>
      </c>
      <c r="BC15" s="54">
        <f>VLOOKUP($A15,'RevPAR Raw Data'!$B$6:$BE$43,'RevPAR Raw Data'!R$1,FALSE)</f>
        <v>55.691725003856298</v>
      </c>
      <c r="BE15" s="47">
        <f>VLOOKUP($A15,'RevPAR Raw Data'!$B$6:$BE$43,'RevPAR Raw Data'!T$1,FALSE)</f>
        <v>-2.1552369469757799</v>
      </c>
      <c r="BF15" s="48">
        <f>VLOOKUP($A15,'RevPAR Raw Data'!$B$6:$BE$43,'RevPAR Raw Data'!U$1,FALSE)</f>
        <v>-8.4767966142797295</v>
      </c>
      <c r="BG15" s="48">
        <f>VLOOKUP($A15,'RevPAR Raw Data'!$B$6:$BE$43,'RevPAR Raw Data'!V$1,FALSE)</f>
        <v>-0.195681169301479</v>
      </c>
      <c r="BH15" s="48">
        <f>VLOOKUP($A15,'RevPAR Raw Data'!$B$6:$BE$43,'RevPAR Raw Data'!W$1,FALSE)</f>
        <v>8.0762377987502507</v>
      </c>
      <c r="BI15" s="48">
        <f>VLOOKUP($A15,'RevPAR Raw Data'!$B$6:$BE$43,'RevPAR Raw Data'!X$1,FALSE)</f>
        <v>13.910524269324</v>
      </c>
      <c r="BJ15" s="49">
        <f>VLOOKUP($A15,'RevPAR Raw Data'!$B$6:$BE$43,'RevPAR Raw Data'!Y$1,FALSE)</f>
        <v>2.1133851753903801</v>
      </c>
      <c r="BK15" s="48">
        <f>VLOOKUP($A15,'RevPAR Raw Data'!$B$6:$BE$43,'RevPAR Raw Data'!AA$1,FALSE)</f>
        <v>-25.488162060415</v>
      </c>
      <c r="BL15" s="48">
        <f>VLOOKUP($A15,'RevPAR Raw Data'!$B$6:$BE$43,'RevPAR Raw Data'!AB$1,FALSE)</f>
        <v>61.192427861762198</v>
      </c>
      <c r="BM15" s="49">
        <f>VLOOKUP($A15,'RevPAR Raw Data'!$B$6:$BE$43,'RevPAR Raw Data'!AC$1,FALSE)</f>
        <v>7.2792649197033503</v>
      </c>
      <c r="BN15" s="50">
        <f>VLOOKUP($A15,'RevPAR Raw Data'!$B$6:$BE$43,'RevPAR Raw Data'!AE$1,FALSE)</f>
        <v>3.8345953527563998</v>
      </c>
    </row>
    <row r="16" spans="1:66" x14ac:dyDescent="0.25">
      <c r="A16" s="63" t="s">
        <v>92</v>
      </c>
      <c r="B16" s="47">
        <f>VLOOKUP($A16,'Occupancy Raw Data'!$B$8:$BE$45,'Occupancy Raw Data'!G$3,FALSE)</f>
        <v>54.445414847161501</v>
      </c>
      <c r="C16" s="48">
        <f>VLOOKUP($A16,'Occupancy Raw Data'!$B$8:$BE$45,'Occupancy Raw Data'!H$3,FALSE)</f>
        <v>52.786026200873302</v>
      </c>
      <c r="D16" s="48">
        <f>VLOOKUP($A16,'Occupancy Raw Data'!$B$8:$BE$45,'Occupancy Raw Data'!I$3,FALSE)</f>
        <v>54.253275109170303</v>
      </c>
      <c r="E16" s="48">
        <f>VLOOKUP($A16,'Occupancy Raw Data'!$B$8:$BE$45,'Occupancy Raw Data'!J$3,FALSE)</f>
        <v>54.375545851528301</v>
      </c>
      <c r="F16" s="48">
        <f>VLOOKUP($A16,'Occupancy Raw Data'!$B$8:$BE$45,'Occupancy Raw Data'!K$3,FALSE)</f>
        <v>54.724890829694303</v>
      </c>
      <c r="G16" s="49">
        <f>VLOOKUP($A16,'Occupancy Raw Data'!$B$8:$BE$45,'Occupancy Raw Data'!L$3,FALSE)</f>
        <v>54.117030567685497</v>
      </c>
      <c r="H16" s="48">
        <f>VLOOKUP($A16,'Occupancy Raw Data'!$B$8:$BE$45,'Occupancy Raw Data'!N$3,FALSE)</f>
        <v>52.995633187772903</v>
      </c>
      <c r="I16" s="48">
        <f>VLOOKUP($A16,'Occupancy Raw Data'!$B$8:$BE$45,'Occupancy Raw Data'!O$3,FALSE)</f>
        <v>59.109170305676798</v>
      </c>
      <c r="J16" s="49">
        <f>VLOOKUP($A16,'Occupancy Raw Data'!$B$8:$BE$45,'Occupancy Raw Data'!P$3,FALSE)</f>
        <v>56.052401746724797</v>
      </c>
      <c r="K16" s="50">
        <f>VLOOKUP($A16,'Occupancy Raw Data'!$B$8:$BE$45,'Occupancy Raw Data'!R$3,FALSE)</f>
        <v>54.669993761696801</v>
      </c>
      <c r="M16" s="47">
        <f>VLOOKUP($A16,'Occupancy Raw Data'!$B$8:$BE$45,'Occupancy Raw Data'!T$3,FALSE)</f>
        <v>4.3172690763052204</v>
      </c>
      <c r="N16" s="48">
        <f>VLOOKUP($A16,'Occupancy Raw Data'!$B$8:$BE$45,'Occupancy Raw Data'!U$3,FALSE)</f>
        <v>-2.6731078904991898</v>
      </c>
      <c r="O16" s="48">
        <f>VLOOKUP($A16,'Occupancy Raw Data'!$B$8:$BE$45,'Occupancy Raw Data'!V$3,FALSE)</f>
        <v>-1.4281180577594399</v>
      </c>
      <c r="P16" s="48">
        <f>VLOOKUP($A16,'Occupancy Raw Data'!$B$8:$BE$45,'Occupancy Raw Data'!W$3,FALSE)</f>
        <v>2.1325459317585298</v>
      </c>
      <c r="Q16" s="48">
        <f>VLOOKUP($A16,'Occupancy Raw Data'!$B$8:$BE$45,'Occupancy Raw Data'!X$3,FALSE)</f>
        <v>15.311004784688899</v>
      </c>
      <c r="R16" s="49">
        <f>VLOOKUP($A16,'Occupancy Raw Data'!$B$8:$BE$45,'Occupancy Raw Data'!Y$3,FALSE)</f>
        <v>3.2114064894396601</v>
      </c>
      <c r="S16" s="48">
        <f>VLOOKUP($A16,'Occupancy Raw Data'!$B$8:$BE$45,'Occupancy Raw Data'!AA$3,FALSE)</f>
        <v>-10.4750663912658</v>
      </c>
      <c r="T16" s="48">
        <f>VLOOKUP($A16,'Occupancy Raw Data'!$B$8:$BE$45,'Occupancy Raw Data'!AB$3,FALSE)</f>
        <v>17.459215550156099</v>
      </c>
      <c r="U16" s="49">
        <f>VLOOKUP($A16,'Occupancy Raw Data'!$B$8:$BE$45,'Occupancy Raw Data'!AC$3,FALSE)</f>
        <v>2.3604465709728801</v>
      </c>
      <c r="V16" s="50">
        <f>VLOOKUP($A16,'Occupancy Raw Data'!$B$8:$BE$45,'Occupancy Raw Data'!AE$3,FALSE)</f>
        <v>2.96066544480473</v>
      </c>
      <c r="X16" s="51">
        <f>VLOOKUP($A16,'ADR Raw Data'!$B$6:$BE$43,'ADR Raw Data'!G$1,FALSE)</f>
        <v>80.275000481231899</v>
      </c>
      <c r="Y16" s="52">
        <f>VLOOKUP($A16,'ADR Raw Data'!$B$6:$BE$43,'ADR Raw Data'!H$1,FALSE)</f>
        <v>80.160458868299102</v>
      </c>
      <c r="Z16" s="52">
        <f>VLOOKUP($A16,'ADR Raw Data'!$B$6:$BE$43,'ADR Raw Data'!I$1,FALSE)</f>
        <v>79.201953992273005</v>
      </c>
      <c r="AA16" s="52">
        <f>VLOOKUP($A16,'ADR Raw Data'!$B$6:$BE$43,'ADR Raw Data'!J$1,FALSE)</f>
        <v>78.815953870864107</v>
      </c>
      <c r="AB16" s="52">
        <f>VLOOKUP($A16,'ADR Raw Data'!$B$6:$BE$43,'ADR Raw Data'!K$1,FALSE)</f>
        <v>78.744213948292298</v>
      </c>
      <c r="AC16" s="53">
        <f>VLOOKUP($A16,'ADR Raw Data'!$B$6:$BE$43,'ADR Raw Data'!L$1,FALSE)</f>
        <v>79.434706539280796</v>
      </c>
      <c r="AD16" s="52">
        <f>VLOOKUP($A16,'ADR Raw Data'!$B$6:$BE$43,'ADR Raw Data'!N$1,FALSE)</f>
        <v>83.835242221489693</v>
      </c>
      <c r="AE16" s="52">
        <f>VLOOKUP($A16,'ADR Raw Data'!$B$6:$BE$43,'ADR Raw Data'!O$1,FALSE)</f>
        <v>92.009608865248197</v>
      </c>
      <c r="AF16" s="53">
        <f>VLOOKUP($A16,'ADR Raw Data'!$B$6:$BE$43,'ADR Raw Data'!P$1,FALSE)</f>
        <v>88.145316500467402</v>
      </c>
      <c r="AG16" s="54">
        <f>VLOOKUP($A16,'ADR Raw Data'!$B$6:$BE$43,'ADR Raw Data'!R$1,FALSE)</f>
        <v>81.986383691633506</v>
      </c>
      <c r="AI16" s="47">
        <f>VLOOKUP($A16,'ADR Raw Data'!$B$6:$BE$43,'ADR Raw Data'!T$1,FALSE)</f>
        <v>9.7039130172529493</v>
      </c>
      <c r="AJ16" s="48">
        <f>VLOOKUP($A16,'ADR Raw Data'!$B$6:$BE$43,'ADR Raw Data'!U$1,FALSE)</f>
        <v>9.9792531368630097</v>
      </c>
      <c r="AK16" s="48">
        <f>VLOOKUP($A16,'ADR Raw Data'!$B$6:$BE$43,'ADR Raw Data'!V$1,FALSE)</f>
        <v>8.15567774959022</v>
      </c>
      <c r="AL16" s="48">
        <f>VLOOKUP($A16,'ADR Raw Data'!$B$6:$BE$43,'ADR Raw Data'!W$1,FALSE)</f>
        <v>8.1180474187165004</v>
      </c>
      <c r="AM16" s="48">
        <f>VLOOKUP($A16,'ADR Raw Data'!$B$6:$BE$43,'ADR Raw Data'!X$1,FALSE)</f>
        <v>12.528281852369499</v>
      </c>
      <c r="AN16" s="49">
        <f>VLOOKUP($A16,'ADR Raw Data'!$B$6:$BE$43,'ADR Raw Data'!Y$1,FALSE)</f>
        <v>9.5778169401242099</v>
      </c>
      <c r="AO16" s="48">
        <f>VLOOKUP($A16,'ADR Raw Data'!$B$6:$BE$43,'ADR Raw Data'!AA$1,FALSE)</f>
        <v>1.3219200567859599</v>
      </c>
      <c r="AP16" s="48">
        <f>VLOOKUP($A16,'ADR Raw Data'!$B$6:$BE$43,'ADR Raw Data'!AB$1,FALSE)</f>
        <v>19.9445933237911</v>
      </c>
      <c r="AQ16" s="49">
        <f>VLOOKUP($A16,'ADR Raw Data'!$B$6:$BE$43,'ADR Raw Data'!AC$1,FALSE)</f>
        <v>10.222823980468901</v>
      </c>
      <c r="AR16" s="50">
        <f>VLOOKUP($A16,'ADR Raw Data'!$B$6:$BE$43,'ADR Raw Data'!AE$1,FALSE)</f>
        <v>9.7612628213247898</v>
      </c>
      <c r="AS16" s="40"/>
      <c r="AT16" s="51">
        <f>VLOOKUP($A16,'RevPAR Raw Data'!$B$6:$BE$43,'RevPAR Raw Data'!G$1,FALSE)</f>
        <v>43.706057030567599</v>
      </c>
      <c r="AU16" s="52">
        <f>VLOOKUP($A16,'RevPAR Raw Data'!$B$6:$BE$43,'RevPAR Raw Data'!H$1,FALSE)</f>
        <v>42.313520820960598</v>
      </c>
      <c r="AV16" s="52">
        <f>VLOOKUP($A16,'RevPAR Raw Data'!$B$6:$BE$43,'RevPAR Raw Data'!I$1,FALSE)</f>
        <v>42.969653991266298</v>
      </c>
      <c r="AW16" s="52">
        <f>VLOOKUP($A16,'RevPAR Raw Data'!$B$6:$BE$43,'RevPAR Raw Data'!J$1,FALSE)</f>
        <v>42.856605135371098</v>
      </c>
      <c r="AX16" s="52">
        <f>VLOOKUP($A16,'RevPAR Raw Data'!$B$6:$BE$43,'RevPAR Raw Data'!K$1,FALSE)</f>
        <v>43.092685117903898</v>
      </c>
      <c r="AY16" s="53">
        <f>VLOOKUP($A16,'RevPAR Raw Data'!$B$6:$BE$43,'RevPAR Raw Data'!L$1,FALSE)</f>
        <v>42.987704419213898</v>
      </c>
      <c r="AZ16" s="52">
        <f>VLOOKUP($A16,'RevPAR Raw Data'!$B$6:$BE$43,'RevPAR Raw Data'!N$1,FALSE)</f>
        <v>44.429017449781597</v>
      </c>
      <c r="BA16" s="52">
        <f>VLOOKUP($A16,'RevPAR Raw Data'!$B$6:$BE$43,'RevPAR Raw Data'!O$1,FALSE)</f>
        <v>54.386116401746698</v>
      </c>
      <c r="BB16" s="53">
        <f>VLOOKUP($A16,'RevPAR Raw Data'!$B$6:$BE$43,'RevPAR Raw Data'!P$1,FALSE)</f>
        <v>49.407566925764101</v>
      </c>
      <c r="BC16" s="54">
        <f>VLOOKUP($A16,'RevPAR Raw Data'!$B$6:$BE$43,'RevPAR Raw Data'!R$1,FALSE)</f>
        <v>44.821950849656801</v>
      </c>
      <c r="BE16" s="47">
        <f>VLOOKUP($A16,'RevPAR Raw Data'!$B$6:$BE$43,'RevPAR Raw Data'!T$1,FALSE)</f>
        <v>14.440126129443501</v>
      </c>
      <c r="BF16" s="48">
        <f>VLOOKUP($A16,'RevPAR Raw Data'!$B$6:$BE$43,'RevPAR Raw Data'!U$1,FALSE)</f>
        <v>7.0393890433494404</v>
      </c>
      <c r="BG16" s="48">
        <f>VLOOKUP($A16,'RevPAR Raw Data'!$B$6:$BE$43,'RevPAR Raw Data'!V$1,FALSE)</f>
        <v>6.61108698515622</v>
      </c>
      <c r="BH16" s="48">
        <f>VLOOKUP($A16,'RevPAR Raw Data'!$B$6:$BE$43,'RevPAR Raw Data'!W$1,FALSE)</f>
        <v>10.423714440441</v>
      </c>
      <c r="BI16" s="48">
        <f>VLOOKUP($A16,'RevPAR Raw Data'!$B$6:$BE$43,'RevPAR Raw Data'!X$1,FALSE)</f>
        <v>29.757492470914102</v>
      </c>
      <c r="BJ16" s="49">
        <f>VLOOKUP($A16,'RevPAR Raw Data'!$B$6:$BE$43,'RevPAR Raw Data'!Y$1,FALSE)</f>
        <v>13.0968060643256</v>
      </c>
      <c r="BK16" s="48">
        <f>VLOOKUP($A16,'RevPAR Raw Data'!$B$6:$BE$43,'RevPAR Raw Data'!AA$1,FALSE)</f>
        <v>-9.2916183380676802</v>
      </c>
      <c r="BL16" s="48">
        <f>VLOOKUP($A16,'RevPAR Raw Data'!$B$6:$BE$43,'RevPAR Raw Data'!AB$1,FALSE)</f>
        <v>40.885978412950003</v>
      </c>
      <c r="BM16" s="49">
        <f>VLOOKUP($A16,'RevPAR Raw Data'!$B$6:$BE$43,'RevPAR Raw Data'!AC$1,FALSE)</f>
        <v>12.8245748495454</v>
      </c>
      <c r="BN16" s="50">
        <f>VLOOKUP($A16,'RevPAR Raw Data'!$B$6:$BE$43,'RevPAR Raw Data'!AE$1,FALSE)</f>
        <v>13.010926601456999</v>
      </c>
    </row>
    <row r="17" spans="1:66" x14ac:dyDescent="0.25">
      <c r="A17" s="63" t="s">
        <v>32</v>
      </c>
      <c r="B17" s="47">
        <f>VLOOKUP($A17,'Occupancy Raw Data'!$B$8:$BE$45,'Occupancy Raw Data'!G$3,FALSE)</f>
        <v>50.973885442216101</v>
      </c>
      <c r="C17" s="48">
        <f>VLOOKUP($A17,'Occupancy Raw Data'!$B$8:$BE$45,'Occupancy Raw Data'!H$3,FALSE)</f>
        <v>48.073871014283597</v>
      </c>
      <c r="D17" s="48">
        <f>VLOOKUP($A17,'Occupancy Raw Data'!$B$8:$BE$45,'Occupancy Raw Data'!I$3,FALSE)</f>
        <v>49.040542490261103</v>
      </c>
      <c r="E17" s="48">
        <f>VLOOKUP($A17,'Occupancy Raw Data'!$B$8:$BE$45,'Occupancy Raw Data'!J$3,FALSE)</f>
        <v>53.3544943009666</v>
      </c>
      <c r="F17" s="48">
        <f>VLOOKUP($A17,'Occupancy Raw Data'!$B$8:$BE$45,'Occupancy Raw Data'!K$3,FALSE)</f>
        <v>54.249026114557701</v>
      </c>
      <c r="G17" s="49">
        <f>VLOOKUP($A17,'Occupancy Raw Data'!$B$8:$BE$45,'Occupancy Raw Data'!L$3,FALSE)</f>
        <v>51.138363872456999</v>
      </c>
      <c r="H17" s="48">
        <f>VLOOKUP($A17,'Occupancy Raw Data'!$B$8:$BE$45,'Occupancy Raw Data'!N$3,FALSE)</f>
        <v>50.122637426056798</v>
      </c>
      <c r="I17" s="48">
        <f>VLOOKUP($A17,'Occupancy Raw Data'!$B$8:$BE$45,'Occupancy Raw Data'!O$3,FALSE)</f>
        <v>55.836098687058097</v>
      </c>
      <c r="J17" s="49">
        <f>VLOOKUP($A17,'Occupancy Raw Data'!$B$8:$BE$45,'Occupancy Raw Data'!P$3,FALSE)</f>
        <v>52.979368056557398</v>
      </c>
      <c r="K17" s="50">
        <f>VLOOKUP($A17,'Occupancy Raw Data'!$B$8:$BE$45,'Occupancy Raw Data'!R$3,FALSE)</f>
        <v>51.664365067914297</v>
      </c>
      <c r="M17" s="47">
        <f>VLOOKUP($A17,'Occupancy Raw Data'!$B$8:$BE$45,'Occupancy Raw Data'!T$3,FALSE)</f>
        <v>-0.87864317732924002</v>
      </c>
      <c r="N17" s="48">
        <f>VLOOKUP($A17,'Occupancy Raw Data'!$B$8:$BE$45,'Occupancy Raw Data'!U$3,FALSE)</f>
        <v>-6.9030997858006904</v>
      </c>
      <c r="O17" s="48">
        <f>VLOOKUP($A17,'Occupancy Raw Data'!$B$8:$BE$45,'Occupancy Raw Data'!V$3,FALSE)</f>
        <v>-7.2479785312984104</v>
      </c>
      <c r="P17" s="48">
        <f>VLOOKUP($A17,'Occupancy Raw Data'!$B$8:$BE$45,'Occupancy Raw Data'!W$3,FALSE)</f>
        <v>1.9782620193910101</v>
      </c>
      <c r="Q17" s="48">
        <f>VLOOKUP($A17,'Occupancy Raw Data'!$B$8:$BE$45,'Occupancy Raw Data'!X$3,FALSE)</f>
        <v>9.0083765910826106</v>
      </c>
      <c r="R17" s="49">
        <f>VLOOKUP($A17,'Occupancy Raw Data'!$B$8:$BE$45,'Occupancy Raw Data'!Y$3,FALSE)</f>
        <v>-0.903252986323417</v>
      </c>
      <c r="S17" s="48">
        <f>VLOOKUP($A17,'Occupancy Raw Data'!$B$8:$BE$45,'Occupancy Raw Data'!AA$3,FALSE)</f>
        <v>-12.001377032061001</v>
      </c>
      <c r="T17" s="48">
        <f>VLOOKUP($A17,'Occupancy Raw Data'!$B$8:$BE$45,'Occupancy Raw Data'!AB$3,FALSE)</f>
        <v>13.426126698868201</v>
      </c>
      <c r="U17" s="49">
        <f>VLOOKUP($A17,'Occupancy Raw Data'!$B$8:$BE$45,'Occupancy Raw Data'!AC$3,FALSE)</f>
        <v>-0.213342570294245</v>
      </c>
      <c r="V17" s="50">
        <f>VLOOKUP($A17,'Occupancy Raw Data'!$B$8:$BE$45,'Occupancy Raw Data'!AE$3,FALSE)</f>
        <v>-0.70210861426022397</v>
      </c>
      <c r="X17" s="51">
        <f>VLOOKUP($A17,'ADR Raw Data'!$B$6:$BE$43,'ADR Raw Data'!G$1,FALSE)</f>
        <v>73.150579649023399</v>
      </c>
      <c r="Y17" s="52">
        <f>VLOOKUP($A17,'ADR Raw Data'!$B$6:$BE$43,'ADR Raw Data'!H$1,FALSE)</f>
        <v>72.332461344537805</v>
      </c>
      <c r="Z17" s="52">
        <f>VLOOKUP($A17,'ADR Raw Data'!$B$6:$BE$43,'ADR Raw Data'!I$1,FALSE)</f>
        <v>71.296252427184399</v>
      </c>
      <c r="AA17" s="52">
        <f>VLOOKUP($A17,'ADR Raw Data'!$B$6:$BE$43,'ADR Raw Data'!J$1,FALSE)</f>
        <v>73.751212952947498</v>
      </c>
      <c r="AB17" s="52">
        <f>VLOOKUP($A17,'ADR Raw Data'!$B$6:$BE$43,'ADR Raw Data'!K$1,FALSE)</f>
        <v>73.727435531914793</v>
      </c>
      <c r="AC17" s="53">
        <f>VLOOKUP($A17,'ADR Raw Data'!$B$6:$BE$43,'ADR Raw Data'!L$1,FALSE)</f>
        <v>72.888831068728095</v>
      </c>
      <c r="AD17" s="52">
        <f>VLOOKUP($A17,'ADR Raw Data'!$B$6:$BE$43,'ADR Raw Data'!N$1,FALSE)</f>
        <v>79.806495250431695</v>
      </c>
      <c r="AE17" s="52">
        <f>VLOOKUP($A17,'ADR Raw Data'!$B$6:$BE$43,'ADR Raw Data'!O$1,FALSE)</f>
        <v>99.449386976744094</v>
      </c>
      <c r="AF17" s="53">
        <f>VLOOKUP($A17,'ADR Raw Data'!$B$6:$BE$43,'ADR Raw Data'!P$1,FALSE)</f>
        <v>90.1575288807189</v>
      </c>
      <c r="AG17" s="54">
        <f>VLOOKUP($A17,'ADR Raw Data'!$B$6:$BE$43,'ADR Raw Data'!R$1,FALSE)</f>
        <v>77.948326669592205</v>
      </c>
      <c r="AI17" s="47">
        <f>VLOOKUP($A17,'ADR Raw Data'!$B$6:$BE$43,'ADR Raw Data'!T$1,FALSE)</f>
        <v>3.1046234937358501</v>
      </c>
      <c r="AJ17" s="48">
        <f>VLOOKUP($A17,'ADR Raw Data'!$B$6:$BE$43,'ADR Raw Data'!U$1,FALSE)</f>
        <v>4.90489669604729</v>
      </c>
      <c r="AK17" s="48">
        <f>VLOOKUP($A17,'ADR Raw Data'!$B$6:$BE$43,'ADR Raw Data'!V$1,FALSE)</f>
        <v>-0.36642670217946299</v>
      </c>
      <c r="AL17" s="48">
        <f>VLOOKUP($A17,'ADR Raw Data'!$B$6:$BE$43,'ADR Raw Data'!W$1,FALSE)</f>
        <v>4.7873261733957202</v>
      </c>
      <c r="AM17" s="48">
        <f>VLOOKUP($A17,'ADR Raw Data'!$B$6:$BE$43,'ADR Raw Data'!X$1,FALSE)</f>
        <v>7.7515225650443096</v>
      </c>
      <c r="AN17" s="49">
        <f>VLOOKUP($A17,'ADR Raw Data'!$B$6:$BE$43,'ADR Raw Data'!Y$1,FALSE)</f>
        <v>4.0204914301488897</v>
      </c>
      <c r="AO17" s="48">
        <f>VLOOKUP($A17,'ADR Raw Data'!$B$6:$BE$43,'ADR Raw Data'!AA$1,FALSE)</f>
        <v>-0.73282772202202995</v>
      </c>
      <c r="AP17" s="48">
        <f>VLOOKUP($A17,'ADR Raw Data'!$B$6:$BE$43,'ADR Raw Data'!AB$1,FALSE)</f>
        <v>34.676871688788601</v>
      </c>
      <c r="AQ17" s="49">
        <f>VLOOKUP($A17,'ADR Raw Data'!$B$6:$BE$43,'ADR Raw Data'!AC$1,FALSE)</f>
        <v>16.546038700574801</v>
      </c>
      <c r="AR17" s="50">
        <f>VLOOKUP($A17,'ADR Raw Data'!$B$6:$BE$43,'ADR Raw Data'!AE$1,FALSE)</f>
        <v>7.9677618395013203</v>
      </c>
      <c r="AS17" s="40"/>
      <c r="AT17" s="51">
        <f>VLOOKUP($A17,'RevPAR Raw Data'!$B$6:$BE$43,'RevPAR Raw Data'!G$1,FALSE)</f>
        <v>37.287692670610298</v>
      </c>
      <c r="AU17" s="52">
        <f>VLOOKUP($A17,'RevPAR Raw Data'!$B$6:$BE$43,'RevPAR Raw Data'!H$1,FALSE)</f>
        <v>34.773014168229601</v>
      </c>
      <c r="AV17" s="52">
        <f>VLOOKUP($A17,'RevPAR Raw Data'!$B$6:$BE$43,'RevPAR Raw Data'!I$1,FALSE)</f>
        <v>34.9640689655172</v>
      </c>
      <c r="AW17" s="52">
        <f>VLOOKUP($A17,'RevPAR Raw Data'!$B$6:$BE$43,'RevPAR Raw Data'!J$1,FALSE)</f>
        <v>39.349586711874103</v>
      </c>
      <c r="AX17" s="52">
        <f>VLOOKUP($A17,'RevPAR Raw Data'!$B$6:$BE$43,'RevPAR Raw Data'!K$1,FALSE)</f>
        <v>39.996415755302202</v>
      </c>
      <c r="AY17" s="53">
        <f>VLOOKUP($A17,'RevPAR Raw Data'!$B$6:$BE$43,'RevPAR Raw Data'!L$1,FALSE)</f>
        <v>37.274155654306703</v>
      </c>
      <c r="AZ17" s="52">
        <f>VLOOKUP($A17,'RevPAR Raw Data'!$B$6:$BE$43,'RevPAR Raw Data'!N$1,FALSE)</f>
        <v>40.001120256817103</v>
      </c>
      <c r="BA17" s="52">
        <f>VLOOKUP($A17,'RevPAR Raw Data'!$B$6:$BE$43,'RevPAR Raw Data'!O$1,FALSE)</f>
        <v>55.528657856009197</v>
      </c>
      <c r="BB17" s="53">
        <f>VLOOKUP($A17,'RevPAR Raw Data'!$B$6:$BE$43,'RevPAR Raw Data'!P$1,FALSE)</f>
        <v>47.764889056413203</v>
      </c>
      <c r="BC17" s="54">
        <f>VLOOKUP($A17,'RevPAR Raw Data'!$B$6:$BE$43,'RevPAR Raw Data'!R$1,FALSE)</f>
        <v>40.271508054908502</v>
      </c>
      <c r="BE17" s="47">
        <f>VLOOKUP($A17,'RevPAR Raw Data'!$B$6:$BE$43,'RevPAR Raw Data'!T$1,FALSE)</f>
        <v>2.1987017538971401</v>
      </c>
      <c r="BF17" s="48">
        <f>VLOOKUP($A17,'RevPAR Raw Data'!$B$6:$BE$43,'RevPAR Raw Data'!U$1,FALSE)</f>
        <v>-2.3367930030719801</v>
      </c>
      <c r="BG17" s="48">
        <f>VLOOKUP($A17,'RevPAR Raw Data'!$B$6:$BE$43,'RevPAR Raw Data'!V$1,FALSE)</f>
        <v>-7.5878467047709597</v>
      </c>
      <c r="BH17" s="48">
        <f>VLOOKUP($A17,'RevPAR Raw Data'!$B$6:$BE$43,'RevPAR Raw Data'!W$1,FALSE)</f>
        <v>6.8602940482193899</v>
      </c>
      <c r="BI17" s="48">
        <f>VLOOKUP($A17,'RevPAR Raw Data'!$B$6:$BE$43,'RevPAR Raw Data'!X$1,FALSE)</f>
        <v>17.458185500328799</v>
      </c>
      <c r="BJ17" s="49">
        <f>VLOOKUP($A17,'RevPAR Raw Data'!$B$6:$BE$43,'RevPAR Raw Data'!Y$1,FALSE)</f>
        <v>3.0809232349177802</v>
      </c>
      <c r="BK17" s="48">
        <f>VLOOKUP($A17,'RevPAR Raw Data'!$B$6:$BE$43,'RevPAR Raw Data'!AA$1,FALSE)</f>
        <v>-12.6462553361677</v>
      </c>
      <c r="BL17" s="48">
        <f>VLOOKUP($A17,'RevPAR Raw Data'!$B$6:$BE$43,'RevPAR Raw Data'!AB$1,FALSE)</f>
        <v>52.758759115797602</v>
      </c>
      <c r="BM17" s="49">
        <f>VLOOKUP($A17,'RevPAR Raw Data'!$B$6:$BE$43,'RevPAR Raw Data'!AC$1,FALSE)</f>
        <v>16.297396386034901</v>
      </c>
      <c r="BN17" s="50">
        <f>VLOOKUP($A17,'RevPAR Raw Data'!$B$6:$BE$43,'RevPAR Raw Data'!AE$1,FALSE)</f>
        <v>7.2097108830022201</v>
      </c>
    </row>
    <row r="18" spans="1:66" x14ac:dyDescent="0.25">
      <c r="A18" s="63" t="s">
        <v>93</v>
      </c>
      <c r="B18" s="47">
        <f>VLOOKUP($A18,'Occupancy Raw Data'!$B$8:$BE$45,'Occupancy Raw Data'!G$3,FALSE)</f>
        <v>40.007031112673502</v>
      </c>
      <c r="C18" s="48">
        <f>VLOOKUP($A18,'Occupancy Raw Data'!$B$8:$BE$45,'Occupancy Raw Data'!H$3,FALSE)</f>
        <v>38.143786254174699</v>
      </c>
      <c r="D18" s="48">
        <f>VLOOKUP($A18,'Occupancy Raw Data'!$B$8:$BE$45,'Occupancy Raw Data'!I$3,FALSE)</f>
        <v>39.9367199859377</v>
      </c>
      <c r="E18" s="48">
        <f>VLOOKUP($A18,'Occupancy Raw Data'!$B$8:$BE$45,'Occupancy Raw Data'!J$3,FALSE)</f>
        <v>41.378098084021701</v>
      </c>
      <c r="F18" s="48">
        <f>VLOOKUP($A18,'Occupancy Raw Data'!$B$8:$BE$45,'Occupancy Raw Data'!K$3,FALSE)</f>
        <v>42.327298294955099</v>
      </c>
      <c r="G18" s="49">
        <f>VLOOKUP($A18,'Occupancy Raw Data'!$B$8:$BE$45,'Occupancy Raw Data'!L$3,FALSE)</f>
        <v>40.3585867463526</v>
      </c>
      <c r="H18" s="48">
        <f>VLOOKUP($A18,'Occupancy Raw Data'!$B$8:$BE$45,'Occupancy Raw Data'!N$3,FALSE)</f>
        <v>45.579187906486197</v>
      </c>
      <c r="I18" s="48">
        <f>VLOOKUP($A18,'Occupancy Raw Data'!$B$8:$BE$45,'Occupancy Raw Data'!O$3,FALSE)</f>
        <v>59.184390929864598</v>
      </c>
      <c r="J18" s="49">
        <f>VLOOKUP($A18,'Occupancy Raw Data'!$B$8:$BE$45,'Occupancy Raw Data'!P$3,FALSE)</f>
        <v>52.381789418175401</v>
      </c>
      <c r="K18" s="50">
        <f>VLOOKUP($A18,'Occupancy Raw Data'!$B$8:$BE$45,'Occupancy Raw Data'!R$3,FALSE)</f>
        <v>43.7937875097305</v>
      </c>
      <c r="M18" s="47">
        <f>VLOOKUP($A18,'Occupancy Raw Data'!$B$8:$BE$45,'Occupancy Raw Data'!T$3,FALSE)</f>
        <v>-1.8871085336759901</v>
      </c>
      <c r="N18" s="48">
        <f>VLOOKUP($A18,'Occupancy Raw Data'!$B$8:$BE$45,'Occupancy Raw Data'!U$3,FALSE)</f>
        <v>-6.1735387386505902</v>
      </c>
      <c r="O18" s="48">
        <f>VLOOKUP($A18,'Occupancy Raw Data'!$B$8:$BE$45,'Occupancy Raw Data'!V$3,FALSE)</f>
        <v>-6.45275302059349</v>
      </c>
      <c r="P18" s="48">
        <f>VLOOKUP($A18,'Occupancy Raw Data'!$B$8:$BE$45,'Occupancy Raw Data'!W$3,FALSE)</f>
        <v>0.65133944198806204</v>
      </c>
      <c r="Q18" s="48">
        <f>VLOOKUP($A18,'Occupancy Raw Data'!$B$8:$BE$45,'Occupancy Raw Data'!X$3,FALSE)</f>
        <v>-2.0223741785746698</v>
      </c>
      <c r="R18" s="49">
        <f>VLOOKUP($A18,'Occupancy Raw Data'!$B$8:$BE$45,'Occupancy Raw Data'!Y$3,FALSE)</f>
        <v>-3.1856558663860999</v>
      </c>
      <c r="S18" s="48">
        <f>VLOOKUP($A18,'Occupancy Raw Data'!$B$8:$BE$45,'Occupancy Raw Data'!AA$3,FALSE)</f>
        <v>-23.424811817083899</v>
      </c>
      <c r="T18" s="48">
        <f>VLOOKUP($A18,'Occupancy Raw Data'!$B$8:$BE$45,'Occupancy Raw Data'!AB$3,FALSE)</f>
        <v>27.412085163687401</v>
      </c>
      <c r="U18" s="49">
        <f>VLOOKUP($A18,'Occupancy Raw Data'!$B$8:$BE$45,'Occupancy Raw Data'!AC$3,FALSE)</f>
        <v>-1.14153005031348</v>
      </c>
      <c r="V18" s="50">
        <f>VLOOKUP($A18,'Occupancy Raw Data'!$B$8:$BE$45,'Occupancy Raw Data'!AE$3,FALSE)</f>
        <v>-2.4966657611922001</v>
      </c>
      <c r="X18" s="51">
        <f>VLOOKUP($A18,'ADR Raw Data'!$B$6:$BE$43,'ADR Raw Data'!G$1,FALSE)</f>
        <v>82.032091036906806</v>
      </c>
      <c r="Y18" s="52">
        <f>VLOOKUP($A18,'ADR Raw Data'!$B$6:$BE$43,'ADR Raw Data'!H$1,FALSE)</f>
        <v>80.311091843317897</v>
      </c>
      <c r="Z18" s="52">
        <f>VLOOKUP($A18,'ADR Raw Data'!$B$6:$BE$43,'ADR Raw Data'!I$1,FALSE)</f>
        <v>82.707899647887302</v>
      </c>
      <c r="AA18" s="52">
        <f>VLOOKUP($A18,'ADR Raw Data'!$B$6:$BE$43,'ADR Raw Data'!J$1,FALSE)</f>
        <v>83.299509515717901</v>
      </c>
      <c r="AB18" s="52">
        <f>VLOOKUP($A18,'ADR Raw Data'!$B$6:$BE$43,'ADR Raw Data'!K$1,FALSE)</f>
        <v>81.860391237541506</v>
      </c>
      <c r="AC18" s="53">
        <f>VLOOKUP($A18,'ADR Raw Data'!$B$6:$BE$43,'ADR Raw Data'!L$1,FALSE)</f>
        <v>82.064401045296094</v>
      </c>
      <c r="AD18" s="52">
        <f>VLOOKUP($A18,'ADR Raw Data'!$B$6:$BE$43,'ADR Raw Data'!N$1,FALSE)</f>
        <v>91.328419591206995</v>
      </c>
      <c r="AE18" s="52">
        <f>VLOOKUP($A18,'ADR Raw Data'!$B$6:$BE$43,'ADR Raw Data'!O$1,FALSE)</f>
        <v>127.71221921591901</v>
      </c>
      <c r="AF18" s="53">
        <f>VLOOKUP($A18,'ADR Raw Data'!$B$6:$BE$43,'ADR Raw Data'!P$1,FALSE)</f>
        <v>111.88282451342199</v>
      </c>
      <c r="AG18" s="54">
        <f>VLOOKUP($A18,'ADR Raw Data'!$B$6:$BE$43,'ADR Raw Data'!R$1,FALSE)</f>
        <v>92.254642092889895</v>
      </c>
      <c r="AI18" s="47">
        <f>VLOOKUP($A18,'ADR Raw Data'!$B$6:$BE$43,'ADR Raw Data'!T$1,FALSE)</f>
        <v>7.7271447167948599</v>
      </c>
      <c r="AJ18" s="48">
        <f>VLOOKUP($A18,'ADR Raw Data'!$B$6:$BE$43,'ADR Raw Data'!U$1,FALSE)</f>
        <v>4.1425391155378097</v>
      </c>
      <c r="AK18" s="48">
        <f>VLOOKUP($A18,'ADR Raw Data'!$B$6:$BE$43,'ADR Raw Data'!V$1,FALSE)</f>
        <v>7.5599625103034302</v>
      </c>
      <c r="AL18" s="48">
        <f>VLOOKUP($A18,'ADR Raw Data'!$B$6:$BE$43,'ADR Raw Data'!W$1,FALSE)</f>
        <v>7.4168717537394997</v>
      </c>
      <c r="AM18" s="48">
        <f>VLOOKUP($A18,'ADR Raw Data'!$B$6:$BE$43,'ADR Raw Data'!X$1,FALSE)</f>
        <v>3.7281863496399699</v>
      </c>
      <c r="AN18" s="49">
        <f>VLOOKUP($A18,'ADR Raw Data'!$B$6:$BE$43,'ADR Raw Data'!Y$1,FALSE)</f>
        <v>6.1084577991587601</v>
      </c>
      <c r="AO18" s="48">
        <f>VLOOKUP($A18,'ADR Raw Data'!$B$6:$BE$43,'ADR Raw Data'!AA$1,FALSE)</f>
        <v>-23.351932362390802</v>
      </c>
      <c r="AP18" s="48">
        <f>VLOOKUP($A18,'ADR Raw Data'!$B$6:$BE$43,'ADR Raw Data'!AB$1,FALSE)</f>
        <v>44.781373250885601</v>
      </c>
      <c r="AQ18" s="49">
        <f>VLOOKUP($A18,'ADR Raw Data'!$B$6:$BE$43,'ADR Raw Data'!AC$1,FALSE)</f>
        <v>5.9597561942248598</v>
      </c>
      <c r="AR18" s="50">
        <f>VLOOKUP($A18,'ADR Raw Data'!$B$6:$BE$43,'ADR Raw Data'!AE$1,FALSE)</f>
        <v>6.2083441930276901</v>
      </c>
      <c r="AS18" s="40"/>
      <c r="AT18" s="51">
        <f>VLOOKUP($A18,'RevPAR Raw Data'!$B$6:$BE$43,'RevPAR Raw Data'!G$1,FALSE)</f>
        <v>32.818604183512001</v>
      </c>
      <c r="AU18" s="52">
        <f>VLOOKUP($A18,'RevPAR Raw Data'!$B$6:$BE$43,'RevPAR Raw Data'!H$1,FALSE)</f>
        <v>30.633691211109099</v>
      </c>
      <c r="AV18" s="52">
        <f>VLOOKUP($A18,'RevPAR Raw Data'!$B$6:$BE$43,'RevPAR Raw Data'!I$1,FALSE)</f>
        <v>33.0308222886271</v>
      </c>
      <c r="AW18" s="52">
        <f>VLOOKUP($A18,'RevPAR Raw Data'!$B$6:$BE$43,'RevPAR Raw Data'!J$1,FALSE)</f>
        <v>34.467752750922799</v>
      </c>
      <c r="AX18" s="52">
        <f>VLOOKUP($A18,'RevPAR Raw Data'!$B$6:$BE$43,'RevPAR Raw Data'!K$1,FALSE)</f>
        <v>34.649291984531501</v>
      </c>
      <c r="AY18" s="53">
        <f>VLOOKUP($A18,'RevPAR Raw Data'!$B$6:$BE$43,'RevPAR Raw Data'!L$1,FALSE)</f>
        <v>33.120032483740502</v>
      </c>
      <c r="AZ18" s="52">
        <f>VLOOKUP($A18,'RevPAR Raw Data'!$B$6:$BE$43,'RevPAR Raw Data'!N$1,FALSE)</f>
        <v>41.626751977500398</v>
      </c>
      <c r="BA18" s="52">
        <f>VLOOKUP($A18,'RevPAR Raw Data'!$B$6:$BE$43,'RevPAR Raw Data'!O$1,FALSE)</f>
        <v>75.585699085955298</v>
      </c>
      <c r="BB18" s="53">
        <f>VLOOKUP($A18,'RevPAR Raw Data'!$B$6:$BE$43,'RevPAR Raw Data'!P$1,FALSE)</f>
        <v>58.606225531727802</v>
      </c>
      <c r="BC18" s="54">
        <f>VLOOKUP($A18,'RevPAR Raw Data'!$B$6:$BE$43,'RevPAR Raw Data'!R$1,FALSE)</f>
        <v>40.4018019260226</v>
      </c>
      <c r="BE18" s="47">
        <f>VLOOKUP($A18,'RevPAR Raw Data'!$B$6:$BE$43,'RevPAR Raw Data'!T$1,FALSE)</f>
        <v>5.6942165757587402</v>
      </c>
      <c r="BF18" s="48">
        <f>VLOOKUP($A18,'RevPAR Raw Data'!$B$6:$BE$43,'RevPAR Raw Data'!U$1,FALSE)</f>
        <v>-2.2867408801742601</v>
      </c>
      <c r="BG18" s="48">
        <f>VLOOKUP($A18,'RevPAR Raw Data'!$B$6:$BE$43,'RevPAR Raw Data'!V$1,FALSE)</f>
        <v>0.61938378047059905</v>
      </c>
      <c r="BH18" s="48">
        <f>VLOOKUP($A18,'RevPAR Raw Data'!$B$6:$BE$43,'RevPAR Raw Data'!W$1,FALSE)</f>
        <v>8.11652020682134</v>
      </c>
      <c r="BI18" s="48">
        <f>VLOOKUP($A18,'RevPAR Raw Data'!$B$6:$BE$43,'RevPAR Raw Data'!X$1,FALSE)</f>
        <v>1.6304142930010299</v>
      </c>
      <c r="BJ18" s="49">
        <f>VLOOKUP($A18,'RevPAR Raw Data'!$B$6:$BE$43,'RevPAR Raw Data'!Y$1,FALSE)</f>
        <v>2.7282074885480401</v>
      </c>
      <c r="BK18" s="48">
        <f>VLOOKUP($A18,'RevPAR Raw Data'!$B$6:$BE$43,'RevPAR Raw Data'!AA$1,FALSE)</f>
        <v>-41.306597967931999</v>
      </c>
      <c r="BL18" s="48">
        <f>VLOOKUP($A18,'RevPAR Raw Data'!$B$6:$BE$43,'RevPAR Raw Data'!AB$1,FALSE)</f>
        <v>84.468966587574599</v>
      </c>
      <c r="BM18" s="49">
        <f>VLOOKUP($A18,'RevPAR Raw Data'!$B$6:$BE$43,'RevPAR Raw Data'!AC$1,FALSE)</f>
        <v>4.75019373602888</v>
      </c>
      <c r="BN18" s="50">
        <f>VLOOKUP($A18,'RevPAR Raw Data'!$B$6:$BE$43,'RevPAR Raw Data'!AE$1,FALSE)</f>
        <v>3.5566768280312</v>
      </c>
    </row>
    <row r="19" spans="1:66" x14ac:dyDescent="0.25">
      <c r="A19" s="63" t="s">
        <v>94</v>
      </c>
      <c r="B19" s="47">
        <f>VLOOKUP($A19,'Occupancy Raw Data'!$B$8:$BE$45,'Occupancy Raw Data'!G$3,FALSE)</f>
        <v>36.4032563111586</v>
      </c>
      <c r="C19" s="48">
        <f>VLOOKUP($A19,'Occupancy Raw Data'!$B$8:$BE$45,'Occupancy Raw Data'!H$3,FALSE)</f>
        <v>36.370364279253302</v>
      </c>
      <c r="D19" s="48">
        <f>VLOOKUP($A19,'Occupancy Raw Data'!$B$8:$BE$45,'Occupancy Raw Data'!I$3,FALSE)</f>
        <v>37.069319957240303</v>
      </c>
      <c r="E19" s="48">
        <f>VLOOKUP($A19,'Occupancy Raw Data'!$B$8:$BE$45,'Occupancy Raw Data'!J$3,FALSE)</f>
        <v>38.613132717311302</v>
      </c>
      <c r="F19" s="48">
        <f>VLOOKUP($A19,'Occupancy Raw Data'!$B$8:$BE$45,'Occupancy Raw Data'!K$3,FALSE)</f>
        <v>39.478661294301403</v>
      </c>
      <c r="G19" s="49">
        <f>VLOOKUP($A19,'Occupancy Raw Data'!$B$8:$BE$45,'Occupancy Raw Data'!L$3,FALSE)</f>
        <v>37.5880932433098</v>
      </c>
      <c r="H19" s="48">
        <f>VLOOKUP($A19,'Occupancy Raw Data'!$B$8:$BE$45,'Occupancy Raw Data'!N$3,FALSE)</f>
        <v>43.376367075075997</v>
      </c>
      <c r="I19" s="48">
        <f>VLOOKUP($A19,'Occupancy Raw Data'!$B$8:$BE$45,'Occupancy Raw Data'!O$3,FALSE)</f>
        <v>58.4244716717375</v>
      </c>
      <c r="J19" s="49">
        <f>VLOOKUP($A19,'Occupancy Raw Data'!$B$8:$BE$45,'Occupancy Raw Data'!P$3,FALSE)</f>
        <v>50.900419373406699</v>
      </c>
      <c r="K19" s="50">
        <f>VLOOKUP($A19,'Occupancy Raw Data'!$B$8:$BE$45,'Occupancy Raw Data'!R$3,FALSE)</f>
        <v>41.3885791419684</v>
      </c>
      <c r="M19" s="47">
        <f>VLOOKUP($A19,'Occupancy Raw Data'!$B$8:$BE$45,'Occupancy Raw Data'!T$3,FALSE)</f>
        <v>-13.3795218589201</v>
      </c>
      <c r="N19" s="48">
        <f>VLOOKUP($A19,'Occupancy Raw Data'!$B$8:$BE$45,'Occupancy Raw Data'!U$3,FALSE)</f>
        <v>-18.559153878591399</v>
      </c>
      <c r="O19" s="48">
        <f>VLOOKUP($A19,'Occupancy Raw Data'!$B$8:$BE$45,'Occupancy Raw Data'!V$3,FALSE)</f>
        <v>-16.851750130197601</v>
      </c>
      <c r="P19" s="48">
        <f>VLOOKUP($A19,'Occupancy Raw Data'!$B$8:$BE$45,'Occupancy Raw Data'!W$3,FALSE)</f>
        <v>-15.903781971692601</v>
      </c>
      <c r="Q19" s="48">
        <f>VLOOKUP($A19,'Occupancy Raw Data'!$B$8:$BE$45,'Occupancy Raw Data'!X$3,FALSE)</f>
        <v>-11.7668029224342</v>
      </c>
      <c r="R19" s="49">
        <f>VLOOKUP($A19,'Occupancy Raw Data'!$B$8:$BE$45,'Occupancy Raw Data'!Y$3,FALSE)</f>
        <v>-15.3138849710689</v>
      </c>
      <c r="S19" s="48">
        <f>VLOOKUP($A19,'Occupancy Raw Data'!$B$8:$BE$45,'Occupancy Raw Data'!AA$3,FALSE)</f>
        <v>-30.729577071318701</v>
      </c>
      <c r="T19" s="48">
        <f>VLOOKUP($A19,'Occupancy Raw Data'!$B$8:$BE$45,'Occupancy Raw Data'!AB$3,FALSE)</f>
        <v>27.4558314943277</v>
      </c>
      <c r="U19" s="49">
        <f>VLOOKUP($A19,'Occupancy Raw Data'!$B$8:$BE$45,'Occupancy Raw Data'!AC$3,FALSE)</f>
        <v>-6.1379050201630996</v>
      </c>
      <c r="V19" s="50">
        <f>VLOOKUP($A19,'Occupancy Raw Data'!$B$8:$BE$45,'Occupancy Raw Data'!AE$3,FALSE)</f>
        <v>-12.3080410263007</v>
      </c>
      <c r="X19" s="51">
        <f>VLOOKUP($A19,'ADR Raw Data'!$B$6:$BE$43,'ADR Raw Data'!G$1,FALSE)</f>
        <v>96.417247820194206</v>
      </c>
      <c r="Y19" s="52">
        <f>VLOOKUP($A19,'ADR Raw Data'!$B$6:$BE$43,'ADR Raw Data'!H$1,FALSE)</f>
        <v>99.793076644811194</v>
      </c>
      <c r="Z19" s="52">
        <f>VLOOKUP($A19,'ADR Raw Data'!$B$6:$BE$43,'ADR Raw Data'!I$1,FALSE)</f>
        <v>95.9056897515527</v>
      </c>
      <c r="AA19" s="52">
        <f>VLOOKUP($A19,'ADR Raw Data'!$B$6:$BE$43,'ADR Raw Data'!J$1,FALSE)</f>
        <v>95.503744578568401</v>
      </c>
      <c r="AB19" s="52">
        <f>VLOOKUP($A19,'ADR Raw Data'!$B$6:$BE$43,'ADR Raw Data'!K$1,FALSE)</f>
        <v>98.983356300770595</v>
      </c>
      <c r="AC19" s="53">
        <f>VLOOKUP($A19,'ADR Raw Data'!$B$6:$BE$43,'ADR Raw Data'!L$1,FALSE)</f>
        <v>97.318935317512299</v>
      </c>
      <c r="AD19" s="52">
        <f>VLOOKUP($A19,'ADR Raw Data'!$B$6:$BE$43,'ADR Raw Data'!N$1,FALSE)</f>
        <v>111.552398919431</v>
      </c>
      <c r="AE19" s="52">
        <f>VLOOKUP($A19,'ADR Raw Data'!$B$6:$BE$43,'ADR Raw Data'!O$1,FALSE)</f>
        <v>131.00311040112501</v>
      </c>
      <c r="AF19" s="53">
        <f>VLOOKUP($A19,'ADR Raw Data'!$B$6:$BE$43,'ADR Raw Data'!P$1,FALSE)</f>
        <v>122.71534763327899</v>
      </c>
      <c r="AG19" s="54">
        <f>VLOOKUP($A19,'ADR Raw Data'!$B$6:$BE$43,'ADR Raw Data'!R$1,FALSE)</f>
        <v>106.235516936558</v>
      </c>
      <c r="AI19" s="47">
        <f>VLOOKUP($A19,'ADR Raw Data'!$B$6:$BE$43,'ADR Raw Data'!T$1,FALSE)</f>
        <v>-2.17906795814234</v>
      </c>
      <c r="AJ19" s="48">
        <f>VLOOKUP($A19,'ADR Raw Data'!$B$6:$BE$43,'ADR Raw Data'!U$1,FALSE)</f>
        <v>1.7213295921248699</v>
      </c>
      <c r="AK19" s="48">
        <f>VLOOKUP($A19,'ADR Raw Data'!$B$6:$BE$43,'ADR Raw Data'!V$1,FALSE)</f>
        <v>-3.49665353529767</v>
      </c>
      <c r="AL19" s="48">
        <f>VLOOKUP($A19,'ADR Raw Data'!$B$6:$BE$43,'ADR Raw Data'!W$1,FALSE)</f>
        <v>-5.5204869415992297</v>
      </c>
      <c r="AM19" s="48">
        <f>VLOOKUP($A19,'ADR Raw Data'!$B$6:$BE$43,'ADR Raw Data'!X$1,FALSE)</f>
        <v>-3.73248603657487</v>
      </c>
      <c r="AN19" s="49">
        <f>VLOOKUP($A19,'ADR Raw Data'!$B$6:$BE$43,'ADR Raw Data'!Y$1,FALSE)</f>
        <v>-2.69611230017227</v>
      </c>
      <c r="AO19" s="48">
        <f>VLOOKUP($A19,'ADR Raw Data'!$B$6:$BE$43,'ADR Raw Data'!AA$1,FALSE)</f>
        <v>-26.714408251791301</v>
      </c>
      <c r="AP19" s="48">
        <f>VLOOKUP($A19,'ADR Raw Data'!$B$6:$BE$43,'ADR Raw Data'!AB$1,FALSE)</f>
        <v>13.862543532079901</v>
      </c>
      <c r="AQ19" s="49">
        <f>VLOOKUP($A19,'ADR Raw Data'!$B$6:$BE$43,'ADR Raw Data'!AC$1,FALSE)</f>
        <v>-10.10498245118</v>
      </c>
      <c r="AR19" s="50">
        <f>VLOOKUP($A19,'ADR Raw Data'!$B$6:$BE$43,'ADR Raw Data'!AE$1,FALSE)</f>
        <v>-5.1432251150751203</v>
      </c>
      <c r="AS19" s="40"/>
      <c r="AT19" s="51">
        <f>VLOOKUP($A19,'RevPAR Raw Data'!$B$6:$BE$43,'RevPAR Raw Data'!G$1,FALSE)</f>
        <v>35.099017852150297</v>
      </c>
      <c r="AU19" s="52">
        <f>VLOOKUP($A19,'RevPAR Raw Data'!$B$6:$BE$43,'RevPAR Raw Data'!H$1,FALSE)</f>
        <v>36.295105501192303</v>
      </c>
      <c r="AV19" s="52">
        <f>VLOOKUP($A19,'RevPAR Raw Data'!$B$6:$BE$43,'RevPAR Raw Data'!I$1,FALSE)</f>
        <v>35.551586991201297</v>
      </c>
      <c r="AW19" s="52">
        <f>VLOOKUP($A19,'RevPAR Raw Data'!$B$6:$BE$43,'RevPAR Raw Data'!J$1,FALSE)</f>
        <v>36.876987644124597</v>
      </c>
      <c r="AX19" s="52">
        <f>VLOOKUP($A19,'RevPAR Raw Data'!$B$6:$BE$43,'RevPAR Raw Data'!K$1,FALSE)</f>
        <v>39.077303971712801</v>
      </c>
      <c r="AY19" s="53">
        <f>VLOOKUP($A19,'RevPAR Raw Data'!$B$6:$BE$43,'RevPAR Raw Data'!L$1,FALSE)</f>
        <v>36.580332150542901</v>
      </c>
      <c r="AZ19" s="52">
        <f>VLOOKUP($A19,'RevPAR Raw Data'!$B$6:$BE$43,'RevPAR Raw Data'!N$1,FALSE)</f>
        <v>48.387378036345602</v>
      </c>
      <c r="BA19" s="52">
        <f>VLOOKUP($A19,'RevPAR Raw Data'!$B$6:$BE$43,'RevPAR Raw Data'!O$1,FALSE)</f>
        <v>76.537875125400802</v>
      </c>
      <c r="BB19" s="53">
        <f>VLOOKUP($A19,'RevPAR Raw Data'!$B$6:$BE$43,'RevPAR Raw Data'!P$1,FALSE)</f>
        <v>62.462626580873199</v>
      </c>
      <c r="BC19" s="54">
        <f>VLOOKUP($A19,'RevPAR Raw Data'!$B$6:$BE$43,'RevPAR Raw Data'!R$1,FALSE)</f>
        <v>43.969371004166902</v>
      </c>
      <c r="BE19" s="47">
        <f>VLOOKUP($A19,'RevPAR Raw Data'!$B$6:$BE$43,'RevPAR Raw Data'!T$1,FALSE)</f>
        <v>-15.267040943282099</v>
      </c>
      <c r="BF19" s="48">
        <f>VLOOKUP($A19,'RevPAR Raw Data'!$B$6:$BE$43,'RevPAR Raw Data'!U$1,FALSE)</f>
        <v>-17.157288494226702</v>
      </c>
      <c r="BG19" s="48">
        <f>VLOOKUP($A19,'RevPAR Raw Data'!$B$6:$BE$43,'RevPAR Raw Data'!V$1,FALSE)</f>
        <v>-19.759156348808201</v>
      </c>
      <c r="BH19" s="48">
        <f>VLOOKUP($A19,'RevPAR Raw Data'!$B$6:$BE$43,'RevPAR Raw Data'!W$1,FALSE)</f>
        <v>-20.546302706324099</v>
      </c>
      <c r="BI19" s="48">
        <f>VLOOKUP($A19,'RevPAR Raw Data'!$B$6:$BE$43,'RevPAR Raw Data'!X$1,FALSE)</f>
        <v>-15.060094682977899</v>
      </c>
      <c r="BJ19" s="49">
        <f>VLOOKUP($A19,'RevPAR Raw Data'!$B$6:$BE$43,'RevPAR Raw Data'!Y$1,FALSE)</f>
        <v>-17.597117734902</v>
      </c>
      <c r="BK19" s="48">
        <f>VLOOKUP($A19,'RevPAR Raw Data'!$B$6:$BE$43,'RevPAR Raw Data'!AA$1,FALSE)</f>
        <v>-49.234760650229099</v>
      </c>
      <c r="BL19" s="48">
        <f>VLOOKUP($A19,'RevPAR Raw Data'!$B$6:$BE$43,'RevPAR Raw Data'!AB$1,FALSE)</f>
        <v>45.124451619403402</v>
      </c>
      <c r="BM19" s="49">
        <f>VLOOKUP($A19,'RevPAR Raw Data'!$B$6:$BE$43,'RevPAR Raw Data'!AC$1,FALSE)</f>
        <v>-15.6226532461855</v>
      </c>
      <c r="BN19" s="50">
        <f>VLOOKUP($A19,'RevPAR Raw Data'!$B$6:$BE$43,'RevPAR Raw Data'!AE$1,FALSE)</f>
        <v>-16.818235884137401</v>
      </c>
    </row>
    <row r="20" spans="1:66" x14ac:dyDescent="0.25">
      <c r="A20" s="63" t="s">
        <v>29</v>
      </c>
      <c r="B20" s="47">
        <f>VLOOKUP($A20,'Occupancy Raw Data'!$B$8:$BE$45,'Occupancy Raw Data'!G$3,FALSE)</f>
        <v>41.368209255533102</v>
      </c>
      <c r="C20" s="48">
        <f>VLOOKUP($A20,'Occupancy Raw Data'!$B$8:$BE$45,'Occupancy Raw Data'!H$3,FALSE)</f>
        <v>49.470154258886602</v>
      </c>
      <c r="D20" s="48">
        <f>VLOOKUP($A20,'Occupancy Raw Data'!$B$8:$BE$45,'Occupancy Raw Data'!I$3,FALSE)</f>
        <v>62.240107310529801</v>
      </c>
      <c r="E20" s="48">
        <f>VLOOKUP($A20,'Occupancy Raw Data'!$B$8:$BE$45,'Occupancy Raw Data'!J$3,FALSE)</f>
        <v>64.614352783366797</v>
      </c>
      <c r="F20" s="48">
        <f>VLOOKUP($A20,'Occupancy Raw Data'!$B$8:$BE$45,'Occupancy Raw Data'!K$3,FALSE)</f>
        <v>62.132796780684103</v>
      </c>
      <c r="G20" s="49">
        <f>VLOOKUP($A20,'Occupancy Raw Data'!$B$8:$BE$45,'Occupancy Raw Data'!L$3,FALSE)</f>
        <v>55.965124077800098</v>
      </c>
      <c r="H20" s="48">
        <f>VLOOKUP($A20,'Occupancy Raw Data'!$B$8:$BE$45,'Occupancy Raw Data'!N$3,FALSE)</f>
        <v>57.9610999329309</v>
      </c>
      <c r="I20" s="48">
        <f>VLOOKUP($A20,'Occupancy Raw Data'!$B$8:$BE$45,'Occupancy Raw Data'!O$3,FALSE)</f>
        <v>53.534540576794001</v>
      </c>
      <c r="J20" s="49">
        <f>VLOOKUP($A20,'Occupancy Raw Data'!$B$8:$BE$45,'Occupancy Raw Data'!P$3,FALSE)</f>
        <v>55.747820254862503</v>
      </c>
      <c r="K20" s="50">
        <f>VLOOKUP($A20,'Occupancy Raw Data'!$B$8:$BE$45,'Occupancy Raw Data'!R$3,FALSE)</f>
        <v>55.903037271246497</v>
      </c>
      <c r="M20" s="47">
        <f>VLOOKUP($A20,'Occupancy Raw Data'!$B$8:$BE$45,'Occupancy Raw Data'!T$3,FALSE)</f>
        <v>-11.456076219084199</v>
      </c>
      <c r="N20" s="48">
        <f>VLOOKUP($A20,'Occupancy Raw Data'!$B$8:$BE$45,'Occupancy Raw Data'!U$3,FALSE)</f>
        <v>-18.642132448939201</v>
      </c>
      <c r="O20" s="48">
        <f>VLOOKUP($A20,'Occupancy Raw Data'!$B$8:$BE$45,'Occupancy Raw Data'!V$3,FALSE)</f>
        <v>3.5779691008971799</v>
      </c>
      <c r="P20" s="48">
        <f>VLOOKUP($A20,'Occupancy Raw Data'!$B$8:$BE$45,'Occupancy Raw Data'!W$3,FALSE)</f>
        <v>23.329418425915399</v>
      </c>
      <c r="Q20" s="48">
        <f>VLOOKUP($A20,'Occupancy Raw Data'!$B$8:$BE$45,'Occupancy Raw Data'!X$3,FALSE)</f>
        <v>31.2387957749294</v>
      </c>
      <c r="R20" s="49">
        <f>VLOOKUP($A20,'Occupancy Raw Data'!$B$8:$BE$45,'Occupancy Raw Data'!Y$3,FALSE)</f>
        <v>4.6659045980962501</v>
      </c>
      <c r="S20" s="48">
        <f>VLOOKUP($A20,'Occupancy Raw Data'!$B$8:$BE$45,'Occupancy Raw Data'!AA$3,FALSE)</f>
        <v>1.1872359920956801</v>
      </c>
      <c r="T20" s="48">
        <f>VLOOKUP($A20,'Occupancy Raw Data'!$B$8:$BE$45,'Occupancy Raw Data'!AB$3,FALSE)</f>
        <v>44.350689267499398</v>
      </c>
      <c r="U20" s="49">
        <f>VLOOKUP($A20,'Occupancy Raw Data'!$B$8:$BE$45,'Occupancy Raw Data'!AC$3,FALSE)</f>
        <v>18.064826143023598</v>
      </c>
      <c r="V20" s="50">
        <f>VLOOKUP($A20,'Occupancy Raw Data'!$B$8:$BE$45,'Occupancy Raw Data'!AE$3,FALSE)</f>
        <v>8.15434388203259</v>
      </c>
      <c r="X20" s="51">
        <f>VLOOKUP($A20,'ADR Raw Data'!$B$6:$BE$43,'ADR Raw Data'!G$1,FALSE)</f>
        <v>188.88613164721099</v>
      </c>
      <c r="Y20" s="52">
        <f>VLOOKUP($A20,'ADR Raw Data'!$B$6:$BE$43,'ADR Raw Data'!H$1,FALSE)</f>
        <v>192.63266540130101</v>
      </c>
      <c r="Z20" s="52">
        <f>VLOOKUP($A20,'ADR Raw Data'!$B$6:$BE$43,'ADR Raw Data'!I$1,FALSE)</f>
        <v>196.97917887931001</v>
      </c>
      <c r="AA20" s="52">
        <f>VLOOKUP($A20,'ADR Raw Data'!$B$6:$BE$43,'ADR Raw Data'!J$1,FALSE)</f>
        <v>195.33242266971101</v>
      </c>
      <c r="AB20" s="52">
        <f>VLOOKUP($A20,'ADR Raw Data'!$B$6:$BE$43,'ADR Raw Data'!K$1,FALSE)</f>
        <v>188.358428324697</v>
      </c>
      <c r="AC20" s="53">
        <f>VLOOKUP($A20,'ADR Raw Data'!$B$6:$BE$43,'ADR Raw Data'!L$1,FALSE)</f>
        <v>192.71990844158901</v>
      </c>
      <c r="AD20" s="52">
        <f>VLOOKUP($A20,'ADR Raw Data'!$B$6:$BE$43,'ADR Raw Data'!N$1,FALSE)</f>
        <v>194.72967368664601</v>
      </c>
      <c r="AE20" s="52">
        <f>VLOOKUP($A20,'ADR Raw Data'!$B$6:$BE$43,'ADR Raw Data'!O$1,FALSE)</f>
        <v>209.431510899523</v>
      </c>
      <c r="AF20" s="53">
        <f>VLOOKUP($A20,'ADR Raw Data'!$B$6:$BE$43,'ADR Raw Data'!P$1,FALSE)</f>
        <v>201.78874879692</v>
      </c>
      <c r="AG20" s="54">
        <f>VLOOKUP($A20,'ADR Raw Data'!$B$6:$BE$43,'ADR Raw Data'!R$1,FALSE)</f>
        <v>195.30381140095199</v>
      </c>
      <c r="AI20" s="47">
        <f>VLOOKUP($A20,'ADR Raw Data'!$B$6:$BE$43,'ADR Raw Data'!T$1,FALSE)</f>
        <v>12.1205946798509</v>
      </c>
      <c r="AJ20" s="48">
        <f>VLOOKUP($A20,'ADR Raw Data'!$B$6:$BE$43,'ADR Raw Data'!U$1,FALSE)</f>
        <v>11.0128745467544</v>
      </c>
      <c r="AK20" s="48">
        <f>VLOOKUP($A20,'ADR Raw Data'!$B$6:$BE$43,'ADR Raw Data'!V$1,FALSE)</f>
        <v>10.1057225292559</v>
      </c>
      <c r="AL20" s="48">
        <f>VLOOKUP($A20,'ADR Raw Data'!$B$6:$BE$43,'ADR Raw Data'!W$1,FALSE)</f>
        <v>6.2963966954468402</v>
      </c>
      <c r="AM20" s="48">
        <f>VLOOKUP($A20,'ADR Raw Data'!$B$6:$BE$43,'ADR Raw Data'!X$1,FALSE)</f>
        <v>4.8465576440579499</v>
      </c>
      <c r="AN20" s="49">
        <f>VLOOKUP($A20,'ADR Raw Data'!$B$6:$BE$43,'ADR Raw Data'!Y$1,FALSE)</f>
        <v>8.9184129579621398</v>
      </c>
      <c r="AO20" s="48">
        <f>VLOOKUP($A20,'ADR Raw Data'!$B$6:$BE$43,'ADR Raw Data'!AA$1,FALSE)</f>
        <v>4.2431755696411901</v>
      </c>
      <c r="AP20" s="48">
        <f>VLOOKUP($A20,'ADR Raw Data'!$B$6:$BE$43,'ADR Raw Data'!AB$1,FALSE)</f>
        <v>28.6413024329172</v>
      </c>
      <c r="AQ20" s="49">
        <f>VLOOKUP($A20,'ADR Raw Data'!$B$6:$BE$43,'ADR Raw Data'!AC$1,FALSE)</f>
        <v>13.7415767696898</v>
      </c>
      <c r="AR20" s="50">
        <f>VLOOKUP($A20,'ADR Raw Data'!$B$6:$BE$43,'ADR Raw Data'!AE$1,FALSE)</f>
        <v>10.3024315288589</v>
      </c>
      <c r="AS20" s="40"/>
      <c r="AT20" s="51">
        <f>VLOOKUP($A20,'RevPAR Raw Data'!$B$6:$BE$43,'RevPAR Raw Data'!G$1,FALSE)</f>
        <v>78.138810194500294</v>
      </c>
      <c r="AU20" s="52">
        <f>VLOOKUP($A20,'RevPAR Raw Data'!$B$6:$BE$43,'RevPAR Raw Data'!H$1,FALSE)</f>
        <v>95.295676727028805</v>
      </c>
      <c r="AV20" s="52">
        <f>VLOOKUP($A20,'RevPAR Raw Data'!$B$6:$BE$43,'RevPAR Raw Data'!I$1,FALSE)</f>
        <v>122.600052313883</v>
      </c>
      <c r="AW20" s="52">
        <f>VLOOKUP($A20,'RevPAR Raw Data'!$B$6:$BE$43,'RevPAR Raw Data'!J$1,FALSE)</f>
        <v>126.212780684104</v>
      </c>
      <c r="AX20" s="52">
        <f>VLOOKUP($A20,'RevPAR Raw Data'!$B$6:$BE$43,'RevPAR Raw Data'!K$1,FALSE)</f>
        <v>117.032359490274</v>
      </c>
      <c r="AY20" s="53">
        <f>VLOOKUP($A20,'RevPAR Raw Data'!$B$6:$BE$43,'RevPAR Raw Data'!L$1,FALSE)</f>
        <v>107.855935881958</v>
      </c>
      <c r="AZ20" s="52">
        <f>VLOOKUP($A20,'RevPAR Raw Data'!$B$6:$BE$43,'RevPAR Raw Data'!N$1,FALSE)</f>
        <v>112.86746076458699</v>
      </c>
      <c r="BA20" s="52">
        <f>VLOOKUP($A20,'RevPAR Raw Data'!$B$6:$BE$43,'RevPAR Raw Data'!O$1,FALSE)</f>
        <v>112.118197183098</v>
      </c>
      <c r="BB20" s="53">
        <f>VLOOKUP($A20,'RevPAR Raw Data'!$B$6:$BE$43,'RevPAR Raw Data'!P$1,FALSE)</f>
        <v>112.492828973843</v>
      </c>
      <c r="BC20" s="54">
        <f>VLOOKUP($A20,'RevPAR Raw Data'!$B$6:$BE$43,'RevPAR Raw Data'!R$1,FALSE)</f>
        <v>109.180762479639</v>
      </c>
      <c r="BE20" s="47">
        <f>VLOOKUP($A20,'RevPAR Raw Data'!$B$6:$BE$43,'RevPAR Raw Data'!T$1,FALSE)</f>
        <v>-0.72402610396326195</v>
      </c>
      <c r="BF20" s="48">
        <f>VLOOKUP($A20,'RevPAR Raw Data'!$B$6:$BE$43,'RevPAR Raw Data'!U$1,FALSE)</f>
        <v>-9.6822925616263493</v>
      </c>
      <c r="BG20" s="48">
        <f>VLOOKUP($A20,'RevPAR Raw Data'!$B$6:$BE$43,'RevPAR Raw Data'!V$1,FALSE)</f>
        <v>14.0452712596722</v>
      </c>
      <c r="BH20" s="48">
        <f>VLOOKUP($A20,'RevPAR Raw Data'!$B$6:$BE$43,'RevPAR Raw Data'!W$1,FALSE)</f>
        <v>31.094727852198599</v>
      </c>
      <c r="BI20" s="48">
        <f>VLOOKUP($A20,'RevPAR Raw Data'!$B$6:$BE$43,'RevPAR Raw Data'!X$1,FALSE)</f>
        <v>37.599359663528801</v>
      </c>
      <c r="BJ20" s="49">
        <f>VLOOKUP($A20,'RevPAR Raw Data'!$B$6:$BE$43,'RevPAR Raw Data'!Y$1,FALSE)</f>
        <v>14.000442196341099</v>
      </c>
      <c r="BK20" s="48">
        <f>VLOOKUP($A20,'RevPAR Raw Data'!$B$6:$BE$43,'RevPAR Raw Data'!AA$1,FALSE)</f>
        <v>5.4807880693074598</v>
      </c>
      <c r="BL20" s="48">
        <f>VLOOKUP($A20,'RevPAR Raw Data'!$B$6:$BE$43,'RevPAR Raw Data'!AB$1,FALSE)</f>
        <v>85.694606744604499</v>
      </c>
      <c r="BM20" s="49">
        <f>VLOOKUP($A20,'RevPAR Raw Data'!$B$6:$BE$43,'RevPAR Raw Data'!AC$1,FALSE)</f>
        <v>34.288794865467899</v>
      </c>
      <c r="BN20" s="50">
        <f>VLOOKUP($A20,'RevPAR Raw Data'!$B$6:$BE$43,'RevPAR Raw Data'!AE$1,FALSE)</f>
        <v>19.2968711059656</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Data'!G$3,FALSE)</f>
        <v>37.2334673343207</v>
      </c>
      <c r="C22" s="48">
        <f>VLOOKUP($A22,'Occupancy Raw Data'!$B$8:$BE$45,'Occupancy Raw Data'!H$3,FALSE)</f>
        <v>45.358158779415497</v>
      </c>
      <c r="D22" s="48">
        <f>VLOOKUP($A22,'Occupancy Raw Data'!$B$8:$BE$45,'Occupancy Raw Data'!I$3,FALSE)</f>
        <v>52.175752873968499</v>
      </c>
      <c r="E22" s="48">
        <f>VLOOKUP($A22,'Occupancy Raw Data'!$B$8:$BE$45,'Occupancy Raw Data'!J$3,FALSE)</f>
        <v>52.335613701013202</v>
      </c>
      <c r="F22" s="48">
        <f>VLOOKUP($A22,'Occupancy Raw Data'!$B$8:$BE$45,'Occupancy Raw Data'!K$3,FALSE)</f>
        <v>49.6273832193149</v>
      </c>
      <c r="G22" s="49">
        <f>VLOOKUP($A22,'Occupancy Raw Data'!$B$8:$BE$45,'Occupancy Raw Data'!L$3,FALSE)</f>
        <v>47.346075181606601</v>
      </c>
      <c r="H22" s="48">
        <f>VLOOKUP($A22,'Occupancy Raw Data'!$B$8:$BE$45,'Occupancy Raw Data'!N$3,FALSE)</f>
        <v>43.670216517384802</v>
      </c>
      <c r="I22" s="48">
        <f>VLOOKUP($A22,'Occupancy Raw Data'!$B$8:$BE$45,'Occupancy Raw Data'!O$3,FALSE)</f>
        <v>43.381056491995203</v>
      </c>
      <c r="J22" s="49">
        <f>VLOOKUP($A22,'Occupancy Raw Data'!$B$8:$BE$45,'Occupancy Raw Data'!P$3,FALSE)</f>
        <v>43.525636504689999</v>
      </c>
      <c r="K22" s="50">
        <f>VLOOKUP($A22,'Occupancy Raw Data'!$B$8:$BE$45,'Occupancy Raw Data'!R$3,FALSE)</f>
        <v>46.254521273916097</v>
      </c>
      <c r="M22" s="47">
        <f>VLOOKUP($A22,'Occupancy Raw Data'!$B$8:$BE$45,'Occupancy Raw Data'!T$3,FALSE)</f>
        <v>-9.4975448803393991</v>
      </c>
      <c r="N22" s="48">
        <f>VLOOKUP($A22,'Occupancy Raw Data'!$B$8:$BE$45,'Occupancy Raw Data'!U$3,FALSE)</f>
        <v>-4.9906247547790299</v>
      </c>
      <c r="O22" s="48">
        <f>VLOOKUP($A22,'Occupancy Raw Data'!$B$8:$BE$45,'Occupancy Raw Data'!V$3,FALSE)</f>
        <v>8.0099695363577297</v>
      </c>
      <c r="P22" s="48">
        <f>VLOOKUP($A22,'Occupancy Raw Data'!$B$8:$BE$45,'Occupancy Raw Data'!W$3,FALSE)</f>
        <v>13.612977089775701</v>
      </c>
      <c r="Q22" s="48">
        <f>VLOOKUP($A22,'Occupancy Raw Data'!$B$8:$BE$45,'Occupancy Raw Data'!X$3,FALSE)</f>
        <v>23.024525714586598</v>
      </c>
      <c r="R22" s="49">
        <f>VLOOKUP($A22,'Occupancy Raw Data'!$B$8:$BE$45,'Occupancy Raw Data'!Y$3,FALSE)</f>
        <v>5.8759442741152599</v>
      </c>
      <c r="S22" s="48">
        <f>VLOOKUP($A22,'Occupancy Raw Data'!$B$8:$BE$45,'Occupancy Raw Data'!AA$3,FALSE)</f>
        <v>4.3250709921759602</v>
      </c>
      <c r="T22" s="48">
        <f>VLOOKUP($A22,'Occupancy Raw Data'!$B$8:$BE$45,'Occupancy Raw Data'!AB$3,FALSE)</f>
        <v>12.5617123309171</v>
      </c>
      <c r="U22" s="49">
        <f>VLOOKUP($A22,'Occupancy Raw Data'!$B$8:$BE$45,'Occupancy Raw Data'!AC$3,FALSE)</f>
        <v>8.2701165756076698</v>
      </c>
      <c r="V22" s="50">
        <f>VLOOKUP($A22,'Occupancy Raw Data'!$B$8:$BE$45,'Occupancy Raw Data'!AE$3,FALSE)</f>
        <v>6.5075414286985902</v>
      </c>
      <c r="X22" s="51">
        <f>VLOOKUP($A22,'ADR Raw Data'!$B$6:$BE$43,'ADR Raw Data'!G$1,FALSE)</f>
        <v>98.535669276423704</v>
      </c>
      <c r="Y22" s="52">
        <f>VLOOKUP($A22,'ADR Raw Data'!$B$6:$BE$43,'ADR Raw Data'!H$1,FALSE)</f>
        <v>98.560645796620705</v>
      </c>
      <c r="Z22" s="52">
        <f>VLOOKUP($A22,'ADR Raw Data'!$B$6:$BE$43,'ADR Raw Data'!I$1,FALSE)</f>
        <v>102.525806974858</v>
      </c>
      <c r="AA22" s="52">
        <f>VLOOKUP($A22,'ADR Raw Data'!$B$6:$BE$43,'ADR Raw Data'!J$1,FALSE)</f>
        <v>101.43473766957101</v>
      </c>
      <c r="AB22" s="52">
        <f>VLOOKUP($A22,'ADR Raw Data'!$B$6:$BE$43,'ADR Raw Data'!K$1,FALSE)</f>
        <v>100.868755566082</v>
      </c>
      <c r="AC22" s="53">
        <f>VLOOKUP($A22,'ADR Raw Data'!$B$6:$BE$43,'ADR Raw Data'!L$1,FALSE)</f>
        <v>100.54990516196899</v>
      </c>
      <c r="AD22" s="52">
        <f>VLOOKUP($A22,'ADR Raw Data'!$B$6:$BE$43,'ADR Raw Data'!N$1,FALSE)</f>
        <v>108.837016580534</v>
      </c>
      <c r="AE22" s="52">
        <f>VLOOKUP($A22,'ADR Raw Data'!$B$6:$BE$43,'ADR Raw Data'!O$1,FALSE)</f>
        <v>116.781732509619</v>
      </c>
      <c r="AF22" s="53">
        <f>VLOOKUP($A22,'ADR Raw Data'!$B$6:$BE$43,'ADR Raw Data'!P$1,FALSE)</f>
        <v>112.796179480947</v>
      </c>
      <c r="AG22" s="54">
        <f>VLOOKUP($A22,'ADR Raw Data'!$B$6:$BE$43,'ADR Raw Data'!R$1,FALSE)</f>
        <v>103.842413470125</v>
      </c>
      <c r="AI22" s="47">
        <f>VLOOKUP($A22,'ADR Raw Data'!$B$6:$BE$43,'ADR Raw Data'!T$1,FALSE)</f>
        <v>0.65726054604287798</v>
      </c>
      <c r="AJ22" s="48">
        <f>VLOOKUP($A22,'ADR Raw Data'!$B$6:$BE$43,'ADR Raw Data'!U$1,FALSE)</f>
        <v>-2.2183928295577702</v>
      </c>
      <c r="AK22" s="48">
        <f>VLOOKUP($A22,'ADR Raw Data'!$B$6:$BE$43,'ADR Raw Data'!V$1,FALSE)</f>
        <v>1.69190743210177</v>
      </c>
      <c r="AL22" s="48">
        <f>VLOOKUP($A22,'ADR Raw Data'!$B$6:$BE$43,'ADR Raw Data'!W$1,FALSE)</f>
        <v>2.61139566477067</v>
      </c>
      <c r="AM22" s="48">
        <f>VLOOKUP($A22,'ADR Raw Data'!$B$6:$BE$43,'ADR Raw Data'!X$1,FALSE)</f>
        <v>-1.80754659397182</v>
      </c>
      <c r="AN22" s="49">
        <f>VLOOKUP($A22,'ADR Raw Data'!$B$6:$BE$43,'ADR Raw Data'!Y$1,FALSE)</f>
        <v>0.33424740183297103</v>
      </c>
      <c r="AO22" s="48">
        <f>VLOOKUP($A22,'ADR Raw Data'!$B$6:$BE$43,'ADR Raw Data'!AA$1,FALSE)</f>
        <v>-7.6956046036664301</v>
      </c>
      <c r="AP22" s="48">
        <f>VLOOKUP($A22,'ADR Raw Data'!$B$6:$BE$43,'ADR Raw Data'!AB$1,FALSE)</f>
        <v>11.7662300879537</v>
      </c>
      <c r="AQ22" s="49">
        <f>VLOOKUP($A22,'ADR Raw Data'!$B$6:$BE$43,'ADR Raw Data'!AC$1,FALSE)</f>
        <v>1.1795471724175599</v>
      </c>
      <c r="AR22" s="50">
        <f>VLOOKUP($A22,'ADR Raw Data'!$B$6:$BE$43,'ADR Raw Data'!AE$1,FALSE)</f>
        <v>0.62919879521099797</v>
      </c>
      <c r="AS22" s="40"/>
      <c r="AT22" s="51">
        <f>VLOOKUP($A22,'RevPAR Raw Data'!$B$6:$BE$43,'RevPAR Raw Data'!G$1,FALSE)</f>
        <v>36.688246232691498</v>
      </c>
      <c r="AU22" s="52">
        <f>VLOOKUP($A22,'RevPAR Raw Data'!$B$6:$BE$43,'RevPAR Raw Data'!H$1,FALSE)</f>
        <v>44.7052942144485</v>
      </c>
      <c r="AV22" s="52">
        <f>VLOOKUP($A22,'RevPAR Raw Data'!$B$6:$BE$43,'RevPAR Raw Data'!I$1,FALSE)</f>
        <v>53.493611679243898</v>
      </c>
      <c r="AW22" s="52">
        <f>VLOOKUP($A22,'RevPAR Raw Data'!$B$6:$BE$43,'RevPAR Raw Data'!J$1,FALSE)</f>
        <v>53.086492465383003</v>
      </c>
      <c r="AX22" s="52">
        <f>VLOOKUP($A22,'RevPAR Raw Data'!$B$6:$BE$43,'RevPAR Raw Data'!K$1,FALSE)</f>
        <v>50.058523873333797</v>
      </c>
      <c r="AY22" s="53">
        <f>VLOOKUP($A22,'RevPAR Raw Data'!$B$6:$BE$43,'RevPAR Raw Data'!L$1,FALSE)</f>
        <v>47.606433693020101</v>
      </c>
      <c r="AZ22" s="52">
        <f>VLOOKUP($A22,'RevPAR Raw Data'!$B$6:$BE$43,'RevPAR Raw Data'!N$1,FALSE)</f>
        <v>47.529360791781201</v>
      </c>
      <c r="BA22" s="52">
        <f>VLOOKUP($A22,'RevPAR Raw Data'!$B$6:$BE$43,'RevPAR Raw Data'!O$1,FALSE)</f>
        <v>50.661149352328501</v>
      </c>
      <c r="BB22" s="53">
        <f>VLOOKUP($A22,'RevPAR Raw Data'!$B$6:$BE$43,'RevPAR Raw Data'!P$1,FALSE)</f>
        <v>49.095255072054897</v>
      </c>
      <c r="BC22" s="54">
        <f>VLOOKUP($A22,'RevPAR Raw Data'!$B$6:$BE$43,'RevPAR Raw Data'!R$1,FALSE)</f>
        <v>48.031811229887197</v>
      </c>
      <c r="BE22" s="47">
        <f>VLOOKUP($A22,'RevPAR Raw Data'!$B$6:$BE$43,'RevPAR Raw Data'!T$1,FALSE)</f>
        <v>-8.9027079496376995</v>
      </c>
      <c r="BF22" s="48">
        <f>VLOOKUP($A22,'RevPAR Raw Data'!$B$6:$BE$43,'RevPAR Raw Data'!U$1,FALSE)</f>
        <v>-7.0983059226266496</v>
      </c>
      <c r="BG22" s="48">
        <f>VLOOKUP($A22,'RevPAR Raw Data'!$B$6:$BE$43,'RevPAR Raw Data'!V$1,FALSE)</f>
        <v>9.8373982383542398</v>
      </c>
      <c r="BH22" s="48">
        <f>VLOOKUP($A22,'RevPAR Raw Data'!$B$6:$BE$43,'RevPAR Raw Data'!W$1,FALSE)</f>
        <v>16.579861448115</v>
      </c>
      <c r="BI22" s="48">
        <f>VLOOKUP($A22,'RevPAR Raw Data'!$B$6:$BE$43,'RevPAR Raw Data'!X$1,FALSE)</f>
        <v>20.8008000902826</v>
      </c>
      <c r="BJ22" s="49">
        <f>VLOOKUP($A22,'RevPAR Raw Data'!$B$6:$BE$43,'RevPAR Raw Data'!Y$1,FALSE)</f>
        <v>6.2298318670176203</v>
      </c>
      <c r="BK22" s="48">
        <f>VLOOKUP($A22,'RevPAR Raw Data'!$B$6:$BE$43,'RevPAR Raw Data'!AA$1,FALSE)</f>
        <v>-3.7033739738762099</v>
      </c>
      <c r="BL22" s="48">
        <f>VLOOKUP($A22,'RevPAR Raw Data'!$B$6:$BE$43,'RevPAR Raw Data'!AB$1,FALSE)</f>
        <v>25.8059823947134</v>
      </c>
      <c r="BM22" s="49">
        <f>VLOOKUP($A22,'RevPAR Raw Data'!$B$6:$BE$43,'RevPAR Raw Data'!AC$1,FALSE)</f>
        <v>9.5472136742484608</v>
      </c>
      <c r="BN22" s="50">
        <f>VLOOKUP($A22,'RevPAR Raw Data'!$B$6:$BE$43,'RevPAR Raw Data'!AE$1,FALSE)</f>
        <v>7.1776855961768202</v>
      </c>
    </row>
    <row r="23" spans="1:66" x14ac:dyDescent="0.25">
      <c r="A23" s="63" t="s">
        <v>71</v>
      </c>
      <c r="B23" s="47">
        <f>VLOOKUP($A23,'Occupancy Raw Data'!$B$8:$BE$45,'Occupancy Raw Data'!G$3,FALSE)</f>
        <v>33.1476468138275</v>
      </c>
      <c r="C23" s="48">
        <f>VLOOKUP($A23,'Occupancy Raw Data'!$B$8:$BE$45,'Occupancy Raw Data'!H$3,FALSE)</f>
        <v>39.993752603082001</v>
      </c>
      <c r="D23" s="48">
        <f>VLOOKUP($A23,'Occupancy Raw Data'!$B$8:$BE$45,'Occupancy Raw Data'!I$3,FALSE)</f>
        <v>47.037692628071603</v>
      </c>
      <c r="E23" s="48">
        <f>VLOOKUP($A23,'Occupancy Raw Data'!$B$8:$BE$45,'Occupancy Raw Data'!J$3,FALSE)</f>
        <v>47.329237817576001</v>
      </c>
      <c r="F23" s="48">
        <f>VLOOKUP($A23,'Occupancy Raw Data'!$B$8:$BE$45,'Occupancy Raw Data'!K$3,FALSE)</f>
        <v>45.267596834652203</v>
      </c>
      <c r="G23" s="49">
        <f>VLOOKUP($A23,'Occupancy Raw Data'!$B$8:$BE$45,'Occupancy Raw Data'!L$3,FALSE)</f>
        <v>42.555185339441799</v>
      </c>
      <c r="H23" s="48">
        <f>VLOOKUP($A23,'Occupancy Raw Data'!$B$8:$BE$45,'Occupancy Raw Data'!N$3,FALSE)</f>
        <v>40.082257392753</v>
      </c>
      <c r="I23" s="48">
        <f>VLOOKUP($A23,'Occupancy Raw Data'!$B$8:$BE$45,'Occupancy Raw Data'!O$3,FALSE)</f>
        <v>41.050603915035403</v>
      </c>
      <c r="J23" s="49">
        <f>VLOOKUP($A23,'Occupancy Raw Data'!$B$8:$BE$45,'Occupancy Raw Data'!P$3,FALSE)</f>
        <v>40.566430653894201</v>
      </c>
      <c r="K23" s="50">
        <f>VLOOKUP($A23,'Occupancy Raw Data'!$B$8:$BE$45,'Occupancy Raw Data'!R$3,FALSE)</f>
        <v>41.986969714999702</v>
      </c>
      <c r="M23" s="47">
        <f>VLOOKUP($A23,'Occupancy Raw Data'!$B$8:$BE$45,'Occupancy Raw Data'!T$3,FALSE)</f>
        <v>-16.7331112036651</v>
      </c>
      <c r="N23" s="48">
        <f>VLOOKUP($A23,'Occupancy Raw Data'!$B$8:$BE$45,'Occupancy Raw Data'!U$3,FALSE)</f>
        <v>-13.2948118438671</v>
      </c>
      <c r="O23" s="48">
        <f>VLOOKUP($A23,'Occupancy Raw Data'!$B$8:$BE$45,'Occupancy Raw Data'!V$3,FALSE)</f>
        <v>-0.92808834417372599</v>
      </c>
      <c r="P23" s="48">
        <f>VLOOKUP($A23,'Occupancy Raw Data'!$B$8:$BE$45,'Occupancy Raw Data'!W$3,FALSE)</f>
        <v>5.6455216359224902</v>
      </c>
      <c r="Q23" s="48">
        <f>VLOOKUP($A23,'Occupancy Raw Data'!$B$8:$BE$45,'Occupancy Raw Data'!X$3,FALSE)</f>
        <v>14.9178992406797</v>
      </c>
      <c r="R23" s="49">
        <f>VLOOKUP($A23,'Occupancy Raw Data'!$B$8:$BE$45,'Occupancy Raw Data'!Y$3,FALSE)</f>
        <v>-2.2190475057977199</v>
      </c>
      <c r="S23" s="48">
        <f>VLOOKUP($A23,'Occupancy Raw Data'!$B$8:$BE$45,'Occupancy Raw Data'!AA$3,FALSE)</f>
        <v>-5.3580426404349897</v>
      </c>
      <c r="T23" s="48">
        <f>VLOOKUP($A23,'Occupancy Raw Data'!$B$8:$BE$45,'Occupancy Raw Data'!AB$3,FALSE)</f>
        <v>3.8058732249555298</v>
      </c>
      <c r="U23" s="49">
        <f>VLOOKUP($A23,'Occupancy Raw Data'!$B$8:$BE$45,'Occupancy Raw Data'!AC$3,FALSE)</f>
        <v>-0.94962727292928295</v>
      </c>
      <c r="V23" s="50">
        <f>VLOOKUP($A23,'Occupancy Raw Data'!$B$8:$BE$45,'Occupancy Raw Data'!AE$3,FALSE)</f>
        <v>-1.8777276616560401</v>
      </c>
      <c r="X23" s="51">
        <f>VLOOKUP($A23,'ADR Raw Data'!$B$6:$BE$43,'ADR Raw Data'!G$1,FALSE)</f>
        <v>105.10065965132701</v>
      </c>
      <c r="Y23" s="52">
        <f>VLOOKUP($A23,'ADR Raw Data'!$B$6:$BE$43,'ADR Raw Data'!H$1,FALSE)</f>
        <v>104.55194480604</v>
      </c>
      <c r="Z23" s="52">
        <f>VLOOKUP($A23,'ADR Raw Data'!$B$6:$BE$43,'ADR Raw Data'!I$1,FALSE)</f>
        <v>108.49916436081899</v>
      </c>
      <c r="AA23" s="52">
        <f>VLOOKUP($A23,'ADR Raw Data'!$B$6:$BE$43,'ADR Raw Data'!J$1,FALSE)</f>
        <v>106.27732592674001</v>
      </c>
      <c r="AB23" s="52">
        <f>VLOOKUP($A23,'ADR Raw Data'!$B$6:$BE$43,'ADR Raw Data'!K$1,FALSE)</f>
        <v>107.056854514088</v>
      </c>
      <c r="AC23" s="53">
        <f>VLOOKUP($A23,'ADR Raw Data'!$B$6:$BE$43,'ADR Raw Data'!L$1,FALSE)</f>
        <v>106.426728896501</v>
      </c>
      <c r="AD23" s="52">
        <f>VLOOKUP($A23,'ADR Raw Data'!$B$6:$BE$43,'ADR Raw Data'!N$1,FALSE)</f>
        <v>115.729397324327</v>
      </c>
      <c r="AE23" s="52">
        <f>VLOOKUP($A23,'ADR Raw Data'!$B$6:$BE$43,'ADR Raw Data'!O$1,FALSE)</f>
        <v>119.732498414711</v>
      </c>
      <c r="AF23" s="53">
        <f>VLOOKUP($A23,'ADR Raw Data'!$B$6:$BE$43,'ADR Raw Data'!P$1,FALSE)</f>
        <v>117.75483701232</v>
      </c>
      <c r="AG23" s="54">
        <f>VLOOKUP($A23,'ADR Raw Data'!$B$6:$BE$43,'ADR Raw Data'!R$1,FALSE)</f>
        <v>109.553827718142</v>
      </c>
      <c r="AI23" s="47">
        <f>VLOOKUP($A23,'ADR Raw Data'!$B$6:$BE$43,'ADR Raw Data'!T$1,FALSE)</f>
        <v>-0.17201244568273399</v>
      </c>
      <c r="AJ23" s="48">
        <f>VLOOKUP($A23,'ADR Raw Data'!$B$6:$BE$43,'ADR Raw Data'!U$1,FALSE)</f>
        <v>-5.2270966596583701</v>
      </c>
      <c r="AK23" s="48">
        <f>VLOOKUP($A23,'ADR Raw Data'!$B$6:$BE$43,'ADR Raw Data'!V$1,FALSE)</f>
        <v>-1.2983031755736301</v>
      </c>
      <c r="AL23" s="48">
        <f>VLOOKUP($A23,'ADR Raw Data'!$B$6:$BE$43,'ADR Raw Data'!W$1,FALSE)</f>
        <v>-1.85507509554156</v>
      </c>
      <c r="AM23" s="48">
        <f>VLOOKUP($A23,'ADR Raw Data'!$B$6:$BE$43,'ADR Raw Data'!X$1,FALSE)</f>
        <v>-5.2636621042331999</v>
      </c>
      <c r="AN23" s="49">
        <f>VLOOKUP($A23,'ADR Raw Data'!$B$6:$BE$43,'ADR Raw Data'!Y$1,FALSE)</f>
        <v>-2.69946548530528</v>
      </c>
      <c r="AO23" s="48">
        <f>VLOOKUP($A23,'ADR Raw Data'!$B$6:$BE$43,'ADR Raw Data'!AA$1,FALSE)</f>
        <v>-7.1695182705940601</v>
      </c>
      <c r="AP23" s="48">
        <f>VLOOKUP($A23,'ADR Raw Data'!$B$6:$BE$43,'ADR Raw Data'!AB$1,FALSE)</f>
        <v>5.6284848934009499</v>
      </c>
      <c r="AQ23" s="49">
        <f>VLOOKUP($A23,'ADR Raw Data'!$B$6:$BE$43,'ADR Raw Data'!AC$1,FALSE)</f>
        <v>-1.23837044020858</v>
      </c>
      <c r="AR23" s="50">
        <f>VLOOKUP($A23,'ADR Raw Data'!$B$6:$BE$43,'ADR Raw Data'!AE$1,FALSE)</f>
        <v>-2.2400883792760098</v>
      </c>
      <c r="AS23" s="40"/>
      <c r="AT23" s="51">
        <f>VLOOKUP($A23,'RevPAR Raw Data'!$B$6:$BE$43,'RevPAR Raw Data'!G$1,FALSE)</f>
        <v>34.838395460224902</v>
      </c>
      <c r="AU23" s="52">
        <f>VLOOKUP($A23,'RevPAR Raw Data'!$B$6:$BE$43,'RevPAR Raw Data'!H$1,FALSE)</f>
        <v>41.814246147438503</v>
      </c>
      <c r="AV23" s="52">
        <f>VLOOKUP($A23,'RevPAR Raw Data'!$B$6:$BE$43,'RevPAR Raw Data'!I$1,FALSE)</f>
        <v>51.035503436068304</v>
      </c>
      <c r="AW23" s="52">
        <f>VLOOKUP($A23,'RevPAR Raw Data'!$B$6:$BE$43,'RevPAR Raw Data'!J$1,FALSE)</f>
        <v>50.300248334027401</v>
      </c>
      <c r="AX23" s="52">
        <f>VLOOKUP($A23,'RevPAR Raw Data'!$B$6:$BE$43,'RevPAR Raw Data'!K$1,FALSE)</f>
        <v>48.462065285297697</v>
      </c>
      <c r="AY23" s="53">
        <f>VLOOKUP($A23,'RevPAR Raw Data'!$B$6:$BE$43,'RevPAR Raw Data'!L$1,FALSE)</f>
        <v>45.290091732611401</v>
      </c>
      <c r="AZ23" s="52">
        <f>VLOOKUP($A23,'RevPAR Raw Data'!$B$6:$BE$43,'RevPAR Raw Data'!N$1,FALSE)</f>
        <v>46.386954914618897</v>
      </c>
      <c r="BA23" s="52">
        <f>VLOOKUP($A23,'RevPAR Raw Data'!$B$6:$BE$43,'RevPAR Raw Data'!O$1,FALSE)</f>
        <v>49.150913681799203</v>
      </c>
      <c r="BB23" s="53">
        <f>VLOOKUP($A23,'RevPAR Raw Data'!$B$6:$BE$43,'RevPAR Raw Data'!P$1,FALSE)</f>
        <v>47.768934298208997</v>
      </c>
      <c r="BC23" s="54">
        <f>VLOOKUP($A23,'RevPAR Raw Data'!$B$6:$BE$43,'RevPAR Raw Data'!R$1,FALSE)</f>
        <v>45.998332465639301</v>
      </c>
      <c r="BE23" s="47">
        <f>VLOOKUP($A23,'RevPAR Raw Data'!$B$6:$BE$43,'RevPAR Raw Data'!T$1,FALSE)</f>
        <v>-16.876340615527599</v>
      </c>
      <c r="BF23" s="48">
        <f>VLOOKUP($A23,'RevPAR Raw Data'!$B$6:$BE$43,'RevPAR Raw Data'!U$1,FALSE)</f>
        <v>-17.826975837726799</v>
      </c>
      <c r="BG23" s="48">
        <f>VLOOKUP($A23,'RevPAR Raw Data'!$B$6:$BE$43,'RevPAR Raw Data'!V$1,FALSE)</f>
        <v>-2.2143421193028199</v>
      </c>
      <c r="BH23" s="48">
        <f>VLOOKUP($A23,'RevPAR Raw Data'!$B$6:$BE$43,'RevPAR Raw Data'!W$1,FALSE)</f>
        <v>3.68571787449951</v>
      </c>
      <c r="BI23" s="48">
        <f>VLOOKUP($A23,'RevPAR Raw Data'!$B$6:$BE$43,'RevPAR Raw Data'!X$1,FALSE)</f>
        <v>8.8690093273672002</v>
      </c>
      <c r="BJ23" s="49">
        <f>VLOOKUP($A23,'RevPAR Raw Data'!$B$6:$BE$43,'RevPAR Raw Data'!Y$1,FALSE)</f>
        <v>-4.8586105695814696</v>
      </c>
      <c r="BK23" s="48">
        <f>VLOOKUP($A23,'RevPAR Raw Data'!$B$6:$BE$43,'RevPAR Raw Data'!AA$1,FALSE)</f>
        <v>-12.1434150649768</v>
      </c>
      <c r="BL23" s="48">
        <f>VLOOKUP($A23,'RevPAR Raw Data'!$B$6:$BE$43,'RevPAR Raw Data'!AB$1,FALSE)</f>
        <v>9.6485711178851101</v>
      </c>
      <c r="BM23" s="49">
        <f>VLOOKUP($A23,'RevPAR Raw Data'!$B$6:$BE$43,'RevPAR Raw Data'!AC$1,FALSE)</f>
        <v>-2.1762378096977502</v>
      </c>
      <c r="BN23" s="50">
        <f>VLOOKUP($A23,'RevPAR Raw Data'!$B$6:$BE$43,'RevPAR Raw Data'!AE$1,FALSE)</f>
        <v>-4.0757532817888498</v>
      </c>
    </row>
    <row r="24" spans="1:66" x14ac:dyDescent="0.25">
      <c r="A24" s="63" t="s">
        <v>53</v>
      </c>
      <c r="B24" s="47">
        <f>VLOOKUP($A24,'Occupancy Raw Data'!$B$8:$BE$45,'Occupancy Raw Data'!G$3,FALSE)</f>
        <v>47.315327041978499</v>
      </c>
      <c r="C24" s="48">
        <f>VLOOKUP($A24,'Occupancy Raw Data'!$B$8:$BE$45,'Occupancy Raw Data'!H$3,FALSE)</f>
        <v>39.017246989912103</v>
      </c>
      <c r="D24" s="48">
        <f>VLOOKUP($A24,'Occupancy Raw Data'!$B$8:$BE$45,'Occupancy Raw Data'!I$3,FALSE)</f>
        <v>43.377806703547002</v>
      </c>
      <c r="E24" s="48">
        <f>VLOOKUP($A24,'Occupancy Raw Data'!$B$8:$BE$45,'Occupancy Raw Data'!J$3,FALSE)</f>
        <v>39.472827855515703</v>
      </c>
      <c r="F24" s="48">
        <f>VLOOKUP($A24,'Occupancy Raw Data'!$B$8:$BE$45,'Occupancy Raw Data'!K$3,FALSE)</f>
        <v>38.041002277904298</v>
      </c>
      <c r="G24" s="49">
        <f>VLOOKUP($A24,'Occupancy Raw Data'!$B$8:$BE$45,'Occupancy Raw Data'!L$3,FALSE)</f>
        <v>41.444842173771498</v>
      </c>
      <c r="H24" s="48">
        <f>VLOOKUP($A24,'Occupancy Raw Data'!$B$8:$BE$45,'Occupancy Raw Data'!N$3,FALSE)</f>
        <v>36.999674585095903</v>
      </c>
      <c r="I24" s="48">
        <f>VLOOKUP($A24,'Occupancy Raw Data'!$B$8:$BE$45,'Occupancy Raw Data'!O$3,FALSE)</f>
        <v>39.0823299707126</v>
      </c>
      <c r="J24" s="49">
        <f>VLOOKUP($A24,'Occupancy Raw Data'!$B$8:$BE$45,'Occupancy Raw Data'!P$3,FALSE)</f>
        <v>38.041002277904298</v>
      </c>
      <c r="K24" s="50">
        <f>VLOOKUP($A24,'Occupancy Raw Data'!$B$8:$BE$45,'Occupancy Raw Data'!R$3,FALSE)</f>
        <v>40.472316489237997</v>
      </c>
      <c r="M24" s="47">
        <f>VLOOKUP($A24,'Occupancy Raw Data'!$B$8:$BE$45,'Occupancy Raw Data'!T$3,FALSE)</f>
        <v>67.018576675692103</v>
      </c>
      <c r="N24" s="48">
        <f>VLOOKUP($A24,'Occupancy Raw Data'!$B$8:$BE$45,'Occupancy Raw Data'!U$3,FALSE)</f>
        <v>12.8822508502261</v>
      </c>
      <c r="O24" s="48">
        <f>VLOOKUP($A24,'Occupancy Raw Data'!$B$8:$BE$45,'Occupancy Raw Data'!V$3,FALSE)</f>
        <v>24.885763494797299</v>
      </c>
      <c r="P24" s="48">
        <f>VLOOKUP($A24,'Occupancy Raw Data'!$B$8:$BE$45,'Occupancy Raw Data'!W$3,FALSE)</f>
        <v>20.834351661438799</v>
      </c>
      <c r="Q24" s="48">
        <f>VLOOKUP($A24,'Occupancy Raw Data'!$B$8:$BE$45,'Occupancy Raw Data'!X$3,FALSE)</f>
        <v>24.732219691217399</v>
      </c>
      <c r="R24" s="49">
        <f>VLOOKUP($A24,'Occupancy Raw Data'!$B$8:$BE$45,'Occupancy Raw Data'!Y$3,FALSE)</f>
        <v>28.876427033508801</v>
      </c>
      <c r="S24" s="48">
        <f>VLOOKUP($A24,'Occupancy Raw Data'!$B$8:$BE$45,'Occupancy Raw Data'!AA$3,FALSE)</f>
        <v>2.5221030052753801</v>
      </c>
      <c r="T24" s="48">
        <f>VLOOKUP($A24,'Occupancy Raw Data'!$B$8:$BE$45,'Occupancy Raw Data'!AB$3,FALSE)</f>
        <v>43.0917565056737</v>
      </c>
      <c r="U24" s="49">
        <f>VLOOKUP($A24,'Occupancy Raw Data'!$B$8:$BE$45,'Occupancy Raw Data'!AC$3,FALSE)</f>
        <v>19.998928617953599</v>
      </c>
      <c r="V24" s="50">
        <f>VLOOKUP($A24,'Occupancy Raw Data'!$B$8:$BE$45,'Occupancy Raw Data'!AE$3,FALSE)</f>
        <v>26.365876922338298</v>
      </c>
      <c r="X24" s="51">
        <f>VLOOKUP($A24,'ADR Raw Data'!$B$6:$BE$43,'ADR Raw Data'!G$1,FALSE)</f>
        <v>94.575013755158096</v>
      </c>
      <c r="Y24" s="52">
        <f>VLOOKUP($A24,'ADR Raw Data'!$B$6:$BE$43,'ADR Raw Data'!H$1,FALSE)</f>
        <v>90.283886572143402</v>
      </c>
      <c r="Z24" s="52">
        <f>VLOOKUP($A24,'ADR Raw Data'!$B$6:$BE$43,'ADR Raw Data'!I$1,FALSE)</f>
        <v>91.1142310577644</v>
      </c>
      <c r="AA24" s="52">
        <f>VLOOKUP($A24,'ADR Raw Data'!$B$6:$BE$43,'ADR Raw Data'!J$1,FALSE)</f>
        <v>92.398244023083194</v>
      </c>
      <c r="AB24" s="52">
        <f>VLOOKUP($A24,'ADR Raw Data'!$B$6:$BE$43,'ADR Raw Data'!K$1,FALSE)</f>
        <v>91.456253207869906</v>
      </c>
      <c r="AC24" s="53">
        <f>VLOOKUP($A24,'ADR Raw Data'!$B$6:$BE$43,'ADR Raw Data'!L$1,FALSE)</f>
        <v>92.055456972361796</v>
      </c>
      <c r="AD24" s="52">
        <f>VLOOKUP($A24,'ADR Raw Data'!$B$6:$BE$43,'ADR Raw Data'!N$1,FALSE)</f>
        <v>95.381011433597095</v>
      </c>
      <c r="AE24" s="52">
        <f>VLOOKUP($A24,'ADR Raw Data'!$B$6:$BE$43,'ADR Raw Data'!O$1,FALSE)</f>
        <v>101.148259783513</v>
      </c>
      <c r="AF24" s="53">
        <f>VLOOKUP($A24,'ADR Raw Data'!$B$6:$BE$43,'ADR Raw Data'!P$1,FALSE)</f>
        <v>98.343571428571394</v>
      </c>
      <c r="AG24" s="54">
        <f>VLOOKUP($A24,'ADR Raw Data'!$B$6:$BE$43,'ADR Raw Data'!R$1,FALSE)</f>
        <v>93.744132781989407</v>
      </c>
      <c r="AI24" s="47">
        <f>VLOOKUP($A24,'ADR Raw Data'!$B$6:$BE$43,'ADR Raw Data'!T$1,FALSE)</f>
        <v>5.5178031655219399</v>
      </c>
      <c r="AJ24" s="48">
        <f>VLOOKUP($A24,'ADR Raw Data'!$B$6:$BE$43,'ADR Raw Data'!U$1,FALSE)</f>
        <v>-0.56974882801387206</v>
      </c>
      <c r="AK24" s="48">
        <f>VLOOKUP($A24,'ADR Raw Data'!$B$6:$BE$43,'ADR Raw Data'!V$1,FALSE)</f>
        <v>2.9191476627092898</v>
      </c>
      <c r="AL24" s="48">
        <f>VLOOKUP($A24,'ADR Raw Data'!$B$6:$BE$43,'ADR Raw Data'!W$1,FALSE)</f>
        <v>5.1174686318373004</v>
      </c>
      <c r="AM24" s="48">
        <f>VLOOKUP($A24,'ADR Raw Data'!$B$6:$BE$43,'ADR Raw Data'!X$1,FALSE)</f>
        <v>5.24624811314259</v>
      </c>
      <c r="AN24" s="49">
        <f>VLOOKUP($A24,'ADR Raw Data'!$B$6:$BE$43,'ADR Raw Data'!Y$1,FALSE)</f>
        <v>3.6961114579548799</v>
      </c>
      <c r="AO24" s="48">
        <f>VLOOKUP($A24,'ADR Raw Data'!$B$6:$BE$43,'ADR Raw Data'!AA$1,FALSE)</f>
        <v>-8.5792660866762294</v>
      </c>
      <c r="AP24" s="48">
        <f>VLOOKUP($A24,'ADR Raw Data'!$B$6:$BE$43,'ADR Raw Data'!AB$1,FALSE)</f>
        <v>12.158525475564399</v>
      </c>
      <c r="AQ24" s="49">
        <f>VLOOKUP($A24,'ADR Raw Data'!$B$6:$BE$43,'ADR Raw Data'!AC$1,FALSE)</f>
        <v>0.108585852226645</v>
      </c>
      <c r="AR24" s="50">
        <f>VLOOKUP($A24,'ADR Raw Data'!$B$6:$BE$43,'ADR Raw Data'!AE$1,FALSE)</f>
        <v>2.50829616906729</v>
      </c>
      <c r="AS24" s="40"/>
      <c r="AT24" s="51">
        <f>VLOOKUP($A24,'RevPAR Raw Data'!$B$6:$BE$43,'RevPAR Raw Data'!G$1,FALSE)</f>
        <v>44.7484770582492</v>
      </c>
      <c r="AU24" s="52">
        <f>VLOOKUP($A24,'RevPAR Raw Data'!$B$6:$BE$43,'RevPAR Raw Data'!H$1,FALSE)</f>
        <v>35.226287015945303</v>
      </c>
      <c r="AV24" s="52">
        <f>VLOOKUP($A24,'RevPAR Raw Data'!$B$6:$BE$43,'RevPAR Raw Data'!I$1,FALSE)</f>
        <v>39.523355027660202</v>
      </c>
      <c r="AW24" s="52">
        <f>VLOOKUP($A24,'RevPAR Raw Data'!$B$6:$BE$43,'RevPAR Raw Data'!J$1,FALSE)</f>
        <v>36.472199804751</v>
      </c>
      <c r="AX24" s="52">
        <f>VLOOKUP($A24,'RevPAR Raw Data'!$B$6:$BE$43,'RevPAR Raw Data'!K$1,FALSE)</f>
        <v>34.790875366091697</v>
      </c>
      <c r="AY24" s="53">
        <f>VLOOKUP($A24,'RevPAR Raw Data'!$B$6:$BE$43,'RevPAR Raw Data'!L$1,FALSE)</f>
        <v>38.152238854539497</v>
      </c>
      <c r="AZ24" s="52">
        <f>VLOOKUP($A24,'RevPAR Raw Data'!$B$6:$BE$43,'RevPAR Raw Data'!N$1,FALSE)</f>
        <v>35.290663846404101</v>
      </c>
      <c r="BA24" s="52">
        <f>VLOOKUP($A24,'RevPAR Raw Data'!$B$6:$BE$43,'RevPAR Raw Data'!O$1,FALSE)</f>
        <v>39.531096648226402</v>
      </c>
      <c r="BB24" s="53">
        <f>VLOOKUP($A24,'RevPAR Raw Data'!$B$6:$BE$43,'RevPAR Raw Data'!P$1,FALSE)</f>
        <v>37.410880247315298</v>
      </c>
      <c r="BC24" s="54">
        <f>VLOOKUP($A24,'RevPAR Raw Data'!$B$6:$BE$43,'RevPAR Raw Data'!R$1,FALSE)</f>
        <v>37.940422109618297</v>
      </c>
      <c r="BE24" s="47">
        <f>VLOOKUP($A24,'RevPAR Raw Data'!$B$6:$BE$43,'RevPAR Raw Data'!T$1,FALSE)</f>
        <v>76.234332986513095</v>
      </c>
      <c r="BF24" s="48">
        <f>VLOOKUP($A24,'RevPAR Raw Data'!$B$6:$BE$43,'RevPAR Raw Data'!U$1,FALSE)</f>
        <v>12.239105548971301</v>
      </c>
      <c r="BG24" s="48">
        <f>VLOOKUP($A24,'RevPAR Raw Data'!$B$6:$BE$43,'RevPAR Raw Data'!V$1,FALSE)</f>
        <v>28.5313633409123</v>
      </c>
      <c r="BH24" s="48">
        <f>VLOOKUP($A24,'RevPAR Raw Data'!$B$6:$BE$43,'RevPAR Raw Data'!W$1,FALSE)</f>
        <v>27.018011704196901</v>
      </c>
      <c r="BI24" s="48">
        <f>VLOOKUP($A24,'RevPAR Raw Data'!$B$6:$BE$43,'RevPAR Raw Data'!X$1,FALSE)</f>
        <v>31.275981413248701</v>
      </c>
      <c r="BJ24" s="49">
        <f>VLOOKUP($A24,'RevPAR Raw Data'!$B$6:$BE$43,'RevPAR Raw Data'!Y$1,FALSE)</f>
        <v>33.6398434196972</v>
      </c>
      <c r="BK24" s="48">
        <f>VLOOKUP($A24,'RevPAR Raw Data'!$B$6:$BE$43,'RevPAR Raw Data'!AA$1,FALSE)</f>
        <v>-6.2735410092034698</v>
      </c>
      <c r="BL24" s="48">
        <f>VLOOKUP($A24,'RevPAR Raw Data'!$B$6:$BE$43,'RevPAR Raw Data'!AB$1,FALSE)</f>
        <v>60.489604173848797</v>
      </c>
      <c r="BM24" s="49">
        <f>VLOOKUP($A24,'RevPAR Raw Data'!$B$6:$BE$43,'RevPAR Raw Data'!AC$1,FALSE)</f>
        <v>20.1292304772563</v>
      </c>
      <c r="BN24" s="50">
        <f>VLOOKUP($A24,'RevPAR Raw Data'!$B$6:$BE$43,'RevPAR Raw Data'!AE$1,FALSE)</f>
        <v>29.535507372189599</v>
      </c>
    </row>
    <row r="25" spans="1:66" x14ac:dyDescent="0.25">
      <c r="A25" s="63" t="s">
        <v>52</v>
      </c>
      <c r="B25" s="47">
        <f>VLOOKUP($A25,'Occupancy Raw Data'!$B$8:$BE$45,'Occupancy Raw Data'!G$3,FALSE)</f>
        <v>31.0586859036849</v>
      </c>
      <c r="C25" s="48">
        <f>VLOOKUP($A25,'Occupancy Raw Data'!$B$8:$BE$45,'Occupancy Raw Data'!H$3,FALSE)</f>
        <v>43.146812244102101</v>
      </c>
      <c r="D25" s="48">
        <f>VLOOKUP($A25,'Occupancy Raw Data'!$B$8:$BE$45,'Occupancy Raw Data'!I$3,FALSE)</f>
        <v>51.725482550204703</v>
      </c>
      <c r="E25" s="48">
        <f>VLOOKUP($A25,'Occupancy Raw Data'!$B$8:$BE$45,'Occupancy Raw Data'!J$3,FALSE)</f>
        <v>49.931760577110502</v>
      </c>
      <c r="F25" s="48">
        <f>VLOOKUP($A25,'Occupancy Raw Data'!$B$8:$BE$45,'Occupancy Raw Data'!K$3,FALSE)</f>
        <v>45.447455644375097</v>
      </c>
      <c r="G25" s="49">
        <f>VLOOKUP($A25,'Occupancy Raw Data'!$B$8:$BE$45,'Occupancy Raw Data'!L$3,FALSE)</f>
        <v>44.262039383895399</v>
      </c>
      <c r="H25" s="48">
        <f>VLOOKUP($A25,'Occupancy Raw Data'!$B$8:$BE$45,'Occupancy Raw Data'!N$3,FALSE)</f>
        <v>38.311561707935198</v>
      </c>
      <c r="I25" s="48">
        <f>VLOOKUP($A25,'Occupancy Raw Data'!$B$8:$BE$45,'Occupancy Raw Data'!O$3,FALSE)</f>
        <v>34.8605966075258</v>
      </c>
      <c r="J25" s="49">
        <f>VLOOKUP($A25,'Occupancy Raw Data'!$B$8:$BE$45,'Occupancy Raw Data'!P$3,FALSE)</f>
        <v>36.586079157730502</v>
      </c>
      <c r="K25" s="50">
        <f>VLOOKUP($A25,'Occupancy Raw Data'!$B$8:$BE$45,'Occupancy Raw Data'!R$3,FALSE)</f>
        <v>42.068907890705503</v>
      </c>
      <c r="M25" s="47">
        <f>VLOOKUP($A25,'Occupancy Raw Data'!$B$8:$BE$45,'Occupancy Raw Data'!T$3,FALSE)</f>
        <v>-19.529768340452598</v>
      </c>
      <c r="N25" s="48">
        <f>VLOOKUP($A25,'Occupancy Raw Data'!$B$8:$BE$45,'Occupancy Raw Data'!U$3,FALSE)</f>
        <v>-5.3279953754302296</v>
      </c>
      <c r="O25" s="48">
        <f>VLOOKUP($A25,'Occupancy Raw Data'!$B$8:$BE$45,'Occupancy Raw Data'!V$3,FALSE)</f>
        <v>10.9793916698244</v>
      </c>
      <c r="P25" s="48">
        <f>VLOOKUP($A25,'Occupancy Raw Data'!$B$8:$BE$45,'Occupancy Raw Data'!W$3,FALSE)</f>
        <v>11.031613246890799</v>
      </c>
      <c r="Q25" s="48">
        <f>VLOOKUP($A25,'Occupancy Raw Data'!$B$8:$BE$45,'Occupancy Raw Data'!X$3,FALSE)</f>
        <v>26.778383608289399</v>
      </c>
      <c r="R25" s="49">
        <f>VLOOKUP($A25,'Occupancy Raw Data'!$B$8:$BE$45,'Occupancy Raw Data'!Y$3,FALSE)</f>
        <v>4.5897107505222898</v>
      </c>
      <c r="S25" s="48">
        <f>VLOOKUP($A25,'Occupancy Raw Data'!$B$8:$BE$45,'Occupancy Raw Data'!AA$3,FALSE)</f>
        <v>26.880769245776499</v>
      </c>
      <c r="T25" s="48">
        <f>VLOOKUP($A25,'Occupancy Raw Data'!$B$8:$BE$45,'Occupancy Raw Data'!AB$3,FALSE)</f>
        <v>-1.6309897708429399</v>
      </c>
      <c r="U25" s="49">
        <f>VLOOKUP($A25,'Occupancy Raw Data'!$B$8:$BE$45,'Occupancy Raw Data'!AC$3,FALSE)</f>
        <v>11.485943616963301</v>
      </c>
      <c r="V25" s="50">
        <f>VLOOKUP($A25,'Occupancy Raw Data'!$B$8:$BE$45,'Occupancy Raw Data'!AE$3,FALSE)</f>
        <v>6.2223655150636201</v>
      </c>
      <c r="X25" s="51">
        <f>VLOOKUP($A25,'ADR Raw Data'!$B$6:$BE$43,'ADR Raw Data'!G$1,FALSE)</f>
        <v>85.202234777149997</v>
      </c>
      <c r="Y25" s="52">
        <f>VLOOKUP($A25,'ADR Raw Data'!$B$6:$BE$43,'ADR Raw Data'!H$1,FALSE)</f>
        <v>86.668992318120104</v>
      </c>
      <c r="Z25" s="52">
        <f>VLOOKUP($A25,'ADR Raw Data'!$B$6:$BE$43,'ADR Raw Data'!I$1,FALSE)</f>
        <v>87.804975499434605</v>
      </c>
      <c r="AA25" s="52">
        <f>VLOOKUP($A25,'ADR Raw Data'!$B$6:$BE$43,'ADR Raw Data'!J$1,FALSE)</f>
        <v>86.890152284263905</v>
      </c>
      <c r="AB25" s="52">
        <f>VLOOKUP($A25,'ADR Raw Data'!$B$6:$BE$43,'ADR Raw Data'!K$1,FALSE)</f>
        <v>86.221557271557202</v>
      </c>
      <c r="AC25" s="53">
        <f>VLOOKUP($A25,'ADR Raw Data'!$B$6:$BE$43,'ADR Raw Data'!L$1,FALSE)</f>
        <v>86.686668134965998</v>
      </c>
      <c r="AD25" s="52">
        <f>VLOOKUP($A25,'ADR Raw Data'!$B$6:$BE$43,'ADR Raw Data'!N$1,FALSE)</f>
        <v>91.398269720101695</v>
      </c>
      <c r="AE25" s="52">
        <f>VLOOKUP($A25,'ADR Raw Data'!$B$6:$BE$43,'ADR Raw Data'!O$1,FALSE)</f>
        <v>93.597108501118498</v>
      </c>
      <c r="AF25" s="53">
        <f>VLOOKUP($A25,'ADR Raw Data'!$B$6:$BE$43,'ADR Raw Data'!P$1,FALSE)</f>
        <v>92.445837996269603</v>
      </c>
      <c r="AG25" s="54">
        <f>VLOOKUP($A25,'ADR Raw Data'!$B$6:$BE$43,'ADR Raw Data'!R$1,FALSE)</f>
        <v>88.117690677966095</v>
      </c>
      <c r="AI25" s="47">
        <f>VLOOKUP($A25,'ADR Raw Data'!$B$6:$BE$43,'ADR Raw Data'!T$1,FALSE)</f>
        <v>2.8801382927296002</v>
      </c>
      <c r="AJ25" s="48">
        <f>VLOOKUP($A25,'ADR Raw Data'!$B$6:$BE$43,'ADR Raw Data'!U$1,FALSE)</f>
        <v>6.9911334981008597</v>
      </c>
      <c r="AK25" s="48">
        <f>VLOOKUP($A25,'ADR Raw Data'!$B$6:$BE$43,'ADR Raw Data'!V$1,FALSE)</f>
        <v>5.1925615195632302</v>
      </c>
      <c r="AL25" s="48">
        <f>VLOOKUP($A25,'ADR Raw Data'!$B$6:$BE$43,'ADR Raw Data'!W$1,FALSE)</f>
        <v>7.1949523122197503</v>
      </c>
      <c r="AM25" s="48">
        <f>VLOOKUP($A25,'ADR Raw Data'!$B$6:$BE$43,'ADR Raw Data'!X$1,FALSE)</f>
        <v>6.9538035966112002</v>
      </c>
      <c r="AN25" s="49">
        <f>VLOOKUP($A25,'ADR Raw Data'!$B$6:$BE$43,'ADR Raw Data'!Y$1,FALSE)</f>
        <v>5.9426833905711502</v>
      </c>
      <c r="AO25" s="48">
        <f>VLOOKUP($A25,'ADR Raw Data'!$B$6:$BE$43,'ADR Raw Data'!AA$1,FALSE)</f>
        <v>6.5826249688969396</v>
      </c>
      <c r="AP25" s="48">
        <f>VLOOKUP($A25,'ADR Raw Data'!$B$6:$BE$43,'ADR Raw Data'!AB$1,FALSE)</f>
        <v>10.466821247294201</v>
      </c>
      <c r="AQ25" s="49">
        <f>VLOOKUP($A25,'ADR Raw Data'!$B$6:$BE$43,'ADR Raw Data'!AC$1,FALSE)</f>
        <v>8.5043269189298591</v>
      </c>
      <c r="AR25" s="50">
        <f>VLOOKUP($A25,'ADR Raw Data'!$B$6:$BE$43,'ADR Raw Data'!AE$1,FALSE)</f>
        <v>6.64982745168364</v>
      </c>
      <c r="AS25" s="40"/>
      <c r="AT25" s="51">
        <f>VLOOKUP($A25,'RevPAR Raw Data'!$B$6:$BE$43,'RevPAR Raw Data'!G$1,FALSE)</f>
        <v>26.4626944823552</v>
      </c>
      <c r="AU25" s="52">
        <f>VLOOKUP($A25,'RevPAR Raw Data'!$B$6:$BE$43,'RevPAR Raw Data'!H$1,FALSE)</f>
        <v>37.3949073893546</v>
      </c>
      <c r="AV25" s="52">
        <f>VLOOKUP($A25,'RevPAR Raw Data'!$B$6:$BE$43,'RevPAR Raw Data'!I$1,FALSE)</f>
        <v>45.417547280171497</v>
      </c>
      <c r="AW25" s="52">
        <f>VLOOKUP($A25,'RevPAR Raw Data'!$B$6:$BE$43,'RevPAR Raw Data'!J$1,FALSE)</f>
        <v>43.3857828036654</v>
      </c>
      <c r="AX25" s="52">
        <f>VLOOKUP($A25,'RevPAR Raw Data'!$B$6:$BE$43,'RevPAR Raw Data'!K$1,FALSE)</f>
        <v>39.185503996880399</v>
      </c>
      <c r="AY25" s="53">
        <f>VLOOKUP($A25,'RevPAR Raw Data'!$B$6:$BE$43,'RevPAR Raw Data'!L$1,FALSE)</f>
        <v>38.369287190485402</v>
      </c>
      <c r="AZ25" s="52">
        <f>VLOOKUP($A25,'RevPAR Raw Data'!$B$6:$BE$43,'RevPAR Raw Data'!N$1,FALSE)</f>
        <v>35.016104503801898</v>
      </c>
      <c r="BA25" s="52">
        <f>VLOOKUP($A25,'RevPAR Raw Data'!$B$6:$BE$43,'RevPAR Raw Data'!O$1,FALSE)</f>
        <v>32.628510430883203</v>
      </c>
      <c r="BB25" s="53">
        <f>VLOOKUP($A25,'RevPAR Raw Data'!$B$6:$BE$43,'RevPAR Raw Data'!P$1,FALSE)</f>
        <v>33.822307467342497</v>
      </c>
      <c r="BC25" s="54">
        <f>VLOOKUP($A25,'RevPAR Raw Data'!$B$6:$BE$43,'RevPAR Raw Data'!R$1,FALSE)</f>
        <v>37.070150126730297</v>
      </c>
      <c r="BE25" s="47">
        <f>VLOOKUP($A25,'RevPAR Raw Data'!$B$6:$BE$43,'RevPAR Raw Data'!T$1,FALSE)</f>
        <v>-17.212114384177799</v>
      </c>
      <c r="BF25" s="48">
        <f>VLOOKUP($A25,'RevPAR Raw Data'!$B$6:$BE$43,'RevPAR Raw Data'!U$1,FALSE)</f>
        <v>1.2906508532016601</v>
      </c>
      <c r="BG25" s="48">
        <f>VLOOKUP($A25,'RevPAR Raw Data'!$B$6:$BE$43,'RevPAR Raw Data'!V$1,FALSE)</f>
        <v>16.742064856317</v>
      </c>
      <c r="BH25" s="48">
        <f>VLOOKUP($A25,'RevPAR Raw Data'!$B$6:$BE$43,'RevPAR Raw Data'!W$1,FALSE)</f>
        <v>19.020284871492802</v>
      </c>
      <c r="BI25" s="48">
        <f>VLOOKUP($A25,'RevPAR Raw Data'!$B$6:$BE$43,'RevPAR Raw Data'!X$1,FALSE)</f>
        <v>35.594303407368201</v>
      </c>
      <c r="BJ25" s="49">
        <f>VLOOKUP($A25,'RevPAR Raw Data'!$B$6:$BE$43,'RevPAR Raw Data'!Y$1,FALSE)</f>
        <v>10.8051461195399</v>
      </c>
      <c r="BK25" s="48">
        <f>VLOOKUP($A25,'RevPAR Raw Data'!$B$6:$BE$43,'RevPAR Raw Data'!AA$1,FALSE)</f>
        <v>35.232854442877503</v>
      </c>
      <c r="BL25" s="48">
        <f>VLOOKUP($A25,'RevPAR Raw Data'!$B$6:$BE$43,'RevPAR Raw Data'!AB$1,FALSE)</f>
        <v>8.6651186925754899</v>
      </c>
      <c r="BM25" s="49">
        <f>VLOOKUP($A25,'RevPAR Raw Data'!$B$6:$BE$43,'RevPAR Raw Data'!AC$1,FALSE)</f>
        <v>20.967072730803601</v>
      </c>
      <c r="BN25" s="50">
        <f>VLOOKUP($A25,'RevPAR Raw Data'!$B$6:$BE$43,'RevPAR Raw Data'!AE$1,FALSE)</f>
        <v>13.285969536912001</v>
      </c>
    </row>
    <row r="26" spans="1:66" x14ac:dyDescent="0.25">
      <c r="A26" s="63" t="s">
        <v>51</v>
      </c>
      <c r="B26" s="47">
        <f>VLOOKUP($A26,'Occupancy Raw Data'!$B$8:$BE$45,'Occupancy Raw Data'!G$3,FALSE)</f>
        <v>37.069597069597002</v>
      </c>
      <c r="C26" s="48">
        <f>VLOOKUP($A26,'Occupancy Raw Data'!$B$8:$BE$45,'Occupancy Raw Data'!H$3,FALSE)</f>
        <v>54.835164835164797</v>
      </c>
      <c r="D26" s="48">
        <f>VLOOKUP($A26,'Occupancy Raw Data'!$B$8:$BE$45,'Occupancy Raw Data'!I$3,FALSE)</f>
        <v>63.461538461538403</v>
      </c>
      <c r="E26" s="48">
        <f>VLOOKUP($A26,'Occupancy Raw Data'!$B$8:$BE$45,'Occupancy Raw Data'!J$3,FALSE)</f>
        <v>65.329670329670293</v>
      </c>
      <c r="F26" s="48">
        <f>VLOOKUP($A26,'Occupancy Raw Data'!$B$8:$BE$45,'Occupancy Raw Data'!K$3,FALSE)</f>
        <v>62.454212454212403</v>
      </c>
      <c r="G26" s="49">
        <f>VLOOKUP($A26,'Occupancy Raw Data'!$B$8:$BE$45,'Occupancy Raw Data'!L$3,FALSE)</f>
        <v>56.630036630036599</v>
      </c>
      <c r="H26" s="48">
        <f>VLOOKUP($A26,'Occupancy Raw Data'!$B$8:$BE$45,'Occupancy Raw Data'!N$3,FALSE)</f>
        <v>53.9743589743589</v>
      </c>
      <c r="I26" s="48">
        <f>VLOOKUP($A26,'Occupancy Raw Data'!$B$8:$BE$45,'Occupancy Raw Data'!O$3,FALSE)</f>
        <v>47.490842490842397</v>
      </c>
      <c r="J26" s="49">
        <f>VLOOKUP($A26,'Occupancy Raw Data'!$B$8:$BE$45,'Occupancy Raw Data'!P$3,FALSE)</f>
        <v>50.732600732600702</v>
      </c>
      <c r="K26" s="50">
        <f>VLOOKUP($A26,'Occupancy Raw Data'!$B$8:$BE$45,'Occupancy Raw Data'!R$3,FALSE)</f>
        <v>54.945054945054899</v>
      </c>
      <c r="M26" s="47">
        <f>VLOOKUP($A26,'Occupancy Raw Data'!$B$8:$BE$45,'Occupancy Raw Data'!T$3,FALSE)</f>
        <v>-21.729120450866301</v>
      </c>
      <c r="N26" s="48">
        <f>VLOOKUP($A26,'Occupancy Raw Data'!$B$8:$BE$45,'Occupancy Raw Data'!U$3,FALSE)</f>
        <v>-1.8510330105969299</v>
      </c>
      <c r="O26" s="48">
        <f>VLOOKUP($A26,'Occupancy Raw Data'!$B$8:$BE$45,'Occupancy Raw Data'!V$3,FALSE)</f>
        <v>16.081909312834298</v>
      </c>
      <c r="P26" s="48">
        <f>VLOOKUP($A26,'Occupancy Raw Data'!$B$8:$BE$45,'Occupancy Raw Data'!W$3,FALSE)</f>
        <v>24.064547439941698</v>
      </c>
      <c r="Q26" s="48">
        <f>VLOOKUP($A26,'Occupancy Raw Data'!$B$8:$BE$45,'Occupancy Raw Data'!X$3,FALSE)</f>
        <v>32.905311499184201</v>
      </c>
      <c r="R26" s="49">
        <f>VLOOKUP($A26,'Occupancy Raw Data'!$B$8:$BE$45,'Occupancy Raw Data'!Y$3,FALSE)</f>
        <v>9.9403534690907396</v>
      </c>
      <c r="S26" s="48">
        <f>VLOOKUP($A26,'Occupancy Raw Data'!$B$8:$BE$45,'Occupancy Raw Data'!AA$3,FALSE)</f>
        <v>24.4396072013093</v>
      </c>
      <c r="T26" s="48">
        <f>VLOOKUP($A26,'Occupancy Raw Data'!$B$8:$BE$45,'Occupancy Raw Data'!AB$3,FALSE)</f>
        <v>14.612643481240299</v>
      </c>
      <c r="U26" s="49">
        <f>VLOOKUP($A26,'Occupancy Raw Data'!$B$8:$BE$45,'Occupancy Raw Data'!AC$3,FALSE)</f>
        <v>19.6384029463463</v>
      </c>
      <c r="V26" s="50">
        <f>VLOOKUP($A26,'Occupancy Raw Data'!$B$8:$BE$45,'Occupancy Raw Data'!AE$3,FALSE)</f>
        <v>12.3427760982346</v>
      </c>
      <c r="X26" s="51">
        <f>VLOOKUP($A26,'ADR Raw Data'!$B$6:$BE$43,'ADR Raw Data'!G$1,FALSE)</f>
        <v>86.788226284584894</v>
      </c>
      <c r="Y26" s="52">
        <f>VLOOKUP($A26,'ADR Raw Data'!$B$6:$BE$43,'ADR Raw Data'!H$1,FALSE)</f>
        <v>88.975865063460205</v>
      </c>
      <c r="Z26" s="52">
        <f>VLOOKUP($A26,'ADR Raw Data'!$B$6:$BE$43,'ADR Raw Data'!I$1,FALSE)</f>
        <v>91.715898989898903</v>
      </c>
      <c r="AA26" s="52">
        <f>VLOOKUP($A26,'ADR Raw Data'!$B$6:$BE$43,'ADR Raw Data'!J$1,FALSE)</f>
        <v>90.533930473787393</v>
      </c>
      <c r="AB26" s="52">
        <f>VLOOKUP($A26,'ADR Raw Data'!$B$6:$BE$43,'ADR Raw Data'!K$1,FALSE)</f>
        <v>88.961841642228705</v>
      </c>
      <c r="AC26" s="53">
        <f>VLOOKUP($A26,'ADR Raw Data'!$B$6:$BE$43,'ADR Raw Data'!L$1,FALSE)</f>
        <v>89.659968305304005</v>
      </c>
      <c r="AD26" s="52">
        <f>VLOOKUP($A26,'ADR Raw Data'!$B$6:$BE$43,'ADR Raw Data'!N$1,FALSE)</f>
        <v>93.087784187309097</v>
      </c>
      <c r="AE26" s="52">
        <f>VLOOKUP($A26,'ADR Raw Data'!$B$6:$BE$43,'ADR Raw Data'!O$1,FALSE)</f>
        <v>99.669853451600403</v>
      </c>
      <c r="AF26" s="53">
        <f>VLOOKUP($A26,'ADR Raw Data'!$B$6:$BE$43,'ADR Raw Data'!P$1,FALSE)</f>
        <v>96.168525270758096</v>
      </c>
      <c r="AG26" s="54">
        <f>VLOOKUP($A26,'ADR Raw Data'!$B$6:$BE$43,'ADR Raw Data'!R$1,FALSE)</f>
        <v>91.376987619047597</v>
      </c>
      <c r="AI26" s="47">
        <f>VLOOKUP($A26,'ADR Raw Data'!$B$6:$BE$43,'ADR Raw Data'!T$1,FALSE)</f>
        <v>-9.0637815462803299</v>
      </c>
      <c r="AJ26" s="48">
        <f>VLOOKUP($A26,'ADR Raw Data'!$B$6:$BE$43,'ADR Raw Data'!U$1,FALSE)</f>
        <v>-6.7317850174659499</v>
      </c>
      <c r="AK26" s="48">
        <f>VLOOKUP($A26,'ADR Raw Data'!$B$6:$BE$43,'ADR Raw Data'!V$1,FALSE)</f>
        <v>-3.91356983311305</v>
      </c>
      <c r="AL26" s="48">
        <f>VLOOKUP($A26,'ADR Raw Data'!$B$6:$BE$43,'ADR Raw Data'!W$1,FALSE)</f>
        <v>-2.60821669297881</v>
      </c>
      <c r="AM26" s="48">
        <f>VLOOKUP($A26,'ADR Raw Data'!$B$6:$BE$43,'ADR Raw Data'!X$1,FALSE)</f>
        <v>-7.9357897377363598</v>
      </c>
      <c r="AN26" s="49">
        <f>VLOOKUP($A26,'ADR Raw Data'!$B$6:$BE$43,'ADR Raw Data'!Y$1,FALSE)</f>
        <v>-5.7627621055954004</v>
      </c>
      <c r="AO26" s="48">
        <f>VLOOKUP($A26,'ADR Raw Data'!$B$6:$BE$43,'ADR Raw Data'!AA$1,FALSE)</f>
        <v>-17.298478222290701</v>
      </c>
      <c r="AP26" s="48">
        <f>VLOOKUP($A26,'ADR Raw Data'!$B$6:$BE$43,'ADR Raw Data'!AB$1,FALSE)</f>
        <v>-4.6533505073357997</v>
      </c>
      <c r="AQ26" s="49">
        <f>VLOOKUP($A26,'ADR Raw Data'!$B$6:$BE$43,'ADR Raw Data'!AC$1,FALSE)</f>
        <v>-11.4781252692958</v>
      </c>
      <c r="AR26" s="50">
        <f>VLOOKUP($A26,'ADR Raw Data'!$B$6:$BE$43,'ADR Raw Data'!AE$1,FALSE)</f>
        <v>-7.2182174621165096</v>
      </c>
      <c r="AS26" s="40"/>
      <c r="AT26" s="51">
        <f>VLOOKUP($A26,'RevPAR Raw Data'!$B$6:$BE$43,'RevPAR Raw Data'!G$1,FALSE)</f>
        <v>32.172045787545699</v>
      </c>
      <c r="AU26" s="52">
        <f>VLOOKUP($A26,'RevPAR Raw Data'!$B$6:$BE$43,'RevPAR Raw Data'!H$1,FALSE)</f>
        <v>48.790062271062197</v>
      </c>
      <c r="AV26" s="52">
        <f>VLOOKUP($A26,'RevPAR Raw Data'!$B$6:$BE$43,'RevPAR Raw Data'!I$1,FALSE)</f>
        <v>58.204320512820502</v>
      </c>
      <c r="AW26" s="52">
        <f>VLOOKUP($A26,'RevPAR Raw Data'!$B$6:$BE$43,'RevPAR Raw Data'!J$1,FALSE)</f>
        <v>59.1455183150183</v>
      </c>
      <c r="AX26" s="52">
        <f>VLOOKUP($A26,'RevPAR Raw Data'!$B$6:$BE$43,'RevPAR Raw Data'!K$1,FALSE)</f>
        <v>55.5604175824175</v>
      </c>
      <c r="AY26" s="53">
        <f>VLOOKUP($A26,'RevPAR Raw Data'!$B$6:$BE$43,'RevPAR Raw Data'!L$1,FALSE)</f>
        <v>50.774472893772803</v>
      </c>
      <c r="AZ26" s="52">
        <f>VLOOKUP($A26,'RevPAR Raw Data'!$B$6:$BE$43,'RevPAR Raw Data'!N$1,FALSE)</f>
        <v>50.243534798534697</v>
      </c>
      <c r="BA26" s="52">
        <f>VLOOKUP($A26,'RevPAR Raw Data'!$B$6:$BE$43,'RevPAR Raw Data'!O$1,FALSE)</f>
        <v>47.334053113553097</v>
      </c>
      <c r="BB26" s="53">
        <f>VLOOKUP($A26,'RevPAR Raw Data'!$B$6:$BE$43,'RevPAR Raw Data'!P$1,FALSE)</f>
        <v>48.788793956043897</v>
      </c>
      <c r="BC26" s="54">
        <f>VLOOKUP($A26,'RevPAR Raw Data'!$B$6:$BE$43,'RevPAR Raw Data'!R$1,FALSE)</f>
        <v>50.207136054421703</v>
      </c>
      <c r="BE26" s="47">
        <f>VLOOKUP($A26,'RevPAR Raw Data'!$B$6:$BE$43,'RevPAR Raw Data'!T$1,FALSE)</f>
        <v>-28.823421987551999</v>
      </c>
      <c r="BF26" s="48">
        <f>VLOOKUP($A26,'RevPAR Raw Data'!$B$6:$BE$43,'RevPAR Raw Data'!U$1,FALSE)</f>
        <v>-8.4582104651871699</v>
      </c>
      <c r="BG26" s="48">
        <f>VLOOKUP($A26,'RevPAR Raw Data'!$B$6:$BE$43,'RevPAR Raw Data'!V$1,FALSE)</f>
        <v>11.5389627282656</v>
      </c>
      <c r="BH26" s="48">
        <f>VLOOKUP($A26,'RevPAR Raw Data'!$B$6:$BE$43,'RevPAR Raw Data'!W$1,FALSE)</f>
        <v>20.828675203544499</v>
      </c>
      <c r="BI26" s="48">
        <f>VLOOKUP($A26,'RevPAR Raw Data'!$B$6:$BE$43,'RevPAR Raw Data'!X$1,FALSE)</f>
        <v>22.358225428325401</v>
      </c>
      <c r="BJ26" s="49">
        <f>VLOOKUP($A26,'RevPAR Raw Data'!$B$6:$BE$43,'RevPAR Raw Data'!Y$1,FALSE)</f>
        <v>3.6047524406163398</v>
      </c>
      <c r="BK26" s="48">
        <f>VLOOKUP($A26,'RevPAR Raw Data'!$B$6:$BE$43,'RevPAR Raw Data'!AA$1,FALSE)</f>
        <v>2.9134488496866902</v>
      </c>
      <c r="BL26" s="48">
        <f>VLOOKUP($A26,'RevPAR Raw Data'!$B$6:$BE$43,'RevPAR Raw Data'!AB$1,FALSE)</f>
        <v>9.2793154543350802</v>
      </c>
      <c r="BM26" s="49">
        <f>VLOOKUP($A26,'RevPAR Raw Data'!$B$6:$BE$43,'RevPAR Raw Data'!AC$1,FALSE)</f>
        <v>5.9061571859798301</v>
      </c>
      <c r="BN26" s="50">
        <f>VLOOKUP($A26,'RevPAR Raw Data'!$B$6:$BE$43,'RevPAR Raw Data'!AE$1,FALSE)</f>
        <v>4.2336302164853796</v>
      </c>
    </row>
    <row r="27" spans="1:66" x14ac:dyDescent="0.25">
      <c r="A27" s="63" t="s">
        <v>48</v>
      </c>
      <c r="B27" s="47">
        <f>VLOOKUP($A27,'Occupancy Raw Data'!$B$8:$BE$45,'Occupancy Raw Data'!G$3,FALSE)</f>
        <v>53.827838827838796</v>
      </c>
      <c r="C27" s="48">
        <f>VLOOKUP($A27,'Occupancy Raw Data'!$B$8:$BE$45,'Occupancy Raw Data'!H$3,FALSE)</f>
        <v>62.783882783882703</v>
      </c>
      <c r="D27" s="48">
        <f>VLOOKUP($A27,'Occupancy Raw Data'!$B$8:$BE$45,'Occupancy Raw Data'!I$3,FALSE)</f>
        <v>61.373626373626301</v>
      </c>
      <c r="E27" s="48">
        <f>VLOOKUP($A27,'Occupancy Raw Data'!$B$8:$BE$45,'Occupancy Raw Data'!J$3,FALSE)</f>
        <v>59.230769230769198</v>
      </c>
      <c r="F27" s="48">
        <f>VLOOKUP($A27,'Occupancy Raw Data'!$B$8:$BE$45,'Occupancy Raw Data'!K$3,FALSE)</f>
        <v>59.230769230769198</v>
      </c>
      <c r="G27" s="49">
        <f>VLOOKUP($A27,'Occupancy Raw Data'!$B$8:$BE$45,'Occupancy Raw Data'!L$3,FALSE)</f>
        <v>59.2893772893772</v>
      </c>
      <c r="H27" s="48">
        <f>VLOOKUP($A27,'Occupancy Raw Data'!$B$8:$BE$45,'Occupancy Raw Data'!N$3,FALSE)</f>
        <v>52.509157509157497</v>
      </c>
      <c r="I27" s="48">
        <f>VLOOKUP($A27,'Occupancy Raw Data'!$B$8:$BE$45,'Occupancy Raw Data'!O$3,FALSE)</f>
        <v>52.564102564102498</v>
      </c>
      <c r="J27" s="49">
        <f>VLOOKUP($A27,'Occupancy Raw Data'!$B$8:$BE$45,'Occupancy Raw Data'!P$3,FALSE)</f>
        <v>52.536630036630001</v>
      </c>
      <c r="K27" s="50">
        <f>VLOOKUP($A27,'Occupancy Raw Data'!$B$8:$BE$45,'Occupancy Raw Data'!R$3,FALSE)</f>
        <v>57.360020931449498</v>
      </c>
      <c r="M27" s="47">
        <f>VLOOKUP($A27,'Occupancy Raw Data'!$B$8:$BE$45,'Occupancy Raw Data'!T$3,FALSE)</f>
        <v>16.885030670985</v>
      </c>
      <c r="N27" s="48">
        <f>VLOOKUP($A27,'Occupancy Raw Data'!$B$8:$BE$45,'Occupancy Raw Data'!U$3,FALSE)</f>
        <v>25.201615994068799</v>
      </c>
      <c r="O27" s="48">
        <f>VLOOKUP($A27,'Occupancy Raw Data'!$B$8:$BE$45,'Occupancy Raw Data'!V$3,FALSE)</f>
        <v>21.307341077827299</v>
      </c>
      <c r="P27" s="48">
        <f>VLOOKUP($A27,'Occupancy Raw Data'!$B$8:$BE$45,'Occupancy Raw Data'!W$3,FALSE)</f>
        <v>21.620791783278499</v>
      </c>
      <c r="Q27" s="48">
        <f>VLOOKUP($A27,'Occupancy Raw Data'!$B$8:$BE$45,'Occupancy Raw Data'!X$3,FALSE)</f>
        <v>38.220980143902601</v>
      </c>
      <c r="R27" s="49">
        <f>VLOOKUP($A27,'Occupancy Raw Data'!$B$8:$BE$45,'Occupancy Raw Data'!Y$3,FALSE)</f>
        <v>24.377174371400201</v>
      </c>
      <c r="S27" s="48">
        <f>VLOOKUP($A27,'Occupancy Raw Data'!$B$8:$BE$45,'Occupancy Raw Data'!AA$3,FALSE)</f>
        <v>11.2375118807334</v>
      </c>
      <c r="T27" s="48">
        <f>VLOOKUP($A27,'Occupancy Raw Data'!$B$8:$BE$45,'Occupancy Raw Data'!AB$3,FALSE)</f>
        <v>19.357471955128201</v>
      </c>
      <c r="U27" s="49">
        <f>VLOOKUP($A27,'Occupancy Raw Data'!$B$8:$BE$45,'Occupancy Raw Data'!AC$3,FALSE)</f>
        <v>15.156647964905799</v>
      </c>
      <c r="V27" s="50">
        <f>VLOOKUP($A27,'Occupancy Raw Data'!$B$8:$BE$45,'Occupancy Raw Data'!AE$3,FALSE)</f>
        <v>21.824553041474498</v>
      </c>
      <c r="X27" s="51">
        <f>VLOOKUP($A27,'ADR Raw Data'!$B$6:$BE$43,'ADR Raw Data'!G$1,FALSE)</f>
        <v>92.254242939775395</v>
      </c>
      <c r="Y27" s="52">
        <f>VLOOKUP($A27,'ADR Raw Data'!$B$6:$BE$43,'ADR Raw Data'!H$1,FALSE)</f>
        <v>92.308095099183106</v>
      </c>
      <c r="Z27" s="52">
        <f>VLOOKUP($A27,'ADR Raw Data'!$B$6:$BE$43,'ADR Raw Data'!I$1,FALSE)</f>
        <v>92.973813786929199</v>
      </c>
      <c r="AA27" s="52">
        <f>VLOOKUP($A27,'ADR Raw Data'!$B$6:$BE$43,'ADR Raw Data'!J$1,FALSE)</f>
        <v>91.234128014842298</v>
      </c>
      <c r="AB27" s="52">
        <f>VLOOKUP($A27,'ADR Raw Data'!$B$6:$BE$43,'ADR Raw Data'!K$1,FALSE)</f>
        <v>89.965043290043198</v>
      </c>
      <c r="AC27" s="53">
        <f>VLOOKUP($A27,'ADR Raw Data'!$B$6:$BE$43,'ADR Raw Data'!L$1,FALSE)</f>
        <v>91.753412825898906</v>
      </c>
      <c r="AD27" s="52">
        <f>VLOOKUP($A27,'ADR Raw Data'!$B$6:$BE$43,'ADR Raw Data'!N$1,FALSE)</f>
        <v>96.001224276246901</v>
      </c>
      <c r="AE27" s="52">
        <f>VLOOKUP($A27,'ADR Raw Data'!$B$6:$BE$43,'ADR Raw Data'!O$1,FALSE)</f>
        <v>114.105369337979</v>
      </c>
      <c r="AF27" s="53">
        <f>VLOOKUP($A27,'ADR Raw Data'!$B$6:$BE$43,'ADR Raw Data'!P$1,FALSE)</f>
        <v>105.05803032944</v>
      </c>
      <c r="AG27" s="54">
        <f>VLOOKUP($A27,'ADR Raw Data'!$B$6:$BE$43,'ADR Raw Data'!R$1,FALSE)</f>
        <v>95.235080052912394</v>
      </c>
      <c r="AI27" s="47">
        <f>VLOOKUP($A27,'ADR Raw Data'!$B$6:$BE$43,'ADR Raw Data'!T$1,FALSE)</f>
        <v>10.6166923860214</v>
      </c>
      <c r="AJ27" s="48">
        <f>VLOOKUP($A27,'ADR Raw Data'!$B$6:$BE$43,'ADR Raw Data'!U$1,FALSE)</f>
        <v>10.889477798321</v>
      </c>
      <c r="AK27" s="48">
        <f>VLOOKUP($A27,'ADR Raw Data'!$B$6:$BE$43,'ADR Raw Data'!V$1,FALSE)</f>
        <v>8.7705612941527793</v>
      </c>
      <c r="AL27" s="48">
        <f>VLOOKUP($A27,'ADR Raw Data'!$B$6:$BE$43,'ADR Raw Data'!W$1,FALSE)</f>
        <v>10.6110081893755</v>
      </c>
      <c r="AM27" s="48">
        <f>VLOOKUP($A27,'ADR Raw Data'!$B$6:$BE$43,'ADR Raw Data'!X$1,FALSE)</f>
        <v>9.36800263665579</v>
      </c>
      <c r="AN27" s="49">
        <f>VLOOKUP($A27,'ADR Raw Data'!$B$6:$BE$43,'ADR Raw Data'!Y$1,FALSE)</f>
        <v>9.9960520369096404</v>
      </c>
      <c r="AO27" s="48">
        <f>VLOOKUP($A27,'ADR Raw Data'!$B$6:$BE$43,'ADR Raw Data'!AA$1,FALSE)</f>
        <v>-6.6640577076438596</v>
      </c>
      <c r="AP27" s="48">
        <f>VLOOKUP($A27,'ADR Raw Data'!$B$6:$BE$43,'ADR Raw Data'!AB$1,FALSE)</f>
        <v>35.392032607036299</v>
      </c>
      <c r="AQ27" s="49">
        <f>VLOOKUP($A27,'ADR Raw Data'!$B$6:$BE$43,'ADR Raw Data'!AC$1,FALSE)</f>
        <v>11.896103759413499</v>
      </c>
      <c r="AR27" s="50">
        <f>VLOOKUP($A27,'ADR Raw Data'!$B$6:$BE$43,'ADR Raw Data'!AE$1,FALSE)</f>
        <v>10.3346601990377</v>
      </c>
      <c r="AS27" s="40"/>
      <c r="AT27" s="51">
        <f>VLOOKUP($A27,'RevPAR Raw Data'!$B$6:$BE$43,'RevPAR Raw Data'!G$1,FALSE)</f>
        <v>49.658465201465198</v>
      </c>
      <c r="AU27" s="52">
        <f>VLOOKUP($A27,'RevPAR Raw Data'!$B$6:$BE$43,'RevPAR Raw Data'!H$1,FALSE)</f>
        <v>57.954606227106197</v>
      </c>
      <c r="AV27" s="52">
        <f>VLOOKUP($A27,'RevPAR Raw Data'!$B$6:$BE$43,'RevPAR Raw Data'!I$1,FALSE)</f>
        <v>57.061401098901001</v>
      </c>
      <c r="AW27" s="52">
        <f>VLOOKUP($A27,'RevPAR Raw Data'!$B$6:$BE$43,'RevPAR Raw Data'!J$1,FALSE)</f>
        <v>54.038675824175797</v>
      </c>
      <c r="AX27" s="52">
        <f>VLOOKUP($A27,'RevPAR Raw Data'!$B$6:$BE$43,'RevPAR Raw Data'!K$1,FALSE)</f>
        <v>53.286987179487099</v>
      </c>
      <c r="AY27" s="53">
        <f>VLOOKUP($A27,'RevPAR Raw Data'!$B$6:$BE$43,'RevPAR Raw Data'!L$1,FALSE)</f>
        <v>54.4000271062271</v>
      </c>
      <c r="AZ27" s="52">
        <f>VLOOKUP($A27,'RevPAR Raw Data'!$B$6:$BE$43,'RevPAR Raw Data'!N$1,FALSE)</f>
        <v>50.409434065934001</v>
      </c>
      <c r="BA27" s="52">
        <f>VLOOKUP($A27,'RevPAR Raw Data'!$B$6:$BE$43,'RevPAR Raw Data'!O$1,FALSE)</f>
        <v>59.978463369963301</v>
      </c>
      <c r="BB27" s="53">
        <f>VLOOKUP($A27,'RevPAR Raw Data'!$B$6:$BE$43,'RevPAR Raw Data'!P$1,FALSE)</f>
        <v>55.1939487179487</v>
      </c>
      <c r="BC27" s="54">
        <f>VLOOKUP($A27,'RevPAR Raw Data'!$B$6:$BE$43,'RevPAR Raw Data'!R$1,FALSE)</f>
        <v>54.626861852433201</v>
      </c>
      <c r="BE27" s="47">
        <f>VLOOKUP($A27,'RevPAR Raw Data'!$B$6:$BE$43,'RevPAR Raw Data'!T$1,FALSE)</f>
        <v>29.2943548226303</v>
      </c>
      <c r="BF27" s="48">
        <f>VLOOKUP($A27,'RevPAR Raw Data'!$B$6:$BE$43,'RevPAR Raw Data'!U$1,FALSE)</f>
        <v>38.835418170882001</v>
      </c>
      <c r="BG27" s="48">
        <f>VLOOKUP($A27,'RevPAR Raw Data'!$B$6:$BE$43,'RevPAR Raw Data'!V$1,FALSE)</f>
        <v>31.946675781365101</v>
      </c>
      <c r="BH27" s="48">
        <f>VLOOKUP($A27,'RevPAR Raw Data'!$B$6:$BE$43,'RevPAR Raw Data'!W$1,FALSE)</f>
        <v>34.525983959385599</v>
      </c>
      <c r="BI27" s="48">
        <f>VLOOKUP($A27,'RevPAR Raw Data'!$B$6:$BE$43,'RevPAR Raw Data'!X$1,FALSE)</f>
        <v>51.169525208194898</v>
      </c>
      <c r="BJ27" s="49">
        <f>VLOOKUP($A27,'RevPAR Raw Data'!$B$6:$BE$43,'RevPAR Raw Data'!Y$1,FALSE)</f>
        <v>36.809981443603299</v>
      </c>
      <c r="BK27" s="48">
        <f>VLOOKUP($A27,'RevPAR Raw Data'!$B$6:$BE$43,'RevPAR Raw Data'!AA$1,FALSE)</f>
        <v>3.8245798964541802</v>
      </c>
      <c r="BL27" s="48">
        <f>VLOOKUP($A27,'RevPAR Raw Data'!$B$6:$BE$43,'RevPAR Raw Data'!AB$1,FALSE)</f>
        <v>61.600507348421402</v>
      </c>
      <c r="BM27" s="49">
        <f>VLOOKUP($A27,'RevPAR Raw Data'!$B$6:$BE$43,'RevPAR Raw Data'!AC$1,FALSE)</f>
        <v>28.855802292673701</v>
      </c>
      <c r="BN27" s="50">
        <f>VLOOKUP($A27,'RevPAR Raw Data'!$B$6:$BE$43,'RevPAR Raw Data'!AE$1,FALSE)</f>
        <v>34.414706637307503</v>
      </c>
    </row>
    <row r="28" spans="1:66" x14ac:dyDescent="0.25">
      <c r="A28" s="63" t="s">
        <v>49</v>
      </c>
      <c r="B28" s="47">
        <f>VLOOKUP($A28,'Occupancy Raw Data'!$B$8:$BE$45,'Occupancy Raw Data'!G$3,FALSE)</f>
        <v>34.727834561445199</v>
      </c>
      <c r="C28" s="48">
        <f>VLOOKUP($A28,'Occupancy Raw Data'!$B$8:$BE$45,'Occupancy Raw Data'!H$3,FALSE)</f>
        <v>42.262895174708802</v>
      </c>
      <c r="D28" s="48">
        <f>VLOOKUP($A28,'Occupancy Raw Data'!$B$8:$BE$45,'Occupancy Raw Data'!I$3,FALSE)</f>
        <v>56.025671499881099</v>
      </c>
      <c r="E28" s="48">
        <f>VLOOKUP($A28,'Occupancy Raw Data'!$B$8:$BE$45,'Occupancy Raw Data'!J$3,FALSE)</f>
        <v>61.706679343950498</v>
      </c>
      <c r="F28" s="48">
        <f>VLOOKUP($A28,'Occupancy Raw Data'!$B$8:$BE$45,'Occupancy Raw Data'!K$3,FALSE)</f>
        <v>53.981459472308003</v>
      </c>
      <c r="G28" s="49">
        <f>VLOOKUP($A28,'Occupancy Raw Data'!$B$8:$BE$45,'Occupancy Raw Data'!L$3,FALSE)</f>
        <v>49.740908010458703</v>
      </c>
      <c r="H28" s="48">
        <f>VLOOKUP($A28,'Occupancy Raw Data'!$B$8:$BE$45,'Occupancy Raw Data'!N$3,FALSE)</f>
        <v>46.612788210125899</v>
      </c>
      <c r="I28" s="48">
        <f>VLOOKUP($A28,'Occupancy Raw Data'!$B$8:$BE$45,'Occupancy Raw Data'!O$3,FALSE)</f>
        <v>50.297123841217001</v>
      </c>
      <c r="J28" s="49">
        <f>VLOOKUP($A28,'Occupancy Raw Data'!$B$8:$BE$45,'Occupancy Raw Data'!P$3,FALSE)</f>
        <v>48.4549560256714</v>
      </c>
      <c r="K28" s="50">
        <f>VLOOKUP($A28,'Occupancy Raw Data'!$B$8:$BE$45,'Occupancy Raw Data'!R$3,FALSE)</f>
        <v>49.373493157662303</v>
      </c>
      <c r="M28" s="47">
        <f>VLOOKUP($A28,'Occupancy Raw Data'!$B$8:$BE$45,'Occupancy Raw Data'!T$3,FALSE)</f>
        <v>-22.323448006349299</v>
      </c>
      <c r="N28" s="48">
        <f>VLOOKUP($A28,'Occupancy Raw Data'!$B$8:$BE$45,'Occupancy Raw Data'!U$3,FALSE)</f>
        <v>-21.0387909406926</v>
      </c>
      <c r="O28" s="48">
        <f>VLOOKUP($A28,'Occupancy Raw Data'!$B$8:$BE$45,'Occupancy Raw Data'!V$3,FALSE)</f>
        <v>6.5860804747859003</v>
      </c>
      <c r="P28" s="48">
        <f>VLOOKUP($A28,'Occupancy Raw Data'!$B$8:$BE$45,'Occupancy Raw Data'!W$3,FALSE)</f>
        <v>21.722343558894</v>
      </c>
      <c r="Q28" s="48">
        <f>VLOOKUP($A28,'Occupancy Raw Data'!$B$8:$BE$45,'Occupancy Raw Data'!X$3,FALSE)</f>
        <v>19.1927484946277</v>
      </c>
      <c r="R28" s="49">
        <f>VLOOKUP($A28,'Occupancy Raw Data'!$B$8:$BE$45,'Occupancy Raw Data'!Y$3,FALSE)</f>
        <v>0.78006899355487602</v>
      </c>
      <c r="S28" s="48">
        <f>VLOOKUP($A28,'Occupancy Raw Data'!$B$8:$BE$45,'Occupancy Raw Data'!AA$3,FALSE)</f>
        <v>-4.8272158205834099</v>
      </c>
      <c r="T28" s="48">
        <f>VLOOKUP($A28,'Occupancy Raw Data'!$B$8:$BE$45,'Occupancy Raw Data'!AB$3,FALSE)</f>
        <v>47.038979074824802</v>
      </c>
      <c r="U28" s="49">
        <f>VLOOKUP($A28,'Occupancy Raw Data'!$B$8:$BE$45,'Occupancy Raw Data'!AC$3,FALSE)</f>
        <v>16.823504590670201</v>
      </c>
      <c r="V28" s="50">
        <f>VLOOKUP($A28,'Occupancy Raw Data'!$B$8:$BE$45,'Occupancy Raw Data'!AE$3,FALSE)</f>
        <v>4.8725242273009197</v>
      </c>
      <c r="X28" s="51">
        <f>VLOOKUP($A28,'ADR Raw Data'!$B$6:$BE$43,'ADR Raw Data'!G$1,FALSE)</f>
        <v>117.315681040383</v>
      </c>
      <c r="Y28" s="52">
        <f>VLOOKUP($A28,'ADR Raw Data'!$B$6:$BE$43,'ADR Raw Data'!H$1,FALSE)</f>
        <v>121.252142857142</v>
      </c>
      <c r="Z28" s="52">
        <f>VLOOKUP($A28,'ADR Raw Data'!$B$6:$BE$43,'ADR Raw Data'!I$1,FALSE)</f>
        <v>132.12350445481499</v>
      </c>
      <c r="AA28" s="52">
        <f>VLOOKUP($A28,'ADR Raw Data'!$B$6:$BE$43,'ADR Raw Data'!J$1,FALSE)</f>
        <v>130.732862095531</v>
      </c>
      <c r="AB28" s="52">
        <f>VLOOKUP($A28,'ADR Raw Data'!$B$6:$BE$43,'ADR Raw Data'!K$1,FALSE)</f>
        <v>130.46166446499299</v>
      </c>
      <c r="AC28" s="53">
        <f>VLOOKUP($A28,'ADR Raw Data'!$B$6:$BE$43,'ADR Raw Data'!L$1,FALSE)</f>
        <v>127.50268278696301</v>
      </c>
      <c r="AD28" s="52">
        <f>VLOOKUP($A28,'ADR Raw Data'!$B$6:$BE$43,'ADR Raw Data'!N$1,FALSE)</f>
        <v>149.4873890872</v>
      </c>
      <c r="AE28" s="52">
        <f>VLOOKUP($A28,'ADR Raw Data'!$B$6:$BE$43,'ADR Raw Data'!O$1,FALSE)</f>
        <v>158.84949432892199</v>
      </c>
      <c r="AF28" s="53">
        <f>VLOOKUP($A28,'ADR Raw Data'!$B$6:$BE$43,'ADR Raw Data'!P$1,FALSE)</f>
        <v>154.346406671572</v>
      </c>
      <c r="AG28" s="54">
        <f>VLOOKUP($A28,'ADR Raw Data'!$B$6:$BE$43,'ADR Raw Data'!R$1,FALSE)</f>
        <v>135.02963342503401</v>
      </c>
      <c r="AI28" s="47">
        <f>VLOOKUP($A28,'ADR Raw Data'!$B$6:$BE$43,'ADR Raw Data'!T$1,FALSE)</f>
        <v>4.4651092450381897</v>
      </c>
      <c r="AJ28" s="48">
        <f>VLOOKUP($A28,'ADR Raw Data'!$B$6:$BE$43,'ADR Raw Data'!U$1,FALSE)</f>
        <v>1.37783417780335</v>
      </c>
      <c r="AK28" s="48">
        <f>VLOOKUP($A28,'ADR Raw Data'!$B$6:$BE$43,'ADR Raw Data'!V$1,FALSE)</f>
        <v>13.568951830800801</v>
      </c>
      <c r="AL28" s="48">
        <f>VLOOKUP($A28,'ADR Raw Data'!$B$6:$BE$43,'ADR Raw Data'!W$1,FALSE)</f>
        <v>12.9816784195413</v>
      </c>
      <c r="AM28" s="48">
        <f>VLOOKUP($A28,'ADR Raw Data'!$B$6:$BE$43,'ADR Raw Data'!X$1,FALSE)</f>
        <v>2.5799707297557402</v>
      </c>
      <c r="AN28" s="49">
        <f>VLOOKUP($A28,'ADR Raw Data'!$B$6:$BE$43,'ADR Raw Data'!Y$1,FALSE)</f>
        <v>7.8920596838021897</v>
      </c>
      <c r="AO28" s="48">
        <f>VLOOKUP($A28,'ADR Raw Data'!$B$6:$BE$43,'ADR Raw Data'!AA$1,FALSE)</f>
        <v>-0.72892340577467396</v>
      </c>
      <c r="AP28" s="48">
        <f>VLOOKUP($A28,'ADR Raw Data'!$B$6:$BE$43,'ADR Raw Data'!AB$1,FALSE)</f>
        <v>24.282180615100799</v>
      </c>
      <c r="AQ28" s="49">
        <f>VLOOKUP($A28,'ADR Raw Data'!$B$6:$BE$43,'ADR Raw Data'!AC$1,FALSE)</f>
        <v>9.4273956241898205</v>
      </c>
      <c r="AR28" s="50">
        <f>VLOOKUP($A28,'ADR Raw Data'!$B$6:$BE$43,'ADR Raw Data'!AE$1,FALSE)</f>
        <v>8.8964108522594394</v>
      </c>
      <c r="AS28" s="40"/>
      <c r="AT28" s="51">
        <f>VLOOKUP($A28,'RevPAR Raw Data'!$B$6:$BE$43,'RevPAR Raw Data'!G$1,FALSE)</f>
        <v>40.741195626337003</v>
      </c>
      <c r="AU28" s="52">
        <f>VLOOKUP($A28,'RevPAR Raw Data'!$B$6:$BE$43,'RevPAR Raw Data'!H$1,FALSE)</f>
        <v>51.2446660328024</v>
      </c>
      <c r="AV28" s="52">
        <f>VLOOKUP($A28,'RevPAR Raw Data'!$B$6:$BE$43,'RevPAR Raw Data'!I$1,FALSE)</f>
        <v>74.023080579985702</v>
      </c>
      <c r="AW28" s="52">
        <f>VLOOKUP($A28,'RevPAR Raw Data'!$B$6:$BE$43,'RevPAR Raw Data'!J$1,FALSE)</f>
        <v>80.670908010458703</v>
      </c>
      <c r="AX28" s="52">
        <f>VLOOKUP($A28,'RevPAR Raw Data'!$B$6:$BE$43,'RevPAR Raw Data'!K$1,FALSE)</f>
        <v>70.425110530068906</v>
      </c>
      <c r="AY28" s="53">
        <f>VLOOKUP($A28,'RevPAR Raw Data'!$B$6:$BE$43,'RevPAR Raw Data'!L$1,FALSE)</f>
        <v>63.420992155930499</v>
      </c>
      <c r="AZ28" s="52">
        <f>VLOOKUP($A28,'RevPAR Raw Data'!$B$6:$BE$43,'RevPAR Raw Data'!N$1,FALSE)</f>
        <v>69.680240076063697</v>
      </c>
      <c r="BA28" s="52">
        <f>VLOOKUP($A28,'RevPAR Raw Data'!$B$6:$BE$43,'RevPAR Raw Data'!O$1,FALSE)</f>
        <v>79.896726883765098</v>
      </c>
      <c r="BB28" s="53">
        <f>VLOOKUP($A28,'RevPAR Raw Data'!$B$6:$BE$43,'RevPAR Raw Data'!P$1,FALSE)</f>
        <v>74.788483479914404</v>
      </c>
      <c r="BC28" s="54">
        <f>VLOOKUP($A28,'RevPAR Raw Data'!$B$6:$BE$43,'RevPAR Raw Data'!R$1,FALSE)</f>
        <v>66.668846819925903</v>
      </c>
      <c r="BE28" s="47">
        <f>VLOOKUP($A28,'RevPAR Raw Data'!$B$6:$BE$43,'RevPAR Raw Data'!T$1,FALSE)</f>
        <v>-18.855105102053901</v>
      </c>
      <c r="BF28" s="48">
        <f>VLOOKUP($A28,'RevPAR Raw Data'!$B$6:$BE$43,'RevPAR Raw Data'!U$1,FALSE)</f>
        <v>-19.9508364150667</v>
      </c>
      <c r="BG28" s="48">
        <f>VLOOKUP($A28,'RevPAR Raw Data'!$B$6:$BE$43,'RevPAR Raw Data'!V$1,FALSE)</f>
        <v>21.0486943927482</v>
      </c>
      <c r="BH28" s="48">
        <f>VLOOKUP($A28,'RevPAR Raw Data'!$B$6:$BE$43,'RevPAR Raw Data'!W$1,FALSE)</f>
        <v>37.523946764438897</v>
      </c>
      <c r="BI28" s="48">
        <f>VLOOKUP($A28,'RevPAR Raw Data'!$B$6:$BE$43,'RevPAR Raw Data'!X$1,FALSE)</f>
        <v>22.2678865177805</v>
      </c>
      <c r="BJ28" s="49">
        <f>VLOOKUP($A28,'RevPAR Raw Data'!$B$6:$BE$43,'RevPAR Raw Data'!Y$1,FALSE)</f>
        <v>8.7336921879032499</v>
      </c>
      <c r="BK28" s="48">
        <f>VLOOKUP($A28,'RevPAR Raw Data'!$B$6:$BE$43,'RevPAR Raw Data'!AA$1,FALSE)</f>
        <v>-5.5209525203945997</v>
      </c>
      <c r="BL28" s="48">
        <f>VLOOKUP($A28,'RevPAR Raw Data'!$B$6:$BE$43,'RevPAR Raw Data'!AB$1,FALSE)</f>
        <v>82.743249548374095</v>
      </c>
      <c r="BM28" s="49">
        <f>VLOOKUP($A28,'RevPAR Raw Data'!$B$6:$BE$43,'RevPAR Raw Data'!AC$1,FALSE)</f>
        <v>27.836918550476199</v>
      </c>
      <c r="BN28" s="50">
        <f>VLOOKUP($A28,'RevPAR Raw Data'!$B$6:$BE$43,'RevPAR Raw Data'!AE$1,FALSE)</f>
        <v>14.202414853696901</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Data'!G$3,FALSE)</f>
        <v>35.242356450410099</v>
      </c>
      <c r="C30" s="48">
        <f>VLOOKUP($A30,'Occupancy Raw Data'!$B$8:$BE$45,'Occupancy Raw Data'!H$3,FALSE)</f>
        <v>48.545861297539098</v>
      </c>
      <c r="D30" s="48">
        <f>VLOOKUP($A30,'Occupancy Raw Data'!$B$8:$BE$45,'Occupancy Raw Data'!I$3,FALSE)</f>
        <v>61.372110365398903</v>
      </c>
      <c r="E30" s="48">
        <f>VLOOKUP($A30,'Occupancy Raw Data'!$B$8:$BE$45,'Occupancy Raw Data'!J$3,FALSE)</f>
        <v>62.431021625652399</v>
      </c>
      <c r="F30" s="48">
        <f>VLOOKUP($A30,'Occupancy Raw Data'!$B$8:$BE$45,'Occupancy Raw Data'!K$3,FALSE)</f>
        <v>58.269947800149097</v>
      </c>
      <c r="G30" s="49">
        <f>VLOOKUP($A30,'Occupancy Raw Data'!$B$8:$BE$45,'Occupancy Raw Data'!L$3,FALSE)</f>
        <v>53.172259507829899</v>
      </c>
      <c r="H30" s="48">
        <f>VLOOKUP($A30,'Occupancy Raw Data'!$B$8:$BE$45,'Occupancy Raw Data'!N$3,FALSE)</f>
        <v>51.498881431767302</v>
      </c>
      <c r="I30" s="48">
        <f>VLOOKUP($A30,'Occupancy Raw Data'!$B$8:$BE$45,'Occupancy Raw Data'!O$3,FALSE)</f>
        <v>48.128262490678502</v>
      </c>
      <c r="J30" s="49">
        <f>VLOOKUP($A30,'Occupancy Raw Data'!$B$8:$BE$45,'Occupancy Raw Data'!P$3,FALSE)</f>
        <v>49.813571961222898</v>
      </c>
      <c r="K30" s="50">
        <f>VLOOKUP($A30,'Occupancy Raw Data'!$B$8:$BE$45,'Occupancy Raw Data'!R$3,FALSE)</f>
        <v>52.212634494513601</v>
      </c>
      <c r="M30" s="47">
        <f>VLOOKUP($A30,'Occupancy Raw Data'!$B$8:$BE$45,'Occupancy Raw Data'!T$3,FALSE)</f>
        <v>-23.2633734297407</v>
      </c>
      <c r="N30" s="48">
        <f>VLOOKUP($A30,'Occupancy Raw Data'!$B$8:$BE$45,'Occupancy Raw Data'!U$3,FALSE)</f>
        <v>-13.4756306876415</v>
      </c>
      <c r="O30" s="48">
        <f>VLOOKUP($A30,'Occupancy Raw Data'!$B$8:$BE$45,'Occupancy Raw Data'!V$3,FALSE)</f>
        <v>9.3848785623209992</v>
      </c>
      <c r="P30" s="48">
        <f>VLOOKUP($A30,'Occupancy Raw Data'!$B$8:$BE$45,'Occupancy Raw Data'!W$3,FALSE)</f>
        <v>23.888943586601901</v>
      </c>
      <c r="Q30" s="48">
        <f>VLOOKUP($A30,'Occupancy Raw Data'!$B$8:$BE$45,'Occupancy Raw Data'!X$3,FALSE)</f>
        <v>28.8647040416786</v>
      </c>
      <c r="R30" s="49">
        <f>VLOOKUP($A30,'Occupancy Raw Data'!$B$8:$BE$45,'Occupancy Raw Data'!Y$3,FALSE)</f>
        <v>4.7728456495326599</v>
      </c>
      <c r="S30" s="48">
        <f>VLOOKUP($A30,'Occupancy Raw Data'!$B$8:$BE$45,'Occupancy Raw Data'!AA$3,FALSE)</f>
        <v>5.7836878002104699</v>
      </c>
      <c r="T30" s="48">
        <f>VLOOKUP($A30,'Occupancy Raw Data'!$B$8:$BE$45,'Occupancy Raw Data'!AB$3,FALSE)</f>
        <v>15.312475406633199</v>
      </c>
      <c r="U30" s="49">
        <f>VLOOKUP($A30,'Occupancy Raw Data'!$B$8:$BE$45,'Occupancy Raw Data'!AC$3,FALSE)</f>
        <v>10.182089165123701</v>
      </c>
      <c r="V30" s="50">
        <f>VLOOKUP($A30,'Occupancy Raw Data'!$B$8:$BE$45,'Occupancy Raw Data'!AE$3,FALSE)</f>
        <v>6.1939611764505997</v>
      </c>
      <c r="X30" s="51">
        <f>VLOOKUP($A30,'ADR Raw Data'!$B$6:$BE$43,'ADR Raw Data'!G$1,FALSE)</f>
        <v>87.489344054168399</v>
      </c>
      <c r="Y30" s="52">
        <f>VLOOKUP($A30,'ADR Raw Data'!$B$6:$BE$43,'ADR Raw Data'!H$1,FALSE)</f>
        <v>90.985821812596001</v>
      </c>
      <c r="Z30" s="52">
        <f>VLOOKUP($A30,'ADR Raw Data'!$B$6:$BE$43,'ADR Raw Data'!I$1,FALSE)</f>
        <v>92.677236938031498</v>
      </c>
      <c r="AA30" s="52">
        <f>VLOOKUP($A30,'ADR Raw Data'!$B$6:$BE$43,'ADR Raw Data'!J$1,FALSE)</f>
        <v>91.896089345437105</v>
      </c>
      <c r="AB30" s="52">
        <f>VLOOKUP($A30,'ADR Raw Data'!$B$6:$BE$43,'ADR Raw Data'!K$1,FALSE)</f>
        <v>90.482073201945198</v>
      </c>
      <c r="AC30" s="53">
        <f>VLOOKUP($A30,'ADR Raw Data'!$B$6:$BE$43,'ADR Raw Data'!L$1,FALSE)</f>
        <v>91.016127566475902</v>
      </c>
      <c r="AD30" s="52">
        <f>VLOOKUP($A30,'ADR Raw Data'!$B$6:$BE$43,'ADR Raw Data'!N$1,FALSE)</f>
        <v>95.934002316825897</v>
      </c>
      <c r="AE30" s="52">
        <f>VLOOKUP($A30,'ADR Raw Data'!$B$6:$BE$43,'ADR Raw Data'!O$1,FALSE)</f>
        <v>102.917121165168</v>
      </c>
      <c r="AF30" s="53">
        <f>VLOOKUP($A30,'ADR Raw Data'!$B$6:$BE$43,'ADR Raw Data'!P$1,FALSE)</f>
        <v>99.3074341317365</v>
      </c>
      <c r="AG30" s="54">
        <f>VLOOKUP($A30,'ADR Raw Data'!$B$6:$BE$43,'ADR Raw Data'!R$1,FALSE)</f>
        <v>93.276224189994196</v>
      </c>
      <c r="AH30" s="65"/>
      <c r="AI30" s="47">
        <f>VLOOKUP($A30,'ADR Raw Data'!$B$6:$BE$43,'ADR Raw Data'!T$1,FALSE)</f>
        <v>4.2322775633936702</v>
      </c>
      <c r="AJ30" s="48">
        <f>VLOOKUP($A30,'ADR Raw Data'!$B$6:$BE$43,'ADR Raw Data'!U$1,FALSE)</f>
        <v>6.1508946996400002</v>
      </c>
      <c r="AK30" s="48">
        <f>VLOOKUP($A30,'ADR Raw Data'!$B$6:$BE$43,'ADR Raw Data'!V$1,FALSE)</f>
        <v>6.9217227622778497</v>
      </c>
      <c r="AL30" s="48">
        <f>VLOOKUP($A30,'ADR Raw Data'!$B$6:$BE$43,'ADR Raw Data'!W$1,FALSE)</f>
        <v>7.6981150209255702</v>
      </c>
      <c r="AM30" s="48">
        <f>VLOOKUP($A30,'ADR Raw Data'!$B$6:$BE$43,'ADR Raw Data'!X$1,FALSE)</f>
        <v>3.4205231072601499</v>
      </c>
      <c r="AN30" s="49">
        <f>VLOOKUP($A30,'ADR Raw Data'!$B$6:$BE$43,'ADR Raw Data'!Y$1,FALSE)</f>
        <v>6.0238108644266699</v>
      </c>
      <c r="AO30" s="48">
        <f>VLOOKUP($A30,'ADR Raw Data'!$B$6:$BE$43,'ADR Raw Data'!AA$1,FALSE)</f>
        <v>1.04714109711079</v>
      </c>
      <c r="AP30" s="48">
        <f>VLOOKUP($A30,'ADR Raw Data'!$B$6:$BE$43,'ADR Raw Data'!AB$1,FALSE)</f>
        <v>15.8360557218405</v>
      </c>
      <c r="AQ30" s="49">
        <f>VLOOKUP($A30,'ADR Raw Data'!$B$6:$BE$43,'ADR Raw Data'!AC$1,FALSE)</f>
        <v>7.7934181930765201</v>
      </c>
      <c r="AR30" s="50">
        <f>VLOOKUP($A30,'ADR Raw Data'!$B$6:$BE$43,'ADR Raw Data'!AE$1,FALSE)</f>
        <v>6.6068314709257203</v>
      </c>
      <c r="AS30" s="40"/>
      <c r="AT30" s="51">
        <f>VLOOKUP($A30,'RevPAR Raw Data'!$B$6:$BE$43,'RevPAR Raw Data'!G$1,FALSE)</f>
        <v>30.833306487695701</v>
      </c>
      <c r="AU30" s="52">
        <f>VLOOKUP($A30,'RevPAR Raw Data'!$B$6:$BE$43,'RevPAR Raw Data'!H$1,FALSE)</f>
        <v>44.169850857568903</v>
      </c>
      <c r="AV30" s="52">
        <f>VLOOKUP($A30,'RevPAR Raw Data'!$B$6:$BE$43,'RevPAR Raw Data'!I$1,FALSE)</f>
        <v>56.877976137211</v>
      </c>
      <c r="AW30" s="52">
        <f>VLOOKUP($A30,'RevPAR Raw Data'!$B$6:$BE$43,'RevPAR Raw Data'!J$1,FALSE)</f>
        <v>57.371667412378798</v>
      </c>
      <c r="AX30" s="52">
        <f>VLOOKUP($A30,'RevPAR Raw Data'!$B$6:$BE$43,'RevPAR Raw Data'!K$1,FALSE)</f>
        <v>52.723856823266203</v>
      </c>
      <c r="AY30" s="53">
        <f>VLOOKUP($A30,'RevPAR Raw Data'!$B$6:$BE$43,'RevPAR Raw Data'!L$1,FALSE)</f>
        <v>48.395331543624103</v>
      </c>
      <c r="AZ30" s="52">
        <f>VLOOKUP($A30,'RevPAR Raw Data'!$B$6:$BE$43,'RevPAR Raw Data'!N$1,FALSE)</f>
        <v>49.404938105891098</v>
      </c>
      <c r="BA30" s="52">
        <f>VLOOKUP($A30,'RevPAR Raw Data'!$B$6:$BE$43,'RevPAR Raw Data'!O$1,FALSE)</f>
        <v>49.532222222222202</v>
      </c>
      <c r="BB30" s="53">
        <f>VLOOKUP($A30,'RevPAR Raw Data'!$B$6:$BE$43,'RevPAR Raw Data'!P$1,FALSE)</f>
        <v>49.468580164056597</v>
      </c>
      <c r="BC30" s="54">
        <f>VLOOKUP($A30,'RevPAR Raw Data'!$B$6:$BE$43,'RevPAR Raw Data'!R$1,FALSE)</f>
        <v>48.7019740066048</v>
      </c>
      <c r="BE30" s="47">
        <f>VLOOKUP($A30,'RevPAR Raw Data'!$B$6:$BE$43,'RevPAR Raw Data'!T$1,FALSE)</f>
        <v>-20.015666400502401</v>
      </c>
      <c r="BF30" s="48">
        <f>VLOOKUP($A30,'RevPAR Raw Data'!$B$6:$BE$43,'RevPAR Raw Data'!U$1,FALSE)</f>
        <v>-8.1536078417107891</v>
      </c>
      <c r="BG30" s="48">
        <f>VLOOKUP($A30,'RevPAR Raw Data'!$B$6:$BE$43,'RevPAR Raw Data'!V$1,FALSE)</f>
        <v>16.956196600259101</v>
      </c>
      <c r="BH30" s="48">
        <f>VLOOKUP($A30,'RevPAR Raw Data'!$B$6:$BE$43,'RevPAR Raw Data'!W$1,FALSE)</f>
        <v>33.426056962108099</v>
      </c>
      <c r="BI30" s="48">
        <f>VLOOKUP($A30,'RevPAR Raw Data'!$B$6:$BE$43,'RevPAR Raw Data'!X$1,FALSE)</f>
        <v>33.272551020526599</v>
      </c>
      <c r="BJ30" s="49">
        <f>VLOOKUP($A30,'RevPAR Raw Data'!$B$6:$BE$43,'RevPAR Raw Data'!Y$1,FALSE)</f>
        <v>11.084163708738201</v>
      </c>
      <c r="BK30" s="48">
        <f>VLOOKUP($A30,'RevPAR Raw Data'!$B$6:$BE$43,'RevPAR Raw Data'!AA$1,FALSE)</f>
        <v>6.89139226920586</v>
      </c>
      <c r="BL30" s="48">
        <f>VLOOKUP($A30,'RevPAR Raw Data'!$B$6:$BE$43,'RevPAR Raw Data'!AB$1,FALSE)</f>
        <v>33.573423266261301</v>
      </c>
      <c r="BM30" s="49">
        <f>VLOOKUP($A30,'RevPAR Raw Data'!$B$6:$BE$43,'RevPAR Raw Data'!AC$1,FALSE)</f>
        <v>18.7690401476302</v>
      </c>
      <c r="BN30" s="50">
        <f>VLOOKUP($A30,'RevPAR Raw Data'!$B$6:$BE$43,'RevPAR Raw Data'!AE$1,FALSE)</f>
        <v>13.2100172236789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Data'!G$3,FALSE)</f>
        <v>42.6412732474964</v>
      </c>
      <c r="C32" s="48">
        <f>VLOOKUP($A32,'Occupancy Raw Data'!$B$8:$BE$45,'Occupancy Raw Data'!H$3,FALSE)</f>
        <v>44.434012875536403</v>
      </c>
      <c r="D32" s="48">
        <f>VLOOKUP($A32,'Occupancy Raw Data'!$B$8:$BE$45,'Occupancy Raw Data'!I$3,FALSE)</f>
        <v>48.900214592274601</v>
      </c>
      <c r="E32" s="48">
        <f>VLOOKUP($A32,'Occupancy Raw Data'!$B$8:$BE$45,'Occupancy Raw Data'!J$3,FALSE)</f>
        <v>49.204220314735302</v>
      </c>
      <c r="F32" s="48">
        <f>VLOOKUP($A32,'Occupancy Raw Data'!$B$8:$BE$45,'Occupancy Raw Data'!K$3,FALSE)</f>
        <v>48.788447782546399</v>
      </c>
      <c r="G32" s="49">
        <f>VLOOKUP($A32,'Occupancy Raw Data'!$B$8:$BE$45,'Occupancy Raw Data'!L$3,FALSE)</f>
        <v>46.7936337625178</v>
      </c>
      <c r="H32" s="48">
        <f>VLOOKUP($A32,'Occupancy Raw Data'!$B$8:$BE$45,'Occupancy Raw Data'!N$3,FALSE)</f>
        <v>48.292203147353298</v>
      </c>
      <c r="I32" s="48">
        <f>VLOOKUP($A32,'Occupancy Raw Data'!$B$8:$BE$45,'Occupancy Raw Data'!O$3,FALSE)</f>
        <v>55.852110157367598</v>
      </c>
      <c r="J32" s="49">
        <f>VLOOKUP($A32,'Occupancy Raw Data'!$B$8:$BE$45,'Occupancy Raw Data'!P$3,FALSE)</f>
        <v>52.072156652360498</v>
      </c>
      <c r="K32" s="50">
        <f>VLOOKUP($A32,'Occupancy Raw Data'!$B$8:$BE$45,'Occupancy Raw Data'!R$3,FALSE)</f>
        <v>48.301783159615702</v>
      </c>
      <c r="M32" s="47">
        <f>VLOOKUP($A32,'Occupancy Raw Data'!$B$8:$BE$45,'Occupancy Raw Data'!T$3,FALSE)</f>
        <v>-10.5114513539383</v>
      </c>
      <c r="N32" s="48">
        <f>VLOOKUP($A32,'Occupancy Raw Data'!$B$8:$BE$45,'Occupancy Raw Data'!U$3,FALSE)</f>
        <v>-13.298533229128299</v>
      </c>
      <c r="O32" s="48">
        <f>VLOOKUP($A32,'Occupancy Raw Data'!$B$8:$BE$45,'Occupancy Raw Data'!V$3,FALSE)</f>
        <v>-6.9506688257892302</v>
      </c>
      <c r="P32" s="48">
        <f>VLOOKUP($A32,'Occupancy Raw Data'!$B$8:$BE$45,'Occupancy Raw Data'!W$3,FALSE)</f>
        <v>-4.5618928803427403</v>
      </c>
      <c r="Q32" s="48">
        <f>VLOOKUP($A32,'Occupancy Raw Data'!$B$8:$BE$45,'Occupancy Raw Data'!X$3,FALSE)</f>
        <v>1.74394575666031</v>
      </c>
      <c r="R32" s="49">
        <f>VLOOKUP($A32,'Occupancy Raw Data'!$B$8:$BE$45,'Occupancy Raw Data'!Y$3,FALSE)</f>
        <v>-6.7710143683254698</v>
      </c>
      <c r="S32" s="48">
        <f>VLOOKUP($A32,'Occupancy Raw Data'!$B$8:$BE$45,'Occupancy Raw Data'!AA$3,FALSE)</f>
        <v>-14.3352421365959</v>
      </c>
      <c r="T32" s="48">
        <f>VLOOKUP($A32,'Occupancy Raw Data'!$B$8:$BE$45,'Occupancy Raw Data'!AB$3,FALSE)</f>
        <v>10.413645426634</v>
      </c>
      <c r="U32" s="49">
        <f>VLOOKUP($A32,'Occupancy Raw Data'!$B$8:$BE$45,'Occupancy Raw Data'!AC$3,FALSE)</f>
        <v>-2.6217782922972601</v>
      </c>
      <c r="V32" s="50">
        <f>VLOOKUP($A32,'Occupancy Raw Data'!$B$8:$BE$45,'Occupancy Raw Data'!AE$3,FALSE)</f>
        <v>-5.5332284413943604</v>
      </c>
      <c r="X32" s="51">
        <f>VLOOKUP($A32,'ADR Raw Data'!$B$6:$BE$43,'ADR Raw Data'!G$1,FALSE)</f>
        <v>92.236025739148602</v>
      </c>
      <c r="Y32" s="52">
        <f>VLOOKUP($A32,'ADR Raw Data'!$B$6:$BE$43,'ADR Raw Data'!H$1,FALSE)</f>
        <v>91.552273749874203</v>
      </c>
      <c r="Z32" s="52">
        <f>VLOOKUP($A32,'ADR Raw Data'!$B$6:$BE$43,'ADR Raw Data'!I$1,FALSE)</f>
        <v>93.063416968367093</v>
      </c>
      <c r="AA32" s="52">
        <f>VLOOKUP($A32,'ADR Raw Data'!$B$6:$BE$43,'ADR Raw Data'!J$1,FALSE)</f>
        <v>93.180134254043196</v>
      </c>
      <c r="AB32" s="52">
        <f>VLOOKUP($A32,'ADR Raw Data'!$B$6:$BE$43,'ADR Raw Data'!K$1,FALSE)</f>
        <v>91.565888903143005</v>
      </c>
      <c r="AC32" s="53">
        <f>VLOOKUP($A32,'ADR Raw Data'!$B$6:$BE$43,'ADR Raw Data'!L$1,FALSE)</f>
        <v>92.337906911376905</v>
      </c>
      <c r="AD32" s="52">
        <f>VLOOKUP($A32,'ADR Raw Data'!$B$6:$BE$43,'ADR Raw Data'!N$1,FALSE)</f>
        <v>100.54991692279199</v>
      </c>
      <c r="AE32" s="52">
        <f>VLOOKUP($A32,'ADR Raw Data'!$B$6:$BE$43,'ADR Raw Data'!O$1,FALSE)</f>
        <v>109.237510453854</v>
      </c>
      <c r="AF32" s="53">
        <f>VLOOKUP($A32,'ADR Raw Data'!$B$6:$BE$43,'ADR Raw Data'!P$1,FALSE)</f>
        <v>105.20903286971399</v>
      </c>
      <c r="AG32" s="54">
        <f>VLOOKUP($A32,'ADR Raw Data'!$B$6:$BE$43,'ADR Raw Data'!R$1,FALSE)</f>
        <v>96.302429504555107</v>
      </c>
      <c r="AI32" s="47">
        <f>VLOOKUP($A32,'ADR Raw Data'!$B$6:$BE$43,'ADR Raw Data'!T$1,FALSE)</f>
        <v>4.8994344456107797</v>
      </c>
      <c r="AJ32" s="48">
        <f>VLOOKUP($A32,'ADR Raw Data'!$B$6:$BE$43,'ADR Raw Data'!U$1,FALSE)</f>
        <v>5.9557586229002197</v>
      </c>
      <c r="AK32" s="48">
        <f>VLOOKUP($A32,'ADR Raw Data'!$B$6:$BE$43,'ADR Raw Data'!V$1,FALSE)</f>
        <v>4.6862750427536097</v>
      </c>
      <c r="AL32" s="48">
        <f>VLOOKUP($A32,'ADR Raw Data'!$B$6:$BE$43,'ADR Raw Data'!W$1,FALSE)</f>
        <v>6.8366945935876497</v>
      </c>
      <c r="AM32" s="48">
        <f>VLOOKUP($A32,'ADR Raw Data'!$B$6:$BE$43,'ADR Raw Data'!X$1,FALSE)</f>
        <v>2.55834419721785</v>
      </c>
      <c r="AN32" s="49">
        <f>VLOOKUP($A32,'ADR Raw Data'!$B$6:$BE$43,'ADR Raw Data'!Y$1,FALSE)</f>
        <v>5.0095008374525198</v>
      </c>
      <c r="AO32" s="48">
        <f>VLOOKUP($A32,'ADR Raw Data'!$B$6:$BE$43,'ADR Raw Data'!AA$1,FALSE)</f>
        <v>-3.5343591796219598</v>
      </c>
      <c r="AP32" s="48">
        <f>VLOOKUP($A32,'ADR Raw Data'!$B$6:$BE$43,'ADR Raw Data'!AB$1,FALSE)</f>
        <v>14.783986260401701</v>
      </c>
      <c r="AQ32" s="49">
        <f>VLOOKUP($A32,'ADR Raw Data'!$B$6:$BE$43,'ADR Raw Data'!AC$1,FALSE)</f>
        <v>5.2735387629553898</v>
      </c>
      <c r="AR32" s="50">
        <f>VLOOKUP($A32,'ADR Raw Data'!$B$6:$BE$43,'ADR Raw Data'!AE$1,FALSE)</f>
        <v>5.2202554409933599</v>
      </c>
      <c r="AS32" s="40"/>
      <c r="AT32" s="51">
        <f>VLOOKUP($A32,'RevPAR Raw Data'!$B$6:$BE$43,'RevPAR Raw Data'!G$1,FALSE)</f>
        <v>39.330615768061499</v>
      </c>
      <c r="AU32" s="52">
        <f>VLOOKUP($A32,'RevPAR Raw Data'!$B$6:$BE$43,'RevPAR Raw Data'!H$1,FALSE)</f>
        <v>40.680349105865503</v>
      </c>
      <c r="AV32" s="52">
        <f>VLOOKUP($A32,'RevPAR Raw Data'!$B$6:$BE$43,'RevPAR Raw Data'!I$1,FALSE)</f>
        <v>45.5082106044349</v>
      </c>
      <c r="AW32" s="52">
        <f>VLOOKUP($A32,'RevPAR Raw Data'!$B$6:$BE$43,'RevPAR Raw Data'!J$1,FALSE)</f>
        <v>45.848558547925599</v>
      </c>
      <c r="AX32" s="52">
        <f>VLOOKUP($A32,'RevPAR Raw Data'!$B$6:$BE$43,'RevPAR Raw Data'!K$1,FALSE)</f>
        <v>44.673575894134402</v>
      </c>
      <c r="AY32" s="53">
        <f>VLOOKUP($A32,'RevPAR Raw Data'!$B$6:$BE$43,'RevPAR Raw Data'!L$1,FALSE)</f>
        <v>43.208261984084402</v>
      </c>
      <c r="AZ32" s="52">
        <f>VLOOKUP($A32,'RevPAR Raw Data'!$B$6:$BE$43,'RevPAR Raw Data'!N$1,FALSE)</f>
        <v>48.557770144849698</v>
      </c>
      <c r="BA32" s="52">
        <f>VLOOKUP($A32,'RevPAR Raw Data'!$B$6:$BE$43,'RevPAR Raw Data'!O$1,FALSE)</f>
        <v>61.011454671852597</v>
      </c>
      <c r="BB32" s="53">
        <f>VLOOKUP($A32,'RevPAR Raw Data'!$B$6:$BE$43,'RevPAR Raw Data'!P$1,FALSE)</f>
        <v>54.784612408351201</v>
      </c>
      <c r="BC32" s="54">
        <f>VLOOKUP($A32,'RevPAR Raw Data'!$B$6:$BE$43,'RevPAR Raw Data'!R$1,FALSE)</f>
        <v>46.515790676732003</v>
      </c>
      <c r="BD32" s="65"/>
      <c r="BE32" s="47">
        <f>VLOOKUP($A32,'RevPAR Raw Data'!$B$6:$BE$43,'RevPAR Raw Data'!T$1,FALSE)</f>
        <v>-6.1270185766959999</v>
      </c>
      <c r="BF32" s="48">
        <f>VLOOKUP($A32,'RevPAR Raw Data'!$B$6:$BE$43,'RevPAR Raw Data'!U$1,FALSE)</f>
        <v>-8.13480314574117</v>
      </c>
      <c r="BG32" s="48">
        <f>VLOOKUP($A32,'RevPAR Raw Data'!$B$6:$BE$43,'RevPAR Raw Data'!V$1,FALSE)</f>
        <v>-2.5901212415230299</v>
      </c>
      <c r="BH32" s="48">
        <f>VLOOKUP($A32,'RevPAR Raw Data'!$B$6:$BE$43,'RevPAR Raw Data'!W$1,FALSE)</f>
        <v>1.96291902932925</v>
      </c>
      <c r="BI32" s="48">
        <f>VLOOKUP($A32,'RevPAR Raw Data'!$B$6:$BE$43,'RevPAR Raw Data'!X$1,FALSE)</f>
        <v>4.3469060889463096</v>
      </c>
      <c r="BJ32" s="49">
        <f>VLOOKUP($A32,'RevPAR Raw Data'!$B$6:$BE$43,'RevPAR Raw Data'!Y$1,FALSE)</f>
        <v>-2.1007075523582399</v>
      </c>
      <c r="BK32" s="48">
        <f>VLOOKUP($A32,'RevPAR Raw Data'!$B$6:$BE$43,'RevPAR Raw Data'!AA$1,FALSE)</f>
        <v>-17.362942369841999</v>
      </c>
      <c r="BL32" s="48">
        <f>VLOOKUP($A32,'RevPAR Raw Data'!$B$6:$BE$43,'RevPAR Raw Data'!AB$1,FALSE)</f>
        <v>26.737183596116299</v>
      </c>
      <c r="BM32" s="49">
        <f>VLOOKUP($A32,'RevPAR Raw Data'!$B$6:$BE$43,'RevPAR Raw Data'!AC$1,FALSE)</f>
        <v>2.51349997613507</v>
      </c>
      <c r="BN32" s="50">
        <f>VLOOKUP($A32,'RevPAR Raw Data'!$B$6:$BE$43,'RevPAR Raw Data'!AE$1,FALSE)</f>
        <v>-0.60182165917548303</v>
      </c>
    </row>
    <row r="33" spans="1:66" x14ac:dyDescent="0.25">
      <c r="A33" s="63" t="s">
        <v>46</v>
      </c>
      <c r="B33" s="47">
        <f>VLOOKUP($A33,'Occupancy Raw Data'!$B$8:$BE$45,'Occupancy Raw Data'!G$3,FALSE)</f>
        <v>40.425128107800298</v>
      </c>
      <c r="C33" s="48">
        <f>VLOOKUP($A33,'Occupancy Raw Data'!$B$8:$BE$45,'Occupancy Raw Data'!H$3,FALSE)</f>
        <v>44.410704118428498</v>
      </c>
      <c r="D33" s="48">
        <f>VLOOKUP($A33,'Occupancy Raw Data'!$B$8:$BE$45,'Occupancy Raw Data'!I$3,FALSE)</f>
        <v>48.016701461377799</v>
      </c>
      <c r="E33" s="48">
        <f>VLOOKUP($A33,'Occupancy Raw Data'!$B$8:$BE$45,'Occupancy Raw Data'!J$3,FALSE)</f>
        <v>46.080850256215598</v>
      </c>
      <c r="F33" s="48">
        <f>VLOOKUP($A33,'Occupancy Raw Data'!$B$8:$BE$45,'Occupancy Raw Data'!K$3,FALSE)</f>
        <v>46.118808122983403</v>
      </c>
      <c r="G33" s="49">
        <f>VLOOKUP($A33,'Occupancy Raw Data'!$B$8:$BE$45,'Occupancy Raw Data'!L$3,FALSE)</f>
        <v>45.010438413361101</v>
      </c>
      <c r="H33" s="48">
        <f>VLOOKUP($A33,'Occupancy Raw Data'!$B$8:$BE$45,'Occupancy Raw Data'!N$3,FALSE)</f>
        <v>44.372746251660601</v>
      </c>
      <c r="I33" s="48">
        <f>VLOOKUP($A33,'Occupancy Raw Data'!$B$8:$BE$45,'Occupancy Raw Data'!O$3,FALSE)</f>
        <v>46.650218257733897</v>
      </c>
      <c r="J33" s="49">
        <f>VLOOKUP($A33,'Occupancy Raw Data'!$B$8:$BE$45,'Occupancy Raw Data'!P$3,FALSE)</f>
        <v>45.511482254697199</v>
      </c>
      <c r="K33" s="50">
        <f>VLOOKUP($A33,'Occupancy Raw Data'!$B$8:$BE$45,'Occupancy Raw Data'!R$3,FALSE)</f>
        <v>45.153593796599999</v>
      </c>
      <c r="M33" s="47">
        <f>VLOOKUP($A33,'Occupancy Raw Data'!$B$8:$BE$45,'Occupancy Raw Data'!T$3,FALSE)</f>
        <v>-22.794755335492201</v>
      </c>
      <c r="N33" s="48">
        <f>VLOOKUP($A33,'Occupancy Raw Data'!$B$8:$BE$45,'Occupancy Raw Data'!U$3,FALSE)</f>
        <v>-25.251179170192302</v>
      </c>
      <c r="O33" s="48">
        <f>VLOOKUP($A33,'Occupancy Raw Data'!$B$8:$BE$45,'Occupancy Raw Data'!V$3,FALSE)</f>
        <v>-17.8384433438457</v>
      </c>
      <c r="P33" s="48">
        <f>VLOOKUP($A33,'Occupancy Raw Data'!$B$8:$BE$45,'Occupancy Raw Data'!W$3,FALSE)</f>
        <v>-21.072167631034301</v>
      </c>
      <c r="Q33" s="48">
        <f>VLOOKUP($A33,'Occupancy Raw Data'!$B$8:$BE$45,'Occupancy Raw Data'!X$3,FALSE)</f>
        <v>-11.789853062431799</v>
      </c>
      <c r="R33" s="49">
        <f>VLOOKUP($A33,'Occupancy Raw Data'!$B$8:$BE$45,'Occupancy Raw Data'!Y$3,FALSE)</f>
        <v>-19.876624986660399</v>
      </c>
      <c r="S33" s="48">
        <f>VLOOKUP($A33,'Occupancy Raw Data'!$B$8:$BE$45,'Occupancy Raw Data'!AA$3,FALSE)</f>
        <v>-17.609478731133599</v>
      </c>
      <c r="T33" s="48">
        <f>VLOOKUP($A33,'Occupancy Raw Data'!$B$8:$BE$45,'Occupancy Raw Data'!AB$3,FALSE)</f>
        <v>-18.051647313120601</v>
      </c>
      <c r="U33" s="49">
        <f>VLOOKUP($A33,'Occupancy Raw Data'!$B$8:$BE$45,'Occupancy Raw Data'!AC$3,FALSE)</f>
        <v>-17.836689173999599</v>
      </c>
      <c r="V33" s="50">
        <f>VLOOKUP($A33,'Occupancy Raw Data'!$B$8:$BE$45,'Occupancy Raw Data'!AE$3,FALSE)</f>
        <v>-19.299626425035701</v>
      </c>
      <c r="X33" s="51">
        <f>VLOOKUP($A33,'ADR Raw Data'!$B$6:$BE$43,'ADR Raw Data'!G$1,FALSE)</f>
        <v>78.2621026291079</v>
      </c>
      <c r="Y33" s="52">
        <f>VLOOKUP($A33,'ADR Raw Data'!$B$6:$BE$43,'ADR Raw Data'!H$1,FALSE)</f>
        <v>78.299546923076903</v>
      </c>
      <c r="Z33" s="52">
        <f>VLOOKUP($A33,'ADR Raw Data'!$B$6:$BE$43,'ADR Raw Data'!I$1,FALSE)</f>
        <v>81.747068300395199</v>
      </c>
      <c r="AA33" s="52">
        <f>VLOOKUP($A33,'ADR Raw Data'!$B$6:$BE$43,'ADR Raw Data'!J$1,FALSE)</f>
        <v>77.503769151564995</v>
      </c>
      <c r="AB33" s="52">
        <f>VLOOKUP($A33,'ADR Raw Data'!$B$6:$BE$43,'ADR Raw Data'!K$1,FALSE)</f>
        <v>78.006885843621305</v>
      </c>
      <c r="AC33" s="53">
        <f>VLOOKUP($A33,'ADR Raw Data'!$B$6:$BE$43,'ADR Raw Data'!L$1,FALSE)</f>
        <v>78.805463425535507</v>
      </c>
      <c r="AD33" s="52">
        <f>VLOOKUP($A33,'ADR Raw Data'!$B$6:$BE$43,'ADR Raw Data'!N$1,FALSE)</f>
        <v>80.331039905902401</v>
      </c>
      <c r="AE33" s="52">
        <f>VLOOKUP($A33,'ADR Raw Data'!$B$6:$BE$43,'ADR Raw Data'!O$1,FALSE)</f>
        <v>83.674422823433602</v>
      </c>
      <c r="AF33" s="53">
        <f>VLOOKUP($A33,'ADR Raw Data'!$B$6:$BE$43,'ADR Raw Data'!P$1,FALSE)</f>
        <v>82.044558507089207</v>
      </c>
      <c r="AG33" s="54">
        <f>VLOOKUP($A33,'ADR Raw Data'!$B$6:$BE$43,'ADR Raw Data'!R$1,FALSE)</f>
        <v>79.738254347303894</v>
      </c>
      <c r="AI33" s="47">
        <f>VLOOKUP($A33,'ADR Raw Data'!$B$6:$BE$43,'ADR Raw Data'!T$1,FALSE)</f>
        <v>-4.9044386107314004</v>
      </c>
      <c r="AJ33" s="48">
        <f>VLOOKUP($A33,'ADR Raw Data'!$B$6:$BE$43,'ADR Raw Data'!U$1,FALSE)</f>
        <v>-5.5508483016988999</v>
      </c>
      <c r="AK33" s="48">
        <f>VLOOKUP($A33,'ADR Raw Data'!$B$6:$BE$43,'ADR Raw Data'!V$1,FALSE)</f>
        <v>-1.8998499418536401</v>
      </c>
      <c r="AL33" s="48">
        <f>VLOOKUP($A33,'ADR Raw Data'!$B$6:$BE$43,'ADR Raw Data'!W$1,FALSE)</f>
        <v>-8.7448126966682107</v>
      </c>
      <c r="AM33" s="48">
        <f>VLOOKUP($A33,'ADR Raw Data'!$B$6:$BE$43,'ADR Raw Data'!X$1,FALSE)</f>
        <v>-5.1099200658892698</v>
      </c>
      <c r="AN33" s="49">
        <f>VLOOKUP($A33,'ADR Raw Data'!$B$6:$BE$43,'ADR Raw Data'!Y$1,FALSE)</f>
        <v>-5.2487245101743598</v>
      </c>
      <c r="AO33" s="48">
        <f>VLOOKUP($A33,'ADR Raw Data'!$B$6:$BE$43,'ADR Raw Data'!AA$1,FALSE)</f>
        <v>-4.6713283346547803</v>
      </c>
      <c r="AP33" s="48">
        <f>VLOOKUP($A33,'ADR Raw Data'!$B$6:$BE$43,'ADR Raw Data'!AB$1,FALSE)</f>
        <v>-1.4440810151888099</v>
      </c>
      <c r="AQ33" s="49">
        <f>VLOOKUP($A33,'ADR Raw Data'!$B$6:$BE$43,'ADR Raw Data'!AC$1,FALSE)</f>
        <v>-3.0122724958808602</v>
      </c>
      <c r="AR33" s="50">
        <f>VLOOKUP($A33,'ADR Raw Data'!$B$6:$BE$43,'ADR Raw Data'!AE$1,FALSE)</f>
        <v>-4.5885498034459502</v>
      </c>
      <c r="AS33" s="40"/>
      <c r="AT33" s="51">
        <f>VLOOKUP($A33,'RevPAR Raw Data'!$B$6:$BE$43,'RevPAR Raw Data'!G$1,FALSE)</f>
        <v>31.637555247674999</v>
      </c>
      <c r="AU33" s="52">
        <f>VLOOKUP($A33,'RevPAR Raw Data'!$B$6:$BE$43,'RevPAR Raw Data'!H$1,FALSE)</f>
        <v>34.773380110077802</v>
      </c>
      <c r="AV33" s="52">
        <f>VLOOKUP($A33,'RevPAR Raw Data'!$B$6:$BE$43,'RevPAR Raw Data'!I$1,FALSE)</f>
        <v>39.252245739229402</v>
      </c>
      <c r="AW33" s="52">
        <f>VLOOKUP($A33,'RevPAR Raw Data'!$B$6:$BE$43,'RevPAR Raw Data'!J$1,FALSE)</f>
        <v>35.714395805655698</v>
      </c>
      <c r="AX33" s="52">
        <f>VLOOKUP($A33,'RevPAR Raw Data'!$B$6:$BE$43,'RevPAR Raw Data'!K$1,FALSE)</f>
        <v>35.975846004934503</v>
      </c>
      <c r="AY33" s="53">
        <f>VLOOKUP($A33,'RevPAR Raw Data'!$B$6:$BE$43,'RevPAR Raw Data'!L$1,FALSE)</f>
        <v>35.470684581514497</v>
      </c>
      <c r="AZ33" s="52">
        <f>VLOOKUP($A33,'RevPAR Raw Data'!$B$6:$BE$43,'RevPAR Raw Data'!N$1,FALSE)</f>
        <v>35.645088498766299</v>
      </c>
      <c r="BA33" s="52">
        <f>VLOOKUP($A33,'RevPAR Raw Data'!$B$6:$BE$43,'RevPAR Raw Data'!O$1,FALSE)</f>
        <v>39.034300873030901</v>
      </c>
      <c r="BB33" s="53">
        <f>VLOOKUP($A33,'RevPAR Raw Data'!$B$6:$BE$43,'RevPAR Raw Data'!P$1,FALSE)</f>
        <v>37.3396946858986</v>
      </c>
      <c r="BC33" s="54">
        <f>VLOOKUP($A33,'RevPAR Raw Data'!$B$6:$BE$43,'RevPAR Raw Data'!R$1,FALSE)</f>
        <v>36.0046874684814</v>
      </c>
      <c r="BE33" s="47">
        <f>VLOOKUP($A33,'RevPAR Raw Data'!$B$6:$BE$43,'RevPAR Raw Data'!T$1,FALSE)</f>
        <v>-26.581239164328</v>
      </c>
      <c r="BF33" s="48">
        <f>VLOOKUP($A33,'RevPAR Raw Data'!$B$6:$BE$43,'RevPAR Raw Data'!U$1,FALSE)</f>
        <v>-29.4003728217637</v>
      </c>
      <c r="BG33" s="48">
        <f>VLOOKUP($A33,'RevPAR Raw Data'!$B$6:$BE$43,'RevPAR Raw Data'!V$1,FALSE)</f>
        <v>-19.3993896302037</v>
      </c>
      <c r="BH33" s="48">
        <f>VLOOKUP($A33,'RevPAR Raw Data'!$B$6:$BE$43,'RevPAR Raw Data'!W$1,FALSE)</f>
        <v>-27.9742587372406</v>
      </c>
      <c r="BI33" s="48">
        <f>VLOOKUP($A33,'RevPAR Raw Data'!$B$6:$BE$43,'RevPAR Raw Data'!X$1,FALSE)</f>
        <v>-16.297321060944999</v>
      </c>
      <c r="BJ33" s="49">
        <f>VLOOKUP($A33,'RevPAR Raw Data'!$B$6:$BE$43,'RevPAR Raw Data'!Y$1,FALSE)</f>
        <v>-24.082080209364499</v>
      </c>
      <c r="BK33" s="48">
        <f>VLOOKUP($A33,'RevPAR Raw Data'!$B$6:$BE$43,'RevPAR Raw Data'!AA$1,FALSE)</f>
        <v>-21.458210496235999</v>
      </c>
      <c r="BL33" s="48">
        <f>VLOOKUP($A33,'RevPAR Raw Data'!$B$6:$BE$43,'RevPAR Raw Data'!AB$1,FALSE)</f>
        <v>-19.235047916531801</v>
      </c>
      <c r="BM33" s="49">
        <f>VLOOKUP($A33,'RevPAR Raw Data'!$B$6:$BE$43,'RevPAR Raw Data'!AC$1,FALSE)</f>
        <v>-20.311671987716299</v>
      </c>
      <c r="BN33" s="50">
        <f>VLOOKUP($A33,'RevPAR Raw Data'!$B$6:$BE$43,'RevPAR Raw Data'!AE$1,FALSE)</f>
        <v>-23.002603258089898</v>
      </c>
    </row>
    <row r="34" spans="1:66" x14ac:dyDescent="0.25">
      <c r="A34" s="63" t="s">
        <v>95</v>
      </c>
      <c r="B34" s="47">
        <f>VLOOKUP($A34,'Occupancy Raw Data'!$B$8:$BE$45,'Occupancy Raw Data'!G$3,FALSE)</f>
        <v>33.3396119796571</v>
      </c>
      <c r="C34" s="48">
        <f>VLOOKUP($A34,'Occupancy Raw Data'!$B$8:$BE$45,'Occupancy Raw Data'!H$3,FALSE)</f>
        <v>35.260877754756002</v>
      </c>
      <c r="D34" s="48">
        <f>VLOOKUP($A34,'Occupancy Raw Data'!$B$8:$BE$45,'Occupancy Raw Data'!I$3,FALSE)</f>
        <v>40.685628178564698</v>
      </c>
      <c r="E34" s="48">
        <f>VLOOKUP($A34,'Occupancy Raw Data'!$B$8:$BE$45,'Occupancy Raw Data'!J$3,FALSE)</f>
        <v>41.7404407609719</v>
      </c>
      <c r="F34" s="48">
        <f>VLOOKUP($A34,'Occupancy Raw Data'!$B$8:$BE$45,'Occupancy Raw Data'!K$3,FALSE)</f>
        <v>40.968167263138</v>
      </c>
      <c r="G34" s="49">
        <f>VLOOKUP($A34,'Occupancy Raw Data'!$B$8:$BE$45,'Occupancy Raw Data'!L$3,FALSE)</f>
        <v>38.398945187417503</v>
      </c>
      <c r="H34" s="48">
        <f>VLOOKUP($A34,'Occupancy Raw Data'!$B$8:$BE$45,'Occupancy Raw Data'!N$3,FALSE)</f>
        <v>44.735355057449603</v>
      </c>
      <c r="I34" s="48">
        <f>VLOOKUP($A34,'Occupancy Raw Data'!$B$8:$BE$45,'Occupancy Raw Data'!O$3,FALSE)</f>
        <v>57.524957619137297</v>
      </c>
      <c r="J34" s="49">
        <f>VLOOKUP($A34,'Occupancy Raw Data'!$B$8:$BE$45,'Occupancy Raw Data'!P$3,FALSE)</f>
        <v>51.130156338293403</v>
      </c>
      <c r="K34" s="50">
        <f>VLOOKUP($A34,'Occupancy Raw Data'!$B$8:$BE$45,'Occupancy Raw Data'!R$3,FALSE)</f>
        <v>42.0364340876678</v>
      </c>
      <c r="M34" s="47">
        <f>VLOOKUP($A34,'Occupancy Raw Data'!$B$8:$BE$45,'Occupancy Raw Data'!T$3,FALSE)</f>
        <v>-11.122460076475001</v>
      </c>
      <c r="N34" s="48">
        <f>VLOOKUP($A34,'Occupancy Raw Data'!$B$8:$BE$45,'Occupancy Raw Data'!U$3,FALSE)</f>
        <v>-9.5228182964336803</v>
      </c>
      <c r="O34" s="48">
        <f>VLOOKUP($A34,'Occupancy Raw Data'!$B$8:$BE$45,'Occupancy Raw Data'!V$3,FALSE)</f>
        <v>-8.20054882945157</v>
      </c>
      <c r="P34" s="48">
        <f>VLOOKUP($A34,'Occupancy Raw Data'!$B$8:$BE$45,'Occupancy Raw Data'!W$3,FALSE)</f>
        <v>-0.18261037070067501</v>
      </c>
      <c r="Q34" s="48">
        <f>VLOOKUP($A34,'Occupancy Raw Data'!$B$8:$BE$45,'Occupancy Raw Data'!X$3,FALSE)</f>
        <v>0.15073990659574801</v>
      </c>
      <c r="R34" s="49">
        <f>VLOOKUP($A34,'Occupancy Raw Data'!$B$8:$BE$45,'Occupancy Raw Data'!Y$3,FALSE)</f>
        <v>-5.6664004969935799</v>
      </c>
      <c r="S34" s="48">
        <f>VLOOKUP($A34,'Occupancy Raw Data'!$B$8:$BE$45,'Occupancy Raw Data'!AA$3,FALSE)</f>
        <v>-20.2537095274064</v>
      </c>
      <c r="T34" s="48">
        <f>VLOOKUP($A34,'Occupancy Raw Data'!$B$8:$BE$45,'Occupancy Raw Data'!AB$3,FALSE)</f>
        <v>31.771110043133799</v>
      </c>
      <c r="U34" s="49">
        <f>VLOOKUP($A34,'Occupancy Raw Data'!$B$8:$BE$45,'Occupancy Raw Data'!AC$3,FALSE)</f>
        <v>2.4362191777507798</v>
      </c>
      <c r="V34" s="50">
        <f>VLOOKUP($A34,'Occupancy Raw Data'!$B$8:$BE$45,'Occupancy Raw Data'!AE$3,FALSE)</f>
        <v>-2.9744120002319598</v>
      </c>
      <c r="X34" s="51">
        <f>VLOOKUP($A34,'ADR Raw Data'!$B$6:$BE$43,'ADR Raw Data'!G$1,FALSE)</f>
        <v>120.36953672316299</v>
      </c>
      <c r="Y34" s="52">
        <f>VLOOKUP($A34,'ADR Raw Data'!$B$6:$BE$43,'ADR Raw Data'!H$1,FALSE)</f>
        <v>122.501116452991</v>
      </c>
      <c r="Z34" s="52">
        <f>VLOOKUP($A34,'ADR Raw Data'!$B$6:$BE$43,'ADR Raw Data'!I$1,FALSE)</f>
        <v>121.57487037036999</v>
      </c>
      <c r="AA34" s="52">
        <f>VLOOKUP($A34,'ADR Raw Data'!$B$6:$BE$43,'ADR Raw Data'!J$1,FALSE)</f>
        <v>125.843628158844</v>
      </c>
      <c r="AB34" s="52">
        <f>VLOOKUP($A34,'ADR Raw Data'!$B$6:$BE$43,'ADR Raw Data'!K$1,FALSE)</f>
        <v>124.81862988505701</v>
      </c>
      <c r="AC34" s="53">
        <f>VLOOKUP($A34,'ADR Raw Data'!$B$6:$BE$43,'ADR Raw Data'!L$1,FALSE)</f>
        <v>123.155880506229</v>
      </c>
      <c r="AD34" s="52">
        <f>VLOOKUP($A34,'ADR Raw Data'!$B$6:$BE$43,'ADR Raw Data'!N$1,FALSE)</f>
        <v>141.692265263157</v>
      </c>
      <c r="AE34" s="52">
        <f>VLOOKUP($A34,'ADR Raw Data'!$B$6:$BE$43,'ADR Raw Data'!O$1,FALSE)</f>
        <v>148.108526522593</v>
      </c>
      <c r="AF34" s="53">
        <f>VLOOKUP($A34,'ADR Raw Data'!$B$6:$BE$43,'ADR Raw Data'!P$1,FALSE)</f>
        <v>145.30163381838199</v>
      </c>
      <c r="AG34" s="54">
        <f>VLOOKUP($A34,'ADR Raw Data'!$B$6:$BE$43,'ADR Raw Data'!R$1,FALSE)</f>
        <v>130.852033030341</v>
      </c>
      <c r="AI34" s="47">
        <f>VLOOKUP($A34,'ADR Raw Data'!$B$6:$BE$43,'ADR Raw Data'!T$1,FALSE)</f>
        <v>4.8994227573692699</v>
      </c>
      <c r="AJ34" s="48">
        <f>VLOOKUP($A34,'ADR Raw Data'!$B$6:$BE$43,'ADR Raw Data'!U$1,FALSE)</f>
        <v>11.2521736753725</v>
      </c>
      <c r="AK34" s="48">
        <f>VLOOKUP($A34,'ADR Raw Data'!$B$6:$BE$43,'ADR Raw Data'!V$1,FALSE)</f>
        <v>5.9682540552801697</v>
      </c>
      <c r="AL34" s="48">
        <f>VLOOKUP($A34,'ADR Raw Data'!$B$6:$BE$43,'ADR Raw Data'!W$1,FALSE)</f>
        <v>11.834782355589599</v>
      </c>
      <c r="AM34" s="48">
        <f>VLOOKUP($A34,'ADR Raw Data'!$B$6:$BE$43,'ADR Raw Data'!X$1,FALSE)</f>
        <v>2.3139720820773402</v>
      </c>
      <c r="AN34" s="49">
        <f>VLOOKUP($A34,'ADR Raw Data'!$B$6:$BE$43,'ADR Raw Data'!Y$1,FALSE)</f>
        <v>7.2264692943460203</v>
      </c>
      <c r="AO34" s="48">
        <f>VLOOKUP($A34,'ADR Raw Data'!$B$6:$BE$43,'ADR Raw Data'!AA$1,FALSE)</f>
        <v>-2.1881484308611401</v>
      </c>
      <c r="AP34" s="48">
        <f>VLOOKUP($A34,'ADR Raw Data'!$B$6:$BE$43,'ADR Raw Data'!AB$1,FALSE)</f>
        <v>19.7586730721112</v>
      </c>
      <c r="AQ34" s="49">
        <f>VLOOKUP($A34,'ADR Raw Data'!$B$6:$BE$43,'ADR Raw Data'!AC$1,FALSE)</f>
        <v>7.1132275376797702</v>
      </c>
      <c r="AR34" s="50">
        <f>VLOOKUP($A34,'ADR Raw Data'!$B$6:$BE$43,'ADR Raw Data'!AE$1,FALSE)</f>
        <v>7.5452085201405801</v>
      </c>
      <c r="AS34" s="40"/>
      <c r="AT34" s="51">
        <f>VLOOKUP($A34,'RevPAR Raw Data'!$B$6:$BE$43,'RevPAR Raw Data'!G$1,FALSE)</f>
        <v>40.130736485213703</v>
      </c>
      <c r="AU34" s="52">
        <f>VLOOKUP($A34,'RevPAR Raw Data'!$B$6:$BE$43,'RevPAR Raw Data'!H$1,FALSE)</f>
        <v>43.194968920700603</v>
      </c>
      <c r="AV34" s="52">
        <f>VLOOKUP($A34,'RevPAR Raw Data'!$B$6:$BE$43,'RevPAR Raw Data'!I$1,FALSE)</f>
        <v>49.463499717460898</v>
      </c>
      <c r="AW34" s="52">
        <f>VLOOKUP($A34,'RevPAR Raw Data'!$B$6:$BE$43,'RevPAR Raw Data'!J$1,FALSE)</f>
        <v>52.5276850631003</v>
      </c>
      <c r="AX34" s="52">
        <f>VLOOKUP($A34,'RevPAR Raw Data'!$B$6:$BE$43,'RevPAR Raw Data'!K$1,FALSE)</f>
        <v>51.135905066867501</v>
      </c>
      <c r="AY34" s="53">
        <f>VLOOKUP($A34,'RevPAR Raw Data'!$B$6:$BE$43,'RevPAR Raw Data'!L$1,FALSE)</f>
        <v>47.290559050668598</v>
      </c>
      <c r="AZ34" s="52">
        <f>VLOOKUP($A34,'RevPAR Raw Data'!$B$6:$BE$43,'RevPAR Raw Data'!N$1,FALSE)</f>
        <v>63.386537954417001</v>
      </c>
      <c r="BA34" s="52">
        <f>VLOOKUP($A34,'RevPAR Raw Data'!$B$6:$BE$43,'RevPAR Raw Data'!O$1,FALSE)</f>
        <v>85.199367112450503</v>
      </c>
      <c r="BB34" s="53">
        <f>VLOOKUP($A34,'RevPAR Raw Data'!$B$6:$BE$43,'RevPAR Raw Data'!P$1,FALSE)</f>
        <v>74.292952533433706</v>
      </c>
      <c r="BC34" s="54">
        <f>VLOOKUP($A34,'RevPAR Raw Data'!$B$6:$BE$43,'RevPAR Raw Data'!R$1,FALSE)</f>
        <v>55.005528617172899</v>
      </c>
      <c r="BE34" s="47">
        <f>VLOOKUP($A34,'RevPAR Raw Data'!$B$6:$BE$43,'RevPAR Raw Data'!T$1,FALSE)</f>
        <v>-6.7679736592718998</v>
      </c>
      <c r="BF34" s="48">
        <f>VLOOKUP($A34,'RevPAR Raw Data'!$B$6:$BE$43,'RevPAR Raw Data'!U$1,FALSE)</f>
        <v>0.657831325434031</v>
      </c>
      <c r="BG34" s="48">
        <f>VLOOKUP($A34,'RevPAR Raw Data'!$B$6:$BE$43,'RevPAR Raw Data'!V$1,FALSE)</f>
        <v>-2.7217243622403702</v>
      </c>
      <c r="BH34" s="48">
        <f>VLOOKUP($A34,'RevPAR Raw Data'!$B$6:$BE$43,'RevPAR Raw Data'!W$1,FALSE)</f>
        <v>11.6305604449578</v>
      </c>
      <c r="BI34" s="48">
        <f>VLOOKUP($A34,'RevPAR Raw Data'!$B$6:$BE$43,'RevPAR Raw Data'!X$1,FALSE)</f>
        <v>2.4682000680282599</v>
      </c>
      <c r="BJ34" s="49">
        <f>VLOOKUP($A34,'RevPAR Raw Data'!$B$6:$BE$43,'RevPAR Raw Data'!Y$1,FALSE)</f>
        <v>1.15058810534252</v>
      </c>
      <c r="BK34" s="48">
        <f>VLOOKUP($A34,'RevPAR Raw Data'!$B$6:$BE$43,'RevPAR Raw Data'!AA$1,FALSE)</f>
        <v>-21.998676731052399</v>
      </c>
      <c r="BL34" s="48">
        <f>VLOOKUP($A34,'RevPAR Raw Data'!$B$6:$BE$43,'RevPAR Raw Data'!AB$1,FALSE)</f>
        <v>57.807332880048499</v>
      </c>
      <c r="BM34" s="49">
        <f>VLOOKUP($A34,'RevPAR Raw Data'!$B$6:$BE$43,'RevPAR Raw Data'!AC$1,FALSE)</f>
        <v>9.72274052886055</v>
      </c>
      <c r="BN34" s="50">
        <f>VLOOKUP($A34,'RevPAR Raw Data'!$B$6:$BE$43,'RevPAR Raw Data'!AE$1,FALSE)</f>
        <v>4.3463709322430297</v>
      </c>
    </row>
    <row r="35" spans="1:66" x14ac:dyDescent="0.25">
      <c r="A35" s="63" t="s">
        <v>96</v>
      </c>
      <c r="B35" s="47">
        <f>VLOOKUP($A35,'Occupancy Raw Data'!$B$8:$BE$45,'Occupancy Raw Data'!G$3,FALSE)</f>
        <v>45.409540954095398</v>
      </c>
      <c r="C35" s="48">
        <f>VLOOKUP($A35,'Occupancy Raw Data'!$B$8:$BE$45,'Occupancy Raw Data'!H$3,FALSE)</f>
        <v>47.142214221422101</v>
      </c>
      <c r="D35" s="48">
        <f>VLOOKUP($A35,'Occupancy Raw Data'!$B$8:$BE$45,'Occupancy Raw Data'!I$3,FALSE)</f>
        <v>52.171467146714598</v>
      </c>
      <c r="E35" s="48">
        <f>VLOOKUP($A35,'Occupancy Raw Data'!$B$8:$BE$45,'Occupancy Raw Data'!J$3,FALSE)</f>
        <v>52.475247524752398</v>
      </c>
      <c r="F35" s="48">
        <f>VLOOKUP($A35,'Occupancy Raw Data'!$B$8:$BE$45,'Occupancy Raw Data'!K$3,FALSE)</f>
        <v>52.0139513951395</v>
      </c>
      <c r="G35" s="49">
        <f>VLOOKUP($A35,'Occupancy Raw Data'!$B$8:$BE$45,'Occupancy Raw Data'!L$3,FALSE)</f>
        <v>49.842484248424803</v>
      </c>
      <c r="H35" s="48">
        <f>VLOOKUP($A35,'Occupancy Raw Data'!$B$8:$BE$45,'Occupancy Raw Data'!N$3,FALSE)</f>
        <v>51.485148514851403</v>
      </c>
      <c r="I35" s="48">
        <f>VLOOKUP($A35,'Occupancy Raw Data'!$B$8:$BE$45,'Occupancy Raw Data'!O$3,FALSE)</f>
        <v>60.598559855985499</v>
      </c>
      <c r="J35" s="49">
        <f>VLOOKUP($A35,'Occupancy Raw Data'!$B$8:$BE$45,'Occupancy Raw Data'!P$3,FALSE)</f>
        <v>56.041854185418501</v>
      </c>
      <c r="K35" s="50">
        <f>VLOOKUP($A35,'Occupancy Raw Data'!$B$8:$BE$45,'Occupancy Raw Data'!R$3,FALSE)</f>
        <v>51.613732801851597</v>
      </c>
      <c r="M35" s="47">
        <f>VLOOKUP($A35,'Occupancy Raw Data'!$B$8:$BE$45,'Occupancy Raw Data'!T$3,FALSE)</f>
        <v>-8.9958248542245496</v>
      </c>
      <c r="N35" s="48">
        <f>VLOOKUP($A35,'Occupancy Raw Data'!$B$8:$BE$45,'Occupancy Raw Data'!U$3,FALSE)</f>
        <v>-11.0619066596491</v>
      </c>
      <c r="O35" s="48">
        <f>VLOOKUP($A35,'Occupancy Raw Data'!$B$8:$BE$45,'Occupancy Raw Data'!V$3,FALSE)</f>
        <v>-2.8576721547601802</v>
      </c>
      <c r="P35" s="48">
        <f>VLOOKUP($A35,'Occupancy Raw Data'!$B$8:$BE$45,'Occupancy Raw Data'!W$3,FALSE)</f>
        <v>-0.17069204770863999</v>
      </c>
      <c r="Q35" s="48">
        <f>VLOOKUP($A35,'Occupancy Raw Data'!$B$8:$BE$45,'Occupancy Raw Data'!X$3,FALSE)</f>
        <v>4.9768460312393801</v>
      </c>
      <c r="R35" s="49">
        <f>VLOOKUP($A35,'Occupancy Raw Data'!$B$8:$BE$45,'Occupancy Raw Data'!Y$3,FALSE)</f>
        <v>-3.6760305720050899</v>
      </c>
      <c r="S35" s="48">
        <f>VLOOKUP($A35,'Occupancy Raw Data'!$B$8:$BE$45,'Occupancy Raw Data'!AA$3,FALSE)</f>
        <v>-11.986949129527501</v>
      </c>
      <c r="T35" s="48">
        <f>VLOOKUP($A35,'Occupancy Raw Data'!$B$8:$BE$45,'Occupancy Raw Data'!AB$3,FALSE)</f>
        <v>17.383589652068601</v>
      </c>
      <c r="U35" s="49">
        <f>VLOOKUP($A35,'Occupancy Raw Data'!$B$8:$BE$45,'Occupancy Raw Data'!AC$3,FALSE)</f>
        <v>1.83096617698848</v>
      </c>
      <c r="V35" s="50">
        <f>VLOOKUP($A35,'Occupancy Raw Data'!$B$8:$BE$45,'Occupancy Raw Data'!AE$3,FALSE)</f>
        <v>-2.04213968938793</v>
      </c>
      <c r="X35" s="51">
        <f>VLOOKUP($A35,'ADR Raw Data'!$B$6:$BE$43,'ADR Raw Data'!G$1,FALSE)</f>
        <v>88.208057482656002</v>
      </c>
      <c r="Y35" s="52">
        <f>VLOOKUP($A35,'ADR Raw Data'!$B$6:$BE$43,'ADR Raw Data'!H$1,FALSE)</f>
        <v>87.4314033412887</v>
      </c>
      <c r="Z35" s="52">
        <f>VLOOKUP($A35,'ADR Raw Data'!$B$6:$BE$43,'ADR Raw Data'!I$1,FALSE)</f>
        <v>88.210187621306801</v>
      </c>
      <c r="AA35" s="52">
        <f>VLOOKUP($A35,'ADR Raw Data'!$B$6:$BE$43,'ADR Raw Data'!J$1,FALSE)</f>
        <v>88.458642795883307</v>
      </c>
      <c r="AB35" s="52">
        <f>VLOOKUP($A35,'ADR Raw Data'!$B$6:$BE$43,'ADR Raw Data'!K$1,FALSE)</f>
        <v>84.736506597447502</v>
      </c>
      <c r="AC35" s="53">
        <f>VLOOKUP($A35,'ADR Raw Data'!$B$6:$BE$43,'ADR Raw Data'!L$1,FALSE)</f>
        <v>87.389793227990907</v>
      </c>
      <c r="AD35" s="52">
        <f>VLOOKUP($A35,'ADR Raw Data'!$B$6:$BE$43,'ADR Raw Data'!N$1,FALSE)</f>
        <v>93.641763548951005</v>
      </c>
      <c r="AE35" s="52">
        <f>VLOOKUP($A35,'ADR Raw Data'!$B$6:$BE$43,'ADR Raw Data'!O$1,FALSE)</f>
        <v>103.541685852209</v>
      </c>
      <c r="AF35" s="53">
        <f>VLOOKUP($A35,'ADR Raw Data'!$B$6:$BE$43,'ADR Raw Data'!P$1,FALSE)</f>
        <v>98.994200963661896</v>
      </c>
      <c r="AG35" s="54">
        <f>VLOOKUP($A35,'ADR Raw Data'!$B$6:$BE$43,'ADR Raw Data'!R$1,FALSE)</f>
        <v>90.989790421026399</v>
      </c>
      <c r="AI35" s="47">
        <f>VLOOKUP($A35,'ADR Raw Data'!$B$6:$BE$43,'ADR Raw Data'!T$1,FALSE)</f>
        <v>7.1473031811888896</v>
      </c>
      <c r="AJ35" s="48">
        <f>VLOOKUP($A35,'ADR Raw Data'!$B$6:$BE$43,'ADR Raw Data'!U$1,FALSE)</f>
        <v>7.34730431283434</v>
      </c>
      <c r="AK35" s="48">
        <f>VLOOKUP($A35,'ADR Raw Data'!$B$6:$BE$43,'ADR Raw Data'!V$1,FALSE)</f>
        <v>6.5513211642326503</v>
      </c>
      <c r="AL35" s="48">
        <f>VLOOKUP($A35,'ADR Raw Data'!$B$6:$BE$43,'ADR Raw Data'!W$1,FALSE)</f>
        <v>10.8840526558233</v>
      </c>
      <c r="AM35" s="48">
        <f>VLOOKUP($A35,'ADR Raw Data'!$B$6:$BE$43,'ADR Raw Data'!X$1,FALSE)</f>
        <v>4.85830029569511</v>
      </c>
      <c r="AN35" s="49">
        <f>VLOOKUP($A35,'ADR Raw Data'!$B$6:$BE$43,'ADR Raw Data'!Y$1,FALSE)</f>
        <v>7.3151692405902704</v>
      </c>
      <c r="AO35" s="48">
        <f>VLOOKUP($A35,'ADR Raw Data'!$B$6:$BE$43,'ADR Raw Data'!AA$1,FALSE)</f>
        <v>-1.7772129378863899</v>
      </c>
      <c r="AP35" s="48">
        <f>VLOOKUP($A35,'ADR Raw Data'!$B$6:$BE$43,'ADR Raw Data'!AB$1,FALSE)</f>
        <v>14.886365860208601</v>
      </c>
      <c r="AQ35" s="49">
        <f>VLOOKUP($A35,'ADR Raw Data'!$B$6:$BE$43,'ADR Raw Data'!AC$1,FALSE)</f>
        <v>6.5906916532765401</v>
      </c>
      <c r="AR35" s="50">
        <f>VLOOKUP($A35,'ADR Raw Data'!$B$6:$BE$43,'ADR Raw Data'!AE$1,FALSE)</f>
        <v>7.2159190193283997</v>
      </c>
      <c r="AS35" s="40"/>
      <c r="AT35" s="51">
        <f>VLOOKUP($A35,'RevPAR Raw Data'!$B$6:$BE$43,'RevPAR Raw Data'!G$1,FALSE)</f>
        <v>40.0548739873987</v>
      </c>
      <c r="AU35" s="52">
        <f>VLOOKUP($A35,'RevPAR Raw Data'!$B$6:$BE$43,'RevPAR Raw Data'!H$1,FALSE)</f>
        <v>41.217099459945899</v>
      </c>
      <c r="AV35" s="52">
        <f>VLOOKUP($A35,'RevPAR Raw Data'!$B$6:$BE$43,'RevPAR Raw Data'!I$1,FALSE)</f>
        <v>46.020549054905402</v>
      </c>
      <c r="AW35" s="52">
        <f>VLOOKUP($A35,'RevPAR Raw Data'!$B$6:$BE$43,'RevPAR Raw Data'!J$1,FALSE)</f>
        <v>46.418891764176401</v>
      </c>
      <c r="AX35" s="52">
        <f>VLOOKUP($A35,'RevPAR Raw Data'!$B$6:$BE$43,'RevPAR Raw Data'!K$1,FALSE)</f>
        <v>44.074805355535503</v>
      </c>
      <c r="AY35" s="53">
        <f>VLOOKUP($A35,'RevPAR Raw Data'!$B$6:$BE$43,'RevPAR Raw Data'!L$1,FALSE)</f>
        <v>43.557243924392402</v>
      </c>
      <c r="AZ35" s="52">
        <f>VLOOKUP($A35,'RevPAR Raw Data'!$B$6:$BE$43,'RevPAR Raw Data'!N$1,FALSE)</f>
        <v>48.211601035103499</v>
      </c>
      <c r="BA35" s="52">
        <f>VLOOKUP($A35,'RevPAR Raw Data'!$B$6:$BE$43,'RevPAR Raw Data'!O$1,FALSE)</f>
        <v>62.744770477047702</v>
      </c>
      <c r="BB35" s="53">
        <f>VLOOKUP($A35,'RevPAR Raw Data'!$B$6:$BE$43,'RevPAR Raw Data'!P$1,FALSE)</f>
        <v>55.478185756075597</v>
      </c>
      <c r="BC35" s="54">
        <f>VLOOKUP($A35,'RevPAR Raw Data'!$B$6:$BE$43,'RevPAR Raw Data'!R$1,FALSE)</f>
        <v>46.9632273048733</v>
      </c>
      <c r="BE35" s="47">
        <f>VLOOKUP($A35,'RevPAR Raw Data'!$B$6:$BE$43,'RevPAR Raw Data'!T$1,FALSE)</f>
        <v>-2.4914805490158201</v>
      </c>
      <c r="BF35" s="48">
        <f>VLOOKUP($A35,'RevPAR Raw Data'!$B$6:$BE$43,'RevPAR Raw Data'!U$1,FALSE)</f>
        <v>-4.5273542919008802</v>
      </c>
      <c r="BG35" s="48">
        <f>VLOOKUP($A35,'RevPAR Raw Data'!$B$6:$BE$43,'RevPAR Raw Data'!V$1,FALSE)</f>
        <v>3.5064337287932799</v>
      </c>
      <c r="BH35" s="48">
        <f>VLOOKUP($A35,'RevPAR Raw Data'!$B$6:$BE$43,'RevPAR Raw Data'!W$1,FALSE)</f>
        <v>10.6947823957628</v>
      </c>
      <c r="BI35" s="48">
        <f>VLOOKUP($A35,'RevPAR Raw Data'!$B$6:$BE$43,'RevPAR Raw Data'!X$1,FALSE)</f>
        <v>10.0769364523864</v>
      </c>
      <c r="BJ35" s="49">
        <f>VLOOKUP($A35,'RevPAR Raw Data'!$B$6:$BE$43,'RevPAR Raw Data'!Y$1,FALSE)</f>
        <v>3.3702308109071599</v>
      </c>
      <c r="BK35" s="48">
        <f>VLOOKUP($A35,'RevPAR Raw Data'!$B$6:$BE$43,'RevPAR Raw Data'!AA$1,FALSE)</f>
        <v>-13.551128456626101</v>
      </c>
      <c r="BL35" s="48">
        <f>VLOOKUP($A35,'RevPAR Raw Data'!$B$6:$BE$43,'RevPAR Raw Data'!AB$1,FALSE)</f>
        <v>34.8577402675215</v>
      </c>
      <c r="BM35" s="49">
        <f>VLOOKUP($A35,'RevPAR Raw Data'!$B$6:$BE$43,'RevPAR Raw Data'!AC$1,FALSE)</f>
        <v>8.5423311652661198</v>
      </c>
      <c r="BN35" s="50">
        <f>VLOOKUP($A35,'RevPAR Raw Data'!$B$6:$BE$43,'RevPAR Raw Data'!AE$1,FALSE)</f>
        <v>5.0264201836926699</v>
      </c>
    </row>
    <row r="36" spans="1:66" x14ac:dyDescent="0.25">
      <c r="A36" s="63" t="s">
        <v>45</v>
      </c>
      <c r="B36" s="47">
        <f>VLOOKUP($A36,'Occupancy Raw Data'!$B$8:$BE$45,'Occupancy Raw Data'!G$3,FALSE)</f>
        <v>55.203308063404499</v>
      </c>
      <c r="C36" s="48">
        <f>VLOOKUP($A36,'Occupancy Raw Data'!$B$8:$BE$45,'Occupancy Raw Data'!H$3,FALSE)</f>
        <v>52.963473466574698</v>
      </c>
      <c r="D36" s="48">
        <f>VLOOKUP($A36,'Occupancy Raw Data'!$B$8:$BE$45,'Occupancy Raw Data'!I$3,FALSE)</f>
        <v>55.513439007580899</v>
      </c>
      <c r="E36" s="48">
        <f>VLOOKUP($A36,'Occupancy Raw Data'!$B$8:$BE$45,'Occupancy Raw Data'!J$3,FALSE)</f>
        <v>58.511371467953097</v>
      </c>
      <c r="F36" s="48">
        <f>VLOOKUP($A36,'Occupancy Raw Data'!$B$8:$BE$45,'Occupancy Raw Data'!K$3,FALSE)</f>
        <v>58.063404548587101</v>
      </c>
      <c r="G36" s="49">
        <f>VLOOKUP($A36,'Occupancy Raw Data'!$B$8:$BE$45,'Occupancy Raw Data'!L$3,FALSE)</f>
        <v>56.050999310820103</v>
      </c>
      <c r="H36" s="48">
        <f>VLOOKUP($A36,'Occupancy Raw Data'!$B$8:$BE$45,'Occupancy Raw Data'!N$3,FALSE)</f>
        <v>52.1364576154376</v>
      </c>
      <c r="I36" s="48">
        <f>VLOOKUP($A36,'Occupancy Raw Data'!$B$8:$BE$45,'Occupancy Raw Data'!O$3,FALSE)</f>
        <v>54.962095106822801</v>
      </c>
      <c r="J36" s="49">
        <f>VLOOKUP($A36,'Occupancy Raw Data'!$B$8:$BE$45,'Occupancy Raw Data'!P$3,FALSE)</f>
        <v>53.549276361130197</v>
      </c>
      <c r="K36" s="50">
        <f>VLOOKUP($A36,'Occupancy Raw Data'!$B$8:$BE$45,'Occupancy Raw Data'!R$3,FALSE)</f>
        <v>55.336221325194401</v>
      </c>
      <c r="M36" s="47">
        <f>VLOOKUP($A36,'Occupancy Raw Data'!$B$8:$BE$45,'Occupancy Raw Data'!T$3,FALSE)</f>
        <v>8.5353175483885995</v>
      </c>
      <c r="N36" s="48">
        <f>VLOOKUP($A36,'Occupancy Raw Data'!$B$8:$BE$45,'Occupancy Raw Data'!U$3,FALSE)</f>
        <v>-1.4158709543858401</v>
      </c>
      <c r="O36" s="48">
        <f>VLOOKUP($A36,'Occupancy Raw Data'!$B$8:$BE$45,'Occupancy Raw Data'!V$3,FALSE)</f>
        <v>3.6632151461589402</v>
      </c>
      <c r="P36" s="48">
        <f>VLOOKUP($A36,'Occupancy Raw Data'!$B$8:$BE$45,'Occupancy Raw Data'!W$3,FALSE)</f>
        <v>8.2161844751684203</v>
      </c>
      <c r="Q36" s="48">
        <f>VLOOKUP($A36,'Occupancy Raw Data'!$B$8:$BE$45,'Occupancy Raw Data'!X$3,FALSE)</f>
        <v>20.446261223821701</v>
      </c>
      <c r="R36" s="49">
        <f>VLOOKUP($A36,'Occupancy Raw Data'!$B$8:$BE$45,'Occupancy Raw Data'!Y$3,FALSE)</f>
        <v>7.6191061979464703</v>
      </c>
      <c r="S36" s="48">
        <f>VLOOKUP($A36,'Occupancy Raw Data'!$B$8:$BE$45,'Occupancy Raw Data'!AA$3,FALSE)</f>
        <v>-4.9681162257893599</v>
      </c>
      <c r="T36" s="48">
        <f>VLOOKUP($A36,'Occupancy Raw Data'!$B$8:$BE$45,'Occupancy Raw Data'!AB$3,FALSE)</f>
        <v>13.203178842177801</v>
      </c>
      <c r="U36" s="49">
        <f>VLOOKUP($A36,'Occupancy Raw Data'!$B$8:$BE$45,'Occupancy Raw Data'!AC$3,FALSE)</f>
        <v>3.5631220055203299</v>
      </c>
      <c r="V36" s="50">
        <f>VLOOKUP($A36,'Occupancy Raw Data'!$B$8:$BE$45,'Occupancy Raw Data'!AE$3,FALSE)</f>
        <v>6.4662394940240002</v>
      </c>
      <c r="X36" s="51">
        <f>VLOOKUP($A36,'ADR Raw Data'!$B$6:$BE$43,'ADR Raw Data'!G$1,FALSE)</f>
        <v>89.879609800249597</v>
      </c>
      <c r="Y36" s="52">
        <f>VLOOKUP($A36,'ADR Raw Data'!$B$6:$BE$43,'ADR Raw Data'!H$1,FALSE)</f>
        <v>85.268340273259497</v>
      </c>
      <c r="Z36" s="52">
        <f>VLOOKUP($A36,'ADR Raw Data'!$B$6:$BE$43,'ADR Raw Data'!I$1,FALSE)</f>
        <v>86.576792054624406</v>
      </c>
      <c r="AA36" s="52">
        <f>VLOOKUP($A36,'ADR Raw Data'!$B$6:$BE$43,'ADR Raw Data'!J$1,FALSE)</f>
        <v>85.936876383981101</v>
      </c>
      <c r="AB36" s="52">
        <f>VLOOKUP($A36,'ADR Raw Data'!$B$6:$BE$43,'ADR Raw Data'!K$1,FALSE)</f>
        <v>86.934375667655701</v>
      </c>
      <c r="AC36" s="53">
        <f>VLOOKUP($A36,'ADR Raw Data'!$B$6:$BE$43,'ADR Raw Data'!L$1,FALSE)</f>
        <v>86.920573589081499</v>
      </c>
      <c r="AD36" s="52">
        <f>VLOOKUP($A36,'ADR Raw Data'!$B$6:$BE$43,'ADR Raw Data'!N$1,FALSE)</f>
        <v>88.104686913416998</v>
      </c>
      <c r="AE36" s="52">
        <f>VLOOKUP($A36,'ADR Raw Data'!$B$6:$BE$43,'ADR Raw Data'!O$1,FALSE)</f>
        <v>93.437947836990503</v>
      </c>
      <c r="AF36" s="53">
        <f>VLOOKUP($A36,'ADR Raw Data'!$B$6:$BE$43,'ADR Raw Data'!P$1,FALSE)</f>
        <v>90.841672490347406</v>
      </c>
      <c r="AG36" s="54">
        <f>VLOOKUP($A36,'ADR Raw Data'!$B$6:$BE$43,'ADR Raw Data'!R$1,FALSE)</f>
        <v>88.004709821190204</v>
      </c>
      <c r="AI36" s="47">
        <f>VLOOKUP($A36,'ADR Raw Data'!$B$6:$BE$43,'ADR Raw Data'!T$1,FALSE)</f>
        <v>13.7337399610948</v>
      </c>
      <c r="AJ36" s="48">
        <f>VLOOKUP($A36,'ADR Raw Data'!$B$6:$BE$43,'ADR Raw Data'!U$1,FALSE)</f>
        <v>10.811156242026099</v>
      </c>
      <c r="AK36" s="48">
        <f>VLOOKUP($A36,'ADR Raw Data'!$B$6:$BE$43,'ADR Raw Data'!V$1,FALSE)</f>
        <v>8.8838115068384695</v>
      </c>
      <c r="AL36" s="48">
        <f>VLOOKUP($A36,'ADR Raw Data'!$B$6:$BE$43,'ADR Raw Data'!W$1,FALSE)</f>
        <v>10.053519067650001</v>
      </c>
      <c r="AM36" s="48">
        <f>VLOOKUP($A36,'ADR Raw Data'!$B$6:$BE$43,'ADR Raw Data'!X$1,FALSE)</f>
        <v>10.0505805677711</v>
      </c>
      <c r="AN36" s="49">
        <f>VLOOKUP($A36,'ADR Raw Data'!$B$6:$BE$43,'ADR Raw Data'!Y$1,FALSE)</f>
        <v>10.7311585753373</v>
      </c>
      <c r="AO36" s="48">
        <f>VLOOKUP($A36,'ADR Raw Data'!$B$6:$BE$43,'ADR Raw Data'!AA$1,FALSE)</f>
        <v>-4.6880432553099496</v>
      </c>
      <c r="AP36" s="48">
        <f>VLOOKUP($A36,'ADR Raw Data'!$B$6:$BE$43,'ADR Raw Data'!AB$1,FALSE)</f>
        <v>7.2578701218089199</v>
      </c>
      <c r="AQ36" s="49">
        <f>VLOOKUP($A36,'ADR Raw Data'!$B$6:$BE$43,'ADR Raw Data'!AC$1,FALSE)</f>
        <v>1.0034929338924199</v>
      </c>
      <c r="AR36" s="50">
        <f>VLOOKUP($A36,'ADR Raw Data'!$B$6:$BE$43,'ADR Raw Data'!AE$1,FALSE)</f>
        <v>7.6520024995502798</v>
      </c>
      <c r="AS36" s="40"/>
      <c r="AT36" s="51">
        <f>VLOOKUP($A36,'RevPAR Raw Data'!$B$6:$BE$43,'RevPAR Raw Data'!G$1,FALSE)</f>
        <v>49.6165178842177</v>
      </c>
      <c r="AU36" s="52">
        <f>VLOOKUP($A36,'RevPAR Raw Data'!$B$6:$BE$43,'RevPAR Raw Data'!H$1,FALSE)</f>
        <v>45.161074776016498</v>
      </c>
      <c r="AV36" s="52">
        <f>VLOOKUP($A36,'RevPAR Raw Data'!$B$6:$BE$43,'RevPAR Raw Data'!I$1,FALSE)</f>
        <v>48.061754651964101</v>
      </c>
      <c r="AW36" s="52">
        <f>VLOOKUP($A36,'RevPAR Raw Data'!$B$6:$BE$43,'RevPAR Raw Data'!J$1,FALSE)</f>
        <v>50.2828449689869</v>
      </c>
      <c r="AX36" s="52">
        <f>VLOOKUP($A36,'RevPAR Raw Data'!$B$6:$BE$43,'RevPAR Raw Data'!K$1,FALSE)</f>
        <v>50.477058235699502</v>
      </c>
      <c r="AY36" s="53">
        <f>VLOOKUP($A36,'RevPAR Raw Data'!$B$6:$BE$43,'RevPAR Raw Data'!L$1,FALSE)</f>
        <v>48.719850103376899</v>
      </c>
      <c r="AZ36" s="52">
        <f>VLOOKUP($A36,'RevPAR Raw Data'!$B$6:$BE$43,'RevPAR Raw Data'!N$1,FALSE)</f>
        <v>45.934662749827702</v>
      </c>
      <c r="BA36" s="52">
        <f>VLOOKUP($A36,'RevPAR Raw Data'!$B$6:$BE$43,'RevPAR Raw Data'!O$1,FALSE)</f>
        <v>51.3554537560303</v>
      </c>
      <c r="BB36" s="53">
        <f>VLOOKUP($A36,'RevPAR Raw Data'!$B$6:$BE$43,'RevPAR Raw Data'!P$1,FALSE)</f>
        <v>48.645058252928997</v>
      </c>
      <c r="BC36" s="54">
        <f>VLOOKUP($A36,'RevPAR Raw Data'!$B$6:$BE$43,'RevPAR Raw Data'!R$1,FALSE)</f>
        <v>48.698481003248901</v>
      </c>
      <c r="BE36" s="47">
        <f>VLOOKUP($A36,'RevPAR Raw Data'!$B$6:$BE$43,'RevPAR Raw Data'!T$1,FALSE)</f>
        <v>23.4412758264328</v>
      </c>
      <c r="BF36" s="48">
        <f>VLOOKUP($A36,'RevPAR Raw Data'!$B$6:$BE$43,'RevPAR Raw Data'!U$1,FALSE)</f>
        <v>9.2422132665761403</v>
      </c>
      <c r="BG36" s="48">
        <f>VLOOKUP($A36,'RevPAR Raw Data'!$B$6:$BE$43,'RevPAR Raw Data'!V$1,FALSE)</f>
        <v>12.8724597816721</v>
      </c>
      <c r="BH36" s="48">
        <f>VLOOKUP($A36,'RevPAR Raw Data'!$B$6:$BE$43,'RevPAR Raw Data'!W$1,FALSE)</f>
        <v>19.0957192156628</v>
      </c>
      <c r="BI36" s="48">
        <f>VLOOKUP($A36,'RevPAR Raw Data'!$B$6:$BE$43,'RevPAR Raw Data'!X$1,FALSE)</f>
        <v>32.551809748990003</v>
      </c>
      <c r="BJ36" s="49">
        <f>VLOOKUP($A36,'RevPAR Raw Data'!$B$6:$BE$43,'RevPAR Raw Data'!Y$1,FALSE)</f>
        <v>19.167883141408801</v>
      </c>
      <c r="BK36" s="48">
        <f>VLOOKUP($A36,'RevPAR Raw Data'!$B$6:$BE$43,'RevPAR Raw Data'!AA$1,FALSE)</f>
        <v>-9.4232520434602396</v>
      </c>
      <c r="BL36" s="48">
        <f>VLOOKUP($A36,'RevPAR Raw Data'!$B$6:$BE$43,'RevPAR Raw Data'!AB$1,FALSE)</f>
        <v>21.4193185363021</v>
      </c>
      <c r="BM36" s="49">
        <f>VLOOKUP($A36,'RevPAR Raw Data'!$B$6:$BE$43,'RevPAR Raw Data'!AC$1,FALSE)</f>
        <v>4.6023706169641097</v>
      </c>
      <c r="BN36" s="50">
        <f>VLOOKUP($A36,'RevPAR Raw Data'!$B$6:$BE$43,'RevPAR Raw Data'!AE$1,FALSE)</f>
        <v>14.613038801283899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Data'!G$3,FALSE)</f>
        <v>41.679064106031902</v>
      </c>
      <c r="C39" s="48">
        <f>VLOOKUP($A39,'Occupancy Raw Data'!$B$8:$BE$45,'Occupancy Raw Data'!H$3,FALSE)</f>
        <v>42.946984041114398</v>
      </c>
      <c r="D39" s="48">
        <f>VLOOKUP($A39,'Occupancy Raw Data'!$B$8:$BE$45,'Occupancy Raw Data'!I$3,FALSE)</f>
        <v>48.677982147687302</v>
      </c>
      <c r="E39" s="48">
        <f>VLOOKUP($A39,'Occupancy Raw Data'!$B$8:$BE$45,'Occupancy Raw Data'!J$3,FALSE)</f>
        <v>49.685555856099498</v>
      </c>
      <c r="F39" s="48">
        <f>VLOOKUP($A39,'Occupancy Raw Data'!$B$8:$BE$45,'Occupancy Raw Data'!K$3,FALSE)</f>
        <v>47.927373546118403</v>
      </c>
      <c r="G39" s="49">
        <f>VLOOKUP($A39,'Occupancy Raw Data'!$B$8:$BE$45,'Occupancy Raw Data'!L$3,FALSE)</f>
        <v>46.183391939410299</v>
      </c>
      <c r="H39" s="48">
        <f>VLOOKUP($A39,'Occupancy Raw Data'!$B$8:$BE$45,'Occupancy Raw Data'!N$3,FALSE)</f>
        <v>46.3078171490397</v>
      </c>
      <c r="I39" s="48">
        <f>VLOOKUP($A39,'Occupancy Raw Data'!$B$8:$BE$45,'Occupancy Raw Data'!O$3,FALSE)</f>
        <v>52.458074114146598</v>
      </c>
      <c r="J39" s="49">
        <f>VLOOKUP($A39,'Occupancy Raw Data'!$B$8:$BE$45,'Occupancy Raw Data'!P$3,FALSE)</f>
        <v>49.382945631593103</v>
      </c>
      <c r="K39" s="50">
        <f>VLOOKUP($A39,'Occupancy Raw Data'!$B$8:$BE$45,'Occupancy Raw Data'!R$3,FALSE)</f>
        <v>47.097550137176803</v>
      </c>
      <c r="M39" s="47">
        <f>VLOOKUP($A39,'Occupancy Raw Data'!$B$8:$BE$45,'Occupancy Raw Data'!T$3,FALSE)</f>
        <v>-8.3877705753102898</v>
      </c>
      <c r="N39" s="48">
        <f>VLOOKUP($A39,'Occupancy Raw Data'!$B$8:$BE$45,'Occupancy Raw Data'!U$3,FALSE)</f>
        <v>-14.149212074659401</v>
      </c>
      <c r="O39" s="48">
        <f>VLOOKUP($A39,'Occupancy Raw Data'!$B$8:$BE$45,'Occupancy Raw Data'!V$3,FALSE)</f>
        <v>-4.5358412842454898</v>
      </c>
      <c r="P39" s="48">
        <f>VLOOKUP($A39,'Occupancy Raw Data'!$B$8:$BE$45,'Occupancy Raw Data'!W$3,FALSE)</f>
        <v>0.289159546291477</v>
      </c>
      <c r="Q39" s="48">
        <f>VLOOKUP($A39,'Occupancy Raw Data'!$B$8:$BE$45,'Occupancy Raw Data'!X$3,FALSE)</f>
        <v>5.1447742581941398</v>
      </c>
      <c r="R39" s="49">
        <f>VLOOKUP($A39,'Occupancy Raw Data'!$B$8:$BE$45,'Occupancy Raw Data'!Y$3,FALSE)</f>
        <v>-4.4358895820993798</v>
      </c>
      <c r="S39" s="48">
        <f>VLOOKUP($A39,'Occupancy Raw Data'!$B$8:$BE$45,'Occupancy Raw Data'!AA$3,FALSE)</f>
        <v>-13.2731706332697</v>
      </c>
      <c r="T39" s="48">
        <f>VLOOKUP($A39,'Occupancy Raw Data'!$B$8:$BE$45,'Occupancy Raw Data'!AB$3,FALSE)</f>
        <v>13.353167845112401</v>
      </c>
      <c r="U39" s="49">
        <f>VLOOKUP($A39,'Occupancy Raw Data'!$B$8:$BE$45,'Occupancy Raw Data'!AC$3,FALSE)</f>
        <v>-0.91814834921925204</v>
      </c>
      <c r="V39" s="50">
        <f>VLOOKUP($A39,'Occupancy Raw Data'!$B$8:$BE$45,'Occupancy Raw Data'!AE$3,FALSE)</f>
        <v>-3.40788116060103</v>
      </c>
      <c r="X39" s="51">
        <f>VLOOKUP($A39,'ADR Raw Data'!$B$6:$BE$43,'ADR Raw Data'!G$1,FALSE)</f>
        <v>95.588258294799999</v>
      </c>
      <c r="Y39" s="52">
        <f>VLOOKUP($A39,'ADR Raw Data'!$B$6:$BE$43,'ADR Raw Data'!H$1,FALSE)</f>
        <v>95.6030278696268</v>
      </c>
      <c r="Z39" s="52">
        <f>VLOOKUP($A39,'ADR Raw Data'!$B$6:$BE$43,'ADR Raw Data'!I$1,FALSE)</f>
        <v>99.391676738209298</v>
      </c>
      <c r="AA39" s="52">
        <f>VLOOKUP($A39,'ADR Raw Data'!$B$6:$BE$43,'ADR Raw Data'!J$1,FALSE)</f>
        <v>99.935761823749502</v>
      </c>
      <c r="AB39" s="52">
        <f>VLOOKUP($A39,'ADR Raw Data'!$B$6:$BE$43,'ADR Raw Data'!K$1,FALSE)</f>
        <v>97.640769664902905</v>
      </c>
      <c r="AC39" s="53">
        <f>VLOOKUP($A39,'ADR Raw Data'!$B$6:$BE$43,'ADR Raw Data'!L$1,FALSE)</f>
        <v>97.754217230877302</v>
      </c>
      <c r="AD39" s="52">
        <f>VLOOKUP($A39,'ADR Raw Data'!$B$6:$BE$43,'ADR Raw Data'!N$1,FALSE)</f>
        <v>107.40098276869099</v>
      </c>
      <c r="AE39" s="52">
        <f>VLOOKUP($A39,'ADR Raw Data'!$B$6:$BE$43,'ADR Raw Data'!O$1,FALSE)</f>
        <v>115.053398001933</v>
      </c>
      <c r="AF39" s="53">
        <f>VLOOKUP($A39,'ADR Raw Data'!$B$6:$BE$43,'ADR Raw Data'!P$1,FALSE)</f>
        <v>111.465452398069</v>
      </c>
      <c r="AG39" s="54">
        <f>VLOOKUP($A39,'ADR Raw Data'!$B$6:$BE$43,'ADR Raw Data'!R$1,FALSE)</f>
        <v>101.86180838298699</v>
      </c>
      <c r="AI39" s="47">
        <f>VLOOKUP($A39,'ADR Raw Data'!$B$6:$BE$43,'ADR Raw Data'!T$1,FALSE)</f>
        <v>3.9872555859588399</v>
      </c>
      <c r="AJ39" s="48">
        <f>VLOOKUP($A39,'ADR Raw Data'!$B$6:$BE$43,'ADR Raw Data'!U$1,FALSE)</f>
        <v>3.50182076337139</v>
      </c>
      <c r="AK39" s="48">
        <f>VLOOKUP($A39,'ADR Raw Data'!$B$6:$BE$43,'ADR Raw Data'!V$1,FALSE)</f>
        <v>6.2756765215770498</v>
      </c>
      <c r="AL39" s="48">
        <f>VLOOKUP($A39,'ADR Raw Data'!$B$6:$BE$43,'ADR Raw Data'!W$1,FALSE)</f>
        <v>8.7178355264066099</v>
      </c>
      <c r="AM39" s="48">
        <f>VLOOKUP($A39,'ADR Raw Data'!$B$6:$BE$43,'ADR Raw Data'!X$1,FALSE)</f>
        <v>3.0719774485497502</v>
      </c>
      <c r="AN39" s="49">
        <f>VLOOKUP($A39,'ADR Raw Data'!$B$6:$BE$43,'ADR Raw Data'!Y$1,FALSE)</f>
        <v>5.2453418173229904</v>
      </c>
      <c r="AO39" s="48">
        <f>VLOOKUP($A39,'ADR Raw Data'!$B$6:$BE$43,'ADR Raw Data'!AA$1,FALSE)</f>
        <v>-2.8316908085081698</v>
      </c>
      <c r="AP39" s="48">
        <f>VLOOKUP($A39,'ADR Raw Data'!$B$6:$BE$43,'ADR Raw Data'!AB$1,FALSE)</f>
        <v>16.6384331733992</v>
      </c>
      <c r="AQ39" s="49">
        <f>VLOOKUP($A39,'ADR Raw Data'!$B$6:$BE$43,'ADR Raw Data'!AC$1,FALSE)</f>
        <v>6.1406056078192401</v>
      </c>
      <c r="AR39" s="50">
        <f>VLOOKUP($A39,'ADR Raw Data'!$B$6:$BE$43,'ADR Raw Data'!AE$1,FALSE)</f>
        <v>5.6401158510592904</v>
      </c>
      <c r="AS39" s="40"/>
      <c r="AT39" s="51">
        <f>VLOOKUP($A39,'RevPAR Raw Data'!$B$6:$BE$43,'RevPAR Raw Data'!G$1,FALSE)</f>
        <v>39.840291452529002</v>
      </c>
      <c r="AU39" s="52">
        <f>VLOOKUP($A39,'RevPAR Raw Data'!$B$6:$BE$43,'RevPAR Raw Data'!H$1,FALSE)</f>
        <v>41.0586171219908</v>
      </c>
      <c r="AV39" s="52">
        <f>VLOOKUP($A39,'RevPAR Raw Data'!$B$6:$BE$43,'RevPAR Raw Data'!I$1,FALSE)</f>
        <v>48.381862658912603</v>
      </c>
      <c r="AW39" s="52">
        <f>VLOOKUP($A39,'RevPAR Raw Data'!$B$6:$BE$43,'RevPAR Raw Data'!J$1,FALSE)</f>
        <v>49.653638761157602</v>
      </c>
      <c r="AX39" s="52">
        <f>VLOOKUP($A39,'RevPAR Raw Data'!$B$6:$BE$43,'RevPAR Raw Data'!K$1,FALSE)</f>
        <v>46.796656410603099</v>
      </c>
      <c r="AY39" s="53">
        <f>VLOOKUP($A39,'RevPAR Raw Data'!$B$6:$BE$43,'RevPAR Raw Data'!L$1,FALSE)</f>
        <v>45.146213281038598</v>
      </c>
      <c r="AZ39" s="52">
        <f>VLOOKUP($A39,'RevPAR Raw Data'!$B$6:$BE$43,'RevPAR Raw Data'!N$1,FALSE)</f>
        <v>49.735050716797403</v>
      </c>
      <c r="BA39" s="52">
        <f>VLOOKUP($A39,'RevPAR Raw Data'!$B$6:$BE$43,'RevPAR Raw Data'!O$1,FALSE)</f>
        <v>60.354796794698402</v>
      </c>
      <c r="BB39" s="53">
        <f>VLOOKUP($A39,'RevPAR Raw Data'!$B$6:$BE$43,'RevPAR Raw Data'!P$1,FALSE)</f>
        <v>55.044923755747902</v>
      </c>
      <c r="BC39" s="54">
        <f>VLOOKUP($A39,'RevPAR Raw Data'!$B$6:$BE$43,'RevPAR Raw Data'!R$1,FALSE)</f>
        <v>47.9744162738127</v>
      </c>
      <c r="BE39" s="47">
        <f>VLOOKUP($A39,'RevPAR Raw Data'!$B$6:$BE$43,'RevPAR Raw Data'!T$1,FALSE)</f>
        <v>-4.7349568401529201</v>
      </c>
      <c r="BF39" s="48">
        <f>VLOOKUP($A39,'RevPAR Raw Data'!$B$6:$BE$43,'RevPAR Raw Data'!U$1,FALSE)</f>
        <v>-11.142871357571901</v>
      </c>
      <c r="BG39" s="48">
        <f>VLOOKUP($A39,'RevPAR Raw Data'!$B$6:$BE$43,'RevPAR Raw Data'!V$1,FALSE)</f>
        <v>1.4551805108001601</v>
      </c>
      <c r="BH39" s="48">
        <f>VLOOKUP($A39,'RevPAR Raw Data'!$B$6:$BE$43,'RevPAR Raw Data'!W$1,FALSE)</f>
        <v>9.0322035263526796</v>
      </c>
      <c r="BI39" s="48">
        <f>VLOOKUP($A39,'RevPAR Raw Data'!$B$6:$BE$43,'RevPAR Raw Data'!X$1,FALSE)</f>
        <v>8.3747980117344198</v>
      </c>
      <c r="BJ39" s="49">
        <f>VLOOKUP($A39,'RevPAR Raw Data'!$B$6:$BE$43,'RevPAR Raw Data'!Y$1,FALSE)</f>
        <v>0.57677466400347199</v>
      </c>
      <c r="BK39" s="48">
        <f>VLOOKUP($A39,'RevPAR Raw Data'!$B$6:$BE$43,'RevPAR Raw Data'!AA$1,FALSE)</f>
        <v>-15.729006288958001</v>
      </c>
      <c r="BL39" s="48">
        <f>VLOOKUP($A39,'RevPAR Raw Data'!$B$6:$BE$43,'RevPAR Raw Data'!AB$1,FALSE)</f>
        <v>32.213358926952502</v>
      </c>
      <c r="BM39" s="49">
        <f>VLOOKUP($A39,'RevPAR Raw Data'!$B$6:$BE$43,'RevPAR Raw Data'!AC$1,FALSE)</f>
        <v>5.1660773895797298</v>
      </c>
      <c r="BN39" s="50">
        <f>VLOOKUP($A39,'RevPAR Raw Data'!$B$6:$BE$43,'RevPAR Raw Data'!AE$1,FALSE)</f>
        <v>2.0400262449339399</v>
      </c>
    </row>
    <row r="40" spans="1:66" x14ac:dyDescent="0.25">
      <c r="A40" s="63" t="s">
        <v>79</v>
      </c>
      <c r="B40" s="47">
        <f>VLOOKUP($A40,'Occupancy Raw Data'!$B$8:$BE$45,'Occupancy Raw Data'!G$3,FALSE)</f>
        <v>38.5329619312906</v>
      </c>
      <c r="C40" s="48">
        <f>VLOOKUP($A40,'Occupancy Raw Data'!$B$8:$BE$45,'Occupancy Raw Data'!H$3,FALSE)</f>
        <v>37.418755803156898</v>
      </c>
      <c r="D40" s="48">
        <f>VLOOKUP($A40,'Occupancy Raw Data'!$B$8:$BE$45,'Occupancy Raw Data'!I$3,FALSE)</f>
        <v>44.661095636025898</v>
      </c>
      <c r="E40" s="48">
        <f>VLOOKUP($A40,'Occupancy Raw Data'!$B$8:$BE$45,'Occupancy Raw Data'!J$3,FALSE)</f>
        <v>48.282265552460501</v>
      </c>
      <c r="F40" s="48">
        <f>VLOOKUP($A40,'Occupancy Raw Data'!$B$8:$BE$45,'Occupancy Raw Data'!K$3,FALSE)</f>
        <v>42.896935933147603</v>
      </c>
      <c r="G40" s="49">
        <f>VLOOKUP($A40,'Occupancy Raw Data'!$B$8:$BE$45,'Occupancy Raw Data'!L$3,FALSE)</f>
        <v>42.3584029712163</v>
      </c>
      <c r="H40" s="48">
        <f>VLOOKUP($A40,'Occupancy Raw Data'!$B$8:$BE$45,'Occupancy Raw Data'!N$3,FALSE)</f>
        <v>35.561745589600697</v>
      </c>
      <c r="I40" s="48">
        <f>VLOOKUP($A40,'Occupancy Raw Data'!$B$8:$BE$45,'Occupancy Raw Data'!O$3,FALSE)</f>
        <v>39.554317548746504</v>
      </c>
      <c r="J40" s="49">
        <f>VLOOKUP($A40,'Occupancy Raw Data'!$B$8:$BE$45,'Occupancy Raw Data'!P$3,FALSE)</f>
        <v>37.5580315691736</v>
      </c>
      <c r="K40" s="50">
        <f>VLOOKUP($A40,'Occupancy Raw Data'!$B$8:$BE$45,'Occupancy Raw Data'!R$3,FALSE)</f>
        <v>40.986868284918401</v>
      </c>
      <c r="M40" s="47">
        <f>VLOOKUP($A40,'Occupancy Raw Data'!$B$8:$BE$45,'Occupancy Raw Data'!T$3,FALSE)</f>
        <v>7.7922077922077904</v>
      </c>
      <c r="N40" s="48">
        <f>VLOOKUP($A40,'Occupancy Raw Data'!$B$8:$BE$45,'Occupancy Raw Data'!U$3,FALSE)</f>
        <v>-11.816192560175001</v>
      </c>
      <c r="O40" s="48">
        <f>VLOOKUP($A40,'Occupancy Raw Data'!$B$8:$BE$45,'Occupancy Raw Data'!V$3,FALSE)</f>
        <v>1.9067796610169401</v>
      </c>
      <c r="P40" s="48">
        <f>VLOOKUP($A40,'Occupancy Raw Data'!$B$8:$BE$45,'Occupancy Raw Data'!W$3,FALSE)</f>
        <v>13.537117903930101</v>
      </c>
      <c r="Q40" s="48">
        <f>VLOOKUP($A40,'Occupancy Raw Data'!$B$8:$BE$45,'Occupancy Raw Data'!X$3,FALSE)</f>
        <v>27.977839335180001</v>
      </c>
      <c r="R40" s="49">
        <f>VLOOKUP($A40,'Occupancy Raw Data'!$B$8:$BE$45,'Occupancy Raw Data'!Y$3,FALSE)</f>
        <v>6.9385841537740198</v>
      </c>
      <c r="S40" s="48">
        <f>VLOOKUP($A40,'Occupancy Raw Data'!$B$8:$BE$45,'Occupancy Raw Data'!AA$3,FALSE)</f>
        <v>-14.317673378076</v>
      </c>
      <c r="T40" s="48">
        <f>VLOOKUP($A40,'Occupancy Raw Data'!$B$8:$BE$45,'Occupancy Raw Data'!AB$3,FALSE)</f>
        <v>15.7608695652173</v>
      </c>
      <c r="U40" s="49">
        <f>VLOOKUP($A40,'Occupancy Raw Data'!$B$8:$BE$45,'Occupancy Raw Data'!AC$3,FALSE)</f>
        <v>-0.73619631901840399</v>
      </c>
      <c r="V40" s="50">
        <f>VLOOKUP($A40,'Occupancy Raw Data'!$B$8:$BE$45,'Occupancy Raw Data'!AE$3,FALSE)</f>
        <v>4.8168249660786904</v>
      </c>
      <c r="X40" s="51">
        <f>VLOOKUP($A40,'ADR Raw Data'!$B$6:$BE$43,'ADR Raw Data'!G$1,FALSE)</f>
        <v>104.39959036144499</v>
      </c>
      <c r="Y40" s="52">
        <f>VLOOKUP($A40,'ADR Raw Data'!$B$6:$BE$43,'ADR Raw Data'!H$1,FALSE)</f>
        <v>106.404267990074</v>
      </c>
      <c r="Z40" s="52">
        <f>VLOOKUP($A40,'ADR Raw Data'!$B$6:$BE$43,'ADR Raw Data'!I$1,FALSE)</f>
        <v>104.63948024948</v>
      </c>
      <c r="AA40" s="52">
        <f>VLOOKUP($A40,'ADR Raw Data'!$B$6:$BE$43,'ADR Raw Data'!J$1,FALSE)</f>
        <v>98.796923076922994</v>
      </c>
      <c r="AB40" s="52">
        <f>VLOOKUP($A40,'ADR Raw Data'!$B$6:$BE$43,'ADR Raw Data'!K$1,FALSE)</f>
        <v>88.966341991341906</v>
      </c>
      <c r="AC40" s="53">
        <f>VLOOKUP($A40,'ADR Raw Data'!$B$6:$BE$43,'ADR Raw Data'!L$1,FALSE)</f>
        <v>100.401223147742</v>
      </c>
      <c r="AD40" s="52">
        <f>VLOOKUP($A40,'ADR Raw Data'!$B$6:$BE$43,'ADR Raw Data'!N$1,FALSE)</f>
        <v>89.394804177545595</v>
      </c>
      <c r="AE40" s="52">
        <f>VLOOKUP($A40,'ADR Raw Data'!$B$6:$BE$43,'ADR Raw Data'!O$1,FALSE)</f>
        <v>94.331338028169</v>
      </c>
      <c r="AF40" s="53">
        <f>VLOOKUP($A40,'ADR Raw Data'!$B$6:$BE$43,'ADR Raw Data'!P$1,FALSE)</f>
        <v>91.994264524103798</v>
      </c>
      <c r="AG40" s="54">
        <f>VLOOKUP($A40,'ADR Raw Data'!$B$6:$BE$43,'ADR Raw Data'!R$1,FALSE)</f>
        <v>98.200177993527504</v>
      </c>
      <c r="AI40" s="47">
        <f>VLOOKUP($A40,'ADR Raw Data'!$B$6:$BE$43,'ADR Raw Data'!T$1,FALSE)</f>
        <v>3.3020662785733701</v>
      </c>
      <c r="AJ40" s="48">
        <f>VLOOKUP($A40,'ADR Raw Data'!$B$6:$BE$43,'ADR Raw Data'!U$1,FALSE)</f>
        <v>9.0577602292811008</v>
      </c>
      <c r="AK40" s="48">
        <f>VLOOKUP($A40,'ADR Raw Data'!$B$6:$BE$43,'ADR Raw Data'!V$1,FALSE)</f>
        <v>5.5130478092877304</v>
      </c>
      <c r="AL40" s="48">
        <f>VLOOKUP($A40,'ADR Raw Data'!$B$6:$BE$43,'ADR Raw Data'!W$1,FALSE)</f>
        <v>0.971356675227523</v>
      </c>
      <c r="AM40" s="48">
        <f>VLOOKUP($A40,'ADR Raw Data'!$B$6:$BE$43,'ADR Raw Data'!X$1,FALSE)</f>
        <v>-9.3865515016040604</v>
      </c>
      <c r="AN40" s="49">
        <f>VLOOKUP($A40,'ADR Raw Data'!$B$6:$BE$43,'ADR Raw Data'!Y$1,FALSE)</f>
        <v>1.7058908667852499</v>
      </c>
      <c r="AO40" s="48">
        <f>VLOOKUP($A40,'ADR Raw Data'!$B$6:$BE$43,'ADR Raw Data'!AA$1,FALSE)</f>
        <v>-25.661322495366001</v>
      </c>
      <c r="AP40" s="48">
        <f>VLOOKUP($A40,'ADR Raw Data'!$B$6:$BE$43,'ADR Raw Data'!AB$1,FALSE)</f>
        <v>-8.3405353659145707</v>
      </c>
      <c r="AQ40" s="49">
        <f>VLOOKUP($A40,'ADR Raw Data'!$B$6:$BE$43,'ADR Raw Data'!AC$1,FALSE)</f>
        <v>-18.1724340393069</v>
      </c>
      <c r="AR40" s="50">
        <f>VLOOKUP($A40,'ADR Raw Data'!$B$6:$BE$43,'ADR Raw Data'!AE$1,FALSE)</f>
        <v>-4.2012319525127904</v>
      </c>
      <c r="AS40" s="40"/>
      <c r="AT40" s="51">
        <f>VLOOKUP($A40,'RevPAR Raw Data'!$B$6:$BE$43,'RevPAR Raw Data'!G$1,FALSE)</f>
        <v>40.228254410399202</v>
      </c>
      <c r="AU40" s="52">
        <f>VLOOKUP($A40,'RevPAR Raw Data'!$B$6:$BE$43,'RevPAR Raw Data'!H$1,FALSE)</f>
        <v>39.815153203342597</v>
      </c>
      <c r="AV40" s="52">
        <f>VLOOKUP($A40,'RevPAR Raw Data'!$B$6:$BE$43,'RevPAR Raw Data'!I$1,FALSE)</f>
        <v>46.733138347260898</v>
      </c>
      <c r="AW40" s="52">
        <f>VLOOKUP($A40,'RevPAR Raw Data'!$B$6:$BE$43,'RevPAR Raw Data'!J$1,FALSE)</f>
        <v>47.701392757660102</v>
      </c>
      <c r="AX40" s="52">
        <f>VLOOKUP($A40,'RevPAR Raw Data'!$B$6:$BE$43,'RevPAR Raw Data'!K$1,FALSE)</f>
        <v>38.163834726090897</v>
      </c>
      <c r="AY40" s="53">
        <f>VLOOKUP($A40,'RevPAR Raw Data'!$B$6:$BE$43,'RevPAR Raw Data'!L$1,FALSE)</f>
        <v>42.528354688950699</v>
      </c>
      <c r="AZ40" s="52">
        <f>VLOOKUP($A40,'RevPAR Raw Data'!$B$6:$BE$43,'RevPAR Raw Data'!N$1,FALSE)</f>
        <v>31.790352831940499</v>
      </c>
      <c r="BA40" s="52">
        <f>VLOOKUP($A40,'RevPAR Raw Data'!$B$6:$BE$43,'RevPAR Raw Data'!O$1,FALSE)</f>
        <v>37.3121169916434</v>
      </c>
      <c r="BB40" s="53">
        <f>VLOOKUP($A40,'RevPAR Raw Data'!$B$6:$BE$43,'RevPAR Raw Data'!P$1,FALSE)</f>
        <v>34.551234911792001</v>
      </c>
      <c r="BC40" s="54">
        <f>VLOOKUP($A40,'RevPAR Raw Data'!$B$6:$BE$43,'RevPAR Raw Data'!R$1,FALSE)</f>
        <v>40.249177609762498</v>
      </c>
      <c r="BE40" s="47">
        <f>VLOOKUP($A40,'RevPAR Raw Data'!$B$6:$BE$43,'RevPAR Raw Data'!T$1,FALSE)</f>
        <v>11.351577936644</v>
      </c>
      <c r="BF40" s="48">
        <f>VLOOKUP($A40,'RevPAR Raw Data'!$B$6:$BE$43,'RevPAR Raw Data'!U$1,FALSE)</f>
        <v>-3.8287147212247499</v>
      </c>
      <c r="BG40" s="48">
        <f>VLOOKUP($A40,'RevPAR Raw Data'!$B$6:$BE$43,'RevPAR Raw Data'!V$1,FALSE)</f>
        <v>7.52494914463432</v>
      </c>
      <c r="BH40" s="48">
        <f>VLOOKUP($A40,'RevPAR Raw Data'!$B$6:$BE$43,'RevPAR Raw Data'!W$1,FALSE)</f>
        <v>14.639968277550899</v>
      </c>
      <c r="BI40" s="48">
        <f>VLOOKUP($A40,'RevPAR Raw Data'!$B$6:$BE$43,'RevPAR Raw Data'!X$1,FALSE)</f>
        <v>15.965133535343201</v>
      </c>
      <c r="BJ40" s="49">
        <f>VLOOKUP($A40,'RevPAR Raw Data'!$B$6:$BE$43,'RevPAR Raw Data'!Y$1,FALSE)</f>
        <v>8.7628396939227198</v>
      </c>
      <c r="BK40" s="48">
        <f>VLOOKUP($A40,'RevPAR Raw Data'!$B$6:$BE$43,'RevPAR Raw Data'!AA$1,FALSE)</f>
        <v>-36.3048915340608</v>
      </c>
      <c r="BL40" s="48">
        <f>VLOOKUP($A40,'RevPAR Raw Data'!$B$6:$BE$43,'RevPAR Raw Data'!AB$1,FALSE)</f>
        <v>6.1057932992401902</v>
      </c>
      <c r="BM40" s="49">
        <f>VLOOKUP($A40,'RevPAR Raw Data'!$B$6:$BE$43,'RevPAR Raw Data'!AC$1,FALSE)</f>
        <v>-18.774845567851902</v>
      </c>
      <c r="BN40" s="50">
        <f>VLOOKUP($A40,'RevPAR Raw Data'!$B$6:$BE$43,'RevPAR Raw Data'!AE$1,FALSE)</f>
        <v>0.41322702399438799</v>
      </c>
    </row>
    <row r="41" spans="1:66" x14ac:dyDescent="0.25">
      <c r="A41" s="63" t="s">
        <v>80</v>
      </c>
      <c r="B41" s="47">
        <f>VLOOKUP($A41,'Occupancy Raw Data'!$B$8:$BE$45,'Occupancy Raw Data'!G$3,FALSE)</f>
        <v>27.630582891748599</v>
      </c>
      <c r="C41" s="48">
        <f>VLOOKUP($A41,'Occupancy Raw Data'!$B$8:$BE$45,'Occupancy Raw Data'!H$3,FALSE)</f>
        <v>33.9137017411052</v>
      </c>
      <c r="D41" s="48">
        <f>VLOOKUP($A41,'Occupancy Raw Data'!$B$8:$BE$45,'Occupancy Raw Data'!I$3,FALSE)</f>
        <v>42.240726722180099</v>
      </c>
      <c r="E41" s="48">
        <f>VLOOKUP($A41,'Occupancy Raw Data'!$B$8:$BE$45,'Occupancy Raw Data'!J$3,FALSE)</f>
        <v>43.754731264193701</v>
      </c>
      <c r="F41" s="48">
        <f>VLOOKUP($A41,'Occupancy Raw Data'!$B$8:$BE$45,'Occupancy Raw Data'!K$3,FALSE)</f>
        <v>41.559424678273999</v>
      </c>
      <c r="G41" s="49">
        <f>VLOOKUP($A41,'Occupancy Raw Data'!$B$8:$BE$45,'Occupancy Raw Data'!L$3,FALSE)</f>
        <v>37.819833459500302</v>
      </c>
      <c r="H41" s="48">
        <f>VLOOKUP($A41,'Occupancy Raw Data'!$B$8:$BE$45,'Occupancy Raw Data'!N$3,FALSE)</f>
        <v>40.726722180166497</v>
      </c>
      <c r="I41" s="48">
        <f>VLOOKUP($A41,'Occupancy Raw Data'!$B$8:$BE$45,'Occupancy Raw Data'!O$3,FALSE)</f>
        <v>44.8145344436033</v>
      </c>
      <c r="J41" s="49">
        <f>VLOOKUP($A41,'Occupancy Raw Data'!$B$8:$BE$45,'Occupancy Raw Data'!P$3,FALSE)</f>
        <v>42.770628311884899</v>
      </c>
      <c r="K41" s="50">
        <f>VLOOKUP($A41,'Occupancy Raw Data'!$B$8:$BE$45,'Occupancy Raw Data'!R$3,FALSE)</f>
        <v>39.234346274467299</v>
      </c>
      <c r="M41" s="47">
        <f>VLOOKUP($A41,'Occupancy Raw Data'!$B$8:$BE$45,'Occupancy Raw Data'!T$3,FALSE)</f>
        <v>-19.594438742416401</v>
      </c>
      <c r="N41" s="48">
        <f>VLOOKUP($A41,'Occupancy Raw Data'!$B$8:$BE$45,'Occupancy Raw Data'!U$3,FALSE)</f>
        <v>-21.529760036434499</v>
      </c>
      <c r="O41" s="48">
        <f>VLOOKUP($A41,'Occupancy Raw Data'!$B$8:$BE$45,'Occupancy Raw Data'!V$3,FALSE)</f>
        <v>-1.6226610054625501</v>
      </c>
      <c r="P41" s="48">
        <f>VLOOKUP($A41,'Occupancy Raw Data'!$B$8:$BE$45,'Occupancy Raw Data'!W$3,FALSE)</f>
        <v>9.4252769577289293</v>
      </c>
      <c r="Q41" s="48">
        <f>VLOOKUP($A41,'Occupancy Raw Data'!$B$8:$BE$45,'Occupancy Raw Data'!X$3,FALSE)</f>
        <v>11.372996830854801</v>
      </c>
      <c r="R41" s="49">
        <f>VLOOKUP($A41,'Occupancy Raw Data'!$B$8:$BE$45,'Occupancy Raw Data'!Y$3,FALSE)</f>
        <v>-4.4091953590247899</v>
      </c>
      <c r="S41" s="48">
        <f>VLOOKUP($A41,'Occupancy Raw Data'!$B$8:$BE$45,'Occupancy Raw Data'!AA$3,FALSE)</f>
        <v>-2.92441262583419</v>
      </c>
      <c r="T41" s="48">
        <f>VLOOKUP($A41,'Occupancy Raw Data'!$B$8:$BE$45,'Occupancy Raw Data'!AB$3,FALSE)</f>
        <v>26.766595289079198</v>
      </c>
      <c r="U41" s="49">
        <f>VLOOKUP($A41,'Occupancy Raw Data'!$B$8:$BE$45,'Occupancy Raw Data'!AC$3,FALSE)</f>
        <v>10.3031993306506</v>
      </c>
      <c r="V41" s="50">
        <f>VLOOKUP($A41,'Occupancy Raw Data'!$B$8:$BE$45,'Occupancy Raw Data'!AE$3,FALSE)</f>
        <v>-0.28063420469862099</v>
      </c>
      <c r="X41" s="51">
        <f>VLOOKUP($A41,'ADR Raw Data'!$B$6:$BE$43,'ADR Raw Data'!G$1,FALSE)</f>
        <v>106.803671232876</v>
      </c>
      <c r="Y41" s="52">
        <f>VLOOKUP($A41,'ADR Raw Data'!$B$6:$BE$43,'ADR Raw Data'!H$1,FALSE)</f>
        <v>105.91761160714201</v>
      </c>
      <c r="Z41" s="52">
        <f>VLOOKUP($A41,'ADR Raw Data'!$B$6:$BE$43,'ADR Raw Data'!I$1,FALSE)</f>
        <v>108.38034050179201</v>
      </c>
      <c r="AA41" s="52">
        <f>VLOOKUP($A41,'ADR Raw Data'!$B$6:$BE$43,'ADR Raw Data'!J$1,FALSE)</f>
        <v>104.3023183391</v>
      </c>
      <c r="AB41" s="52">
        <f>VLOOKUP($A41,'ADR Raw Data'!$B$6:$BE$43,'ADR Raw Data'!K$1,FALSE)</f>
        <v>107.25550091074599</v>
      </c>
      <c r="AC41" s="53">
        <f>VLOOKUP($A41,'ADR Raw Data'!$B$6:$BE$43,'ADR Raw Data'!L$1,FALSE)</f>
        <v>106.51748198558801</v>
      </c>
      <c r="AD41" s="52">
        <f>VLOOKUP($A41,'ADR Raw Data'!$B$6:$BE$43,'ADR Raw Data'!N$1,FALSE)</f>
        <v>116.54221189591</v>
      </c>
      <c r="AE41" s="52">
        <f>VLOOKUP($A41,'ADR Raw Data'!$B$6:$BE$43,'ADR Raw Data'!O$1,FALSE)</f>
        <v>122.154087837837</v>
      </c>
      <c r="AF41" s="53">
        <f>VLOOKUP($A41,'ADR Raw Data'!$B$6:$BE$43,'ADR Raw Data'!P$1,FALSE)</f>
        <v>119.482238938053</v>
      </c>
      <c r="AG41" s="54">
        <f>VLOOKUP($A41,'ADR Raw Data'!$B$6:$BE$43,'ADR Raw Data'!R$1,FALSE)</f>
        <v>110.555567805953</v>
      </c>
      <c r="AI41" s="47">
        <f>VLOOKUP($A41,'ADR Raw Data'!$B$6:$BE$43,'ADR Raw Data'!T$1,FALSE)</f>
        <v>5.9006999274624796</v>
      </c>
      <c r="AJ41" s="48">
        <f>VLOOKUP($A41,'ADR Raw Data'!$B$6:$BE$43,'ADR Raw Data'!U$1,FALSE)</f>
        <v>2.1641825987749201</v>
      </c>
      <c r="AK41" s="48">
        <f>VLOOKUP($A41,'ADR Raw Data'!$B$6:$BE$43,'ADR Raw Data'!V$1,FALSE)</f>
        <v>5.6135422603127001</v>
      </c>
      <c r="AL41" s="48">
        <f>VLOOKUP($A41,'ADR Raw Data'!$B$6:$BE$43,'ADR Raw Data'!W$1,FALSE)</f>
        <v>2.44157249687373</v>
      </c>
      <c r="AM41" s="48">
        <f>VLOOKUP($A41,'ADR Raw Data'!$B$6:$BE$43,'ADR Raw Data'!X$1,FALSE)</f>
        <v>1.80871546058919</v>
      </c>
      <c r="AN41" s="49">
        <f>VLOOKUP($A41,'ADR Raw Data'!$B$6:$BE$43,'ADR Raw Data'!Y$1,FALSE)</f>
        <v>3.51983442080062</v>
      </c>
      <c r="AO41" s="48">
        <f>VLOOKUP($A41,'ADR Raw Data'!$B$6:$BE$43,'ADR Raw Data'!AA$1,FALSE)</f>
        <v>-1.6335794033339801</v>
      </c>
      <c r="AP41" s="48">
        <f>VLOOKUP($A41,'ADR Raw Data'!$B$6:$BE$43,'ADR Raw Data'!AB$1,FALSE)</f>
        <v>9.6178016937299304</v>
      </c>
      <c r="AQ41" s="49">
        <f>VLOOKUP($A41,'ADR Raw Data'!$B$6:$BE$43,'ADR Raw Data'!AC$1,FALSE)</f>
        <v>3.5489970957437</v>
      </c>
      <c r="AR41" s="50">
        <f>VLOOKUP($A41,'ADR Raw Data'!$B$6:$BE$43,'ADR Raw Data'!AE$1,FALSE)</f>
        <v>3.9817473784147799</v>
      </c>
      <c r="AS41" s="40"/>
      <c r="AT41" s="51">
        <f>VLOOKUP($A41,'RevPAR Raw Data'!$B$6:$BE$43,'RevPAR Raw Data'!G$1,FALSE)</f>
        <v>29.5104769114307</v>
      </c>
      <c r="AU41" s="52">
        <f>VLOOKUP($A41,'RevPAR Raw Data'!$B$6:$BE$43,'RevPAR Raw Data'!H$1,FALSE)</f>
        <v>35.920582891748602</v>
      </c>
      <c r="AV41" s="52">
        <f>VLOOKUP($A41,'RevPAR Raw Data'!$B$6:$BE$43,'RevPAR Raw Data'!I$1,FALSE)</f>
        <v>45.780643451930302</v>
      </c>
      <c r="AW41" s="52">
        <f>VLOOKUP($A41,'RevPAR Raw Data'!$B$6:$BE$43,'RevPAR Raw Data'!J$1,FALSE)</f>
        <v>45.637199091597203</v>
      </c>
      <c r="AX41" s="52">
        <f>VLOOKUP($A41,'RevPAR Raw Data'!$B$6:$BE$43,'RevPAR Raw Data'!K$1,FALSE)</f>
        <v>44.574769114307301</v>
      </c>
      <c r="AY41" s="53">
        <f>VLOOKUP($A41,'RevPAR Raw Data'!$B$6:$BE$43,'RevPAR Raw Data'!L$1,FALSE)</f>
        <v>40.284734292202799</v>
      </c>
      <c r="AZ41" s="52">
        <f>VLOOKUP($A41,'RevPAR Raw Data'!$B$6:$BE$43,'RevPAR Raw Data'!N$1,FALSE)</f>
        <v>47.4638228614685</v>
      </c>
      <c r="BA41" s="52">
        <f>VLOOKUP($A41,'RevPAR Raw Data'!$B$6:$BE$43,'RevPAR Raw Data'!O$1,FALSE)</f>
        <v>54.742785768357301</v>
      </c>
      <c r="BB41" s="53">
        <f>VLOOKUP($A41,'RevPAR Raw Data'!$B$6:$BE$43,'RevPAR Raw Data'!P$1,FALSE)</f>
        <v>51.103304314912897</v>
      </c>
      <c r="BC41" s="54">
        <f>VLOOKUP($A41,'RevPAR Raw Data'!$B$6:$BE$43,'RevPAR Raw Data'!R$1,FALSE)</f>
        <v>43.375754298691398</v>
      </c>
      <c r="BE41" s="47">
        <f>VLOOKUP($A41,'RevPAR Raw Data'!$B$6:$BE$43,'RevPAR Raw Data'!T$1,FALSE)</f>
        <v>-14.849947847614301</v>
      </c>
      <c r="BF41" s="48">
        <f>VLOOKUP($A41,'RevPAR Raw Data'!$B$6:$BE$43,'RevPAR Raw Data'!U$1,FALSE)</f>
        <v>-19.8315207579261</v>
      </c>
      <c r="BG41" s="48">
        <f>VLOOKUP($A41,'RevPAR Raw Data'!$B$6:$BE$43,'RevPAR Raw Data'!V$1,FALSE)</f>
        <v>3.89979249356688</v>
      </c>
      <c r="BH41" s="48">
        <f>VLOOKUP($A41,'RevPAR Raw Data'!$B$6:$BE$43,'RevPAR Raw Data'!W$1,FALSE)</f>
        <v>12.0969744245567</v>
      </c>
      <c r="BI41" s="48">
        <f>VLOOKUP($A41,'RevPAR Raw Data'!$B$6:$BE$43,'RevPAR Raw Data'!X$1,FALSE)</f>
        <v>13.387417443456</v>
      </c>
      <c r="BJ41" s="49">
        <f>VLOOKUP($A41,'RevPAR Raw Data'!$B$6:$BE$43,'RevPAR Raw Data'!Y$1,FALSE)</f>
        <v>-1.0445573141514699</v>
      </c>
      <c r="BK41" s="48">
        <f>VLOOKUP($A41,'RevPAR Raw Data'!$B$6:$BE$43,'RevPAR Raw Data'!AA$1,FALSE)</f>
        <v>-4.5102194268440403</v>
      </c>
      <c r="BL41" s="48">
        <f>VLOOKUP($A41,'RevPAR Raw Data'!$B$6:$BE$43,'RevPAR Raw Data'!AB$1,FALSE)</f>
        <v>38.958755037876003</v>
      </c>
      <c r="BM41" s="49">
        <f>VLOOKUP($A41,'RevPAR Raw Data'!$B$6:$BE$43,'RevPAR Raw Data'!AC$1,FALSE)</f>
        <v>14.2178566714078</v>
      </c>
      <c r="BN41" s="50">
        <f>VLOOKUP($A41,'RevPAR Raw Data'!$B$6:$BE$43,'RevPAR Raw Data'!AE$1,FALSE)</f>
        <v>3.6899390286276299</v>
      </c>
    </row>
    <row r="42" spans="1:66" x14ac:dyDescent="0.25">
      <c r="A42" s="63" t="s">
        <v>81</v>
      </c>
      <c r="B42" s="47">
        <f>VLOOKUP($A42,'Occupancy Raw Data'!$B$8:$BE$45,'Occupancy Raw Data'!G$3,FALSE)</f>
        <v>43.119762097864204</v>
      </c>
      <c r="C42" s="48">
        <f>VLOOKUP($A42,'Occupancy Raw Data'!$B$8:$BE$45,'Occupancy Raw Data'!H$3,FALSE)</f>
        <v>43.6928899702622</v>
      </c>
      <c r="D42" s="48">
        <f>VLOOKUP($A42,'Occupancy Raw Data'!$B$8:$BE$45,'Occupancy Raw Data'!I$3,FALSE)</f>
        <v>47.137064071370602</v>
      </c>
      <c r="E42" s="48">
        <f>VLOOKUP($A42,'Occupancy Raw Data'!$B$8:$BE$45,'Occupancy Raw Data'!J$3,FALSE)</f>
        <v>49.044740676776897</v>
      </c>
      <c r="F42" s="48">
        <f>VLOOKUP($A42,'Occupancy Raw Data'!$B$8:$BE$45,'Occupancy Raw Data'!K$3,FALSE)</f>
        <v>49.205190592051899</v>
      </c>
      <c r="G42" s="49">
        <f>VLOOKUP($A42,'Occupancy Raw Data'!$B$8:$BE$45,'Occupancy Raw Data'!L$3,FALSE)</f>
        <v>46.440886832632501</v>
      </c>
      <c r="H42" s="48">
        <f>VLOOKUP($A42,'Occupancy Raw Data'!$B$8:$BE$45,'Occupancy Raw Data'!N$3,FALSE)</f>
        <v>49.194376858610397</v>
      </c>
      <c r="I42" s="48">
        <f>VLOOKUP($A42,'Occupancy Raw Data'!$B$8:$BE$45,'Occupancy Raw Data'!O$3,FALSE)</f>
        <v>57.1586915382535</v>
      </c>
      <c r="J42" s="49">
        <f>VLOOKUP($A42,'Occupancy Raw Data'!$B$8:$BE$45,'Occupancy Raw Data'!P$3,FALSE)</f>
        <v>53.176534198432002</v>
      </c>
      <c r="K42" s="50">
        <f>VLOOKUP($A42,'Occupancy Raw Data'!$B$8:$BE$45,'Occupancy Raw Data'!R$3,FALSE)</f>
        <v>48.364852238241198</v>
      </c>
      <c r="M42" s="47">
        <f>VLOOKUP($A42,'Occupancy Raw Data'!$B$8:$BE$45,'Occupancy Raw Data'!T$3,FALSE)</f>
        <v>-6.53603770229088</v>
      </c>
      <c r="N42" s="48">
        <f>VLOOKUP($A42,'Occupancy Raw Data'!$B$8:$BE$45,'Occupancy Raw Data'!U$3,FALSE)</f>
        <v>-12.77888584487</v>
      </c>
      <c r="O42" s="48">
        <f>VLOOKUP($A42,'Occupancy Raw Data'!$B$8:$BE$45,'Occupancy Raw Data'!V$3,FALSE)</f>
        <v>-6.7320528502972001</v>
      </c>
      <c r="P42" s="48">
        <f>VLOOKUP($A42,'Occupancy Raw Data'!$B$8:$BE$45,'Occupancy Raw Data'!W$3,FALSE)</f>
        <v>0.37428353554868499</v>
      </c>
      <c r="Q42" s="48">
        <f>VLOOKUP($A42,'Occupancy Raw Data'!$B$8:$BE$45,'Occupancy Raw Data'!X$3,FALSE)</f>
        <v>6.0037218506827301</v>
      </c>
      <c r="R42" s="49">
        <f>VLOOKUP($A42,'Occupancy Raw Data'!$B$8:$BE$45,'Occupancy Raw Data'!Y$3,FALSE)</f>
        <v>-4.0672556196670699</v>
      </c>
      <c r="S42" s="48">
        <f>VLOOKUP($A42,'Occupancy Raw Data'!$B$8:$BE$45,'Occupancy Raw Data'!AA$3,FALSE)</f>
        <v>-17.5207277791744</v>
      </c>
      <c r="T42" s="48">
        <f>VLOOKUP($A42,'Occupancy Raw Data'!$B$8:$BE$45,'Occupancy Raw Data'!AB$3,FALSE)</f>
        <v>25.595802717163</v>
      </c>
      <c r="U42" s="49">
        <f>VLOOKUP($A42,'Occupancy Raw Data'!$B$8:$BE$45,'Occupancy Raw Data'!AC$3,FALSE)</f>
        <v>1.1303974432788499</v>
      </c>
      <c r="V42" s="50">
        <f>VLOOKUP($A42,'Occupancy Raw Data'!$B$8:$BE$45,'Occupancy Raw Data'!AE$3,FALSE)</f>
        <v>-2.49285362346922</v>
      </c>
      <c r="X42" s="51">
        <f>VLOOKUP($A42,'ADR Raw Data'!$B$6:$BE$43,'ADR Raw Data'!G$1,FALSE)</f>
        <v>104.102544827586</v>
      </c>
      <c r="Y42" s="52">
        <f>VLOOKUP($A42,'ADR Raw Data'!$B$6:$BE$43,'ADR Raw Data'!H$1,FALSE)</f>
        <v>109.05629068184599</v>
      </c>
      <c r="Z42" s="52">
        <f>VLOOKUP($A42,'ADR Raw Data'!$B$6:$BE$43,'ADR Raw Data'!I$1,FALSE)</f>
        <v>113.285995067676</v>
      </c>
      <c r="AA42" s="52">
        <f>VLOOKUP($A42,'ADR Raw Data'!$B$6:$BE$43,'ADR Raw Data'!J$1,FALSE)</f>
        <v>113.047087757909</v>
      </c>
      <c r="AB42" s="52">
        <f>VLOOKUP($A42,'ADR Raw Data'!$B$6:$BE$43,'ADR Raw Data'!K$1,FALSE)</f>
        <v>110.799631888357</v>
      </c>
      <c r="AC42" s="53">
        <f>VLOOKUP($A42,'ADR Raw Data'!$B$6:$BE$43,'ADR Raw Data'!L$1,FALSE)</f>
        <v>110.208473651133</v>
      </c>
      <c r="AD42" s="52">
        <f>VLOOKUP($A42,'ADR Raw Data'!$B$6:$BE$43,'ADR Raw Data'!N$1,FALSE)</f>
        <v>117.829277353409</v>
      </c>
      <c r="AE42" s="52">
        <f>VLOOKUP($A42,'ADR Raw Data'!$B$6:$BE$43,'ADR Raw Data'!O$1,FALSE)</f>
        <v>133.695152059783</v>
      </c>
      <c r="AF42" s="53">
        <f>VLOOKUP($A42,'ADR Raw Data'!$B$6:$BE$43,'ADR Raw Data'!P$1,FALSE)</f>
        <v>126.35627758007099</v>
      </c>
      <c r="AG42" s="54">
        <f>VLOOKUP($A42,'ADR Raw Data'!$B$6:$BE$43,'ADR Raw Data'!R$1,FALSE)</f>
        <v>115.279799862689</v>
      </c>
      <c r="AI42" s="47">
        <f>VLOOKUP($A42,'ADR Raw Data'!$B$6:$BE$43,'ADR Raw Data'!T$1,FALSE)</f>
        <v>4.1093314706075299</v>
      </c>
      <c r="AJ42" s="48">
        <f>VLOOKUP($A42,'ADR Raw Data'!$B$6:$BE$43,'ADR Raw Data'!U$1,FALSE)</f>
        <v>4.3585071376316096</v>
      </c>
      <c r="AK42" s="48">
        <f>VLOOKUP($A42,'ADR Raw Data'!$B$6:$BE$43,'ADR Raw Data'!V$1,FALSE)</f>
        <v>6.7340916124385197</v>
      </c>
      <c r="AL42" s="48">
        <f>VLOOKUP($A42,'ADR Raw Data'!$B$6:$BE$43,'ADR Raw Data'!W$1,FALSE)</f>
        <v>7.2078007075543198</v>
      </c>
      <c r="AM42" s="48">
        <f>VLOOKUP($A42,'ADR Raw Data'!$B$6:$BE$43,'ADR Raw Data'!X$1,FALSE)</f>
        <v>6.99027878745183</v>
      </c>
      <c r="AN42" s="49">
        <f>VLOOKUP($A42,'ADR Raw Data'!$B$6:$BE$43,'ADR Raw Data'!Y$1,FALSE)</f>
        <v>5.9753652827302002</v>
      </c>
      <c r="AO42" s="48">
        <f>VLOOKUP($A42,'ADR Raw Data'!$B$6:$BE$43,'ADR Raw Data'!AA$1,FALSE)</f>
        <v>-10.2526003864608</v>
      </c>
      <c r="AP42" s="48">
        <f>VLOOKUP($A42,'ADR Raw Data'!$B$6:$BE$43,'ADR Raw Data'!AB$1,FALSE)</f>
        <v>28.275498178900499</v>
      </c>
      <c r="AQ42" s="49">
        <f>VLOOKUP($A42,'ADR Raw Data'!$B$6:$BE$43,'ADR Raw Data'!AC$1,FALSE)</f>
        <v>5.6617955774649698</v>
      </c>
      <c r="AR42" s="50">
        <f>VLOOKUP($A42,'ADR Raw Data'!$B$6:$BE$43,'ADR Raw Data'!AE$1,FALSE)</f>
        <v>6.0391019742524197</v>
      </c>
      <c r="AS42" s="40"/>
      <c r="AT42" s="51">
        <f>VLOOKUP($A42,'RevPAR Raw Data'!$B$6:$BE$43,'RevPAR Raw Data'!G$1,FALSE)</f>
        <v>44.888769667477597</v>
      </c>
      <c r="AU42" s="52">
        <f>VLOOKUP($A42,'RevPAR Raw Data'!$B$6:$BE$43,'RevPAR Raw Data'!H$1,FALSE)</f>
        <v>47.649845093268397</v>
      </c>
      <c r="AV42" s="52">
        <f>VLOOKUP($A42,'RevPAR Raw Data'!$B$6:$BE$43,'RevPAR Raw Data'!I$1,FALSE)</f>
        <v>53.399692078940198</v>
      </c>
      <c r="AW42" s="52">
        <f>VLOOKUP($A42,'RevPAR Raw Data'!$B$6:$BE$43,'RevPAR Raw Data'!J$1,FALSE)</f>
        <v>55.443651033515003</v>
      </c>
      <c r="AX42" s="52">
        <f>VLOOKUP($A42,'RevPAR Raw Data'!$B$6:$BE$43,'RevPAR Raw Data'!K$1,FALSE)</f>
        <v>54.519170045958298</v>
      </c>
      <c r="AY42" s="53">
        <f>VLOOKUP($A42,'RevPAR Raw Data'!$B$6:$BE$43,'RevPAR Raw Data'!L$1,FALSE)</f>
        <v>51.181792528294501</v>
      </c>
      <c r="AZ42" s="52">
        <f>VLOOKUP($A42,'RevPAR Raw Data'!$B$6:$BE$43,'RevPAR Raw Data'!N$1,FALSE)</f>
        <v>57.965378751013702</v>
      </c>
      <c r="BA42" s="52">
        <f>VLOOKUP($A42,'RevPAR Raw Data'!$B$6:$BE$43,'RevPAR Raw Data'!O$1,FALSE)</f>
        <v>76.418399567450606</v>
      </c>
      <c r="BB42" s="53">
        <f>VLOOKUP($A42,'RevPAR Raw Data'!$B$6:$BE$43,'RevPAR Raw Data'!P$1,FALSE)</f>
        <v>67.191889159232204</v>
      </c>
      <c r="BC42" s="54">
        <f>VLOOKUP($A42,'RevPAR Raw Data'!$B$6:$BE$43,'RevPAR Raw Data'!R$1,FALSE)</f>
        <v>55.754904864130197</v>
      </c>
      <c r="BE42" s="47">
        <f>VLOOKUP($A42,'RevPAR Raw Data'!$B$6:$BE$43,'RevPAR Raw Data'!T$1,FALSE)</f>
        <v>-2.6952936859143599</v>
      </c>
      <c r="BF42" s="48">
        <f>VLOOKUP($A42,'RevPAR Raw Data'!$B$6:$BE$43,'RevPAR Raw Data'!U$1,FALSE)</f>
        <v>-8.9773473588969193</v>
      </c>
      <c r="BG42" s="48">
        <f>VLOOKUP($A42,'RevPAR Raw Data'!$B$6:$BE$43,'RevPAR Raw Data'!V$1,FALSE)</f>
        <v>-0.45130384419547698</v>
      </c>
      <c r="BH42" s="48">
        <f>VLOOKUP($A42,'RevPAR Raw Data'!$B$6:$BE$43,'RevPAR Raw Data'!W$1,FALSE)</f>
        <v>7.6090618544265496</v>
      </c>
      <c r="BI42" s="48">
        <f>VLOOKUP($A42,'RevPAR Raw Data'!$B$6:$BE$43,'RevPAR Raw Data'!X$1,FALSE)</f>
        <v>13.413677533120399</v>
      </c>
      <c r="BJ42" s="49">
        <f>VLOOKUP($A42,'RevPAR Raw Data'!$B$6:$BE$43,'RevPAR Raw Data'!Y$1,FALSE)</f>
        <v>1.66507628280564</v>
      </c>
      <c r="BK42" s="48">
        <f>VLOOKUP($A42,'RevPAR Raw Data'!$B$6:$BE$43,'RevPAR Raw Data'!AA$1,FALSE)</f>
        <v>-25.976997961636901</v>
      </c>
      <c r="BL42" s="48">
        <f>VLOOKUP($A42,'RevPAR Raw Data'!$B$6:$BE$43,'RevPAR Raw Data'!AB$1,FALSE)</f>
        <v>61.108641627230099</v>
      </c>
      <c r="BM42" s="49">
        <f>VLOOKUP($A42,'RevPAR Raw Data'!$B$6:$BE$43,'RevPAR Raw Data'!AC$1,FALSE)</f>
        <v>6.8561938131951701</v>
      </c>
      <c r="BN42" s="50">
        <f>VLOOKUP($A42,'RevPAR Raw Data'!$B$6:$BE$43,'RevPAR Raw Data'!AE$1,FALSE)</f>
        <v>3.3957023783930498</v>
      </c>
    </row>
    <row r="43" spans="1:66" x14ac:dyDescent="0.25">
      <c r="A43" s="66" t="s">
        <v>82</v>
      </c>
      <c r="B43" s="47">
        <f>VLOOKUP($A43,'Occupancy Raw Data'!$B$8:$BE$45,'Occupancy Raw Data'!G$3,FALSE)</f>
        <v>40.2987194837348</v>
      </c>
      <c r="C43" s="48">
        <f>VLOOKUP($A43,'Occupancy Raw Data'!$B$8:$BE$45,'Occupancy Raw Data'!H$3,FALSE)</f>
        <v>43.622785478011998</v>
      </c>
      <c r="D43" s="48">
        <f>VLOOKUP($A43,'Occupancy Raw Data'!$B$8:$BE$45,'Occupancy Raw Data'!I$3,FALSE)</f>
        <v>46.829149501795897</v>
      </c>
      <c r="E43" s="48">
        <f>VLOOKUP($A43,'Occupancy Raw Data'!$B$8:$BE$45,'Occupancy Raw Data'!J$3,FALSE)</f>
        <v>46.776386549505801</v>
      </c>
      <c r="F43" s="48">
        <f>VLOOKUP($A43,'Occupancy Raw Data'!$B$8:$BE$45,'Occupancy Raw Data'!K$3,FALSE)</f>
        <v>45.177263226251497</v>
      </c>
      <c r="G43" s="49">
        <f>VLOOKUP($A43,'Occupancy Raw Data'!$B$8:$BE$45,'Occupancy Raw Data'!L$3,FALSE)</f>
        <v>44.540860847860003</v>
      </c>
      <c r="H43" s="48">
        <f>VLOOKUP($A43,'Occupancy Raw Data'!$B$8:$BE$45,'Occupancy Raw Data'!N$3,FALSE)</f>
        <v>46.451691458489698</v>
      </c>
      <c r="I43" s="48">
        <f>VLOOKUP($A43,'Occupancy Raw Data'!$B$8:$BE$45,'Occupancy Raw Data'!O$3,FALSE)</f>
        <v>55.123079732938201</v>
      </c>
      <c r="J43" s="49">
        <f>VLOOKUP($A43,'Occupancy Raw Data'!$B$8:$BE$45,'Occupancy Raw Data'!P$3,FALSE)</f>
        <v>50.787385595713999</v>
      </c>
      <c r="K43" s="50">
        <f>VLOOKUP($A43,'Occupancy Raw Data'!$B$8:$BE$45,'Occupancy Raw Data'!R$3,FALSE)</f>
        <v>46.325582204389697</v>
      </c>
      <c r="M43" s="47">
        <f>VLOOKUP($A43,'Occupancy Raw Data'!$B$8:$BE$45,'Occupancy Raw Data'!T$3,FALSE)</f>
        <v>-4.0681811031319004</v>
      </c>
      <c r="N43" s="48">
        <f>VLOOKUP($A43,'Occupancy Raw Data'!$B$8:$BE$45,'Occupancy Raw Data'!U$3,FALSE)</f>
        <v>0.56494782260105103</v>
      </c>
      <c r="O43" s="48">
        <f>VLOOKUP($A43,'Occupancy Raw Data'!$B$8:$BE$45,'Occupancy Raw Data'!V$3,FALSE)</f>
        <v>8.2992370186191398</v>
      </c>
      <c r="P43" s="48">
        <f>VLOOKUP($A43,'Occupancy Raw Data'!$B$8:$BE$45,'Occupancy Raw Data'!W$3,FALSE)</f>
        <v>13.134435478674</v>
      </c>
      <c r="Q43" s="48">
        <f>VLOOKUP($A43,'Occupancy Raw Data'!$B$8:$BE$45,'Occupancy Raw Data'!X$3,FALSE)</f>
        <v>11.0222227149813</v>
      </c>
      <c r="R43" s="49">
        <f>VLOOKUP($A43,'Occupancy Raw Data'!$B$8:$BE$45,'Occupancy Raw Data'!Y$3,FALSE)</f>
        <v>5.71548602173959</v>
      </c>
      <c r="S43" s="48">
        <f>VLOOKUP($A43,'Occupancy Raw Data'!$B$8:$BE$45,'Occupancy Raw Data'!AA$3,FALSE)</f>
        <v>-11.625879897015199</v>
      </c>
      <c r="T43" s="48">
        <f>VLOOKUP($A43,'Occupancy Raw Data'!$B$8:$BE$45,'Occupancy Raw Data'!AB$3,FALSE)</f>
        <v>26.969064219878799</v>
      </c>
      <c r="U43" s="49">
        <f>VLOOKUP($A43,'Occupancy Raw Data'!$B$8:$BE$45,'Occupancy Raw Data'!AC$3,FALSE)</f>
        <v>5.8326776360064896</v>
      </c>
      <c r="V43" s="50">
        <f>VLOOKUP($A43,'Occupancy Raw Data'!$B$8:$BE$45,'Occupancy Raw Data'!AE$3,FALSE)</f>
        <v>5.75204990804757</v>
      </c>
      <c r="X43" s="51">
        <f>VLOOKUP($A43,'ADR Raw Data'!$B$6:$BE$43,'ADR Raw Data'!G$1,FALSE)</f>
        <v>101.364724040688</v>
      </c>
      <c r="Y43" s="52">
        <f>VLOOKUP($A43,'ADR Raw Data'!$B$6:$BE$43,'ADR Raw Data'!H$1,FALSE)</f>
        <v>101.641316524004</v>
      </c>
      <c r="Z43" s="52">
        <f>VLOOKUP($A43,'ADR Raw Data'!$B$6:$BE$43,'ADR Raw Data'!I$1,FALSE)</f>
        <v>103.227439764257</v>
      </c>
      <c r="AA43" s="52">
        <f>VLOOKUP($A43,'ADR Raw Data'!$B$6:$BE$43,'ADR Raw Data'!J$1,FALSE)</f>
        <v>103.333815184381</v>
      </c>
      <c r="AB43" s="52">
        <f>VLOOKUP($A43,'ADR Raw Data'!$B$6:$BE$43,'ADR Raw Data'!K$1,FALSE)</f>
        <v>101.76668403557601</v>
      </c>
      <c r="AC43" s="53">
        <f>VLOOKUP($A43,'ADR Raw Data'!$B$6:$BE$43,'ADR Raw Data'!L$1,FALSE)</f>
        <v>102.30570966448499</v>
      </c>
      <c r="AD43" s="52">
        <f>VLOOKUP($A43,'ADR Raw Data'!$B$6:$BE$43,'ADR Raw Data'!N$1,FALSE)</f>
        <v>107.597435124508</v>
      </c>
      <c r="AE43" s="52">
        <f>VLOOKUP($A43,'ADR Raw Data'!$B$6:$BE$43,'ADR Raw Data'!O$1,FALSE)</f>
        <v>131.144524168906</v>
      </c>
      <c r="AF43" s="53">
        <f>VLOOKUP($A43,'ADR Raw Data'!$B$6:$BE$43,'ADR Raw Data'!P$1,FALSE)</f>
        <v>120.376081353765</v>
      </c>
      <c r="AG43" s="54">
        <f>VLOOKUP($A43,'ADR Raw Data'!$B$6:$BE$43,'ADR Raw Data'!R$1,FALSE)</f>
        <v>107.965938796583</v>
      </c>
      <c r="AI43" s="47">
        <f>VLOOKUP($A43,'ADR Raw Data'!$B$6:$BE$43,'ADR Raw Data'!T$1,FALSE)</f>
        <v>8.2949495548022991</v>
      </c>
      <c r="AJ43" s="48">
        <f>VLOOKUP($A43,'ADR Raw Data'!$B$6:$BE$43,'ADR Raw Data'!U$1,FALSE)</f>
        <v>6.3557262921051301</v>
      </c>
      <c r="AK43" s="48">
        <f>VLOOKUP($A43,'ADR Raw Data'!$B$6:$BE$43,'ADR Raw Data'!V$1,FALSE)</f>
        <v>8.6181899277342708</v>
      </c>
      <c r="AL43" s="48">
        <f>VLOOKUP($A43,'ADR Raw Data'!$B$6:$BE$43,'ADR Raw Data'!W$1,FALSE)</f>
        <v>7.7648841272953604</v>
      </c>
      <c r="AM43" s="48">
        <f>VLOOKUP($A43,'ADR Raw Data'!$B$6:$BE$43,'ADR Raw Data'!X$1,FALSE)</f>
        <v>4.0958433708640101</v>
      </c>
      <c r="AN43" s="49">
        <f>VLOOKUP($A43,'ADR Raw Data'!$B$6:$BE$43,'ADR Raw Data'!Y$1,FALSE)</f>
        <v>7.06665820389951</v>
      </c>
      <c r="AO43" s="48">
        <f>VLOOKUP($A43,'ADR Raw Data'!$B$6:$BE$43,'ADR Raw Data'!AA$1,FALSE)</f>
        <v>-8.9982861313002491</v>
      </c>
      <c r="AP43" s="48">
        <f>VLOOKUP($A43,'ADR Raw Data'!$B$6:$BE$43,'ADR Raw Data'!AB$1,FALSE)</f>
        <v>32.844085766762198</v>
      </c>
      <c r="AQ43" s="49">
        <f>VLOOKUP($A43,'ADR Raw Data'!$B$6:$BE$43,'ADR Raw Data'!AC$1,FALSE)</f>
        <v>10.024571042205899</v>
      </c>
      <c r="AR43" s="50">
        <f>VLOOKUP($A43,'ADR Raw Data'!$B$6:$BE$43,'ADR Raw Data'!AE$1,FALSE)</f>
        <v>8.0848692068036705</v>
      </c>
      <c r="AS43" s="40"/>
      <c r="AT43" s="51">
        <f>VLOOKUP($A43,'RevPAR Raw Data'!$B$6:$BE$43,'RevPAR Raw Data'!G$1,FALSE)</f>
        <v>40.848685796619101</v>
      </c>
      <c r="AU43" s="52">
        <f>VLOOKUP($A43,'RevPAR Raw Data'!$B$6:$BE$43,'RevPAR Raw Data'!H$1,FALSE)</f>
        <v>44.338773464293602</v>
      </c>
      <c r="AV43" s="52">
        <f>VLOOKUP($A43,'RevPAR Raw Data'!$B$6:$BE$43,'RevPAR Raw Data'!I$1,FALSE)</f>
        <v>48.340532094080402</v>
      </c>
      <c r="AW43" s="52">
        <f>VLOOKUP($A43,'RevPAR Raw Data'!$B$6:$BE$43,'RevPAR Raw Data'!J$1,FALSE)</f>
        <v>48.335824826998298</v>
      </c>
      <c r="AX43" s="52">
        <f>VLOOKUP($A43,'RevPAR Raw Data'!$B$6:$BE$43,'RevPAR Raw Data'!K$1,FALSE)</f>
        <v>45.97540272338</v>
      </c>
      <c r="AY43" s="53">
        <f>VLOOKUP($A43,'RevPAR Raw Data'!$B$6:$BE$43,'RevPAR Raw Data'!L$1,FALSE)</f>
        <v>45.567843781074302</v>
      </c>
      <c r="AZ43" s="52">
        <f>VLOOKUP($A43,'RevPAR Raw Data'!$B$6:$BE$43,'RevPAR Raw Data'!N$1,FALSE)</f>
        <v>49.980828581285301</v>
      </c>
      <c r="BA43" s="52">
        <f>VLOOKUP($A43,'RevPAR Raw Data'!$B$6:$BE$43,'RevPAR Raw Data'!O$1,FALSE)</f>
        <v>72.290900623008696</v>
      </c>
      <c r="BB43" s="53">
        <f>VLOOKUP($A43,'RevPAR Raw Data'!$B$6:$BE$43,'RevPAR Raw Data'!P$1,FALSE)</f>
        <v>61.135864602147002</v>
      </c>
      <c r="BC43" s="54">
        <f>VLOOKUP($A43,'RevPAR Raw Data'!$B$6:$BE$43,'RevPAR Raw Data'!R$1,FALSE)</f>
        <v>50.015849729952201</v>
      </c>
      <c r="BE43" s="47">
        <f>VLOOKUP($A43,'RevPAR Raw Data'!$B$6:$BE$43,'RevPAR Raw Data'!T$1,FALSE)</f>
        <v>3.8893148813676102</v>
      </c>
      <c r="BF43" s="48">
        <f>VLOOKUP($A43,'RevPAR Raw Data'!$B$6:$BE$43,'RevPAR Raw Data'!U$1,FALSE)</f>
        <v>6.9565806520039102</v>
      </c>
      <c r="BG43" s="48">
        <f>VLOOKUP($A43,'RevPAR Raw Data'!$B$6:$BE$43,'RevPAR Raw Data'!V$1,FALSE)</f>
        <v>17.632670955170799</v>
      </c>
      <c r="BH43" s="48">
        <f>VLOOKUP($A43,'RevPAR Raw Data'!$B$6:$BE$43,'RevPAR Raw Data'!W$1,FALSE)</f>
        <v>21.919193301662801</v>
      </c>
      <c r="BI43" s="48">
        <f>VLOOKUP($A43,'RevPAR Raw Data'!$B$6:$BE$43,'RevPAR Raw Data'!X$1,FALSE)</f>
        <v>15.569519064238801</v>
      </c>
      <c r="BJ43" s="49">
        <f>VLOOKUP($A43,'RevPAR Raw Data'!$B$6:$BE$43,'RevPAR Raw Data'!Y$1,FALSE)</f>
        <v>13.1860380874871</v>
      </c>
      <c r="BK43" s="48">
        <f>VLOOKUP($A43,'RevPAR Raw Data'!$B$6:$BE$43,'RevPAR Raw Data'!AA$1,FALSE)</f>
        <v>-19.578036089900699</v>
      </c>
      <c r="BL43" s="48">
        <f>VLOOKUP($A43,'RevPAR Raw Data'!$B$6:$BE$43,'RevPAR Raw Data'!AB$1,FALSE)</f>
        <v>68.670892569511295</v>
      </c>
      <c r="BM43" s="49">
        <f>VLOOKUP($A43,'RevPAR Raw Data'!$B$6:$BE$43,'RevPAR Raw Data'!AC$1,FALSE)</f>
        <v>16.441949591496702</v>
      </c>
      <c r="BN43" s="50">
        <f>VLOOKUP($A43,'RevPAR Raw Data'!$B$6:$BE$43,'RevPAR Raw Data'!AE$1,FALSE)</f>
        <v>14.3019648266269</v>
      </c>
    </row>
    <row r="44" spans="1:66" x14ac:dyDescent="0.25">
      <c r="A44" s="63" t="s">
        <v>83</v>
      </c>
      <c r="B44" s="47">
        <f>VLOOKUP($A44,'Occupancy Raw Data'!$B$8:$BE$45,'Occupancy Raw Data'!G$3,FALSE)</f>
        <v>32.883971736705</v>
      </c>
      <c r="C44" s="48">
        <f>VLOOKUP($A44,'Occupancy Raw Data'!$B$8:$BE$45,'Occupancy Raw Data'!H$3,FALSE)</f>
        <v>46.931944960952002</v>
      </c>
      <c r="D44" s="48">
        <f>VLOOKUP($A44,'Occupancy Raw Data'!$B$8:$BE$45,'Occupancy Raw Data'!I$3,FALSE)</f>
        <v>54.648568240981703</v>
      </c>
      <c r="E44" s="48">
        <f>VLOOKUP($A44,'Occupancy Raw Data'!$B$8:$BE$45,'Occupancy Raw Data'!J$3,FALSE)</f>
        <v>55.652658981033802</v>
      </c>
      <c r="F44" s="48">
        <f>VLOOKUP($A44,'Occupancy Raw Data'!$B$8:$BE$45,'Occupancy Raw Data'!K$3,FALSE)</f>
        <v>53.607288955001799</v>
      </c>
      <c r="G44" s="49">
        <f>VLOOKUP($A44,'Occupancy Raw Data'!$B$8:$BE$45,'Occupancy Raw Data'!L$3,FALSE)</f>
        <v>48.744886574934903</v>
      </c>
      <c r="H44" s="48">
        <f>VLOOKUP($A44,'Occupancy Raw Data'!$B$8:$BE$45,'Occupancy Raw Data'!N$3,FALSE)</f>
        <v>46.439196727407897</v>
      </c>
      <c r="I44" s="48">
        <f>VLOOKUP($A44,'Occupancy Raw Data'!$B$8:$BE$45,'Occupancy Raw Data'!O$3,FALSE)</f>
        <v>43.5291930085533</v>
      </c>
      <c r="J44" s="49">
        <f>VLOOKUP($A44,'Occupancy Raw Data'!$B$8:$BE$45,'Occupancy Raw Data'!P$3,FALSE)</f>
        <v>44.984194867980598</v>
      </c>
      <c r="K44" s="50">
        <f>VLOOKUP($A44,'Occupancy Raw Data'!$B$8:$BE$45,'Occupancy Raw Data'!R$3,FALSE)</f>
        <v>47.670403230090798</v>
      </c>
      <c r="M44" s="47">
        <f>VLOOKUP($A44,'Occupancy Raw Data'!$B$8:$BE$45,'Occupancy Raw Data'!T$3,FALSE)</f>
        <v>-25.930516027705099</v>
      </c>
      <c r="N44" s="48">
        <f>VLOOKUP($A44,'Occupancy Raw Data'!$B$8:$BE$45,'Occupancy Raw Data'!U$3,FALSE)</f>
        <v>-9.6079027980237708</v>
      </c>
      <c r="O44" s="48">
        <f>VLOOKUP($A44,'Occupancy Raw Data'!$B$8:$BE$45,'Occupancy Raw Data'!V$3,FALSE)</f>
        <v>4.3246960854784602</v>
      </c>
      <c r="P44" s="48">
        <f>VLOOKUP($A44,'Occupancy Raw Data'!$B$8:$BE$45,'Occupancy Raw Data'!W$3,FALSE)</f>
        <v>11.336230381423899</v>
      </c>
      <c r="Q44" s="48">
        <f>VLOOKUP($A44,'Occupancy Raw Data'!$B$8:$BE$45,'Occupancy Raw Data'!X$3,FALSE)</f>
        <v>17.585618586844301</v>
      </c>
      <c r="R44" s="49">
        <f>VLOOKUP($A44,'Occupancy Raw Data'!$B$8:$BE$45,'Occupancy Raw Data'!Y$3,FALSE)</f>
        <v>-0.22571428313787001</v>
      </c>
      <c r="S44" s="48">
        <f>VLOOKUP($A44,'Occupancy Raw Data'!$B$8:$BE$45,'Occupancy Raw Data'!AA$3,FALSE)</f>
        <v>3.9303066776393898</v>
      </c>
      <c r="T44" s="48">
        <f>VLOOKUP($A44,'Occupancy Raw Data'!$B$8:$BE$45,'Occupancy Raw Data'!AB$3,FALSE)</f>
        <v>4.2455853193628901</v>
      </c>
      <c r="U44" s="49">
        <f>VLOOKUP($A44,'Occupancy Raw Data'!$B$8:$BE$45,'Occupancy Raw Data'!AC$3,FALSE)</f>
        <v>4.0622750789655999</v>
      </c>
      <c r="V44" s="50">
        <f>VLOOKUP($A44,'Occupancy Raw Data'!$B$8:$BE$45,'Occupancy Raw Data'!AE$3,FALSE)</f>
        <v>0.88111143734627795</v>
      </c>
      <c r="X44" s="51">
        <f>VLOOKUP($A44,'ADR Raw Data'!$B$6:$BE$43,'ADR Raw Data'!G$1,FALSE)</f>
        <v>90.805623409669195</v>
      </c>
      <c r="Y44" s="52">
        <f>VLOOKUP($A44,'ADR Raw Data'!$B$6:$BE$43,'ADR Raw Data'!H$1,FALSE)</f>
        <v>91.551982963549904</v>
      </c>
      <c r="Z44" s="52">
        <f>VLOOKUP($A44,'ADR Raw Data'!$B$6:$BE$43,'ADR Raw Data'!I$1,FALSE)</f>
        <v>93.934064307587605</v>
      </c>
      <c r="AA44" s="52">
        <f>VLOOKUP($A44,'ADR Raw Data'!$B$6:$BE$43,'ADR Raw Data'!J$1,FALSE)</f>
        <v>94.220192114934804</v>
      </c>
      <c r="AB44" s="52">
        <f>VLOOKUP($A44,'ADR Raw Data'!$B$6:$BE$43,'ADR Raw Data'!K$1,FALSE)</f>
        <v>94.208581338883107</v>
      </c>
      <c r="AC44" s="53">
        <f>VLOOKUP($A44,'ADR Raw Data'!$B$6:$BE$43,'ADR Raw Data'!L$1,FALSE)</f>
        <v>93.178984550829597</v>
      </c>
      <c r="AD44" s="52">
        <f>VLOOKUP($A44,'ADR Raw Data'!$B$6:$BE$43,'ADR Raw Data'!N$1,FALSE)</f>
        <v>100.530482482482</v>
      </c>
      <c r="AE44" s="52">
        <f>VLOOKUP($A44,'ADR Raw Data'!$B$6:$BE$43,'ADR Raw Data'!O$1,FALSE)</f>
        <v>109.27774668944799</v>
      </c>
      <c r="AF44" s="53">
        <f>VLOOKUP($A44,'ADR Raw Data'!$B$6:$BE$43,'ADR Raw Data'!P$1,FALSE)</f>
        <v>104.762650614859</v>
      </c>
      <c r="AG44" s="54">
        <f>VLOOKUP($A44,'ADR Raw Data'!$B$6:$BE$43,'ADR Raw Data'!R$1,FALSE)</f>
        <v>96.302107712024906</v>
      </c>
      <c r="AI44" s="47">
        <f>VLOOKUP($A44,'ADR Raw Data'!$B$6:$BE$43,'ADR Raw Data'!T$1,FALSE)</f>
        <v>-3.9803600146087401</v>
      </c>
      <c r="AJ44" s="48">
        <f>VLOOKUP($A44,'ADR Raw Data'!$B$6:$BE$43,'ADR Raw Data'!U$1,FALSE)</f>
        <v>-3.9469380207629601</v>
      </c>
      <c r="AK44" s="48">
        <f>VLOOKUP($A44,'ADR Raw Data'!$B$6:$BE$43,'ADR Raw Data'!V$1,FALSE)</f>
        <v>-2.3744120925670402</v>
      </c>
      <c r="AL44" s="48">
        <f>VLOOKUP($A44,'ADR Raw Data'!$B$6:$BE$43,'ADR Raw Data'!W$1,FALSE)</f>
        <v>-0.26557831527064102</v>
      </c>
      <c r="AM44" s="48">
        <f>VLOOKUP($A44,'ADR Raw Data'!$B$6:$BE$43,'ADR Raw Data'!X$1,FALSE)</f>
        <v>-1.3504548520303601</v>
      </c>
      <c r="AN44" s="49">
        <f>VLOOKUP($A44,'ADR Raw Data'!$B$6:$BE$43,'ADR Raw Data'!Y$1,FALSE)</f>
        <v>-2.15852750308418</v>
      </c>
      <c r="AO44" s="48">
        <f>VLOOKUP($A44,'ADR Raw Data'!$B$6:$BE$43,'ADR Raw Data'!AA$1,FALSE)</f>
        <v>-9.1767898781718102</v>
      </c>
      <c r="AP44" s="48">
        <f>VLOOKUP($A44,'ADR Raw Data'!$B$6:$BE$43,'ADR Raw Data'!AB$1,FALSE)</f>
        <v>9.3168826236384508</v>
      </c>
      <c r="AQ44" s="49">
        <f>VLOOKUP($A44,'ADR Raw Data'!$B$6:$BE$43,'ADR Raw Data'!AC$1,FALSE)</f>
        <v>-0.73522229277647599</v>
      </c>
      <c r="AR44" s="50">
        <f>VLOOKUP($A44,'ADR Raw Data'!$B$6:$BE$43,'ADR Raw Data'!AE$1,FALSE)</f>
        <v>-1.6490050111490699</v>
      </c>
      <c r="AS44" s="40"/>
      <c r="AT44" s="51">
        <f>VLOOKUP($A44,'RevPAR Raw Data'!$B$6:$BE$43,'RevPAR Raw Data'!G$1,FALSE)</f>
        <v>29.860495537374401</v>
      </c>
      <c r="AU44" s="52">
        <f>VLOOKUP($A44,'RevPAR Raw Data'!$B$6:$BE$43,'RevPAR Raw Data'!H$1,FALSE)</f>
        <v>42.967126255113399</v>
      </c>
      <c r="AV44" s="52">
        <f>VLOOKUP($A44,'RevPAR Raw Data'!$B$6:$BE$43,'RevPAR Raw Data'!I$1,FALSE)</f>
        <v>51.333621234659702</v>
      </c>
      <c r="AW44" s="52">
        <f>VLOOKUP($A44,'RevPAR Raw Data'!$B$6:$BE$43,'RevPAR Raw Data'!J$1,FALSE)</f>
        <v>52.436042208999602</v>
      </c>
      <c r="AX44" s="52">
        <f>VLOOKUP($A44,'RevPAR Raw Data'!$B$6:$BE$43,'RevPAR Raw Data'!K$1,FALSE)</f>
        <v>50.502666418742997</v>
      </c>
      <c r="AY44" s="53">
        <f>VLOOKUP($A44,'RevPAR Raw Data'!$B$6:$BE$43,'RevPAR Raw Data'!L$1,FALSE)</f>
        <v>45.419990330978003</v>
      </c>
      <c r="AZ44" s="52">
        <f>VLOOKUP($A44,'RevPAR Raw Data'!$B$6:$BE$43,'RevPAR Raw Data'!N$1,FALSE)</f>
        <v>46.685548531052397</v>
      </c>
      <c r="BA44" s="52">
        <f>VLOOKUP($A44,'RevPAR Raw Data'!$B$6:$BE$43,'RevPAR Raw Data'!O$1,FALSE)</f>
        <v>47.5677212718482</v>
      </c>
      <c r="BB44" s="53">
        <f>VLOOKUP($A44,'RevPAR Raw Data'!$B$6:$BE$43,'RevPAR Raw Data'!P$1,FALSE)</f>
        <v>47.126634901450302</v>
      </c>
      <c r="BC44" s="54">
        <f>VLOOKUP($A44,'RevPAR Raw Data'!$B$6:$BE$43,'RevPAR Raw Data'!R$1,FALSE)</f>
        <v>45.907603065398703</v>
      </c>
      <c r="BE44" s="47">
        <f>VLOOKUP($A44,'RevPAR Raw Data'!$B$6:$BE$43,'RevPAR Raw Data'!T$1,FALSE)</f>
        <v>-28.878748150765301</v>
      </c>
      <c r="BF44" s="48">
        <f>VLOOKUP($A44,'RevPAR Raw Data'!$B$6:$BE$43,'RevPAR Raw Data'!U$1,FALSE)</f>
        <v>-13.1756228502535</v>
      </c>
      <c r="BG44" s="48">
        <f>VLOOKUP($A44,'RevPAR Raw Data'!$B$6:$BE$43,'RevPAR Raw Data'!V$1,FALSE)</f>
        <v>1.84759788609104</v>
      </c>
      <c r="BH44" s="48">
        <f>VLOOKUP($A44,'RevPAR Raw Data'!$B$6:$BE$43,'RevPAR Raw Data'!W$1,FALSE)</f>
        <v>11.040545496491101</v>
      </c>
      <c r="BI44" s="48">
        <f>VLOOKUP($A44,'RevPAR Raw Data'!$B$6:$BE$43,'RevPAR Raw Data'!X$1,FALSE)</f>
        <v>15.9976778953483</v>
      </c>
      <c r="BJ44" s="49">
        <f>VLOOKUP($A44,'RevPAR Raw Data'!$B$6:$BE$43,'RevPAR Raw Data'!Y$1,FALSE)</f>
        <v>-2.3793696813421299</v>
      </c>
      <c r="BK44" s="48">
        <f>VLOOKUP($A44,'RevPAR Raw Data'!$B$6:$BE$43,'RevPAR Raw Data'!AA$1,FALSE)</f>
        <v>-5.6071591859071397</v>
      </c>
      <c r="BL44" s="48">
        <f>VLOOKUP($A44,'RevPAR Raw Data'!$B$6:$BE$43,'RevPAR Raw Data'!AB$1,FALSE)</f>
        <v>13.9580241438928</v>
      </c>
      <c r="BM44" s="49">
        <f>VLOOKUP($A44,'RevPAR Raw Data'!$B$6:$BE$43,'RevPAR Raw Data'!AC$1,FALSE)</f>
        <v>3.2971860342146599</v>
      </c>
      <c r="BN44" s="50">
        <f>VLOOKUP($A44,'RevPAR Raw Data'!$B$6:$BE$43,'RevPAR Raw Data'!AE$1,FALSE)</f>
        <v>-0.78242314555844505</v>
      </c>
    </row>
    <row r="45" spans="1:66" x14ac:dyDescent="0.25">
      <c r="A45" s="63" t="s">
        <v>84</v>
      </c>
      <c r="B45" s="47">
        <f>VLOOKUP($A45,'Occupancy Raw Data'!$B$8:$BE$45,'Occupancy Raw Data'!G$3,FALSE)</f>
        <v>35.118746841839297</v>
      </c>
      <c r="C45" s="48">
        <f>VLOOKUP($A45,'Occupancy Raw Data'!$B$8:$BE$45,'Occupancy Raw Data'!H$3,FALSE)</f>
        <v>42.193026781202597</v>
      </c>
      <c r="D45" s="48">
        <f>VLOOKUP($A45,'Occupancy Raw Data'!$B$8:$BE$45,'Occupancy Raw Data'!I$3,FALSE)</f>
        <v>48.938858009095497</v>
      </c>
      <c r="E45" s="48">
        <f>VLOOKUP($A45,'Occupancy Raw Data'!$B$8:$BE$45,'Occupancy Raw Data'!J$3,FALSE)</f>
        <v>48.357756442647798</v>
      </c>
      <c r="F45" s="48">
        <f>VLOOKUP($A45,'Occupancy Raw Data'!$B$8:$BE$45,'Occupancy Raw Data'!K$3,FALSE)</f>
        <v>46.867104598281898</v>
      </c>
      <c r="G45" s="49">
        <f>VLOOKUP($A45,'Occupancy Raw Data'!$B$8:$BE$45,'Occupancy Raw Data'!L$3,FALSE)</f>
        <v>44.295098534613402</v>
      </c>
      <c r="H45" s="48">
        <f>VLOOKUP($A45,'Occupancy Raw Data'!$B$8:$BE$45,'Occupancy Raw Data'!N$3,FALSE)</f>
        <v>40.828701364325397</v>
      </c>
      <c r="I45" s="48">
        <f>VLOOKUP($A45,'Occupancy Raw Data'!$B$8:$BE$45,'Occupancy Raw Data'!O$3,FALSE)</f>
        <v>41.232945932288999</v>
      </c>
      <c r="J45" s="49">
        <f>VLOOKUP($A45,'Occupancy Raw Data'!$B$8:$BE$45,'Occupancy Raw Data'!P$3,FALSE)</f>
        <v>41.030823648307198</v>
      </c>
      <c r="K45" s="50">
        <f>VLOOKUP($A45,'Occupancy Raw Data'!$B$8:$BE$45,'Occupancy Raw Data'!R$3,FALSE)</f>
        <v>43.362448567097303</v>
      </c>
      <c r="M45" s="47">
        <f>VLOOKUP($A45,'Occupancy Raw Data'!$B$8:$BE$45,'Occupancy Raw Data'!T$3,FALSE)</f>
        <v>-9.4823445658581704</v>
      </c>
      <c r="N45" s="48">
        <f>VLOOKUP($A45,'Occupancy Raw Data'!$B$8:$BE$45,'Occupancy Raw Data'!U$3,FALSE)</f>
        <v>-8.3193232564318293</v>
      </c>
      <c r="O45" s="48">
        <f>VLOOKUP($A45,'Occupancy Raw Data'!$B$8:$BE$45,'Occupancy Raw Data'!V$3,FALSE)</f>
        <v>5.0129749907908296</v>
      </c>
      <c r="P45" s="48">
        <f>VLOOKUP($A45,'Occupancy Raw Data'!$B$8:$BE$45,'Occupancy Raw Data'!W$3,FALSE)</f>
        <v>11.958103951136</v>
      </c>
      <c r="Q45" s="48">
        <f>VLOOKUP($A45,'Occupancy Raw Data'!$B$8:$BE$45,'Occupancy Raw Data'!X$3,FALSE)</f>
        <v>25.454271199863602</v>
      </c>
      <c r="R45" s="49">
        <f>VLOOKUP($A45,'Occupancy Raw Data'!$B$8:$BE$45,'Occupancy Raw Data'!Y$3,FALSE)</f>
        <v>4.4830166221011698</v>
      </c>
      <c r="S45" s="48">
        <f>VLOOKUP($A45,'Occupancy Raw Data'!$B$8:$BE$45,'Occupancy Raw Data'!AA$3,FALSE)</f>
        <v>3.8822806564037999</v>
      </c>
      <c r="T45" s="48">
        <f>VLOOKUP($A45,'Occupancy Raw Data'!$B$8:$BE$45,'Occupancy Raw Data'!AB$3,FALSE)</f>
        <v>3.5532994923857801</v>
      </c>
      <c r="U45" s="49">
        <f>VLOOKUP($A45,'Occupancy Raw Data'!$B$8:$BE$45,'Occupancy Raw Data'!AC$3,FALSE)</f>
        <v>3.7168042221099302</v>
      </c>
      <c r="V45" s="50">
        <f>VLOOKUP($A45,'Occupancy Raw Data'!$B$8:$BE$45,'Occupancy Raw Data'!AE$3,FALSE)</f>
        <v>4.2745726042522199</v>
      </c>
      <c r="X45" s="51">
        <f>VLOOKUP($A45,'ADR Raw Data'!$B$6:$BE$43,'ADR Raw Data'!G$1,FALSE)</f>
        <v>86.323194244604295</v>
      </c>
      <c r="Y45" s="52">
        <f>VLOOKUP($A45,'ADR Raw Data'!$B$6:$BE$43,'ADR Raw Data'!H$1,FALSE)</f>
        <v>88.284011976047907</v>
      </c>
      <c r="Z45" s="52">
        <f>VLOOKUP($A45,'ADR Raw Data'!$B$6:$BE$43,'ADR Raw Data'!I$1,FALSE)</f>
        <v>90.167914300464602</v>
      </c>
      <c r="AA45" s="52">
        <f>VLOOKUP($A45,'ADR Raw Data'!$B$6:$BE$43,'ADR Raw Data'!J$1,FALSE)</f>
        <v>89.367304075235097</v>
      </c>
      <c r="AB45" s="52">
        <f>VLOOKUP($A45,'ADR Raw Data'!$B$6:$BE$43,'ADR Raw Data'!K$1,FALSE)</f>
        <v>86.478161725067295</v>
      </c>
      <c r="AC45" s="53">
        <f>VLOOKUP($A45,'ADR Raw Data'!$B$6:$BE$43,'ADR Raw Data'!L$1,FALSE)</f>
        <v>88.243759981747601</v>
      </c>
      <c r="AD45" s="52">
        <f>VLOOKUP($A45,'ADR Raw Data'!$B$6:$BE$43,'ADR Raw Data'!N$1,FALSE)</f>
        <v>91.335488861386096</v>
      </c>
      <c r="AE45" s="52">
        <f>VLOOKUP($A45,'ADR Raw Data'!$B$6:$BE$43,'ADR Raw Data'!O$1,FALSE)</f>
        <v>93.059589460784295</v>
      </c>
      <c r="AF45" s="53">
        <f>VLOOKUP($A45,'ADR Raw Data'!$B$6:$BE$43,'ADR Raw Data'!P$1,FALSE)</f>
        <v>92.201785714285705</v>
      </c>
      <c r="AG45" s="54">
        <f>VLOOKUP($A45,'ADR Raw Data'!$B$6:$BE$43,'ADR Raw Data'!R$1,FALSE)</f>
        <v>89.313817213251198</v>
      </c>
      <c r="AI45" s="47">
        <f>VLOOKUP($A45,'ADR Raw Data'!$B$6:$BE$43,'ADR Raw Data'!T$1,FALSE)</f>
        <v>0.94740390069971303</v>
      </c>
      <c r="AJ45" s="48">
        <f>VLOOKUP($A45,'ADR Raw Data'!$B$6:$BE$43,'ADR Raw Data'!U$1,FALSE)</f>
        <v>1.3587704355348</v>
      </c>
      <c r="AK45" s="48">
        <f>VLOOKUP($A45,'ADR Raw Data'!$B$6:$BE$43,'ADR Raw Data'!V$1,FALSE)</f>
        <v>4.7874306611418502</v>
      </c>
      <c r="AL45" s="48">
        <f>VLOOKUP($A45,'ADR Raw Data'!$B$6:$BE$43,'ADR Raw Data'!W$1,FALSE)</f>
        <v>5.4297554392706298</v>
      </c>
      <c r="AM45" s="48">
        <f>VLOOKUP($A45,'ADR Raw Data'!$B$6:$BE$43,'ADR Raw Data'!X$1,FALSE)</f>
        <v>1.50757668085298</v>
      </c>
      <c r="AN45" s="49">
        <f>VLOOKUP($A45,'ADR Raw Data'!$B$6:$BE$43,'ADR Raw Data'!Y$1,FALSE)</f>
        <v>2.88817386826855</v>
      </c>
      <c r="AO45" s="48">
        <f>VLOOKUP($A45,'ADR Raw Data'!$B$6:$BE$43,'ADR Raw Data'!AA$1,FALSE)</f>
        <v>1.1951048203611101</v>
      </c>
      <c r="AP45" s="48">
        <f>VLOOKUP($A45,'ADR Raw Data'!$B$6:$BE$43,'ADR Raw Data'!AB$1,FALSE)</f>
        <v>4.8148996947472504</v>
      </c>
      <c r="AQ45" s="49">
        <f>VLOOKUP($A45,'ADR Raw Data'!$B$6:$BE$43,'ADR Raw Data'!AC$1,FALSE)</f>
        <v>3.0002724516433998</v>
      </c>
      <c r="AR45" s="50">
        <f>VLOOKUP($A45,'ADR Raw Data'!$B$6:$BE$43,'ADR Raw Data'!AE$1,FALSE)</f>
        <v>2.9130796596657098</v>
      </c>
      <c r="AS45" s="40"/>
      <c r="AT45" s="51">
        <f>VLOOKUP($A45,'RevPAR Raw Data'!$B$6:$BE$43,'RevPAR Raw Data'!G$1,FALSE)</f>
        <v>30.315624052551701</v>
      </c>
      <c r="AU45" s="52">
        <f>VLOOKUP($A45,'RevPAR Raw Data'!$B$6:$BE$43,'RevPAR Raw Data'!H$1,FALSE)</f>
        <v>37.249696816574001</v>
      </c>
      <c r="AV45" s="52">
        <f>VLOOKUP($A45,'RevPAR Raw Data'!$B$6:$BE$43,'RevPAR Raw Data'!I$1,FALSE)</f>
        <v>44.127147549267299</v>
      </c>
      <c r="AW45" s="52">
        <f>VLOOKUP($A45,'RevPAR Raw Data'!$B$6:$BE$43,'RevPAR Raw Data'!J$1,FALSE)</f>
        <v>43.216023244062598</v>
      </c>
      <c r="AX45" s="52">
        <f>VLOOKUP($A45,'RevPAR Raw Data'!$B$6:$BE$43,'RevPAR Raw Data'!K$1,FALSE)</f>
        <v>40.529810510358701</v>
      </c>
      <c r="AY45" s="53">
        <f>VLOOKUP($A45,'RevPAR Raw Data'!$B$6:$BE$43,'RevPAR Raw Data'!L$1,FALSE)</f>
        <v>39.087660434562899</v>
      </c>
      <c r="AZ45" s="52">
        <f>VLOOKUP($A45,'RevPAR Raw Data'!$B$6:$BE$43,'RevPAR Raw Data'!N$1,FALSE)</f>
        <v>37.291093986862002</v>
      </c>
      <c r="BA45" s="52">
        <f>VLOOKUP($A45,'RevPAR Raw Data'!$B$6:$BE$43,'RevPAR Raw Data'!O$1,FALSE)</f>
        <v>38.371210207175302</v>
      </c>
      <c r="BB45" s="53">
        <f>VLOOKUP($A45,'RevPAR Raw Data'!$B$6:$BE$43,'RevPAR Raw Data'!P$1,FALSE)</f>
        <v>37.831152097018602</v>
      </c>
      <c r="BC45" s="54">
        <f>VLOOKUP($A45,'RevPAR Raw Data'!$B$6:$BE$43,'RevPAR Raw Data'!R$1,FALSE)</f>
        <v>38.728658052407397</v>
      </c>
      <c r="BE45" s="47">
        <f>VLOOKUP($A45,'RevPAR Raw Data'!$B$6:$BE$43,'RevPAR Raw Data'!T$1,FALSE)</f>
        <v>-8.6247767674531897</v>
      </c>
      <c r="BF45" s="48">
        <f>VLOOKUP($A45,'RevPAR Raw Data'!$B$6:$BE$43,'RevPAR Raw Data'!U$1,FALSE)</f>
        <v>-7.0735933257419896</v>
      </c>
      <c r="BG45" s="48">
        <f>VLOOKUP($A45,'RevPAR Raw Data'!$B$6:$BE$43,'RevPAR Raw Data'!V$1,FALSE)</f>
        <v>10.0403983536771</v>
      </c>
      <c r="BH45" s="48">
        <f>VLOOKUP($A45,'RevPAR Raw Data'!$B$6:$BE$43,'RevPAR Raw Data'!W$1,FALSE)</f>
        <v>18.037155190127098</v>
      </c>
      <c r="BI45" s="48">
        <f>VLOOKUP($A45,'RevPAR Raw Data'!$B$6:$BE$43,'RevPAR Raw Data'!X$1,FALSE)</f>
        <v>27.3455905376068</v>
      </c>
      <c r="BJ45" s="49">
        <f>VLOOKUP($A45,'RevPAR Raw Data'!$B$6:$BE$43,'RevPAR Raw Data'!Y$1,FALSE)</f>
        <v>7.50066780495938</v>
      </c>
      <c r="BK45" s="48">
        <f>VLOOKUP($A45,'RevPAR Raw Data'!$B$6:$BE$43,'RevPAR Raw Data'!AA$1,FALSE)</f>
        <v>5.1237828000295504</v>
      </c>
      <c r="BL45" s="48">
        <f>VLOOKUP($A45,'RevPAR Raw Data'!$B$6:$BE$43,'RevPAR Raw Data'!AB$1,FALSE)</f>
        <v>8.5392869935453799</v>
      </c>
      <c r="BM45" s="49">
        <f>VLOOKUP($A45,'RevPAR Raw Data'!$B$6:$BE$43,'RevPAR Raw Data'!AC$1,FALSE)</f>
        <v>6.8285909269108096</v>
      </c>
      <c r="BN45" s="50">
        <f>VLOOKUP($A45,'RevPAR Raw Data'!$B$6:$BE$43,'RevPAR Raw Data'!AE$1,FALSE)</f>
        <v>7.3121739689900398</v>
      </c>
    </row>
    <row r="46" spans="1:66" x14ac:dyDescent="0.25">
      <c r="A46" s="66" t="s">
        <v>85</v>
      </c>
      <c r="B46" s="47">
        <f>VLOOKUP($A46,'Occupancy Raw Data'!$B$8:$BE$45,'Occupancy Raw Data'!G$3,FALSE)</f>
        <v>31.489200454717601</v>
      </c>
      <c r="C46" s="48">
        <f>VLOOKUP($A46,'Occupancy Raw Data'!$B$8:$BE$45,'Occupancy Raw Data'!H$3,FALSE)</f>
        <v>44.751799924213699</v>
      </c>
      <c r="D46" s="48">
        <f>VLOOKUP($A46,'Occupancy Raw Data'!$B$8:$BE$45,'Occupancy Raw Data'!I$3,FALSE)</f>
        <v>55.033472274851498</v>
      </c>
      <c r="E46" s="48">
        <f>VLOOKUP($A46,'Occupancy Raw Data'!$B$8:$BE$45,'Occupancy Raw Data'!J$3,FALSE)</f>
        <v>53.315649867373999</v>
      </c>
      <c r="F46" s="48">
        <f>VLOOKUP($A46,'Occupancy Raw Data'!$B$8:$BE$45,'Occupancy Raw Data'!K$3,FALSE)</f>
        <v>50.4105090311986</v>
      </c>
      <c r="G46" s="49">
        <f>VLOOKUP($A46,'Occupancy Raw Data'!$B$8:$BE$45,'Occupancy Raw Data'!L$3,FALSE)</f>
        <v>47.000126310471103</v>
      </c>
      <c r="H46" s="48">
        <f>VLOOKUP($A46,'Occupancy Raw Data'!$B$8:$BE$45,'Occupancy Raw Data'!N$3,FALSE)</f>
        <v>43.008715422508502</v>
      </c>
      <c r="I46" s="48">
        <f>VLOOKUP($A46,'Occupancy Raw Data'!$B$8:$BE$45,'Occupancy Raw Data'!O$3,FALSE)</f>
        <v>38.385752178855597</v>
      </c>
      <c r="J46" s="49">
        <f>VLOOKUP($A46,'Occupancy Raw Data'!$B$8:$BE$45,'Occupancy Raw Data'!P$3,FALSE)</f>
        <v>40.697233800682</v>
      </c>
      <c r="K46" s="50">
        <f>VLOOKUP($A46,'Occupancy Raw Data'!$B$8:$BE$45,'Occupancy Raw Data'!R$3,FALSE)</f>
        <v>45.199299879102803</v>
      </c>
      <c r="M46" s="47">
        <f>VLOOKUP($A46,'Occupancy Raw Data'!$B$8:$BE$45,'Occupancy Raw Data'!T$3,FALSE)</f>
        <v>-25.146228285385099</v>
      </c>
      <c r="N46" s="48">
        <f>VLOOKUP($A46,'Occupancy Raw Data'!$B$8:$BE$45,'Occupancy Raw Data'!U$3,FALSE)</f>
        <v>-9.1975352461204505</v>
      </c>
      <c r="O46" s="48">
        <f>VLOOKUP($A46,'Occupancy Raw Data'!$B$8:$BE$45,'Occupancy Raw Data'!V$3,FALSE)</f>
        <v>9.2994322814071992</v>
      </c>
      <c r="P46" s="48">
        <f>VLOOKUP($A46,'Occupancy Raw Data'!$B$8:$BE$45,'Occupancy Raw Data'!W$3,FALSE)</f>
        <v>12.205075938726299</v>
      </c>
      <c r="Q46" s="48">
        <f>VLOOKUP($A46,'Occupancy Raw Data'!$B$8:$BE$45,'Occupancy Raw Data'!X$3,FALSE)</f>
        <v>28.1086630700323</v>
      </c>
      <c r="R46" s="49">
        <f>VLOOKUP($A46,'Occupancy Raw Data'!$B$8:$BE$45,'Occupancy Raw Data'!Y$3,FALSE)</f>
        <v>2.8136119154358101</v>
      </c>
      <c r="S46" s="48">
        <f>VLOOKUP($A46,'Occupancy Raw Data'!$B$8:$BE$45,'Occupancy Raw Data'!AA$3,FALSE)</f>
        <v>24.057397449021199</v>
      </c>
      <c r="T46" s="48">
        <f>VLOOKUP($A46,'Occupancy Raw Data'!$B$8:$BE$45,'Occupancy Raw Data'!AB$3,FALSE)</f>
        <v>-2.0615679311878599</v>
      </c>
      <c r="U46" s="49">
        <f>VLOOKUP($A46,'Occupancy Raw Data'!$B$8:$BE$45,'Occupancy Raw Data'!AC$3,FALSE)</f>
        <v>10.1977915236778</v>
      </c>
      <c r="V46" s="50">
        <f>VLOOKUP($A46,'Occupancy Raw Data'!$B$8:$BE$45,'Occupancy Raw Data'!AE$3,FALSE)</f>
        <v>4.6170319685301404</v>
      </c>
      <c r="X46" s="51">
        <f>VLOOKUP($A46,'ADR Raw Data'!$B$6:$BE$43,'ADR Raw Data'!G$1,FALSE)</f>
        <v>100.691111111111</v>
      </c>
      <c r="Y46" s="52">
        <f>VLOOKUP($A46,'ADR Raw Data'!$B$6:$BE$43,'ADR Raw Data'!H$1,FALSE)</f>
        <v>99.345709850409193</v>
      </c>
      <c r="Z46" s="52">
        <f>VLOOKUP($A46,'ADR Raw Data'!$B$6:$BE$43,'ADR Raw Data'!I$1,FALSE)</f>
        <v>100.218726187743</v>
      </c>
      <c r="AA46" s="52">
        <f>VLOOKUP($A46,'ADR Raw Data'!$B$6:$BE$43,'ADR Raw Data'!J$1,FALSE)</f>
        <v>96.799680170575598</v>
      </c>
      <c r="AB46" s="52">
        <f>VLOOKUP($A46,'ADR Raw Data'!$B$6:$BE$43,'ADR Raw Data'!K$1,FALSE)</f>
        <v>99.556730142821294</v>
      </c>
      <c r="AC46" s="53">
        <f>VLOOKUP($A46,'ADR Raw Data'!$B$6:$BE$43,'ADR Raw Data'!L$1,FALSE)</f>
        <v>99.198072561139398</v>
      </c>
      <c r="AD46" s="52">
        <f>VLOOKUP($A46,'ADR Raw Data'!$B$6:$BE$43,'ADR Raw Data'!N$1,FALSE)</f>
        <v>107.274449339207</v>
      </c>
      <c r="AE46" s="52">
        <f>VLOOKUP($A46,'ADR Raw Data'!$B$6:$BE$43,'ADR Raw Data'!O$1,FALSE)</f>
        <v>114.87964461994</v>
      </c>
      <c r="AF46" s="53">
        <f>VLOOKUP($A46,'ADR Raw Data'!$B$6:$BE$43,'ADR Raw Data'!P$1,FALSE)</f>
        <v>110.8610707635</v>
      </c>
      <c r="AG46" s="54">
        <f>VLOOKUP($A46,'ADR Raw Data'!$B$6:$BE$43,'ADR Raw Data'!R$1,FALSE)</f>
        <v>102.19844624535899</v>
      </c>
      <c r="AI46" s="47">
        <f>VLOOKUP($A46,'ADR Raw Data'!$B$6:$BE$43,'ADR Raw Data'!T$1,FALSE)</f>
        <v>6.4534129655324604</v>
      </c>
      <c r="AJ46" s="48">
        <f>VLOOKUP($A46,'ADR Raw Data'!$B$6:$BE$43,'ADR Raw Data'!U$1,FALSE)</f>
        <v>0.85711087127129304</v>
      </c>
      <c r="AK46" s="48">
        <f>VLOOKUP($A46,'ADR Raw Data'!$B$6:$BE$43,'ADR Raw Data'!V$1,FALSE)</f>
        <v>-0.155576939162619</v>
      </c>
      <c r="AL46" s="48">
        <f>VLOOKUP($A46,'ADR Raw Data'!$B$6:$BE$43,'ADR Raw Data'!W$1,FALSE)</f>
        <v>-0.17765045809730301</v>
      </c>
      <c r="AM46" s="48">
        <f>VLOOKUP($A46,'ADR Raw Data'!$B$6:$BE$43,'ADR Raw Data'!X$1,FALSE)</f>
        <v>0.10400063299709</v>
      </c>
      <c r="AN46" s="49">
        <f>VLOOKUP($A46,'ADR Raw Data'!$B$6:$BE$43,'ADR Raw Data'!Y$1,FALSE)</f>
        <v>1.18162676451752</v>
      </c>
      <c r="AO46" s="48">
        <f>VLOOKUP($A46,'ADR Raw Data'!$B$6:$BE$43,'ADR Raw Data'!AA$1,FALSE)</f>
        <v>-4.3314389631044996</v>
      </c>
      <c r="AP46" s="48">
        <f>VLOOKUP($A46,'ADR Raw Data'!$B$6:$BE$43,'ADR Raw Data'!AB$1,FALSE)</f>
        <v>13.980169394641599</v>
      </c>
      <c r="AQ46" s="49">
        <f>VLOOKUP($A46,'ADR Raw Data'!$B$6:$BE$43,'ADR Raw Data'!AC$1,FALSE)</f>
        <v>4.4747430827635197</v>
      </c>
      <c r="AR46" s="50">
        <f>VLOOKUP($A46,'ADR Raw Data'!$B$6:$BE$43,'ADR Raw Data'!AE$1,FALSE)</f>
        <v>2.1868944732363098</v>
      </c>
      <c r="AS46" s="40"/>
      <c r="AT46" s="51">
        <f>VLOOKUP($A46,'RevPAR Raw Data'!$B$6:$BE$43,'RevPAR Raw Data'!G$1,FALSE)</f>
        <v>31.706825817860299</v>
      </c>
      <c r="AU46" s="52">
        <f>VLOOKUP($A46,'RevPAR Raw Data'!$B$6:$BE$43,'RevPAR Raw Data'!H$1,FALSE)</f>
        <v>44.458993305545</v>
      </c>
      <c r="AV46" s="52">
        <f>VLOOKUP($A46,'RevPAR Raw Data'!$B$6:$BE$43,'RevPAR Raw Data'!I$1,FALSE)</f>
        <v>55.153844890741397</v>
      </c>
      <c r="AW46" s="52">
        <f>VLOOKUP($A46,'RevPAR Raw Data'!$B$6:$BE$43,'RevPAR Raw Data'!J$1,FALSE)</f>
        <v>51.609378552481999</v>
      </c>
      <c r="AX46" s="52">
        <f>VLOOKUP($A46,'RevPAR Raw Data'!$B$6:$BE$43,'RevPAR Raw Data'!K$1,FALSE)</f>
        <v>50.187054439812997</v>
      </c>
      <c r="AY46" s="53">
        <f>VLOOKUP($A46,'RevPAR Raw Data'!$B$6:$BE$43,'RevPAR Raw Data'!L$1,FALSE)</f>
        <v>46.623219401288303</v>
      </c>
      <c r="AZ46" s="52">
        <f>VLOOKUP($A46,'RevPAR Raw Data'!$B$6:$BE$43,'RevPAR Raw Data'!N$1,FALSE)</f>
        <v>46.1373626373626</v>
      </c>
      <c r="BA46" s="52">
        <f>VLOOKUP($A46,'RevPAR Raw Data'!$B$6:$BE$43,'RevPAR Raw Data'!O$1,FALSE)</f>
        <v>44.097415687760503</v>
      </c>
      <c r="BB46" s="53">
        <f>VLOOKUP($A46,'RevPAR Raw Data'!$B$6:$BE$43,'RevPAR Raw Data'!P$1,FALSE)</f>
        <v>45.117389162561501</v>
      </c>
      <c r="BC46" s="54">
        <f>VLOOKUP($A46,'RevPAR Raw Data'!$B$6:$BE$43,'RevPAR Raw Data'!R$1,FALSE)</f>
        <v>46.192982190223503</v>
      </c>
      <c r="BE46" s="47">
        <f>VLOOKUP($A46,'RevPAR Raw Data'!$B$6:$BE$43,'RevPAR Raw Data'!T$1,FALSE)</f>
        <v>-20.315605276364099</v>
      </c>
      <c r="BF46" s="48">
        <f>VLOOKUP($A46,'RevPAR Raw Data'!$B$6:$BE$43,'RevPAR Raw Data'!U$1,FALSE)</f>
        <v>-8.41925744933266</v>
      </c>
      <c r="BG46" s="48">
        <f>VLOOKUP($A46,'RevPAR Raw Data'!$B$6:$BE$43,'RevPAR Raw Data'!V$1,FALSE)</f>
        <v>9.1293875701416596</v>
      </c>
      <c r="BH46" s="48">
        <f>VLOOKUP($A46,'RevPAR Raw Data'!$B$6:$BE$43,'RevPAR Raw Data'!W$1,FALSE)</f>
        <v>12.0057431073127</v>
      </c>
      <c r="BI46" s="48">
        <f>VLOOKUP($A46,'RevPAR Raw Data'!$B$6:$BE$43,'RevPAR Raw Data'!X$1,FALSE)</f>
        <v>28.241896890549199</v>
      </c>
      <c r="BJ46" s="49">
        <f>VLOOKUP($A46,'RevPAR Raw Data'!$B$6:$BE$43,'RevPAR Raw Data'!Y$1,FALSE)</f>
        <v>4.0284850713957701</v>
      </c>
      <c r="BK46" s="48">
        <f>VLOOKUP($A46,'RevPAR Raw Data'!$B$6:$BE$43,'RevPAR Raw Data'!AA$1,FALSE)</f>
        <v>18.683926999300802</v>
      </c>
      <c r="BL46" s="48">
        <f>VLOOKUP($A46,'RevPAR Raw Data'!$B$6:$BE$43,'RevPAR Raw Data'!AB$1,FALSE)</f>
        <v>11.630390774488101</v>
      </c>
      <c r="BM46" s="49">
        <f>VLOOKUP($A46,'RevPAR Raw Data'!$B$6:$BE$43,'RevPAR Raw Data'!AC$1,FALSE)</f>
        <v>15.1288595772418</v>
      </c>
      <c r="BN46" s="50">
        <f>VLOOKUP($A46,'RevPAR Raw Data'!$B$6:$BE$43,'RevPAR Raw Data'!AE$1,FALSE)</f>
        <v>6.9048960587137902</v>
      </c>
    </row>
    <row r="47" spans="1:66" x14ac:dyDescent="0.25">
      <c r="A47" s="63" t="s">
        <v>86</v>
      </c>
      <c r="B47" s="47">
        <f>VLOOKUP($A47,'Occupancy Raw Data'!$B$8:$BE$45,'Occupancy Raw Data'!G$3,FALSE)</f>
        <v>31.1389071757735</v>
      </c>
      <c r="C47" s="48">
        <f>VLOOKUP($A47,'Occupancy Raw Data'!$B$8:$BE$45,'Occupancy Raw Data'!H$3,FALSE)</f>
        <v>36.076366030282998</v>
      </c>
      <c r="D47" s="48">
        <f>VLOOKUP($A47,'Occupancy Raw Data'!$B$8:$BE$45,'Occupancy Raw Data'!I$3,FALSE)</f>
        <v>46.807109940750401</v>
      </c>
      <c r="E47" s="48">
        <f>VLOOKUP($A47,'Occupancy Raw Data'!$B$8:$BE$45,'Occupancy Raw Data'!J$3,FALSE)</f>
        <v>45.358788676761002</v>
      </c>
      <c r="F47" s="48">
        <f>VLOOKUP($A47,'Occupancy Raw Data'!$B$8:$BE$45,'Occupancy Raw Data'!K$3,FALSE)</f>
        <v>40.552995391704997</v>
      </c>
      <c r="G47" s="49">
        <f>VLOOKUP($A47,'Occupancy Raw Data'!$B$8:$BE$45,'Occupancy Raw Data'!L$3,FALSE)</f>
        <v>39.9868334430546</v>
      </c>
      <c r="H47" s="48">
        <f>VLOOKUP($A47,'Occupancy Raw Data'!$B$8:$BE$45,'Occupancy Raw Data'!N$3,FALSE)</f>
        <v>36.866359447004598</v>
      </c>
      <c r="I47" s="48">
        <f>VLOOKUP($A47,'Occupancy Raw Data'!$B$8:$BE$45,'Occupancy Raw Data'!O$3,FALSE)</f>
        <v>38.775510204081598</v>
      </c>
      <c r="J47" s="49">
        <f>VLOOKUP($A47,'Occupancy Raw Data'!$B$8:$BE$45,'Occupancy Raw Data'!P$3,FALSE)</f>
        <v>37.820934825543098</v>
      </c>
      <c r="K47" s="50">
        <f>VLOOKUP($A47,'Occupancy Raw Data'!$B$8:$BE$45,'Occupancy Raw Data'!R$3,FALSE)</f>
        <v>39.368005266622703</v>
      </c>
      <c r="M47" s="47">
        <f>VLOOKUP($A47,'Occupancy Raw Data'!$B$8:$BE$45,'Occupancy Raw Data'!T$3,FALSE)</f>
        <v>-7.7972709551656898</v>
      </c>
      <c r="N47" s="48">
        <f>VLOOKUP($A47,'Occupancy Raw Data'!$B$8:$BE$45,'Occupancy Raw Data'!U$3,FALSE)</f>
        <v>-18.330849478390402</v>
      </c>
      <c r="O47" s="48">
        <f>VLOOKUP($A47,'Occupancy Raw Data'!$B$8:$BE$45,'Occupancy Raw Data'!V$3,FALSE)</f>
        <v>-0.14044943820224701</v>
      </c>
      <c r="P47" s="48">
        <f>VLOOKUP($A47,'Occupancy Raw Data'!$B$8:$BE$45,'Occupancy Raw Data'!W$3,FALSE)</f>
        <v>5.6748466257668699</v>
      </c>
      <c r="Q47" s="48">
        <f>VLOOKUP($A47,'Occupancy Raw Data'!$B$8:$BE$45,'Occupancy Raw Data'!X$3,FALSE)</f>
        <v>20.312499999999901</v>
      </c>
      <c r="R47" s="49">
        <f>VLOOKUP($A47,'Occupancy Raw Data'!$B$8:$BE$45,'Occupancy Raw Data'!Y$3,FALSE)</f>
        <v>-0.75163398692810401</v>
      </c>
      <c r="S47" s="48">
        <f>VLOOKUP($A47,'Occupancy Raw Data'!$B$8:$BE$45,'Occupancy Raw Data'!AA$3,FALSE)</f>
        <v>4.4776119402985</v>
      </c>
      <c r="T47" s="48">
        <f>VLOOKUP($A47,'Occupancy Raw Data'!$B$8:$BE$45,'Occupancy Raw Data'!AB$3,FALSE)</f>
        <v>17.471798846120699</v>
      </c>
      <c r="U47" s="49">
        <f>VLOOKUP($A47,'Occupancy Raw Data'!$B$8:$BE$45,'Occupancy Raw Data'!AC$3,FALSE)</f>
        <v>10.654319217306799</v>
      </c>
      <c r="V47" s="50">
        <f>VLOOKUP($A47,'Occupancy Raw Data'!$B$8:$BE$45,'Occupancy Raw Data'!AE$3,FALSE)</f>
        <v>2.04728637908361</v>
      </c>
      <c r="X47" s="51">
        <f>VLOOKUP($A47,'ADR Raw Data'!$B$6:$BE$43,'ADR Raw Data'!G$1,FALSE)</f>
        <v>82.057167019027403</v>
      </c>
      <c r="Y47" s="52">
        <f>VLOOKUP($A47,'ADR Raw Data'!$B$6:$BE$43,'ADR Raw Data'!H$1,FALSE)</f>
        <v>83.897664233576606</v>
      </c>
      <c r="Z47" s="52">
        <f>VLOOKUP($A47,'ADR Raw Data'!$B$6:$BE$43,'ADR Raw Data'!I$1,FALSE)</f>
        <v>88.070154711673595</v>
      </c>
      <c r="AA47" s="52">
        <f>VLOOKUP($A47,'ADR Raw Data'!$B$6:$BE$43,'ADR Raw Data'!J$1,FALSE)</f>
        <v>87.691407837445496</v>
      </c>
      <c r="AB47" s="52">
        <f>VLOOKUP($A47,'ADR Raw Data'!$B$6:$BE$43,'ADR Raw Data'!K$1,FALSE)</f>
        <v>85.733198051947994</v>
      </c>
      <c r="AC47" s="53">
        <f>VLOOKUP($A47,'ADR Raw Data'!$B$6:$BE$43,'ADR Raw Data'!L$1,FALSE)</f>
        <v>85.820833058939698</v>
      </c>
      <c r="AD47" s="52">
        <f>VLOOKUP($A47,'ADR Raw Data'!$B$6:$BE$43,'ADR Raw Data'!N$1,FALSE)</f>
        <v>90.592982142857096</v>
      </c>
      <c r="AE47" s="52">
        <f>VLOOKUP($A47,'ADR Raw Data'!$B$6:$BE$43,'ADR Raw Data'!O$1,FALSE)</f>
        <v>95.424074702886202</v>
      </c>
      <c r="AF47" s="53">
        <f>VLOOKUP($A47,'ADR Raw Data'!$B$6:$BE$43,'ADR Raw Data'!P$1,FALSE)</f>
        <v>93.069495213228805</v>
      </c>
      <c r="AG47" s="54">
        <f>VLOOKUP($A47,'ADR Raw Data'!$B$6:$BE$43,'ADR Raw Data'!R$1,FALSE)</f>
        <v>87.810492116578999</v>
      </c>
      <c r="AI47" s="47">
        <f>VLOOKUP($A47,'ADR Raw Data'!$B$6:$BE$43,'ADR Raw Data'!T$1,FALSE)</f>
        <v>1.1260754084555999</v>
      </c>
      <c r="AJ47" s="48">
        <f>VLOOKUP($A47,'ADR Raw Data'!$B$6:$BE$43,'ADR Raw Data'!U$1,FALSE)</f>
        <v>-1.84007969793892</v>
      </c>
      <c r="AK47" s="48">
        <f>VLOOKUP($A47,'ADR Raw Data'!$B$6:$BE$43,'ADR Raw Data'!V$1,FALSE)</f>
        <v>6.6452027218165703</v>
      </c>
      <c r="AL47" s="48">
        <f>VLOOKUP($A47,'ADR Raw Data'!$B$6:$BE$43,'ADR Raw Data'!W$1,FALSE)</f>
        <v>5.5498031791777898</v>
      </c>
      <c r="AM47" s="48">
        <f>VLOOKUP($A47,'ADR Raw Data'!$B$6:$BE$43,'ADR Raw Data'!X$1,FALSE)</f>
        <v>2.18559828747241</v>
      </c>
      <c r="AN47" s="49">
        <f>VLOOKUP($A47,'ADR Raw Data'!$B$6:$BE$43,'ADR Raw Data'!Y$1,FALSE)</f>
        <v>3.0250137780397499</v>
      </c>
      <c r="AO47" s="48">
        <f>VLOOKUP($A47,'ADR Raw Data'!$B$6:$BE$43,'ADR Raw Data'!AA$1,FALSE)</f>
        <v>-2.8257270562720702</v>
      </c>
      <c r="AP47" s="48">
        <f>VLOOKUP($A47,'ADR Raw Data'!$B$6:$BE$43,'ADR Raw Data'!AB$1,FALSE)</f>
        <v>9.9511767628454493</v>
      </c>
      <c r="AQ47" s="49">
        <f>VLOOKUP($A47,'ADR Raw Data'!$B$6:$BE$43,'ADR Raw Data'!AC$1,FALSE)</f>
        <v>3.17535809225327</v>
      </c>
      <c r="AR47" s="50">
        <f>VLOOKUP($A47,'ADR Raw Data'!$B$6:$BE$43,'ADR Raw Data'!AE$1,FALSE)</f>
        <v>3.2890936981276502</v>
      </c>
      <c r="AS47" s="40"/>
      <c r="AT47" s="51">
        <f>VLOOKUP($A47,'RevPAR Raw Data'!$B$6:$BE$43,'RevPAR Raw Data'!G$1,FALSE)</f>
        <v>25.551705069124399</v>
      </c>
      <c r="AU47" s="52">
        <f>VLOOKUP($A47,'RevPAR Raw Data'!$B$6:$BE$43,'RevPAR Raw Data'!H$1,FALSE)</f>
        <v>30.267228439762999</v>
      </c>
      <c r="AV47" s="52">
        <f>VLOOKUP($A47,'RevPAR Raw Data'!$B$6:$BE$43,'RevPAR Raw Data'!I$1,FALSE)</f>
        <v>41.223094140882097</v>
      </c>
      <c r="AW47" s="52">
        <f>VLOOKUP($A47,'RevPAR Raw Data'!$B$6:$BE$43,'RevPAR Raw Data'!J$1,FALSE)</f>
        <v>39.775760368663498</v>
      </c>
      <c r="AX47" s="52">
        <f>VLOOKUP($A47,'RevPAR Raw Data'!$B$6:$BE$43,'RevPAR Raw Data'!K$1,FALSE)</f>
        <v>34.767379855167803</v>
      </c>
      <c r="AY47" s="53">
        <f>VLOOKUP($A47,'RevPAR Raw Data'!$B$6:$BE$43,'RevPAR Raw Data'!L$1,FALSE)</f>
        <v>34.317033574720199</v>
      </c>
      <c r="AZ47" s="52">
        <f>VLOOKUP($A47,'RevPAR Raw Data'!$B$6:$BE$43,'RevPAR Raw Data'!N$1,FALSE)</f>
        <v>33.398334430546399</v>
      </c>
      <c r="BA47" s="52">
        <f>VLOOKUP($A47,'RevPAR Raw Data'!$B$6:$BE$43,'RevPAR Raw Data'!O$1,FALSE)</f>
        <v>37.0011718235681</v>
      </c>
      <c r="BB47" s="53">
        <f>VLOOKUP($A47,'RevPAR Raw Data'!$B$6:$BE$43,'RevPAR Raw Data'!P$1,FALSE)</f>
        <v>35.1997531270572</v>
      </c>
      <c r="BC47" s="54">
        <f>VLOOKUP($A47,'RevPAR Raw Data'!$B$6:$BE$43,'RevPAR Raw Data'!R$1,FALSE)</f>
        <v>34.569239161102203</v>
      </c>
      <c r="BE47" s="47">
        <f>VLOOKUP($A47,'RevPAR Raw Data'!$B$6:$BE$43,'RevPAR Raw Data'!T$1,FALSE)</f>
        <v>-6.7589986974668497</v>
      </c>
      <c r="BF47" s="48">
        <f>VLOOKUP($A47,'RevPAR Raw Data'!$B$6:$BE$43,'RevPAR Raw Data'!U$1,FALSE)</f>
        <v>-19.833626936617701</v>
      </c>
      <c r="BG47" s="48">
        <f>VLOOKUP($A47,'RevPAR Raw Data'!$B$6:$BE$43,'RevPAR Raw Data'!V$1,FALSE)</f>
        <v>6.4954201337241297</v>
      </c>
      <c r="BH47" s="48">
        <f>VLOOKUP($A47,'RevPAR Raw Data'!$B$6:$BE$43,'RevPAR Raw Data'!W$1,FALSE)</f>
        <v>11.539592623394901</v>
      </c>
      <c r="BI47" s="48">
        <f>VLOOKUP($A47,'RevPAR Raw Data'!$B$6:$BE$43,'RevPAR Raw Data'!X$1,FALSE)</f>
        <v>22.9420479396152</v>
      </c>
      <c r="BJ47" s="49">
        <f>VLOOKUP($A47,'RevPAR Raw Data'!$B$6:$BE$43,'RevPAR Raw Data'!Y$1,FALSE)</f>
        <v>2.2506427594466398</v>
      </c>
      <c r="BK47" s="48">
        <f>VLOOKUP($A47,'RevPAR Raw Data'!$B$6:$BE$43,'RevPAR Raw Data'!AA$1,FALSE)</f>
        <v>1.5253597919545401</v>
      </c>
      <c r="BL47" s="48">
        <f>VLOOKUP($A47,'RevPAR Raw Data'!$B$6:$BE$43,'RevPAR Raw Data'!AB$1,FALSE)</f>
        <v>29.1616251957924</v>
      </c>
      <c r="BM47" s="49">
        <f>VLOOKUP($A47,'RevPAR Raw Data'!$B$6:$BE$43,'RevPAR Raw Data'!AC$1,FALSE)</f>
        <v>14.167990097001301</v>
      </c>
      <c r="BN47" s="50">
        <f>VLOOKUP($A47,'RevPAR Raw Data'!$B$6:$BE$43,'RevPAR Raw Data'!AE$1,FALSE)</f>
        <v>5.4037172444883304</v>
      </c>
    </row>
    <row r="48" spans="1:66" ht="15" thickBot="1" x14ac:dyDescent="0.3">
      <c r="A48" s="63" t="s">
        <v>87</v>
      </c>
      <c r="B48" s="67">
        <f>VLOOKUP($A48,'Occupancy Raw Data'!$B$8:$BE$45,'Occupancy Raw Data'!G$3,FALSE)</f>
        <v>48.258418846654102</v>
      </c>
      <c r="C48" s="68">
        <f>VLOOKUP($A48,'Occupancy Raw Data'!$B$8:$BE$45,'Occupancy Raw Data'!H$3,FALSE)</f>
        <v>55.542708483884901</v>
      </c>
      <c r="D48" s="68">
        <f>VLOOKUP($A48,'Occupancy Raw Data'!$B$8:$BE$45,'Occupancy Raw Data'!I$3,FALSE)</f>
        <v>56.655586067350697</v>
      </c>
      <c r="E48" s="68">
        <f>VLOOKUP($A48,'Occupancy Raw Data'!$B$8:$BE$45,'Occupancy Raw Data'!J$3,FALSE)</f>
        <v>54.950137303078399</v>
      </c>
      <c r="F48" s="68">
        <f>VLOOKUP($A48,'Occupancy Raw Data'!$B$8:$BE$45,'Occupancy Raw Data'!K$3,FALSE)</f>
        <v>53.779447897094897</v>
      </c>
      <c r="G48" s="69">
        <f>VLOOKUP($A48,'Occupancy Raw Data'!$B$8:$BE$45,'Occupancy Raw Data'!L$3,FALSE)</f>
        <v>53.837259719612597</v>
      </c>
      <c r="H48" s="68">
        <f>VLOOKUP($A48,'Occupancy Raw Data'!$B$8:$BE$45,'Occupancy Raw Data'!N$3,FALSE)</f>
        <v>48.475213181095498</v>
      </c>
      <c r="I48" s="68">
        <f>VLOOKUP($A48,'Occupancy Raw Data'!$B$8:$BE$45,'Occupancy Raw Data'!O$3,FALSE)</f>
        <v>49.255672785084499</v>
      </c>
      <c r="J48" s="69">
        <f>VLOOKUP($A48,'Occupancy Raw Data'!$B$8:$BE$45,'Occupancy Raw Data'!P$3,FALSE)</f>
        <v>48.865442983089999</v>
      </c>
      <c r="K48" s="70">
        <f>VLOOKUP($A48,'Occupancy Raw Data'!$B$8:$BE$45,'Occupancy Raw Data'!R$3,FALSE)</f>
        <v>52.416740652034697</v>
      </c>
      <c r="M48" s="67">
        <f>VLOOKUP($A48,'Occupancy Raw Data'!$B$8:$BE$45,'Occupancy Raw Data'!T$3,FALSE)</f>
        <v>11.687219595368701</v>
      </c>
      <c r="N48" s="68">
        <f>VLOOKUP($A48,'Occupancy Raw Data'!$B$8:$BE$45,'Occupancy Raw Data'!U$3,FALSE)</f>
        <v>15.828776796015999</v>
      </c>
      <c r="O48" s="68">
        <f>VLOOKUP($A48,'Occupancy Raw Data'!$B$8:$BE$45,'Occupancy Raw Data'!V$3,FALSE)</f>
        <v>15.9277326638076</v>
      </c>
      <c r="P48" s="68">
        <f>VLOOKUP($A48,'Occupancy Raw Data'!$B$8:$BE$45,'Occupancy Raw Data'!W$3,FALSE)</f>
        <v>18.881890615636699</v>
      </c>
      <c r="Q48" s="68">
        <f>VLOOKUP($A48,'Occupancy Raw Data'!$B$8:$BE$45,'Occupancy Raw Data'!X$3,FALSE)</f>
        <v>31.281469808843799</v>
      </c>
      <c r="R48" s="69">
        <f>VLOOKUP($A48,'Occupancy Raw Data'!$B$8:$BE$45,'Occupancy Raw Data'!Y$3,FALSE)</f>
        <v>18.4695112614246</v>
      </c>
      <c r="S48" s="68">
        <f>VLOOKUP($A48,'Occupancy Raw Data'!$B$8:$BE$45,'Occupancy Raw Data'!AA$3,FALSE)</f>
        <v>6.3981318086401204</v>
      </c>
      <c r="T48" s="68">
        <f>VLOOKUP($A48,'Occupancy Raw Data'!$B$8:$BE$45,'Occupancy Raw Data'!AB$3,FALSE)</f>
        <v>20.876525020510901</v>
      </c>
      <c r="U48" s="49">
        <f>VLOOKUP($A48,'Occupancy Raw Data'!$B$8:$BE$45,'Occupancy Raw Data'!AC$3,FALSE)</f>
        <v>13.2337653090771</v>
      </c>
      <c r="V48" s="70">
        <f>VLOOKUP($A48,'Occupancy Raw Data'!$B$8:$BE$45,'Occupancy Raw Data'!AE$3,FALSE)</f>
        <v>17.0282028015706</v>
      </c>
      <c r="X48" s="71">
        <f>VLOOKUP($A48,'ADR Raw Data'!$B$6:$BE$43,'ADR Raw Data'!G$1,FALSE)</f>
        <v>107.467109913147</v>
      </c>
      <c r="Y48" s="72">
        <f>VLOOKUP($A48,'ADR Raw Data'!$B$6:$BE$43,'ADR Raw Data'!H$1,FALSE)</f>
        <v>106.527296383034</v>
      </c>
      <c r="Z48" s="72">
        <f>VLOOKUP($A48,'ADR Raw Data'!$B$6:$BE$43,'ADR Raw Data'!I$1,FALSE)</f>
        <v>114.199829081632</v>
      </c>
      <c r="AA48" s="72">
        <f>VLOOKUP($A48,'ADR Raw Data'!$B$6:$BE$43,'ADR Raw Data'!J$1,FALSE)</f>
        <v>113.197238295633</v>
      </c>
      <c r="AB48" s="72">
        <f>VLOOKUP($A48,'ADR Raw Data'!$B$6:$BE$43,'ADR Raw Data'!K$1,FALSE)</f>
        <v>111.226119322762</v>
      </c>
      <c r="AC48" s="73">
        <f>VLOOKUP($A48,'ADR Raw Data'!$B$6:$BE$43,'ADR Raw Data'!L$1,FALSE)</f>
        <v>110.610936912751</v>
      </c>
      <c r="AD48" s="72">
        <f>VLOOKUP($A48,'ADR Raw Data'!$B$6:$BE$43,'ADR Raw Data'!N$1,FALSE)</f>
        <v>120.985739415623</v>
      </c>
      <c r="AE48" s="72">
        <f>VLOOKUP($A48,'ADR Raw Data'!$B$6:$BE$43,'ADR Raw Data'!O$1,FALSE)</f>
        <v>137.09511443661901</v>
      </c>
      <c r="AF48" s="73">
        <f>VLOOKUP($A48,'ADR Raw Data'!$B$6:$BE$43,'ADR Raw Data'!P$1,FALSE)</f>
        <v>129.104750073942</v>
      </c>
      <c r="AG48" s="74">
        <f>VLOOKUP($A48,'ADR Raw Data'!$B$6:$BE$43,'ADR Raw Data'!R$1,FALSE)</f>
        <v>115.53688974671999</v>
      </c>
      <c r="AI48" s="67">
        <f>VLOOKUP($A48,'ADR Raw Data'!$B$6:$BE$43,'ADR Raw Data'!T$1,FALSE)</f>
        <v>-3.1071846016654199</v>
      </c>
      <c r="AJ48" s="68">
        <f>VLOOKUP($A48,'ADR Raw Data'!$B$6:$BE$43,'ADR Raw Data'!U$1,FALSE)</f>
        <v>-8.4057117905528802</v>
      </c>
      <c r="AK48" s="68">
        <f>VLOOKUP($A48,'ADR Raw Data'!$B$6:$BE$43,'ADR Raw Data'!V$1,FALSE)</f>
        <v>-2.7886798242258601</v>
      </c>
      <c r="AL48" s="68">
        <f>VLOOKUP($A48,'ADR Raw Data'!$B$6:$BE$43,'ADR Raw Data'!W$1,FALSE)</f>
        <v>-1.1391767272853699</v>
      </c>
      <c r="AM48" s="68">
        <f>VLOOKUP($A48,'ADR Raw Data'!$B$6:$BE$43,'ADR Raw Data'!X$1,FALSE)</f>
        <v>-10.992355850630799</v>
      </c>
      <c r="AN48" s="69">
        <f>VLOOKUP($A48,'ADR Raw Data'!$B$6:$BE$43,'ADR Raw Data'!Y$1,FALSE)</f>
        <v>-5.2381673032071498</v>
      </c>
      <c r="AO48" s="68">
        <f>VLOOKUP($A48,'ADR Raw Data'!$B$6:$BE$43,'ADR Raw Data'!AA$1,FALSE)</f>
        <v>-13.7608267732172</v>
      </c>
      <c r="AP48" s="68">
        <f>VLOOKUP($A48,'ADR Raw Data'!$B$6:$BE$43,'ADR Raw Data'!AB$1,FALSE)</f>
        <v>15.498364486120201</v>
      </c>
      <c r="AQ48" s="69">
        <f>VLOOKUP($A48,'ADR Raw Data'!$B$6:$BE$43,'ADR Raw Data'!AC$1,FALSE)</f>
        <v>-0.76246333586557002</v>
      </c>
      <c r="AR48" s="70">
        <f>VLOOKUP($A48,'ADR Raw Data'!$B$6:$BE$43,'ADR Raw Data'!AE$1,FALSE)</f>
        <v>-4.0440165474378702</v>
      </c>
      <c r="AS48" s="40"/>
      <c r="AT48" s="71">
        <f>VLOOKUP($A48,'RevPAR Raw Data'!$B$6:$BE$43,'RevPAR Raw Data'!G$1,FALSE)</f>
        <v>51.8619280242809</v>
      </c>
      <c r="AU48" s="72">
        <f>VLOOKUP($A48,'RevPAR Raw Data'!$B$6:$BE$43,'RevPAR Raw Data'!H$1,FALSE)</f>
        <v>59.168145685792702</v>
      </c>
      <c r="AV48" s="72">
        <f>VLOOKUP($A48,'RevPAR Raw Data'!$B$6:$BE$43,'RevPAR Raw Data'!I$1,FALSE)</f>
        <v>64.700582454111796</v>
      </c>
      <c r="AW48" s="72">
        <f>VLOOKUP($A48,'RevPAR Raw Data'!$B$6:$BE$43,'RevPAR Raw Data'!J$1,FALSE)</f>
        <v>62.202037866743701</v>
      </c>
      <c r="AX48" s="72">
        <f>VLOOKUP($A48,'RevPAR Raw Data'!$B$6:$BE$43,'RevPAR Raw Data'!K$1,FALSE)</f>
        <v>59.816792889145802</v>
      </c>
      <c r="AY48" s="73">
        <f>VLOOKUP($A48,'RevPAR Raw Data'!$B$6:$BE$43,'RevPAR Raw Data'!L$1,FALSE)</f>
        <v>59.549897384014997</v>
      </c>
      <c r="AZ48" s="72">
        <f>VLOOKUP($A48,'RevPAR Raw Data'!$B$6:$BE$43,'RevPAR Raw Data'!N$1,FALSE)</f>
        <v>58.648095100448003</v>
      </c>
      <c r="BA48" s="72">
        <f>VLOOKUP($A48,'RevPAR Raw Data'!$B$6:$BE$43,'RevPAR Raw Data'!O$1,FALSE)</f>
        <v>67.527120971238602</v>
      </c>
      <c r="BB48" s="73">
        <f>VLOOKUP($A48,'RevPAR Raw Data'!$B$6:$BE$43,'RevPAR Raw Data'!P$1,FALSE)</f>
        <v>63.087608035843303</v>
      </c>
      <c r="BC48" s="74">
        <f>VLOOKUP($A48,'RevPAR Raw Data'!$B$6:$BE$43,'RevPAR Raw Data'!R$1,FALSE)</f>
        <v>60.5606718559659</v>
      </c>
      <c r="BE48" s="67">
        <f>VLOOKUP($A48,'RevPAR Raw Data'!$B$6:$BE$43,'RevPAR Raw Data'!T$1,FALSE)</f>
        <v>8.2168915060732193</v>
      </c>
      <c r="BF48" s="68">
        <f>VLOOKUP($A48,'RevPAR Raw Data'!$B$6:$BE$43,'RevPAR Raw Data'!U$1,FALSE)</f>
        <v>6.0925436480200998</v>
      </c>
      <c r="BG48" s="68">
        <f>VLOOKUP($A48,'RevPAR Raw Data'!$B$6:$BE$43,'RevPAR Raw Data'!V$1,FALSE)</f>
        <v>12.694879372329501</v>
      </c>
      <c r="BH48" s="68">
        <f>VLOOKUP($A48,'RevPAR Raw Data'!$B$6:$BE$43,'RevPAR Raw Data'!W$1,FALSE)</f>
        <v>17.527615784786502</v>
      </c>
      <c r="BI48" s="68">
        <f>VLOOKUP($A48,'RevPAR Raw Data'!$B$6:$BE$43,'RevPAR Raw Data'!X$1,FALSE)</f>
        <v>16.8505434815171</v>
      </c>
      <c r="BJ48" s="69">
        <f>VLOOKUP($A48,'RevPAR Raw Data'!$B$6:$BE$43,'RevPAR Raw Data'!Y$1,FALSE)</f>
        <v>12.2638800582593</v>
      </c>
      <c r="BK48" s="68">
        <f>VLOOKUP($A48,'RevPAR Raw Data'!$B$6:$BE$43,'RevPAR Raw Data'!AA$1,FALSE)</f>
        <v>-8.24313079948619</v>
      </c>
      <c r="BL48" s="68">
        <f>VLOOKUP($A48,'RevPAR Raw Data'!$B$6:$BE$43,'RevPAR Raw Data'!AB$1,FALSE)</f>
        <v>39.610409446346097</v>
      </c>
      <c r="BM48" s="69">
        <f>VLOOKUP($A48,'RevPAR Raw Data'!$B$6:$BE$43,'RevPAR Raw Data'!AC$1,FALSE)</f>
        <v>12.370399364775301</v>
      </c>
      <c r="BN48" s="70">
        <f>VLOOKUP($A48,'RevPAR Raw Data'!$B$6:$BE$43,'RevPAR Raw Data'!AE$1,FALSE)</f>
        <v>12.295562915106</v>
      </c>
    </row>
    <row r="49" spans="1:45" ht="14.25" customHeight="1" x14ac:dyDescent="0.25">
      <c r="A49" s="117" t="s">
        <v>108</v>
      </c>
      <c r="B49" s="117"/>
      <c r="C49" s="117"/>
      <c r="D49" s="117"/>
      <c r="E49" s="117"/>
      <c r="F49" s="117"/>
      <c r="G49" s="117"/>
      <c r="H49" s="117"/>
      <c r="I49" s="117"/>
      <c r="J49" s="117"/>
      <c r="K49" s="117"/>
      <c r="AS49" s="40"/>
    </row>
    <row r="50" spans="1:45" x14ac:dyDescent="0.25">
      <c r="A50" s="117"/>
      <c r="B50" s="117"/>
      <c r="C50" s="117"/>
      <c r="D50" s="117"/>
      <c r="E50" s="117"/>
      <c r="F50" s="117"/>
      <c r="G50" s="117"/>
      <c r="H50" s="117"/>
      <c r="I50" s="117"/>
      <c r="J50" s="117"/>
      <c r="K50" s="117"/>
      <c r="AS50" s="40"/>
    </row>
    <row r="51" spans="1:45" x14ac:dyDescent="0.25">
      <c r="A51" s="117"/>
      <c r="B51" s="117"/>
      <c r="C51" s="117"/>
      <c r="D51" s="117"/>
      <c r="E51" s="117"/>
      <c r="F51" s="117"/>
      <c r="G51" s="117"/>
      <c r="H51" s="117"/>
      <c r="I51" s="117"/>
      <c r="J51" s="117"/>
      <c r="K51" s="117"/>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28515625" style="41" bestFit="1" customWidth="1"/>
    <col min="6" max="6" width="6.85546875" style="41" bestFit="1" customWidth="1"/>
    <col min="7" max="7" width="12.28515625" style="43" bestFit="1" customWidth="1"/>
    <col min="8" max="9" width="6.85546875" style="41" bestFit="1" customWidth="1"/>
    <col min="10" max="10" width="12" style="43" bestFit="1" customWidth="1"/>
    <col min="11" max="11" width="14.140625" style="43" bestFit="1" customWidth="1"/>
    <col min="12" max="12" width="11.28515625" style="41" hidden="1" customWidth="1" outlineLevel="1"/>
    <col min="13" max="13" width="8" style="41" hidden="1" customWidth="1" outlineLevel="1"/>
    <col min="14" max="17" width="7.5703125" style="41" hidden="1" customWidth="1" outlineLevel="1"/>
    <col min="18" max="18" width="12.285156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7109375" style="41" bestFit="1" customWidth="1"/>
    <col min="26" max="27" width="8.42578125" style="41" bestFit="1" customWidth="1"/>
    <col min="28" max="28" width="8.28515625" style="41" bestFit="1" customWidth="1"/>
    <col min="29" max="29" width="12.28515625" style="43" bestFit="1" customWidth="1"/>
    <col min="30" max="30" width="7.7109375" style="41" bestFit="1" customWidth="1"/>
    <col min="31" max="31" width="8.285156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7.42578125" style="41" hidden="1" customWidth="1" outlineLevel="1"/>
    <col min="38" max="38" width="7.28515625" style="41" hidden="1" customWidth="1" outlineLevel="1"/>
    <col min="39" max="39" width="7.5703125" style="41" hidden="1" customWidth="1" outlineLevel="1"/>
    <col min="40" max="40" width="12.28515625" style="41" hidden="1" customWidth="1" outlineLevel="1"/>
    <col min="41" max="41" width="7.5703125" style="41" hidden="1" customWidth="1" outlineLevel="1"/>
    <col min="42" max="42" width="7.285156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7109375" style="41" bestFit="1" customWidth="1" collapsed="1"/>
    <col min="47" max="50" width="7.7109375" style="41" bestFit="1" customWidth="1"/>
    <col min="51" max="51" width="12.28515625" style="41" bestFit="1" customWidth="1"/>
    <col min="52" max="53" width="7.710937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24" t="str">
        <f>'Occupancy Raw Data'!B2</f>
        <v>December 04, 2022 - December 31, 2022
Rolling-28 Day Period</v>
      </c>
      <c r="B1" s="121" t="s">
        <v>67</v>
      </c>
      <c r="C1" s="122"/>
      <c r="D1" s="122"/>
      <c r="E1" s="122"/>
      <c r="F1" s="122"/>
      <c r="G1" s="122"/>
      <c r="H1" s="122"/>
      <c r="I1" s="122"/>
      <c r="J1" s="122"/>
      <c r="K1" s="123"/>
      <c r="L1" s="40"/>
      <c r="M1" s="121" t="s">
        <v>74</v>
      </c>
      <c r="N1" s="122"/>
      <c r="O1" s="122"/>
      <c r="P1" s="122"/>
      <c r="Q1" s="122"/>
      <c r="R1" s="122"/>
      <c r="S1" s="122"/>
      <c r="T1" s="122"/>
      <c r="U1" s="122"/>
      <c r="V1" s="123"/>
      <c r="X1" s="121" t="s">
        <v>68</v>
      </c>
      <c r="Y1" s="122"/>
      <c r="Z1" s="122"/>
      <c r="AA1" s="122"/>
      <c r="AB1" s="122"/>
      <c r="AC1" s="122"/>
      <c r="AD1" s="122"/>
      <c r="AE1" s="122"/>
      <c r="AF1" s="122"/>
      <c r="AG1" s="123"/>
      <c r="AI1" s="121" t="s">
        <v>75</v>
      </c>
      <c r="AJ1" s="122"/>
      <c r="AK1" s="122"/>
      <c r="AL1" s="122"/>
      <c r="AM1" s="122"/>
      <c r="AN1" s="122"/>
      <c r="AO1" s="122"/>
      <c r="AP1" s="122"/>
      <c r="AQ1" s="122"/>
      <c r="AR1" s="123"/>
      <c r="AS1" s="40"/>
      <c r="AT1" s="121" t="s">
        <v>69</v>
      </c>
      <c r="AU1" s="122"/>
      <c r="AV1" s="122"/>
      <c r="AW1" s="122"/>
      <c r="AX1" s="122"/>
      <c r="AY1" s="122"/>
      <c r="AZ1" s="122"/>
      <c r="BA1" s="122"/>
      <c r="BB1" s="122"/>
      <c r="BC1" s="123"/>
      <c r="BE1" s="121" t="s">
        <v>76</v>
      </c>
      <c r="BF1" s="122"/>
      <c r="BG1" s="122"/>
      <c r="BH1" s="122"/>
      <c r="BI1" s="122"/>
      <c r="BJ1" s="122"/>
      <c r="BK1" s="122"/>
      <c r="BL1" s="122"/>
      <c r="BM1" s="122"/>
      <c r="BN1" s="123"/>
    </row>
    <row r="2" spans="1:66" x14ac:dyDescent="0.25">
      <c r="A2" s="124"/>
      <c r="B2" s="42"/>
      <c r="C2" s="43"/>
      <c r="D2" s="43"/>
      <c r="E2" s="43"/>
      <c r="F2" s="43"/>
      <c r="G2" s="119" t="s">
        <v>65</v>
      </c>
      <c r="H2" s="43"/>
      <c r="I2" s="43"/>
      <c r="J2" s="119" t="s">
        <v>66</v>
      </c>
      <c r="K2" s="120" t="s">
        <v>57</v>
      </c>
      <c r="L2" s="44"/>
      <c r="M2" s="42"/>
      <c r="N2" s="43"/>
      <c r="O2" s="43"/>
      <c r="P2" s="43"/>
      <c r="Q2" s="43"/>
      <c r="R2" s="119" t="s">
        <v>65</v>
      </c>
      <c r="S2" s="43"/>
      <c r="T2" s="43"/>
      <c r="U2" s="119" t="s">
        <v>66</v>
      </c>
      <c r="V2" s="120" t="s">
        <v>57</v>
      </c>
      <c r="X2" s="42"/>
      <c r="Y2" s="43"/>
      <c r="Z2" s="43"/>
      <c r="AA2" s="43"/>
      <c r="AB2" s="43"/>
      <c r="AC2" s="119" t="s">
        <v>65</v>
      </c>
      <c r="AD2" s="43"/>
      <c r="AE2" s="43"/>
      <c r="AF2" s="119" t="s">
        <v>66</v>
      </c>
      <c r="AG2" s="120" t="s">
        <v>57</v>
      </c>
      <c r="AI2" s="42"/>
      <c r="AJ2" s="43"/>
      <c r="AK2" s="43"/>
      <c r="AL2" s="43"/>
      <c r="AM2" s="43"/>
      <c r="AN2" s="119" t="s">
        <v>65</v>
      </c>
      <c r="AO2" s="43"/>
      <c r="AP2" s="43"/>
      <c r="AQ2" s="119" t="s">
        <v>66</v>
      </c>
      <c r="AR2" s="120" t="s">
        <v>57</v>
      </c>
      <c r="AS2" s="44"/>
      <c r="AT2" s="42"/>
      <c r="AU2" s="43"/>
      <c r="AV2" s="43"/>
      <c r="AW2" s="43"/>
      <c r="AX2" s="43"/>
      <c r="AY2" s="119" t="s">
        <v>65</v>
      </c>
      <c r="AZ2" s="43"/>
      <c r="BA2" s="43"/>
      <c r="BB2" s="119" t="s">
        <v>66</v>
      </c>
      <c r="BC2" s="120" t="s">
        <v>57</v>
      </c>
      <c r="BE2" s="42"/>
      <c r="BF2" s="43"/>
      <c r="BG2" s="43"/>
      <c r="BH2" s="43"/>
      <c r="BI2" s="43"/>
      <c r="BJ2" s="119" t="s">
        <v>65</v>
      </c>
      <c r="BK2" s="43"/>
      <c r="BL2" s="43"/>
      <c r="BM2" s="119" t="s">
        <v>66</v>
      </c>
      <c r="BN2" s="120" t="s">
        <v>57</v>
      </c>
    </row>
    <row r="3" spans="1:66" x14ac:dyDescent="0.25">
      <c r="A3" s="124"/>
      <c r="B3" s="45" t="s">
        <v>58</v>
      </c>
      <c r="C3" s="44" t="s">
        <v>59</v>
      </c>
      <c r="D3" s="44" t="s">
        <v>60</v>
      </c>
      <c r="E3" s="44" t="s">
        <v>61</v>
      </c>
      <c r="F3" s="44" t="s">
        <v>62</v>
      </c>
      <c r="G3" s="119"/>
      <c r="H3" s="44" t="s">
        <v>63</v>
      </c>
      <c r="I3" s="44" t="s">
        <v>64</v>
      </c>
      <c r="J3" s="119"/>
      <c r="K3" s="120"/>
      <c r="L3" s="44"/>
      <c r="M3" s="45" t="s">
        <v>58</v>
      </c>
      <c r="N3" s="44" t="s">
        <v>59</v>
      </c>
      <c r="O3" s="44" t="s">
        <v>60</v>
      </c>
      <c r="P3" s="44" t="s">
        <v>61</v>
      </c>
      <c r="Q3" s="44" t="s">
        <v>62</v>
      </c>
      <c r="R3" s="119"/>
      <c r="S3" s="44" t="s">
        <v>63</v>
      </c>
      <c r="T3" s="44" t="s">
        <v>64</v>
      </c>
      <c r="U3" s="119"/>
      <c r="V3" s="120"/>
      <c r="X3" s="45" t="s">
        <v>58</v>
      </c>
      <c r="Y3" s="44" t="s">
        <v>59</v>
      </c>
      <c r="Z3" s="44" t="s">
        <v>60</v>
      </c>
      <c r="AA3" s="44" t="s">
        <v>61</v>
      </c>
      <c r="AB3" s="44" t="s">
        <v>62</v>
      </c>
      <c r="AC3" s="119"/>
      <c r="AD3" s="44" t="s">
        <v>63</v>
      </c>
      <c r="AE3" s="44" t="s">
        <v>64</v>
      </c>
      <c r="AF3" s="119"/>
      <c r="AG3" s="120"/>
      <c r="AI3" s="45" t="s">
        <v>58</v>
      </c>
      <c r="AJ3" s="44" t="s">
        <v>59</v>
      </c>
      <c r="AK3" s="44" t="s">
        <v>60</v>
      </c>
      <c r="AL3" s="44" t="s">
        <v>61</v>
      </c>
      <c r="AM3" s="44" t="s">
        <v>62</v>
      </c>
      <c r="AN3" s="119"/>
      <c r="AO3" s="44" t="s">
        <v>63</v>
      </c>
      <c r="AP3" s="44" t="s">
        <v>64</v>
      </c>
      <c r="AQ3" s="119"/>
      <c r="AR3" s="120"/>
      <c r="AS3" s="44"/>
      <c r="AT3" s="45" t="s">
        <v>58</v>
      </c>
      <c r="AU3" s="44" t="s">
        <v>59</v>
      </c>
      <c r="AV3" s="44" t="s">
        <v>60</v>
      </c>
      <c r="AW3" s="44" t="s">
        <v>61</v>
      </c>
      <c r="AX3" s="44" t="s">
        <v>62</v>
      </c>
      <c r="AY3" s="119"/>
      <c r="AZ3" s="44" t="s">
        <v>63</v>
      </c>
      <c r="BA3" s="44" t="s">
        <v>64</v>
      </c>
      <c r="BB3" s="119"/>
      <c r="BC3" s="120"/>
      <c r="BE3" s="45" t="s">
        <v>58</v>
      </c>
      <c r="BF3" s="44" t="s">
        <v>59</v>
      </c>
      <c r="BG3" s="44" t="s">
        <v>60</v>
      </c>
      <c r="BH3" s="44" t="s">
        <v>61</v>
      </c>
      <c r="BI3" s="44" t="s">
        <v>62</v>
      </c>
      <c r="BJ3" s="119"/>
      <c r="BK3" s="44" t="s">
        <v>63</v>
      </c>
      <c r="BL3" s="44" t="s">
        <v>64</v>
      </c>
      <c r="BM3" s="119"/>
      <c r="BN3" s="120"/>
    </row>
    <row r="4" spans="1:66" x14ac:dyDescent="0.25">
      <c r="A4" s="46" t="s">
        <v>15</v>
      </c>
      <c r="B4" s="47">
        <f>VLOOKUP($A4,'Occupancy Raw Data'!$B$8:$BE$45,'Occupancy Raw Data'!AG$3,FALSE)</f>
        <v>44.543132221635297</v>
      </c>
      <c r="C4" s="48">
        <f>VLOOKUP($A4,'Occupancy Raw Data'!$B$8:$BE$45,'Occupancy Raw Data'!AH$3,FALSE)</f>
        <v>51.427082200162197</v>
      </c>
      <c r="D4" s="48">
        <f>VLOOKUP($A4,'Occupancy Raw Data'!$B$8:$BE$45,'Occupancy Raw Data'!AI$3,FALSE)</f>
        <v>54.865167563717499</v>
      </c>
      <c r="E4" s="48">
        <f>VLOOKUP($A4,'Occupancy Raw Data'!$B$8:$BE$45,'Occupancy Raw Data'!AJ$3,FALSE)</f>
        <v>54.636431810790199</v>
      </c>
      <c r="F4" s="48">
        <f>VLOOKUP($A4,'Occupancy Raw Data'!$B$8:$BE$45,'Occupancy Raw Data'!AK$3,FALSE)</f>
        <v>52.789017111567297</v>
      </c>
      <c r="G4" s="49">
        <f>VLOOKUP($A4,'Occupancy Raw Data'!$B$8:$BE$45,'Occupancy Raw Data'!AL$3,FALSE)</f>
        <v>51.652144860039598</v>
      </c>
      <c r="H4" s="48">
        <f>VLOOKUP($A4,'Occupancy Raw Data'!$B$8:$BE$45,'Occupancy Raw Data'!AN$3,FALSE)</f>
        <v>54.710852908266197</v>
      </c>
      <c r="I4" s="48">
        <f>VLOOKUP($A4,'Occupancy Raw Data'!$B$8:$BE$45,'Occupancy Raw Data'!AO$3,FALSE)</f>
        <v>57.858895652141904</v>
      </c>
      <c r="J4" s="49">
        <f>VLOOKUP($A4,'Occupancy Raw Data'!$B$8:$BE$45,'Occupancy Raw Data'!AP$3,FALSE)</f>
        <v>56.284874173590701</v>
      </c>
      <c r="K4" s="50">
        <f>VLOOKUP($A4,'Occupancy Raw Data'!$B$8:$BE$45,'Occupancy Raw Data'!AR$3,FALSE)</f>
        <v>52.975798495436202</v>
      </c>
      <c r="M4" s="47">
        <f>VLOOKUP($A4,'Occupancy Raw Data'!$B$8:$BE$45,'Occupancy Raw Data'!AT$3,FALSE)</f>
        <v>-4.0238989894918902</v>
      </c>
      <c r="N4" s="48">
        <f>VLOOKUP($A4,'Occupancy Raw Data'!$B$8:$BE$45,'Occupancy Raw Data'!AU$3,FALSE)</f>
        <v>0.33680892618845498</v>
      </c>
      <c r="O4" s="48">
        <f>VLOOKUP($A4,'Occupancy Raw Data'!$B$8:$BE$45,'Occupancy Raw Data'!AV$3,FALSE)</f>
        <v>3.7427254969921999</v>
      </c>
      <c r="P4" s="48">
        <f>VLOOKUP($A4,'Occupancy Raw Data'!$B$8:$BE$45,'Occupancy Raw Data'!AW$3,FALSE)</f>
        <v>4.4060929880136097</v>
      </c>
      <c r="Q4" s="48">
        <f>VLOOKUP($A4,'Occupancy Raw Data'!$B$8:$BE$45,'Occupancy Raw Data'!AX$3,FALSE)</f>
        <v>3.7898690602296701</v>
      </c>
      <c r="R4" s="49">
        <f>VLOOKUP($A4,'Occupancy Raw Data'!$B$8:$BE$45,'Occupancy Raw Data'!AY$3,FALSE)</f>
        <v>1.78041803894183</v>
      </c>
      <c r="S4" s="48">
        <f>VLOOKUP($A4,'Occupancy Raw Data'!$B$8:$BE$45,'Occupancy Raw Data'!BA$3,FALSE)</f>
        <v>-3.34865448485573</v>
      </c>
      <c r="T4" s="48">
        <f>VLOOKUP($A4,'Occupancy Raw Data'!$B$8:$BE$45,'Occupancy Raw Data'!BB$3,FALSE)</f>
        <v>1.9813521067705799</v>
      </c>
      <c r="U4" s="49">
        <f>VLOOKUP($A4,'Occupancy Raw Data'!$B$8:$BE$45,'Occupancy Raw Data'!BC$3,FALSE)</f>
        <v>-0.68062272561748005</v>
      </c>
      <c r="V4" s="50">
        <f>VLOOKUP($A4,'Occupancy Raw Data'!$B$8:$BE$45,'Occupancy Raw Data'!BE$3,FALSE)</f>
        <v>1.02080764801706</v>
      </c>
      <c r="X4" s="51">
        <f>VLOOKUP($A4,'ADR Raw Data'!$B$6:$BE$43,'ADR Raw Data'!AG$1,FALSE)</f>
        <v>134.08533998132299</v>
      </c>
      <c r="Y4" s="52">
        <f>VLOOKUP($A4,'ADR Raw Data'!$B$6:$BE$43,'ADR Raw Data'!AH$1,FALSE)</f>
        <v>137.36021216837599</v>
      </c>
      <c r="Z4" s="52">
        <f>VLOOKUP($A4,'ADR Raw Data'!$B$6:$BE$43,'ADR Raw Data'!AI$1,FALSE)</f>
        <v>141.81681866945701</v>
      </c>
      <c r="AA4" s="52">
        <f>VLOOKUP($A4,'ADR Raw Data'!$B$6:$BE$43,'ADR Raw Data'!AJ$1,FALSE)</f>
        <v>142.72643476426299</v>
      </c>
      <c r="AB4" s="52">
        <f>VLOOKUP($A4,'ADR Raw Data'!$B$6:$BE$43,'ADR Raw Data'!AK$1,FALSE)</f>
        <v>142.54107302496101</v>
      </c>
      <c r="AC4" s="53">
        <f>VLOOKUP($A4,'ADR Raw Data'!$B$6:$BE$43,'ADR Raw Data'!AL$1,FALSE)</f>
        <v>139.936363942794</v>
      </c>
      <c r="AD4" s="52">
        <f>VLOOKUP($A4,'ADR Raw Data'!$B$6:$BE$43,'ADR Raw Data'!AN$1,FALSE)</f>
        <v>153.963966712782</v>
      </c>
      <c r="AE4" s="52">
        <f>VLOOKUP($A4,'ADR Raw Data'!$B$6:$BE$43,'ADR Raw Data'!AO$1,FALSE)</f>
        <v>163.15773724061901</v>
      </c>
      <c r="AF4" s="53">
        <f>VLOOKUP($A4,'ADR Raw Data'!$B$6:$BE$43,'ADR Raw Data'!AP$1,FALSE)</f>
        <v>158.68940477585099</v>
      </c>
      <c r="AG4" s="54">
        <f>VLOOKUP($A4,'ADR Raw Data'!$B$6:$BE$43,'ADR Raw Data'!AR$1,FALSE)</f>
        <v>145.629129759546</v>
      </c>
      <c r="AI4" s="47">
        <f>VLOOKUP($A4,'ADR Raw Data'!$B$6:$BE$43,'ADR Raw Data'!AT$1,FALSE)</f>
        <v>4.8525990873777198</v>
      </c>
      <c r="AJ4" s="48">
        <f>VLOOKUP($A4,'ADR Raw Data'!$B$6:$BE$43,'ADR Raw Data'!AU$1,FALSE)</f>
        <v>6.9984205408204803</v>
      </c>
      <c r="AK4" s="48">
        <f>VLOOKUP($A4,'ADR Raw Data'!$B$6:$BE$43,'ADR Raw Data'!AV$1,FALSE)</f>
        <v>9.1311614291240204</v>
      </c>
      <c r="AL4" s="48">
        <f>VLOOKUP($A4,'ADR Raw Data'!$B$6:$BE$43,'ADR Raw Data'!AW$1,FALSE)</f>
        <v>9.1736991292376509</v>
      </c>
      <c r="AM4" s="48">
        <f>VLOOKUP($A4,'ADR Raw Data'!$B$6:$BE$43,'ADR Raw Data'!AX$1,FALSE)</f>
        <v>6.1857096355316097</v>
      </c>
      <c r="AN4" s="49">
        <f>VLOOKUP($A4,'ADR Raw Data'!$B$6:$BE$43,'ADR Raw Data'!AY$1,FALSE)</f>
        <v>7.4165043973662899</v>
      </c>
      <c r="AO4" s="48">
        <f>VLOOKUP($A4,'ADR Raw Data'!$B$6:$BE$43,'ADR Raw Data'!BA$1,FALSE)</f>
        <v>2.32671894764511</v>
      </c>
      <c r="AP4" s="48">
        <f>VLOOKUP($A4,'ADR Raw Data'!$B$6:$BE$43,'ADR Raw Data'!BB$1,FALSE)</f>
        <v>12.135290749581101</v>
      </c>
      <c r="AQ4" s="49">
        <f>VLOOKUP($A4,'ADR Raw Data'!$B$6:$BE$43,'ADR Raw Data'!BC$1,FALSE)</f>
        <v>7.2375208412249998</v>
      </c>
      <c r="AR4" s="50">
        <f>VLOOKUP($A4,'ADR Raw Data'!$B$6:$BE$43,'ADR Raw Data'!BE$1,FALSE)</f>
        <v>7.2847736817416999</v>
      </c>
      <c r="AT4" s="51">
        <f>VLOOKUP($A4,'RevPAR Raw Data'!$B$6:$BE$43,'RevPAR Raw Data'!AG$1,FALSE)</f>
        <v>59.725810277710302</v>
      </c>
      <c r="AU4" s="52">
        <f>VLOOKUP($A4,'RevPAR Raw Data'!$B$6:$BE$43,'RevPAR Raw Data'!AH$1,FALSE)</f>
        <v>70.640349222148203</v>
      </c>
      <c r="AV4" s="52">
        <f>VLOOKUP($A4,'RevPAR Raw Data'!$B$6:$BE$43,'RevPAR Raw Data'!AI$1,FALSE)</f>
        <v>77.808035196531506</v>
      </c>
      <c r="AW4" s="52">
        <f>VLOOKUP($A4,'RevPAR Raw Data'!$B$6:$BE$43,'RevPAR Raw Data'!AJ$1,FALSE)</f>
        <v>77.980631205948697</v>
      </c>
      <c r="AX4" s="52">
        <f>VLOOKUP($A4,'RevPAR Raw Data'!$B$6:$BE$43,'RevPAR Raw Data'!AK$1,FALSE)</f>
        <v>75.246031430158297</v>
      </c>
      <c r="AY4" s="53">
        <f>VLOOKUP($A4,'RevPAR Raw Data'!$B$6:$BE$43,'RevPAR Raw Data'!AL$1,FALSE)</f>
        <v>72.280133415604496</v>
      </c>
      <c r="AZ4" s="52">
        <f>VLOOKUP($A4,'RevPAR Raw Data'!$B$6:$BE$43,'RevPAR Raw Data'!AN$1,FALSE)</f>
        <v>84.234999359962501</v>
      </c>
      <c r="BA4" s="52">
        <f>VLOOKUP($A4,'RevPAR Raw Data'!$B$6:$BE$43,'RevPAR Raw Data'!AO$1,FALSE)</f>
        <v>94.401264938445905</v>
      </c>
      <c r="BB4" s="53">
        <f>VLOOKUP($A4,'RevPAR Raw Data'!$B$6:$BE$43,'RevPAR Raw Data'!AP$1,FALSE)</f>
        <v>89.318131804907907</v>
      </c>
      <c r="BC4" s="54">
        <f>VLOOKUP($A4,'RevPAR Raw Data'!$B$6:$BE$43,'RevPAR Raw Data'!AR$1,FALSE)</f>
        <v>77.148194332074496</v>
      </c>
      <c r="BE4" s="47">
        <f>VLOOKUP($A4,'RevPAR Raw Data'!$B$6:$BE$43,'RevPAR Raw Data'!AT$1,FALSE)</f>
        <v>0.633436412244753</v>
      </c>
      <c r="BF4" s="48">
        <f>VLOOKUP($A4,'RevPAR Raw Data'!$B$6:$BE$43,'RevPAR Raw Data'!AU$1,FALSE)</f>
        <v>7.3588007720826196</v>
      </c>
      <c r="BG4" s="48">
        <f>VLOOKUP($A4,'RevPAR Raw Data'!$B$6:$BE$43,'RevPAR Raw Data'!AV$1,FALSE)</f>
        <v>13.2156412330955</v>
      </c>
      <c r="BH4" s="48">
        <f>VLOOKUP($A4,'RevPAR Raw Data'!$B$6:$BE$43,'RevPAR Raw Data'!AW$1,FALSE)</f>
        <v>13.983993831326</v>
      </c>
      <c r="BI4" s="48">
        <f>VLOOKUP($A4,'RevPAR Raw Data'!$B$6:$BE$43,'RevPAR Raw Data'!AX$1,FALSE)</f>
        <v>10.210008991393901</v>
      </c>
      <c r="BJ4" s="49">
        <f>VLOOKUP($A4,'RevPAR Raw Data'!$B$6:$BE$43,'RevPAR Raw Data'!AY$1,FALSE)</f>
        <v>9.3289672184577395</v>
      </c>
      <c r="BK4" s="48">
        <f>VLOOKUP($A4,'RevPAR Raw Data'!$B$6:$BE$43,'RevPAR Raw Data'!BA$1,FALSE)</f>
        <v>-1.0998493156009199</v>
      </c>
      <c r="BL4" s="48">
        <f>VLOOKUP($A4,'RevPAR Raw Data'!$B$6:$BE$43,'RevPAR Raw Data'!BB$1,FALSE)</f>
        <v>14.357085695281199</v>
      </c>
      <c r="BM4" s="49">
        <f>VLOOKUP($A4,'RevPAR Raw Data'!$B$6:$BE$43,'RevPAR Raw Data'!BC$1,FALSE)</f>
        <v>6.5076379039908403</v>
      </c>
      <c r="BN4" s="50">
        <f>VLOOKUP($A4,'RevPAR Raw Data'!$B$6:$BE$43,'RevPAR Raw Data'!BE$1,FALSE)</f>
        <v>8.3799448566427195</v>
      </c>
    </row>
    <row r="5" spans="1:66" x14ac:dyDescent="0.25">
      <c r="A5" s="46" t="s">
        <v>70</v>
      </c>
      <c r="B5" s="47">
        <f>VLOOKUP($A5,'Occupancy Raw Data'!$B$8:$BE$45,'Occupancy Raw Data'!AG$3,FALSE)</f>
        <v>41.019200571931897</v>
      </c>
      <c r="C5" s="48">
        <f>VLOOKUP($A5,'Occupancy Raw Data'!$B$8:$BE$45,'Occupancy Raw Data'!AH$3,FALSE)</f>
        <v>49.864517240939001</v>
      </c>
      <c r="D5" s="48">
        <f>VLOOKUP($A5,'Occupancy Raw Data'!$B$8:$BE$45,'Occupancy Raw Data'!AI$3,FALSE)</f>
        <v>53.321481916482597</v>
      </c>
      <c r="E5" s="48">
        <f>VLOOKUP($A5,'Occupancy Raw Data'!$B$8:$BE$45,'Occupancy Raw Data'!AJ$3,FALSE)</f>
        <v>52.759942302414402</v>
      </c>
      <c r="F5" s="48">
        <f>VLOOKUP($A5,'Occupancy Raw Data'!$B$8:$BE$45,'Occupancy Raw Data'!AK$3,FALSE)</f>
        <v>49.017470733170697</v>
      </c>
      <c r="G5" s="49">
        <f>VLOOKUP($A5,'Occupancy Raw Data'!$B$8:$BE$45,'Occupancy Raw Data'!AL$3,FALSE)</f>
        <v>49.196599887403302</v>
      </c>
      <c r="H5" s="48">
        <f>VLOOKUP($A5,'Occupancy Raw Data'!$B$8:$BE$45,'Occupancy Raw Data'!AN$3,FALSE)</f>
        <v>49.204976318443499</v>
      </c>
      <c r="I5" s="48">
        <f>VLOOKUP($A5,'Occupancy Raw Data'!$B$8:$BE$45,'Occupancy Raw Data'!AO$3,FALSE)</f>
        <v>51.265144068121103</v>
      </c>
      <c r="J5" s="49">
        <f>VLOOKUP($A5,'Occupancy Raw Data'!$B$8:$BE$45,'Occupancy Raw Data'!AP$3,FALSE)</f>
        <v>50.235060193282301</v>
      </c>
      <c r="K5" s="50">
        <f>VLOOKUP($A5,'Occupancy Raw Data'!$B$8:$BE$45,'Occupancy Raw Data'!AR$3,FALSE)</f>
        <v>49.493298232527899</v>
      </c>
      <c r="M5" s="47">
        <f>VLOOKUP($A5,'Occupancy Raw Data'!$B$8:$BE$45,'Occupancy Raw Data'!AT$3,FALSE)</f>
        <v>-2.68408564477265</v>
      </c>
      <c r="N5" s="48">
        <f>VLOOKUP($A5,'Occupancy Raw Data'!$B$8:$BE$45,'Occupancy Raw Data'!AU$3,FALSE)</f>
        <v>2.7390930720154598</v>
      </c>
      <c r="O5" s="48">
        <f>VLOOKUP($A5,'Occupancy Raw Data'!$B$8:$BE$45,'Occupancy Raw Data'!AV$3,FALSE)</f>
        <v>6.6164604026899196</v>
      </c>
      <c r="P5" s="48">
        <f>VLOOKUP($A5,'Occupancy Raw Data'!$B$8:$BE$45,'Occupancy Raw Data'!AW$3,FALSE)</f>
        <v>7.5214098101804296</v>
      </c>
      <c r="Q5" s="48">
        <f>VLOOKUP($A5,'Occupancy Raw Data'!$B$8:$BE$45,'Occupancy Raw Data'!AX$3,FALSE)</f>
        <v>5.7469516199245296</v>
      </c>
      <c r="R5" s="49">
        <f>VLOOKUP($A5,'Occupancy Raw Data'!$B$8:$BE$45,'Occupancy Raw Data'!AY$3,FALSE)</f>
        <v>4.1767165970688298</v>
      </c>
      <c r="S5" s="48">
        <f>VLOOKUP($A5,'Occupancy Raw Data'!$B$8:$BE$45,'Occupancy Raw Data'!BA$3,FALSE)</f>
        <v>-2.3513163598250002</v>
      </c>
      <c r="T5" s="48">
        <f>VLOOKUP($A5,'Occupancy Raw Data'!$B$8:$BE$45,'Occupancy Raw Data'!BB$3,FALSE)</f>
        <v>1.3157030699146901</v>
      </c>
      <c r="U5" s="49">
        <f>VLOOKUP($A5,'Occupancy Raw Data'!$B$8:$BE$45,'Occupancy Raw Data'!BC$3,FALSE)</f>
        <v>-0.51397497427432404</v>
      </c>
      <c r="V5" s="50">
        <f>VLOOKUP($A5,'Occupancy Raw Data'!$B$8:$BE$45,'Occupancy Raw Data'!BE$3,FALSE)</f>
        <v>2.7716788052183401</v>
      </c>
      <c r="X5" s="51">
        <f>VLOOKUP($A5,'ADR Raw Data'!$B$6:$BE$43,'ADR Raw Data'!AG$1,FALSE)</f>
        <v>100.10685298312301</v>
      </c>
      <c r="Y5" s="52">
        <f>VLOOKUP($A5,'ADR Raw Data'!$B$6:$BE$43,'ADR Raw Data'!AH$1,FALSE)</f>
        <v>106.118931700456</v>
      </c>
      <c r="Z5" s="52">
        <f>VLOOKUP($A5,'ADR Raw Data'!$B$6:$BE$43,'ADR Raw Data'!AI$1,FALSE)</f>
        <v>109.617857496902</v>
      </c>
      <c r="AA5" s="52">
        <f>VLOOKUP($A5,'ADR Raw Data'!$B$6:$BE$43,'ADR Raw Data'!AJ$1,FALSE)</f>
        <v>108.439912817891</v>
      </c>
      <c r="AB5" s="52">
        <f>VLOOKUP($A5,'ADR Raw Data'!$B$6:$BE$43,'ADR Raw Data'!AK$1,FALSE)</f>
        <v>104.502570637145</v>
      </c>
      <c r="AC5" s="53">
        <f>VLOOKUP($A5,'ADR Raw Data'!$B$6:$BE$43,'ADR Raw Data'!AL$1,FALSE)</f>
        <v>106.050617212278</v>
      </c>
      <c r="AD5" s="52">
        <f>VLOOKUP($A5,'ADR Raw Data'!$B$6:$BE$43,'ADR Raw Data'!AN$1,FALSE)</f>
        <v>109.092977774678</v>
      </c>
      <c r="AE5" s="52">
        <f>VLOOKUP($A5,'ADR Raw Data'!$B$6:$BE$43,'ADR Raw Data'!AO$1,FALSE)</f>
        <v>114.670926731973</v>
      </c>
      <c r="AF5" s="53">
        <f>VLOOKUP($A5,'ADR Raw Data'!$B$6:$BE$43,'ADR Raw Data'!AP$1,FALSE)</f>
        <v>111.939140950358</v>
      </c>
      <c r="AG5" s="54">
        <f>VLOOKUP($A5,'ADR Raw Data'!$B$6:$BE$43,'ADR Raw Data'!AR$1,FALSE)</f>
        <v>107.758240953675</v>
      </c>
      <c r="AI5" s="47">
        <f>VLOOKUP($A5,'ADR Raw Data'!$B$6:$BE$43,'ADR Raw Data'!AT$1,FALSE)</f>
        <v>7.0872661617662702</v>
      </c>
      <c r="AJ5" s="48">
        <f>VLOOKUP($A5,'ADR Raw Data'!$B$6:$BE$43,'ADR Raw Data'!AU$1,FALSE)</f>
        <v>9.9319218403655398</v>
      </c>
      <c r="AK5" s="48">
        <f>VLOOKUP($A5,'ADR Raw Data'!$B$6:$BE$43,'ADR Raw Data'!AV$1,FALSE)</f>
        <v>12.0211797877785</v>
      </c>
      <c r="AL5" s="48">
        <f>VLOOKUP($A5,'ADR Raw Data'!$B$6:$BE$43,'ADR Raw Data'!AW$1,FALSE)</f>
        <v>11.2181790657108</v>
      </c>
      <c r="AM5" s="48">
        <f>VLOOKUP($A5,'ADR Raw Data'!$B$6:$BE$43,'ADR Raw Data'!AX$1,FALSE)</f>
        <v>7.91625503236925</v>
      </c>
      <c r="AN5" s="49">
        <f>VLOOKUP($A5,'ADR Raw Data'!$B$6:$BE$43,'ADR Raw Data'!AY$1,FALSE)</f>
        <v>9.8641242690268296</v>
      </c>
      <c r="AO5" s="48">
        <f>VLOOKUP($A5,'ADR Raw Data'!$B$6:$BE$43,'ADR Raw Data'!BA$1,FALSE)</f>
        <v>2.0486471839854099</v>
      </c>
      <c r="AP5" s="48">
        <f>VLOOKUP($A5,'ADR Raw Data'!$B$6:$BE$43,'ADR Raw Data'!BB$1,FALSE)</f>
        <v>10.1960807342425</v>
      </c>
      <c r="AQ5" s="49">
        <f>VLOOKUP($A5,'ADR Raw Data'!$B$6:$BE$43,'ADR Raw Data'!BC$1,FALSE)</f>
        <v>6.1244855623515999</v>
      </c>
      <c r="AR5" s="50">
        <f>VLOOKUP($A5,'ADR Raw Data'!$B$6:$BE$43,'ADR Raw Data'!BE$1,FALSE)</f>
        <v>8.6164248893121798</v>
      </c>
      <c r="AT5" s="51">
        <f>VLOOKUP($A5,'RevPAR Raw Data'!$B$6:$BE$43,'RevPAR Raw Data'!AG$1,FALSE)</f>
        <v>41.063030811396501</v>
      </c>
      <c r="AU5" s="52">
        <f>VLOOKUP($A5,'RevPAR Raw Data'!$B$6:$BE$43,'RevPAR Raw Data'!AH$1,FALSE)</f>
        <v>52.915692993674199</v>
      </c>
      <c r="AV5" s="52">
        <f>VLOOKUP($A5,'RevPAR Raw Data'!$B$6:$BE$43,'RevPAR Raw Data'!AI$1,FALSE)</f>
        <v>58.449866062446503</v>
      </c>
      <c r="AW5" s="52">
        <f>VLOOKUP($A5,'RevPAR Raw Data'!$B$6:$BE$43,'RevPAR Raw Data'!AJ$1,FALSE)</f>
        <v>57.212835435508197</v>
      </c>
      <c r="AX5" s="52">
        <f>VLOOKUP($A5,'RevPAR Raw Data'!$B$6:$BE$43,'RevPAR Raw Data'!AK$1,FALSE)</f>
        <v>51.224516977473698</v>
      </c>
      <c r="AY5" s="53">
        <f>VLOOKUP($A5,'RevPAR Raw Data'!$B$6:$BE$43,'RevPAR Raw Data'!AL$1,FALSE)</f>
        <v>52.173297828046202</v>
      </c>
      <c r="AZ5" s="52">
        <f>VLOOKUP($A5,'RevPAR Raw Data'!$B$6:$BE$43,'RevPAR Raw Data'!AN$1,FALSE)</f>
        <v>53.679173879115503</v>
      </c>
      <c r="BA5" s="52">
        <f>VLOOKUP($A5,'RevPAR Raw Data'!$B$6:$BE$43,'RevPAR Raw Data'!AO$1,FALSE)</f>
        <v>58.786215793395897</v>
      </c>
      <c r="BB5" s="53">
        <f>VLOOKUP($A5,'RevPAR Raw Data'!$B$6:$BE$43,'RevPAR Raw Data'!AP$1,FALSE)</f>
        <v>56.232694836255703</v>
      </c>
      <c r="BC5" s="54">
        <f>VLOOKUP($A5,'RevPAR Raw Data'!$B$6:$BE$43,'RevPAR Raw Data'!AR$1,FALSE)</f>
        <v>53.333107565328397</v>
      </c>
      <c r="BE5" s="47">
        <f>VLOOKUP($A5,'RevPAR Raw Data'!$B$6:$BE$43,'RevPAR Raw Data'!AT$1,FALSE)</f>
        <v>4.2129522233388199</v>
      </c>
      <c r="BF5" s="48">
        <f>VLOOKUP($A5,'RevPAR Raw Data'!$B$6:$BE$43,'RevPAR Raw Data'!AU$1,FALSE)</f>
        <v>12.9430594954284</v>
      </c>
      <c r="BG5" s="48">
        <f>VLOOKUP($A5,'RevPAR Raw Data'!$B$6:$BE$43,'RevPAR Raw Data'!AV$1,FALSE)</f>
        <v>19.433016791062901</v>
      </c>
      <c r="BH5" s="48">
        <f>VLOOKUP($A5,'RevPAR Raw Data'!$B$6:$BE$43,'RevPAR Raw Data'!AW$1,FALSE)</f>
        <v>19.5833540966632</v>
      </c>
      <c r="BI5" s="48">
        <f>VLOOKUP($A5,'RevPAR Raw Data'!$B$6:$BE$43,'RevPAR Raw Data'!AX$1,FALSE)</f>
        <v>14.1181499991138</v>
      </c>
      <c r="BJ5" s="49">
        <f>VLOOKUP($A5,'RevPAR Raw Data'!$B$6:$BE$43,'RevPAR Raw Data'!AY$1,FALSE)</f>
        <v>14.4528373815956</v>
      </c>
      <c r="BK5" s="48">
        <f>VLOOKUP($A5,'RevPAR Raw Data'!$B$6:$BE$43,'RevPAR Raw Data'!BA$1,FALSE)</f>
        <v>-0.35083935223174201</v>
      </c>
      <c r="BL5" s="48">
        <f>VLOOKUP($A5,'RevPAR Raw Data'!$B$6:$BE$43,'RevPAR Raw Data'!BB$1,FALSE)</f>
        <v>11.645933951388599</v>
      </c>
      <c r="BM5" s="49">
        <f>VLOOKUP($A5,'RevPAR Raw Data'!$B$6:$BE$43,'RevPAR Raw Data'!BC$1,FALSE)</f>
        <v>5.5790322649837503</v>
      </c>
      <c r="BN5" s="50">
        <f>VLOOKUP($A5,'RevPAR Raw Data'!$B$6:$BE$43,'RevPAR Raw Data'!BE$1,FALSE)</f>
        <v>11.6269233169551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Data'!AG$3,FALSE)</f>
        <v>43.622311707413303</v>
      </c>
      <c r="C7" s="48">
        <f>VLOOKUP($A7,'Occupancy Raw Data'!$B$8:$BE$45,'Occupancy Raw Data'!AH$3,FALSE)</f>
        <v>52.617890262057998</v>
      </c>
      <c r="D7" s="48">
        <f>VLOOKUP($A7,'Occupancy Raw Data'!$B$8:$BE$45,'Occupancy Raw Data'!AI$3,FALSE)</f>
        <v>56.897634123154702</v>
      </c>
      <c r="E7" s="48">
        <f>VLOOKUP($A7,'Occupancy Raw Data'!$B$8:$BE$45,'Occupancy Raw Data'!AJ$3,FALSE)</f>
        <v>55.217619414898301</v>
      </c>
      <c r="F7" s="48">
        <f>VLOOKUP($A7,'Occupancy Raw Data'!$B$8:$BE$45,'Occupancy Raw Data'!AK$3,FALSE)</f>
        <v>50.396181234417298</v>
      </c>
      <c r="G7" s="49">
        <f>VLOOKUP($A7,'Occupancy Raw Data'!$B$8:$BE$45,'Occupancy Raw Data'!AL$3,FALSE)</f>
        <v>51.750327348388304</v>
      </c>
      <c r="H7" s="48">
        <f>VLOOKUP($A7,'Occupancy Raw Data'!$B$8:$BE$45,'Occupancy Raw Data'!AN$3,FALSE)</f>
        <v>49.768165593442198</v>
      </c>
      <c r="I7" s="48">
        <f>VLOOKUP($A7,'Occupancy Raw Data'!$B$8:$BE$45,'Occupancy Raw Data'!AO$3,FALSE)</f>
        <v>54.140060267977198</v>
      </c>
      <c r="J7" s="49">
        <f>VLOOKUP($A7,'Occupancy Raw Data'!$B$8:$BE$45,'Occupancy Raw Data'!AP$3,FALSE)</f>
        <v>51.954112930709698</v>
      </c>
      <c r="K7" s="50">
        <f>VLOOKUP($A7,'Occupancy Raw Data'!$B$8:$BE$45,'Occupancy Raw Data'!AR$3,FALSE)</f>
        <v>51.808551800480103</v>
      </c>
      <c r="M7" s="47">
        <f>VLOOKUP($A7,'Occupancy Raw Data'!$B$8:$BE$45,'Occupancy Raw Data'!AT$3,FALSE)</f>
        <v>11.171798232321001</v>
      </c>
      <c r="N7" s="48">
        <f>VLOOKUP($A7,'Occupancy Raw Data'!$B$8:$BE$45,'Occupancy Raw Data'!AU$3,FALSE)</f>
        <v>24.5046303229838</v>
      </c>
      <c r="O7" s="48">
        <f>VLOOKUP($A7,'Occupancy Raw Data'!$B$8:$BE$45,'Occupancy Raw Data'!AV$3,FALSE)</f>
        <v>28.388345684871499</v>
      </c>
      <c r="P7" s="48">
        <f>VLOOKUP($A7,'Occupancy Raw Data'!$B$8:$BE$45,'Occupancy Raw Data'!AW$3,FALSE)</f>
        <v>26.927615359523202</v>
      </c>
      <c r="Q7" s="48">
        <f>VLOOKUP($A7,'Occupancy Raw Data'!$B$8:$BE$45,'Occupancy Raw Data'!AX$3,FALSE)</f>
        <v>20.006262612136901</v>
      </c>
      <c r="R7" s="49">
        <f>VLOOKUP($A7,'Occupancy Raw Data'!$B$8:$BE$45,'Occupancy Raw Data'!AY$3,FALSE)</f>
        <v>22.448220487876</v>
      </c>
      <c r="S7" s="48">
        <f>VLOOKUP($A7,'Occupancy Raw Data'!$B$8:$BE$45,'Occupancy Raw Data'!BA$3,FALSE)</f>
        <v>2.3197955167529298</v>
      </c>
      <c r="T7" s="48">
        <f>VLOOKUP($A7,'Occupancy Raw Data'!$B$8:$BE$45,'Occupancy Raw Data'!BB$3,FALSE)</f>
        <v>9.7316922847990792</v>
      </c>
      <c r="U7" s="49">
        <f>VLOOKUP($A7,'Occupancy Raw Data'!$B$8:$BE$45,'Occupancy Raw Data'!BC$3,FALSE)</f>
        <v>6.0523749463984799</v>
      </c>
      <c r="V7" s="50">
        <f>VLOOKUP($A7,'Occupancy Raw Data'!$B$8:$BE$45,'Occupancy Raw Data'!BE$3,FALSE)</f>
        <v>17.2552886606504</v>
      </c>
      <c r="X7" s="51">
        <f>VLOOKUP($A7,'ADR Raw Data'!$B$6:$BE$43,'ADR Raw Data'!AG$1,FALSE)</f>
        <v>143.583291495124</v>
      </c>
      <c r="Y7" s="52">
        <f>VLOOKUP($A7,'ADR Raw Data'!$B$6:$BE$43,'ADR Raw Data'!AH$1,FALSE)</f>
        <v>157.49338686722299</v>
      </c>
      <c r="Z7" s="52">
        <f>VLOOKUP($A7,'ADR Raw Data'!$B$6:$BE$43,'ADR Raw Data'!AI$1,FALSE)</f>
        <v>163.92592738249101</v>
      </c>
      <c r="AA7" s="52">
        <f>VLOOKUP($A7,'ADR Raw Data'!$B$6:$BE$43,'ADR Raw Data'!AJ$1,FALSE)</f>
        <v>157.821613805705</v>
      </c>
      <c r="AB7" s="52">
        <f>VLOOKUP($A7,'ADR Raw Data'!$B$6:$BE$43,'ADR Raw Data'!AK$1,FALSE)</f>
        <v>145.94833092347301</v>
      </c>
      <c r="AC7" s="53">
        <f>VLOOKUP($A7,'ADR Raw Data'!$B$6:$BE$43,'ADR Raw Data'!AL$1,FALSE)</f>
        <v>154.38423938068701</v>
      </c>
      <c r="AD7" s="52">
        <f>VLOOKUP($A7,'ADR Raw Data'!$B$6:$BE$43,'ADR Raw Data'!AN$1,FALSE)</f>
        <v>137.889097265396</v>
      </c>
      <c r="AE7" s="52">
        <f>VLOOKUP($A7,'ADR Raw Data'!$B$6:$BE$43,'ADR Raw Data'!AO$1,FALSE)</f>
        <v>146.25218479390699</v>
      </c>
      <c r="AF7" s="53">
        <f>VLOOKUP($A7,'ADR Raw Data'!$B$6:$BE$43,'ADR Raw Data'!AP$1,FALSE)</f>
        <v>142.24657771572899</v>
      </c>
      <c r="AG7" s="54">
        <f>VLOOKUP($A7,'ADR Raw Data'!$B$6:$BE$43,'ADR Raw Data'!AR$1,FALSE)</f>
        <v>150.906592638479</v>
      </c>
      <c r="AI7" s="47">
        <f>VLOOKUP($A7,'ADR Raw Data'!$B$6:$BE$43,'ADR Raw Data'!AT$1,FALSE)</f>
        <v>24.024625499291599</v>
      </c>
      <c r="AJ7" s="48">
        <f>VLOOKUP($A7,'ADR Raw Data'!$B$6:$BE$43,'ADR Raw Data'!AU$1,FALSE)</f>
        <v>30.0377269386188</v>
      </c>
      <c r="AK7" s="48">
        <f>VLOOKUP($A7,'ADR Raw Data'!$B$6:$BE$43,'ADR Raw Data'!AV$1,FALSE)</f>
        <v>33.161976906720497</v>
      </c>
      <c r="AL7" s="48">
        <f>VLOOKUP($A7,'ADR Raw Data'!$B$6:$BE$43,'ADR Raw Data'!AW$1,FALSE)</f>
        <v>29.3596339819291</v>
      </c>
      <c r="AM7" s="48">
        <f>VLOOKUP($A7,'ADR Raw Data'!$B$6:$BE$43,'ADR Raw Data'!AX$1,FALSE)</f>
        <v>21.925653893617401</v>
      </c>
      <c r="AN7" s="49">
        <f>VLOOKUP($A7,'ADR Raw Data'!$B$6:$BE$43,'ADR Raw Data'!AY$1,FALSE)</f>
        <v>28.182398106055999</v>
      </c>
      <c r="AO7" s="48">
        <f>VLOOKUP($A7,'ADR Raw Data'!$B$6:$BE$43,'ADR Raw Data'!BA$1,FALSE)</f>
        <v>7.4114220896454999</v>
      </c>
      <c r="AP7" s="48">
        <f>VLOOKUP($A7,'ADR Raw Data'!$B$6:$BE$43,'ADR Raw Data'!BB$1,FALSE)</f>
        <v>20.023345217116798</v>
      </c>
      <c r="AQ7" s="49">
        <f>VLOOKUP($A7,'ADR Raw Data'!$B$6:$BE$43,'ADR Raw Data'!BC$1,FALSE)</f>
        <v>13.7140035993152</v>
      </c>
      <c r="AR7" s="50">
        <f>VLOOKUP($A7,'ADR Raw Data'!$B$6:$BE$43,'ADR Raw Data'!BE$1,FALSE)</f>
        <v>23.781211646701401</v>
      </c>
      <c r="AT7" s="51">
        <f>VLOOKUP($A7,'RevPAR Raw Data'!$B$6:$BE$43,'RevPAR Raw Data'!AG$1,FALSE)</f>
        <v>62.634350975767198</v>
      </c>
      <c r="AU7" s="52">
        <f>VLOOKUP($A7,'RevPAR Raw Data'!$B$6:$BE$43,'RevPAR Raw Data'!AH$1,FALSE)</f>
        <v>82.869697471794197</v>
      </c>
      <c r="AV7" s="52">
        <f>VLOOKUP($A7,'RevPAR Raw Data'!$B$6:$BE$43,'RevPAR Raw Data'!AI$1,FALSE)</f>
        <v>93.269974395078094</v>
      </c>
      <c r="AW7" s="52">
        <f>VLOOKUP($A7,'RevPAR Raw Data'!$B$6:$BE$43,'RevPAR Raw Data'!AJ$1,FALSE)</f>
        <v>87.145338065684896</v>
      </c>
      <c r="AX7" s="52">
        <f>VLOOKUP($A7,'RevPAR Raw Data'!$B$6:$BE$43,'RevPAR Raw Data'!AK$1,FALSE)</f>
        <v>73.552385360800699</v>
      </c>
      <c r="AY7" s="53">
        <f>VLOOKUP($A7,'RevPAR Raw Data'!$B$6:$BE$43,'RevPAR Raw Data'!AL$1,FALSE)</f>
        <v>79.894349253824998</v>
      </c>
      <c r="AZ7" s="52">
        <f>VLOOKUP($A7,'RevPAR Raw Data'!$B$6:$BE$43,'RevPAR Raw Data'!AN$1,FALSE)</f>
        <v>68.624874262345003</v>
      </c>
      <c r="BA7" s="52">
        <f>VLOOKUP($A7,'RevPAR Raw Data'!$B$6:$BE$43,'RevPAR Raw Data'!AO$1,FALSE)</f>
        <v>79.181020990654801</v>
      </c>
      <c r="BB7" s="53">
        <f>VLOOKUP($A7,'RevPAR Raw Data'!$B$6:$BE$43,'RevPAR Raw Data'!AP$1,FALSE)</f>
        <v>73.902947626499895</v>
      </c>
      <c r="BC7" s="54">
        <f>VLOOKUP($A7,'RevPAR Raw Data'!$B$6:$BE$43,'RevPAR Raw Data'!AR$1,FALSE)</f>
        <v>78.182520217446395</v>
      </c>
      <c r="BE7" s="47">
        <f>VLOOKUP($A7,'RevPAR Raw Data'!$B$6:$BE$43,'RevPAR Raw Data'!AT$1,FALSE)</f>
        <v>37.880406418464297</v>
      </c>
      <c r="BF7" s="48">
        <f>VLOOKUP($A7,'RevPAR Raw Data'!$B$6:$BE$43,'RevPAR Raw Data'!AU$1,FALSE)</f>
        <v>61.902991205338502</v>
      </c>
      <c r="BG7" s="48">
        <f>VLOOKUP($A7,'RevPAR Raw Data'!$B$6:$BE$43,'RevPAR Raw Data'!AV$1,FALSE)</f>
        <v>70.964459231809101</v>
      </c>
      <c r="BH7" s="48">
        <f>VLOOKUP($A7,'RevPAR Raw Data'!$B$6:$BE$43,'RevPAR Raw Data'!AW$1,FALSE)</f>
        <v>64.193098651070102</v>
      </c>
      <c r="BI7" s="48">
        <f>VLOOKUP($A7,'RevPAR Raw Data'!$B$6:$BE$43,'RevPAR Raw Data'!AX$1,FALSE)</f>
        <v>46.318420403139697</v>
      </c>
      <c r="BJ7" s="49">
        <f>VLOOKUP($A7,'RevPAR Raw Data'!$B$6:$BE$43,'RevPAR Raw Data'!AY$1,FALSE)</f>
        <v>56.957065459550599</v>
      </c>
      <c r="BK7" s="48">
        <f>VLOOKUP($A7,'RevPAR Raw Data'!$B$6:$BE$43,'RevPAR Raw Data'!BA$1,FALSE)</f>
        <v>9.9031474437616804</v>
      </c>
      <c r="BL7" s="48">
        <f>VLOOKUP($A7,'RevPAR Raw Data'!$B$6:$BE$43,'RevPAR Raw Data'!BB$1,FALSE)</f>
        <v>31.703647843568799</v>
      </c>
      <c r="BM7" s="49">
        <f>VLOOKUP($A7,'RevPAR Raw Data'!$B$6:$BE$43,'RevPAR Raw Data'!BC$1,FALSE)</f>
        <v>20.596401463706801</v>
      </c>
      <c r="BN7" s="50">
        <f>VLOOKUP($A7,'RevPAR Raw Data'!$B$6:$BE$43,'RevPAR Raw Data'!BE$1,FALSE)</f>
        <v>45.140017023990403</v>
      </c>
    </row>
    <row r="8" spans="1:66" x14ac:dyDescent="0.25">
      <c r="A8" s="63" t="s">
        <v>89</v>
      </c>
      <c r="B8" s="47">
        <f>VLOOKUP($A8,'Occupancy Raw Data'!$B$8:$BE$45,'Occupancy Raw Data'!AG$3,FALSE)</f>
        <v>41.3336820083682</v>
      </c>
      <c r="C8" s="48">
        <f>VLOOKUP($A8,'Occupancy Raw Data'!$B$8:$BE$45,'Occupancy Raw Data'!AH$3,FALSE)</f>
        <v>54.777719665271903</v>
      </c>
      <c r="D8" s="48">
        <f>VLOOKUP($A8,'Occupancy Raw Data'!$B$8:$BE$45,'Occupancy Raw Data'!AI$3,FALSE)</f>
        <v>59.442991631799103</v>
      </c>
      <c r="E8" s="48">
        <f>VLOOKUP($A8,'Occupancy Raw Data'!$B$8:$BE$45,'Occupancy Raw Data'!AJ$3,FALSE)</f>
        <v>57.115585774058502</v>
      </c>
      <c r="F8" s="48">
        <f>VLOOKUP($A8,'Occupancy Raw Data'!$B$8:$BE$45,'Occupancy Raw Data'!AK$3,FALSE)</f>
        <v>51.888075313807498</v>
      </c>
      <c r="G8" s="49">
        <f>VLOOKUP($A8,'Occupancy Raw Data'!$B$8:$BE$45,'Occupancy Raw Data'!AL$3,FALSE)</f>
        <v>52.911610878661001</v>
      </c>
      <c r="H8" s="48">
        <f>VLOOKUP($A8,'Occupancy Raw Data'!$B$8:$BE$45,'Occupancy Raw Data'!AN$3,FALSE)</f>
        <v>48.865062761506202</v>
      </c>
      <c r="I8" s="48">
        <f>VLOOKUP($A8,'Occupancy Raw Data'!$B$8:$BE$45,'Occupancy Raw Data'!AO$3,FALSE)</f>
        <v>49.165794979079401</v>
      </c>
      <c r="J8" s="49">
        <f>VLOOKUP($A8,'Occupancy Raw Data'!$B$8:$BE$45,'Occupancy Raw Data'!AP$3,FALSE)</f>
        <v>49.015428870292801</v>
      </c>
      <c r="K8" s="50">
        <f>VLOOKUP($A8,'Occupancy Raw Data'!$B$8:$BE$45,'Occupancy Raw Data'!AR$3,FALSE)</f>
        <v>51.798416019127302</v>
      </c>
      <c r="M8" s="47">
        <f>VLOOKUP($A8,'Occupancy Raw Data'!$B$8:$BE$45,'Occupancy Raw Data'!AT$3,FALSE)</f>
        <v>17.037808426492798</v>
      </c>
      <c r="N8" s="48">
        <f>VLOOKUP($A8,'Occupancy Raw Data'!$B$8:$BE$45,'Occupancy Raw Data'!AU$3,FALSE)</f>
        <v>33.852869659338999</v>
      </c>
      <c r="O8" s="48">
        <f>VLOOKUP($A8,'Occupancy Raw Data'!$B$8:$BE$45,'Occupancy Raw Data'!AV$3,FALSE)</f>
        <v>35.568675087253602</v>
      </c>
      <c r="P8" s="48">
        <f>VLOOKUP($A8,'Occupancy Raw Data'!$B$8:$BE$45,'Occupancy Raw Data'!AW$3,FALSE)</f>
        <v>35.228883396083297</v>
      </c>
      <c r="Q8" s="48">
        <f>VLOOKUP($A8,'Occupancy Raw Data'!$B$8:$BE$45,'Occupancy Raw Data'!AX$3,FALSE)</f>
        <v>32.2643887631722</v>
      </c>
      <c r="R8" s="49">
        <f>VLOOKUP($A8,'Occupancy Raw Data'!$B$8:$BE$45,'Occupancy Raw Data'!AY$3,FALSE)</f>
        <v>31.258949922422801</v>
      </c>
      <c r="S8" s="48">
        <f>VLOOKUP($A8,'Occupancy Raw Data'!$B$8:$BE$45,'Occupancy Raw Data'!BA$3,FALSE)</f>
        <v>6.1606942982128796</v>
      </c>
      <c r="T8" s="48">
        <f>VLOOKUP($A8,'Occupancy Raw Data'!$B$8:$BE$45,'Occupancy Raw Data'!BB$3,FALSE)</f>
        <v>11.5603639429539</v>
      </c>
      <c r="U8" s="49">
        <f>VLOOKUP($A8,'Occupancy Raw Data'!$B$8:$BE$45,'Occupancy Raw Data'!BC$3,FALSE)</f>
        <v>8.8018487932814402</v>
      </c>
      <c r="V8" s="50">
        <f>VLOOKUP($A8,'Occupancy Raw Data'!$B$8:$BE$45,'Occupancy Raw Data'!BE$3,FALSE)</f>
        <v>24.321317182588299</v>
      </c>
      <c r="X8" s="51">
        <f>VLOOKUP($A8,'ADR Raw Data'!$B$6:$BE$43,'ADR Raw Data'!AG$1,FALSE)</f>
        <v>132.97103947867799</v>
      </c>
      <c r="Y8" s="52">
        <f>VLOOKUP($A8,'ADR Raw Data'!$B$6:$BE$43,'ADR Raw Data'!AH$1,FALSE)</f>
        <v>153.904788752565</v>
      </c>
      <c r="Z8" s="52">
        <f>VLOOKUP($A8,'ADR Raw Data'!$B$6:$BE$43,'ADR Raw Data'!AI$1,FALSE)</f>
        <v>159.68129030838901</v>
      </c>
      <c r="AA8" s="52">
        <f>VLOOKUP($A8,'ADR Raw Data'!$B$6:$BE$43,'ADR Raw Data'!AJ$1,FALSE)</f>
        <v>155.55814797857201</v>
      </c>
      <c r="AB8" s="52">
        <f>VLOOKUP($A8,'ADR Raw Data'!$B$6:$BE$43,'ADR Raw Data'!AK$1,FALSE)</f>
        <v>137.34995111379899</v>
      </c>
      <c r="AC8" s="53">
        <f>VLOOKUP($A8,'ADR Raw Data'!$B$6:$BE$43,'ADR Raw Data'!AL$1,FALSE)</f>
        <v>149.042103749246</v>
      </c>
      <c r="AD8" s="52">
        <f>VLOOKUP($A8,'ADR Raw Data'!$B$6:$BE$43,'ADR Raw Data'!AN$1,FALSE)</f>
        <v>118.116980627207</v>
      </c>
      <c r="AE8" s="52">
        <f>VLOOKUP($A8,'ADR Raw Data'!$B$6:$BE$43,'ADR Raw Data'!AO$1,FALSE)</f>
        <v>125.295838519227</v>
      </c>
      <c r="AF8" s="53">
        <f>VLOOKUP($A8,'ADR Raw Data'!$B$6:$BE$43,'ADR Raw Data'!AP$1,FALSE)</f>
        <v>121.71742097260299</v>
      </c>
      <c r="AG8" s="54">
        <f>VLOOKUP($A8,'ADR Raw Data'!$B$6:$BE$43,'ADR Raw Data'!AR$1,FALSE)</f>
        <v>141.65450307960799</v>
      </c>
      <c r="AI8" s="47">
        <f>VLOOKUP($A8,'ADR Raw Data'!$B$6:$BE$43,'ADR Raw Data'!AT$1,FALSE)</f>
        <v>19.122312080148902</v>
      </c>
      <c r="AJ8" s="48">
        <f>VLOOKUP($A8,'ADR Raw Data'!$B$6:$BE$43,'ADR Raw Data'!AU$1,FALSE)</f>
        <v>21.5724464123508</v>
      </c>
      <c r="AK8" s="48">
        <f>VLOOKUP($A8,'ADR Raw Data'!$B$6:$BE$43,'ADR Raw Data'!AV$1,FALSE)</f>
        <v>22.126268612128701</v>
      </c>
      <c r="AL8" s="48">
        <f>VLOOKUP($A8,'ADR Raw Data'!$B$6:$BE$43,'ADR Raw Data'!AW$1,FALSE)</f>
        <v>21.4179255159764</v>
      </c>
      <c r="AM8" s="48">
        <f>VLOOKUP($A8,'ADR Raw Data'!$B$6:$BE$43,'ADR Raw Data'!AX$1,FALSE)</f>
        <v>17.0627244891784</v>
      </c>
      <c r="AN8" s="49">
        <f>VLOOKUP($A8,'ADR Raw Data'!$B$6:$BE$43,'ADR Raw Data'!AY$1,FALSE)</f>
        <v>20.787463668159901</v>
      </c>
      <c r="AO8" s="48">
        <f>VLOOKUP($A8,'ADR Raw Data'!$B$6:$BE$43,'ADR Raw Data'!BA$1,FALSE)</f>
        <v>4.2500999866285598</v>
      </c>
      <c r="AP8" s="48">
        <f>VLOOKUP($A8,'ADR Raw Data'!$B$6:$BE$43,'ADR Raw Data'!BB$1,FALSE)</f>
        <v>20.682639962426801</v>
      </c>
      <c r="AQ8" s="49">
        <f>VLOOKUP($A8,'ADR Raw Data'!$B$6:$BE$43,'ADR Raw Data'!BC$1,FALSE)</f>
        <v>12.0115314009703</v>
      </c>
      <c r="AR8" s="50">
        <f>VLOOKUP($A8,'ADR Raw Data'!$B$6:$BE$43,'ADR Raw Data'!BE$1,FALSE)</f>
        <v>19.195196304399101</v>
      </c>
      <c r="AT8" s="51">
        <f>VLOOKUP($A8,'RevPAR Raw Data'!$B$6:$BE$43,'RevPAR Raw Data'!AG$1,FALSE)</f>
        <v>54.961826621338901</v>
      </c>
      <c r="AU8" s="52">
        <f>VLOOKUP($A8,'RevPAR Raw Data'!$B$6:$BE$43,'RevPAR Raw Data'!AH$1,FALSE)</f>
        <v>84.305533734309606</v>
      </c>
      <c r="AV8" s="52">
        <f>VLOOKUP($A8,'RevPAR Raw Data'!$B$6:$BE$43,'RevPAR Raw Data'!AI$1,FALSE)</f>
        <v>94.919336035564797</v>
      </c>
      <c r="AW8" s="52">
        <f>VLOOKUP($A8,'RevPAR Raw Data'!$B$6:$BE$43,'RevPAR Raw Data'!AJ$1,FALSE)</f>
        <v>88.847947437238403</v>
      </c>
      <c r="AX8" s="52">
        <f>VLOOKUP($A8,'RevPAR Raw Data'!$B$6:$BE$43,'RevPAR Raw Data'!AK$1,FALSE)</f>
        <v>71.268246077405806</v>
      </c>
      <c r="AY8" s="53">
        <f>VLOOKUP($A8,'RevPAR Raw Data'!$B$6:$BE$43,'RevPAR Raw Data'!AL$1,FALSE)</f>
        <v>78.860577981171502</v>
      </c>
      <c r="AZ8" s="52">
        <f>VLOOKUP($A8,'RevPAR Raw Data'!$B$6:$BE$43,'RevPAR Raw Data'!AN$1,FALSE)</f>
        <v>57.717936715481102</v>
      </c>
      <c r="BA8" s="52">
        <f>VLOOKUP($A8,'RevPAR Raw Data'!$B$6:$BE$43,'RevPAR Raw Data'!AO$1,FALSE)</f>
        <v>61.602695083682001</v>
      </c>
      <c r="BB8" s="53">
        <f>VLOOKUP($A8,'RevPAR Raw Data'!$B$6:$BE$43,'RevPAR Raw Data'!AP$1,FALSE)</f>
        <v>59.660315899581498</v>
      </c>
      <c r="BC8" s="54">
        <f>VLOOKUP($A8,'RevPAR Raw Data'!$B$6:$BE$43,'RevPAR Raw Data'!AR$1,FALSE)</f>
        <v>73.374788815002901</v>
      </c>
      <c r="BE8" s="47">
        <f>VLOOKUP($A8,'RevPAR Raw Data'!$B$6:$BE$43,'RevPAR Raw Data'!AT$1,FALSE)</f>
        <v>39.418143405573602</v>
      </c>
      <c r="BF8" s="48">
        <f>VLOOKUP($A8,'RevPAR Raw Data'!$B$6:$BE$43,'RevPAR Raw Data'!AU$1,FALSE)</f>
        <v>62.728208237993798</v>
      </c>
      <c r="BG8" s="48">
        <f>VLOOKUP($A8,'RevPAR Raw Data'!$B$6:$BE$43,'RevPAR Raw Data'!AV$1,FALSE)</f>
        <v>65.564964290963502</v>
      </c>
      <c r="BH8" s="48">
        <f>VLOOKUP($A8,'RevPAR Raw Data'!$B$6:$BE$43,'RevPAR Raw Data'!AW$1,FALSE)</f>
        <v>64.192104917943098</v>
      </c>
      <c r="BI8" s="48">
        <f>VLOOKUP($A8,'RevPAR Raw Data'!$B$6:$BE$43,'RevPAR Raw Data'!AX$1,FALSE)</f>
        <v>54.832297015128098</v>
      </c>
      <c r="BJ8" s="49">
        <f>VLOOKUP($A8,'RevPAR Raw Data'!$B$6:$BE$43,'RevPAR Raw Data'!AY$1,FALSE)</f>
        <v>58.544356448754698</v>
      </c>
      <c r="BK8" s="48">
        <f>VLOOKUP($A8,'RevPAR Raw Data'!$B$6:$BE$43,'RevPAR Raw Data'!BA$1,FALSE)</f>
        <v>10.672629952386</v>
      </c>
      <c r="BL8" s="48">
        <f>VLOOKUP($A8,'RevPAR Raw Data'!$B$6:$BE$43,'RevPAR Raw Data'!BB$1,FALSE)</f>
        <v>34.633992358048197</v>
      </c>
      <c r="BM8" s="49">
        <f>VLOOKUP($A8,'RevPAR Raw Data'!$B$6:$BE$43,'RevPAR Raw Data'!BC$1,FALSE)</f>
        <v>21.870617025922702</v>
      </c>
      <c r="BN8" s="50">
        <f>VLOOKUP($A8,'RevPAR Raw Data'!$B$6:$BE$43,'RevPAR Raw Data'!BE$1,FALSE)</f>
        <v>48.1850380640008</v>
      </c>
    </row>
    <row r="9" spans="1:66" x14ac:dyDescent="0.25">
      <c r="A9" s="63" t="s">
        <v>90</v>
      </c>
      <c r="B9" s="47">
        <f>VLOOKUP($A9,'Occupancy Raw Data'!$B$8:$BE$45,'Occupancy Raw Data'!AG$3,FALSE)</f>
        <v>40.8776944146719</v>
      </c>
      <c r="C9" s="48">
        <f>VLOOKUP($A9,'Occupancy Raw Data'!$B$8:$BE$45,'Occupancy Raw Data'!AH$3,FALSE)</f>
        <v>48.794212218649498</v>
      </c>
      <c r="D9" s="48">
        <f>VLOOKUP($A9,'Occupancy Raw Data'!$B$8:$BE$45,'Occupancy Raw Data'!AI$3,FALSE)</f>
        <v>53.012980826485602</v>
      </c>
      <c r="E9" s="48">
        <f>VLOOKUP($A9,'Occupancy Raw Data'!$B$8:$BE$45,'Occupancy Raw Data'!AJ$3,FALSE)</f>
        <v>52.783732285340001</v>
      </c>
      <c r="F9" s="48">
        <f>VLOOKUP($A9,'Occupancy Raw Data'!$B$8:$BE$45,'Occupancy Raw Data'!AK$3,FALSE)</f>
        <v>50.232225794926698</v>
      </c>
      <c r="G9" s="49">
        <f>VLOOKUP($A9,'Occupancy Raw Data'!$B$8:$BE$45,'Occupancy Raw Data'!AL$3,FALSE)</f>
        <v>49.140169108014703</v>
      </c>
      <c r="H9" s="48">
        <f>VLOOKUP($A9,'Occupancy Raw Data'!$B$8:$BE$45,'Occupancy Raw Data'!AN$3,FALSE)</f>
        <v>52.340121471954198</v>
      </c>
      <c r="I9" s="48">
        <f>VLOOKUP($A9,'Occupancy Raw Data'!$B$8:$BE$45,'Occupancy Raw Data'!AO$3,FALSE)</f>
        <v>58.913897820650199</v>
      </c>
      <c r="J9" s="49">
        <f>VLOOKUP($A9,'Occupancy Raw Data'!$B$8:$BE$45,'Occupancy Raw Data'!AP$3,FALSE)</f>
        <v>55.627009646302199</v>
      </c>
      <c r="K9" s="50">
        <f>VLOOKUP($A9,'Occupancy Raw Data'!$B$8:$BE$45,'Occupancy Raw Data'!AR$3,FALSE)</f>
        <v>50.993552118954</v>
      </c>
      <c r="M9" s="47">
        <f>VLOOKUP($A9,'Occupancy Raw Data'!$B$8:$BE$45,'Occupancy Raw Data'!AT$3,FALSE)</f>
        <v>1.74454149348314</v>
      </c>
      <c r="N9" s="48">
        <f>VLOOKUP($A9,'Occupancy Raw Data'!$B$8:$BE$45,'Occupancy Raw Data'!AU$3,FALSE)</f>
        <v>14.5501068205508</v>
      </c>
      <c r="O9" s="48">
        <f>VLOOKUP($A9,'Occupancy Raw Data'!$B$8:$BE$45,'Occupancy Raw Data'!AV$3,FALSE)</f>
        <v>16.8358022350357</v>
      </c>
      <c r="P9" s="48">
        <f>VLOOKUP($A9,'Occupancy Raw Data'!$B$8:$BE$45,'Occupancy Raw Data'!AW$3,FALSE)</f>
        <v>17.3447751007132</v>
      </c>
      <c r="Q9" s="48">
        <f>VLOOKUP($A9,'Occupancy Raw Data'!$B$8:$BE$45,'Occupancy Raw Data'!AX$3,FALSE)</f>
        <v>13.1599084523294</v>
      </c>
      <c r="R9" s="49">
        <f>VLOOKUP($A9,'Occupancy Raw Data'!$B$8:$BE$45,'Occupancy Raw Data'!AY$3,FALSE)</f>
        <v>12.955667417351</v>
      </c>
      <c r="S9" s="48">
        <f>VLOOKUP($A9,'Occupancy Raw Data'!$B$8:$BE$45,'Occupancy Raw Data'!BA$3,FALSE)</f>
        <v>-2.8814617031171501</v>
      </c>
      <c r="T9" s="48">
        <f>VLOOKUP($A9,'Occupancy Raw Data'!$B$8:$BE$45,'Occupancy Raw Data'!BB$3,FALSE)</f>
        <v>7.0806447448587804</v>
      </c>
      <c r="U9" s="49">
        <f>VLOOKUP($A9,'Occupancy Raw Data'!$B$8:$BE$45,'Occupancy Raw Data'!BC$3,FALSE)</f>
        <v>2.1510535282537901</v>
      </c>
      <c r="V9" s="50">
        <f>VLOOKUP($A9,'Occupancy Raw Data'!$B$8:$BE$45,'Occupancy Raw Data'!BE$3,FALSE)</f>
        <v>9.3505984236155104</v>
      </c>
      <c r="X9" s="51">
        <f>VLOOKUP($A9,'ADR Raw Data'!$B$6:$BE$43,'ADR Raw Data'!AG$1,FALSE)</f>
        <v>114.877934450109</v>
      </c>
      <c r="Y9" s="52">
        <f>VLOOKUP($A9,'ADR Raw Data'!$B$6:$BE$43,'ADR Raw Data'!AH$1,FALSE)</f>
        <v>123.373991701751</v>
      </c>
      <c r="Z9" s="52">
        <f>VLOOKUP($A9,'ADR Raw Data'!$B$6:$BE$43,'ADR Raw Data'!AI$1,FALSE)</f>
        <v>129.453077614287</v>
      </c>
      <c r="AA9" s="52">
        <f>VLOOKUP($A9,'ADR Raw Data'!$B$6:$BE$43,'ADR Raw Data'!AJ$1,FALSE)</f>
        <v>128.61114445259099</v>
      </c>
      <c r="AB9" s="52">
        <f>VLOOKUP($A9,'ADR Raw Data'!$B$6:$BE$43,'ADR Raw Data'!AK$1,FALSE)</f>
        <v>123.698610123281</v>
      </c>
      <c r="AC9" s="53">
        <f>VLOOKUP($A9,'ADR Raw Data'!$B$6:$BE$43,'ADR Raw Data'!AL$1,FALSE)</f>
        <v>124.463585051983</v>
      </c>
      <c r="AD9" s="52">
        <f>VLOOKUP($A9,'ADR Raw Data'!$B$6:$BE$43,'ADR Raw Data'!AN$1,FALSE)</f>
        <v>118.11388168373099</v>
      </c>
      <c r="AE9" s="52">
        <f>VLOOKUP($A9,'ADR Raw Data'!$B$6:$BE$43,'ADR Raw Data'!AO$1,FALSE)</f>
        <v>127.315142005255</v>
      </c>
      <c r="AF9" s="53">
        <f>VLOOKUP($A9,'ADR Raw Data'!$B$6:$BE$43,'ADR Raw Data'!AP$1,FALSE)</f>
        <v>122.986353832155</v>
      </c>
      <c r="AG9" s="54">
        <f>VLOOKUP($A9,'ADR Raw Data'!$B$6:$BE$43,'ADR Raw Data'!AR$1,FALSE)</f>
        <v>124.00316854888401</v>
      </c>
      <c r="AI9" s="47">
        <f>VLOOKUP($A9,'ADR Raw Data'!$B$6:$BE$43,'ADR Raw Data'!AT$1,FALSE)</f>
        <v>16.3252540117414</v>
      </c>
      <c r="AJ9" s="48">
        <f>VLOOKUP($A9,'ADR Raw Data'!$B$6:$BE$43,'ADR Raw Data'!AU$1,FALSE)</f>
        <v>17.177477549679601</v>
      </c>
      <c r="AK9" s="48">
        <f>VLOOKUP($A9,'ADR Raw Data'!$B$6:$BE$43,'ADR Raw Data'!AV$1,FALSE)</f>
        <v>19.781942802321701</v>
      </c>
      <c r="AL9" s="48">
        <f>VLOOKUP($A9,'ADR Raw Data'!$B$6:$BE$43,'ADR Raw Data'!AW$1,FALSE)</f>
        <v>18.1150342440332</v>
      </c>
      <c r="AM9" s="48">
        <f>VLOOKUP($A9,'ADR Raw Data'!$B$6:$BE$43,'ADR Raw Data'!AX$1,FALSE)</f>
        <v>17.2016348639482</v>
      </c>
      <c r="AN9" s="49">
        <f>VLOOKUP($A9,'ADR Raw Data'!$B$6:$BE$43,'ADR Raw Data'!AY$1,FALSE)</f>
        <v>18.020828312657802</v>
      </c>
      <c r="AO9" s="48">
        <f>VLOOKUP($A9,'ADR Raw Data'!$B$6:$BE$43,'ADR Raw Data'!BA$1,FALSE)</f>
        <v>6.4328643909873104</v>
      </c>
      <c r="AP9" s="48">
        <f>VLOOKUP($A9,'ADR Raw Data'!$B$6:$BE$43,'ADR Raw Data'!BB$1,FALSE)</f>
        <v>22.727319185681999</v>
      </c>
      <c r="AQ9" s="49">
        <f>VLOOKUP($A9,'ADR Raw Data'!$B$6:$BE$43,'ADR Raw Data'!BC$1,FALSE)</f>
        <v>14.5986136199271</v>
      </c>
      <c r="AR9" s="50">
        <f>VLOOKUP($A9,'ADR Raw Data'!$B$6:$BE$43,'ADR Raw Data'!BE$1,FALSE)</f>
        <v>16.896263862240499</v>
      </c>
      <c r="AT9" s="51">
        <f>VLOOKUP($A9,'RevPAR Raw Data'!$B$6:$BE$43,'RevPAR Raw Data'!AG$1,FALSE)</f>
        <v>46.959450994402701</v>
      </c>
      <c r="AU9" s="52">
        <f>VLOOKUP($A9,'RevPAR Raw Data'!$B$6:$BE$43,'RevPAR Raw Data'!AH$1,FALSE)</f>
        <v>60.199367333571502</v>
      </c>
      <c r="AV9" s="52">
        <f>VLOOKUP($A9,'RevPAR Raw Data'!$B$6:$BE$43,'RevPAR Raw Data'!AI$1,FALSE)</f>
        <v>68.626935214957697</v>
      </c>
      <c r="AW9" s="52">
        <f>VLOOKUP($A9,'RevPAR Raw Data'!$B$6:$BE$43,'RevPAR Raw Data'!AJ$1,FALSE)</f>
        <v>67.885762176967901</v>
      </c>
      <c r="AX9" s="52">
        <f>VLOOKUP($A9,'RevPAR Raw Data'!$B$6:$BE$43,'RevPAR Raw Data'!AK$1,FALSE)</f>
        <v>62.136565142312698</v>
      </c>
      <c r="AY9" s="53">
        <f>VLOOKUP($A9,'RevPAR Raw Data'!$B$6:$BE$43,'RevPAR Raw Data'!AL$1,FALSE)</f>
        <v>61.1616161724425</v>
      </c>
      <c r="AZ9" s="52">
        <f>VLOOKUP($A9,'RevPAR Raw Data'!$B$6:$BE$43,'RevPAR Raw Data'!AN$1,FALSE)</f>
        <v>61.820949148505399</v>
      </c>
      <c r="BA9" s="52">
        <f>VLOOKUP($A9,'RevPAR Raw Data'!$B$6:$BE$43,'RevPAR Raw Data'!AO$1,FALSE)</f>
        <v>75.006312671192006</v>
      </c>
      <c r="BB9" s="53">
        <f>VLOOKUP($A9,'RevPAR Raw Data'!$B$6:$BE$43,'RevPAR Raw Data'!AP$1,FALSE)</f>
        <v>68.413630909848706</v>
      </c>
      <c r="BC9" s="54">
        <f>VLOOKUP($A9,'RevPAR Raw Data'!$B$6:$BE$43,'RevPAR Raw Data'!AR$1,FALSE)</f>
        <v>63.233620383130003</v>
      </c>
      <c r="BE9" s="47">
        <f>VLOOKUP($A9,'RevPAR Raw Data'!$B$6:$BE$43,'RevPAR Raw Data'!AT$1,FALSE)</f>
        <v>18.354596335375899</v>
      </c>
      <c r="BF9" s="48">
        <f>VLOOKUP($A9,'RevPAR Raw Data'!$B$6:$BE$43,'RevPAR Raw Data'!AU$1,FALSE)</f>
        <v>34.226925702784897</v>
      </c>
      <c r="BG9" s="48">
        <f>VLOOKUP($A9,'RevPAR Raw Data'!$B$6:$BE$43,'RevPAR Raw Data'!AV$1,FALSE)</f>
        <v>39.948193805804301</v>
      </c>
      <c r="BH9" s="48">
        <f>VLOOKUP($A9,'RevPAR Raw Data'!$B$6:$BE$43,'RevPAR Raw Data'!AW$1,FALSE)</f>
        <v>38.601821293791197</v>
      </c>
      <c r="BI9" s="48">
        <f>VLOOKUP($A9,'RevPAR Raw Data'!$B$6:$BE$43,'RevPAR Raw Data'!AX$1,FALSE)</f>
        <v>32.625262716677199</v>
      </c>
      <c r="BJ9" s="49">
        <f>VLOOKUP($A9,'RevPAR Raw Data'!$B$6:$BE$43,'RevPAR Raw Data'!AY$1,FALSE)</f>
        <v>33.311214312048598</v>
      </c>
      <c r="BK9" s="48">
        <f>VLOOKUP($A9,'RevPAR Raw Data'!$B$6:$BE$43,'RevPAR Raw Data'!BA$1,FALSE)</f>
        <v>3.3660421640303899</v>
      </c>
      <c r="BL9" s="48">
        <f>VLOOKUP($A9,'RevPAR Raw Data'!$B$6:$BE$43,'RevPAR Raw Data'!BB$1,FALSE)</f>
        <v>31.4172046621091</v>
      </c>
      <c r="BM9" s="49">
        <f>VLOOKUP($A9,'RevPAR Raw Data'!$B$6:$BE$43,'RevPAR Raw Data'!BC$1,FALSE)</f>
        <v>17.063691141528501</v>
      </c>
      <c r="BN9" s="50">
        <f>VLOOKUP($A9,'RevPAR Raw Data'!$B$6:$BE$43,'RevPAR Raw Data'!BE$1,FALSE)</f>
        <v>27.8267640682086</v>
      </c>
    </row>
    <row r="10" spans="1:66" x14ac:dyDescent="0.25">
      <c r="A10" s="63" t="s">
        <v>26</v>
      </c>
      <c r="B10" s="47">
        <f>VLOOKUP($A10,'Occupancy Raw Data'!$B$8:$BE$45,'Occupancy Raw Data'!AG$3,FALSE)</f>
        <v>41.378412771864802</v>
      </c>
      <c r="C10" s="48">
        <f>VLOOKUP($A10,'Occupancy Raw Data'!$B$8:$BE$45,'Occupancy Raw Data'!AH$3,FALSE)</f>
        <v>51.451874132346099</v>
      </c>
      <c r="D10" s="48">
        <f>VLOOKUP($A10,'Occupancy Raw Data'!$B$8:$BE$45,'Occupancy Raw Data'!AI$3,FALSE)</f>
        <v>55.738084220268298</v>
      </c>
      <c r="E10" s="48">
        <f>VLOOKUP($A10,'Occupancy Raw Data'!$B$8:$BE$45,'Occupancy Raw Data'!AJ$3,FALSE)</f>
        <v>54.792341508560803</v>
      </c>
      <c r="F10" s="48">
        <f>VLOOKUP($A10,'Occupancy Raw Data'!$B$8:$BE$45,'Occupancy Raw Data'!AK$3,FALSE)</f>
        <v>47.952336881073499</v>
      </c>
      <c r="G10" s="49">
        <f>VLOOKUP($A10,'Occupancy Raw Data'!$B$8:$BE$45,'Occupancy Raw Data'!AL$3,FALSE)</f>
        <v>50.262609902822703</v>
      </c>
      <c r="H10" s="48">
        <f>VLOOKUP($A10,'Occupancy Raw Data'!$B$8:$BE$45,'Occupancy Raw Data'!AN$3,FALSE)</f>
        <v>47.194585839888902</v>
      </c>
      <c r="I10" s="48">
        <f>VLOOKUP($A10,'Occupancy Raw Data'!$B$8:$BE$45,'Occupancy Raw Data'!AO$3,FALSE)</f>
        <v>51.567561314206301</v>
      </c>
      <c r="J10" s="49">
        <f>VLOOKUP($A10,'Occupancy Raw Data'!$B$8:$BE$45,'Occupancy Raw Data'!AP$3,FALSE)</f>
        <v>49.381073577047601</v>
      </c>
      <c r="K10" s="50">
        <f>VLOOKUP($A10,'Occupancy Raw Data'!$B$8:$BE$45,'Occupancy Raw Data'!AR$3,FALSE)</f>
        <v>50.010742381172697</v>
      </c>
      <c r="M10" s="47">
        <f>VLOOKUP($A10,'Occupancy Raw Data'!$B$8:$BE$45,'Occupancy Raw Data'!AT$3,FALSE)</f>
        <v>8.2868367356929902</v>
      </c>
      <c r="N10" s="48">
        <f>VLOOKUP($A10,'Occupancy Raw Data'!$B$8:$BE$45,'Occupancy Raw Data'!AU$3,FALSE)</f>
        <v>20.878263962957099</v>
      </c>
      <c r="O10" s="48">
        <f>VLOOKUP($A10,'Occupancy Raw Data'!$B$8:$BE$45,'Occupancy Raw Data'!AV$3,FALSE)</f>
        <v>22.5871556564062</v>
      </c>
      <c r="P10" s="48">
        <f>VLOOKUP($A10,'Occupancy Raw Data'!$B$8:$BE$45,'Occupancy Raw Data'!AW$3,FALSE)</f>
        <v>21.635648678951199</v>
      </c>
      <c r="Q10" s="48">
        <f>VLOOKUP($A10,'Occupancy Raw Data'!$B$8:$BE$45,'Occupancy Raw Data'!AX$3,FALSE)</f>
        <v>12.9598351923488</v>
      </c>
      <c r="R10" s="49">
        <f>VLOOKUP($A10,'Occupancy Raw Data'!$B$8:$BE$45,'Occupancy Raw Data'!AY$3,FALSE)</f>
        <v>17.577707306631901</v>
      </c>
      <c r="S10" s="48">
        <f>VLOOKUP($A10,'Occupancy Raw Data'!$B$8:$BE$45,'Occupancy Raw Data'!BA$3,FALSE)</f>
        <v>0.99262676971218999</v>
      </c>
      <c r="T10" s="48">
        <f>VLOOKUP($A10,'Occupancy Raw Data'!$B$8:$BE$45,'Occupancy Raw Data'!BB$3,FALSE)</f>
        <v>11.700814876404101</v>
      </c>
      <c r="U10" s="49">
        <f>VLOOKUP($A10,'Occupancy Raw Data'!$B$8:$BE$45,'Occupancy Raw Data'!BC$3,FALSE)</f>
        <v>6.3141985793367397</v>
      </c>
      <c r="V10" s="50">
        <f>VLOOKUP($A10,'Occupancy Raw Data'!$B$8:$BE$45,'Occupancy Raw Data'!BE$3,FALSE)</f>
        <v>14.165300130263899</v>
      </c>
      <c r="X10" s="51">
        <f>VLOOKUP($A10,'ADR Raw Data'!$B$6:$BE$43,'ADR Raw Data'!AG$1,FALSE)</f>
        <v>129.520967358635</v>
      </c>
      <c r="Y10" s="52">
        <f>VLOOKUP($A10,'ADR Raw Data'!$B$6:$BE$43,'ADR Raw Data'!AH$1,FALSE)</f>
        <v>146.98351377178099</v>
      </c>
      <c r="Z10" s="52">
        <f>VLOOKUP($A10,'ADR Raw Data'!$B$6:$BE$43,'ADR Raw Data'!AI$1,FALSE)</f>
        <v>157.30688252386801</v>
      </c>
      <c r="AA10" s="52">
        <f>VLOOKUP($A10,'ADR Raw Data'!$B$6:$BE$43,'ADR Raw Data'!AJ$1,FALSE)</f>
        <v>153.78231301134801</v>
      </c>
      <c r="AB10" s="52">
        <f>VLOOKUP($A10,'ADR Raw Data'!$B$6:$BE$43,'ADR Raw Data'!AK$1,FALSE)</f>
        <v>136.83601628468</v>
      </c>
      <c r="AC10" s="53">
        <f>VLOOKUP($A10,'ADR Raw Data'!$B$6:$BE$43,'ADR Raw Data'!AL$1,FALSE)</f>
        <v>145.944006490666</v>
      </c>
      <c r="AD10" s="52">
        <f>VLOOKUP($A10,'ADR Raw Data'!$B$6:$BE$43,'ADR Raw Data'!AN$1,FALSE)</f>
        <v>120.536785145238</v>
      </c>
      <c r="AE10" s="52">
        <f>VLOOKUP($A10,'ADR Raw Data'!$B$6:$BE$43,'ADR Raw Data'!AO$1,FALSE)</f>
        <v>127.508404374649</v>
      </c>
      <c r="AF10" s="53">
        <f>VLOOKUP($A10,'ADR Raw Data'!$B$6:$BE$43,'ADR Raw Data'!AP$1,FALSE)</f>
        <v>124.176938912967</v>
      </c>
      <c r="AG10" s="54">
        <f>VLOOKUP($A10,'ADR Raw Data'!$B$6:$BE$43,'ADR Raw Data'!AR$1,FALSE)</f>
        <v>139.803147750367</v>
      </c>
      <c r="AI10" s="47">
        <f>VLOOKUP($A10,'ADR Raw Data'!$B$6:$BE$43,'ADR Raw Data'!AT$1,FALSE)</f>
        <v>18.876428047925199</v>
      </c>
      <c r="AJ10" s="48">
        <f>VLOOKUP($A10,'ADR Raw Data'!$B$6:$BE$43,'ADR Raw Data'!AU$1,FALSE)</f>
        <v>24.761416419241399</v>
      </c>
      <c r="AK10" s="48">
        <f>VLOOKUP($A10,'ADR Raw Data'!$B$6:$BE$43,'ADR Raw Data'!AV$1,FALSE)</f>
        <v>28.345203206191201</v>
      </c>
      <c r="AL10" s="48">
        <f>VLOOKUP($A10,'ADR Raw Data'!$B$6:$BE$43,'ADR Raw Data'!AW$1,FALSE)</f>
        <v>24.099844700110101</v>
      </c>
      <c r="AM10" s="48">
        <f>VLOOKUP($A10,'ADR Raw Data'!$B$6:$BE$43,'ADR Raw Data'!AX$1,FALSE)</f>
        <v>19.464181506524401</v>
      </c>
      <c r="AN10" s="49">
        <f>VLOOKUP($A10,'ADR Raw Data'!$B$6:$BE$43,'ADR Raw Data'!AY$1,FALSE)</f>
        <v>23.810519701378102</v>
      </c>
      <c r="AO10" s="48">
        <f>VLOOKUP($A10,'ADR Raw Data'!$B$6:$BE$43,'ADR Raw Data'!BA$1,FALSE)</f>
        <v>6.5776002244025404</v>
      </c>
      <c r="AP10" s="48">
        <f>VLOOKUP($A10,'ADR Raw Data'!$B$6:$BE$43,'ADR Raw Data'!BB$1,FALSE)</f>
        <v>17.3487911314831</v>
      </c>
      <c r="AQ10" s="49">
        <f>VLOOKUP($A10,'ADR Raw Data'!$B$6:$BE$43,'ADR Raw Data'!BC$1,FALSE)</f>
        <v>11.981062122239701</v>
      </c>
      <c r="AR10" s="50">
        <f>VLOOKUP($A10,'ADR Raw Data'!$B$6:$BE$43,'ADR Raw Data'!BE$1,FALSE)</f>
        <v>20.769369475059602</v>
      </c>
      <c r="AT10" s="51">
        <f>VLOOKUP($A10,'RevPAR Raw Data'!$B$6:$BE$43,'RevPAR Raw Data'!AG$1,FALSE)</f>
        <v>53.593720499768601</v>
      </c>
      <c r="AU10" s="52">
        <f>VLOOKUP($A10,'RevPAR Raw Data'!$B$6:$BE$43,'RevPAR Raw Data'!AH$1,FALSE)</f>
        <v>75.625772501156803</v>
      </c>
      <c r="AV10" s="52">
        <f>VLOOKUP($A10,'RevPAR Raw Data'!$B$6:$BE$43,'RevPAR Raw Data'!AI$1,FALSE)</f>
        <v>87.679842665432602</v>
      </c>
      <c r="AW10" s="52">
        <f>VLOOKUP($A10,'RevPAR Raw Data'!$B$6:$BE$43,'RevPAR Raw Data'!AJ$1,FALSE)</f>
        <v>84.260930124942107</v>
      </c>
      <c r="AX10" s="52">
        <f>VLOOKUP($A10,'RevPAR Raw Data'!$B$6:$BE$43,'RevPAR Raw Data'!AK$1,FALSE)</f>
        <v>65.616067503470603</v>
      </c>
      <c r="AY10" s="53">
        <f>VLOOKUP($A10,'RevPAR Raw Data'!$B$6:$BE$43,'RevPAR Raw Data'!AL$1,FALSE)</f>
        <v>73.355266658954093</v>
      </c>
      <c r="AZ10" s="52">
        <f>VLOOKUP($A10,'RevPAR Raw Data'!$B$6:$BE$43,'RevPAR Raw Data'!AN$1,FALSE)</f>
        <v>56.886836534011998</v>
      </c>
      <c r="BA10" s="52">
        <f>VLOOKUP($A10,'RevPAR Raw Data'!$B$6:$BE$43,'RevPAR Raw Data'!AO$1,FALSE)</f>
        <v>65.7529746066635</v>
      </c>
      <c r="BB10" s="53">
        <f>VLOOKUP($A10,'RevPAR Raw Data'!$B$6:$BE$43,'RevPAR Raw Data'!AP$1,FALSE)</f>
        <v>61.319905570337802</v>
      </c>
      <c r="BC10" s="54">
        <f>VLOOKUP($A10,'RevPAR Raw Data'!$B$6:$BE$43,'RevPAR Raw Data'!AR$1,FALSE)</f>
        <v>69.916592062206604</v>
      </c>
      <c r="BE10" s="47">
        <f>VLOOKUP($A10,'RevPAR Raw Data'!$B$6:$BE$43,'RevPAR Raw Data'!AT$1,FALSE)</f>
        <v>28.7275235574803</v>
      </c>
      <c r="BF10" s="48">
        <f>VLOOKUP($A10,'RevPAR Raw Data'!$B$6:$BE$43,'RevPAR Raw Data'!AU$1,FALSE)</f>
        <v>50.809434263174801</v>
      </c>
      <c r="BG10" s="48">
        <f>VLOOKUP($A10,'RevPAR Raw Data'!$B$6:$BE$43,'RevPAR Raw Data'!AV$1,FALSE)</f>
        <v>57.334734031904503</v>
      </c>
      <c r="BH10" s="48">
        <f>VLOOKUP($A10,'RevPAR Raw Data'!$B$6:$BE$43,'RevPAR Raw Data'!AW$1,FALSE)</f>
        <v>50.949651110550001</v>
      </c>
      <c r="BI10" s="48">
        <f>VLOOKUP($A10,'RevPAR Raw Data'!$B$6:$BE$43,'RevPAR Raw Data'!AX$1,FALSE)</f>
        <v>34.946542543658502</v>
      </c>
      <c r="BJ10" s="49">
        <f>VLOOKUP($A10,'RevPAR Raw Data'!$B$6:$BE$43,'RevPAR Raw Data'!AY$1,FALSE)</f>
        <v>45.573570469306297</v>
      </c>
      <c r="BK10" s="48">
        <f>VLOOKUP($A10,'RevPAR Raw Data'!$B$6:$BE$43,'RevPAR Raw Data'!BA$1,FALSE)</f>
        <v>7.6355180147467996</v>
      </c>
      <c r="BL10" s="48">
        <f>VLOOKUP($A10,'RevPAR Raw Data'!$B$6:$BE$43,'RevPAR Raw Data'!BB$1,FALSE)</f>
        <v>31.079555941476201</v>
      </c>
      <c r="BM10" s="49">
        <f>VLOOKUP($A10,'RevPAR Raw Data'!$B$6:$BE$43,'RevPAR Raw Data'!BC$1,FALSE)</f>
        <v>19.0517687558884</v>
      </c>
      <c r="BN10" s="50">
        <f>VLOOKUP($A10,'RevPAR Raw Data'!$B$6:$BE$43,'RevPAR Raw Data'!BE$1,FALSE)</f>
        <v>37.876713126629198</v>
      </c>
    </row>
    <row r="11" spans="1:66" x14ac:dyDescent="0.25">
      <c r="A11" s="63" t="s">
        <v>24</v>
      </c>
      <c r="B11" s="47">
        <f>VLOOKUP($A11,'Occupancy Raw Data'!$B$8:$BE$45,'Occupancy Raw Data'!AG$3,FALSE)</f>
        <v>42.214234363766998</v>
      </c>
      <c r="C11" s="48">
        <f>VLOOKUP($A11,'Occupancy Raw Data'!$B$8:$BE$45,'Occupancy Raw Data'!AH$3,FALSE)</f>
        <v>49.2056074766355</v>
      </c>
      <c r="D11" s="48">
        <f>VLOOKUP($A11,'Occupancy Raw Data'!$B$8:$BE$45,'Occupancy Raw Data'!AI$3,FALSE)</f>
        <v>52.508986340762</v>
      </c>
      <c r="E11" s="48">
        <f>VLOOKUP($A11,'Occupancy Raw Data'!$B$8:$BE$45,'Occupancy Raw Data'!AJ$3,FALSE)</f>
        <v>51.046010064701598</v>
      </c>
      <c r="F11" s="48">
        <f>VLOOKUP($A11,'Occupancy Raw Data'!$B$8:$BE$45,'Occupancy Raw Data'!AK$3,FALSE)</f>
        <v>46.480948957584403</v>
      </c>
      <c r="G11" s="49">
        <f>VLOOKUP($A11,'Occupancy Raw Data'!$B$8:$BE$45,'Occupancy Raw Data'!AL$3,FALSE)</f>
        <v>48.2911574406901</v>
      </c>
      <c r="H11" s="48">
        <f>VLOOKUP($A11,'Occupancy Raw Data'!$B$8:$BE$45,'Occupancy Raw Data'!AN$3,FALSE)</f>
        <v>47.225017972681499</v>
      </c>
      <c r="I11" s="48">
        <f>VLOOKUP($A11,'Occupancy Raw Data'!$B$8:$BE$45,'Occupancy Raw Data'!AO$3,FALSE)</f>
        <v>50.334291876347898</v>
      </c>
      <c r="J11" s="49">
        <f>VLOOKUP($A11,'Occupancy Raw Data'!$B$8:$BE$45,'Occupancy Raw Data'!AP$3,FALSE)</f>
        <v>48.779654924514702</v>
      </c>
      <c r="K11" s="50">
        <f>VLOOKUP($A11,'Occupancy Raw Data'!$B$8:$BE$45,'Occupancy Raw Data'!AR$3,FALSE)</f>
        <v>48.430728150354298</v>
      </c>
      <c r="M11" s="47">
        <f>VLOOKUP($A11,'Occupancy Raw Data'!$B$8:$BE$45,'Occupancy Raw Data'!AT$3,FALSE)</f>
        <v>-1.37393498546314</v>
      </c>
      <c r="N11" s="48">
        <f>VLOOKUP($A11,'Occupancy Raw Data'!$B$8:$BE$45,'Occupancy Raw Data'!AU$3,FALSE)</f>
        <v>-1.5527976207970999</v>
      </c>
      <c r="O11" s="48">
        <f>VLOOKUP($A11,'Occupancy Raw Data'!$B$8:$BE$45,'Occupancy Raw Data'!AV$3,FALSE)</f>
        <v>1.7522016248414201</v>
      </c>
      <c r="P11" s="48">
        <f>VLOOKUP($A11,'Occupancy Raw Data'!$B$8:$BE$45,'Occupancy Raw Data'!AW$3,FALSE)</f>
        <v>0.96996755820523695</v>
      </c>
      <c r="Q11" s="48">
        <f>VLOOKUP($A11,'Occupancy Raw Data'!$B$8:$BE$45,'Occupancy Raw Data'!AX$3,FALSE)</f>
        <v>-3.1950635946950201</v>
      </c>
      <c r="R11" s="49">
        <f>VLOOKUP($A11,'Occupancy Raw Data'!$B$8:$BE$45,'Occupancy Raw Data'!AY$3,FALSE)</f>
        <v>-0.61891377681754201</v>
      </c>
      <c r="S11" s="48">
        <f>VLOOKUP($A11,'Occupancy Raw Data'!$B$8:$BE$45,'Occupancy Raw Data'!BA$3,FALSE)</f>
        <v>-8.6876172136926897</v>
      </c>
      <c r="T11" s="48">
        <f>VLOOKUP($A11,'Occupancy Raw Data'!$B$8:$BE$45,'Occupancy Raw Data'!BB$3,FALSE)</f>
        <v>0.37371385301020799</v>
      </c>
      <c r="U11" s="49">
        <f>VLOOKUP($A11,'Occupancy Raw Data'!$B$8:$BE$45,'Occupancy Raw Data'!BC$3,FALSE)</f>
        <v>-4.2301897921374403</v>
      </c>
      <c r="V11" s="50">
        <f>VLOOKUP($A11,'Occupancy Raw Data'!$B$8:$BE$45,'Occupancy Raw Data'!BE$3,FALSE)</f>
        <v>-1.68358738196413</v>
      </c>
      <c r="X11" s="51">
        <f>VLOOKUP($A11,'ADR Raw Data'!$B$6:$BE$43,'ADR Raw Data'!AG$1,FALSE)</f>
        <v>110.750814884196</v>
      </c>
      <c r="Y11" s="52">
        <f>VLOOKUP($A11,'ADR Raw Data'!$B$6:$BE$43,'ADR Raw Data'!AH$1,FALSE)</f>
        <v>110.907674044853</v>
      </c>
      <c r="Z11" s="52">
        <f>VLOOKUP($A11,'ADR Raw Data'!$B$6:$BE$43,'ADR Raw Data'!AI$1,FALSE)</f>
        <v>115.022126232201</v>
      </c>
      <c r="AA11" s="52">
        <f>VLOOKUP($A11,'ADR Raw Data'!$B$6:$BE$43,'ADR Raw Data'!AJ$1,FALSE)</f>
        <v>111.841197802971</v>
      </c>
      <c r="AB11" s="52">
        <f>VLOOKUP($A11,'ADR Raw Data'!$B$6:$BE$43,'ADR Raw Data'!AK$1,FALSE)</f>
        <v>116.369426958471</v>
      </c>
      <c r="AC11" s="53">
        <f>VLOOKUP($A11,'ADR Raw Data'!$B$6:$BE$43,'ADR Raw Data'!AL$1,FALSE)</f>
        <v>113.02377220013901</v>
      </c>
      <c r="AD11" s="52">
        <f>VLOOKUP($A11,'ADR Raw Data'!$B$6:$BE$43,'ADR Raw Data'!AN$1,FALSE)</f>
        <v>135.33175901963699</v>
      </c>
      <c r="AE11" s="52">
        <f>VLOOKUP($A11,'ADR Raw Data'!$B$6:$BE$43,'ADR Raw Data'!AO$1,FALSE)</f>
        <v>144.54006641433901</v>
      </c>
      <c r="AF11" s="53">
        <f>VLOOKUP($A11,'ADR Raw Data'!$B$6:$BE$43,'ADR Raw Data'!AP$1,FALSE)</f>
        <v>140.082649865517</v>
      </c>
      <c r="AG11" s="54">
        <f>VLOOKUP($A11,'ADR Raw Data'!$B$6:$BE$43,'ADR Raw Data'!AR$1,FALSE)</f>
        <v>120.81058008354999</v>
      </c>
      <c r="AI11" s="47">
        <f>VLOOKUP($A11,'ADR Raw Data'!$B$6:$BE$43,'ADR Raw Data'!AT$1,FALSE)</f>
        <v>4.8552278349505604</v>
      </c>
      <c r="AJ11" s="48">
        <f>VLOOKUP($A11,'ADR Raw Data'!$B$6:$BE$43,'ADR Raw Data'!AU$1,FALSE)</f>
        <v>1.1266076686086799</v>
      </c>
      <c r="AK11" s="48">
        <f>VLOOKUP($A11,'ADR Raw Data'!$B$6:$BE$43,'ADR Raw Data'!AV$1,FALSE)</f>
        <v>5.0497416787334704</v>
      </c>
      <c r="AL11" s="48">
        <f>VLOOKUP($A11,'ADR Raw Data'!$B$6:$BE$43,'ADR Raw Data'!AW$1,FALSE)</f>
        <v>3.5867848598338399</v>
      </c>
      <c r="AM11" s="48">
        <f>VLOOKUP($A11,'ADR Raw Data'!$B$6:$BE$43,'ADR Raw Data'!AX$1,FALSE)</f>
        <v>2.2651156380261099</v>
      </c>
      <c r="AN11" s="49">
        <f>VLOOKUP($A11,'ADR Raw Data'!$B$6:$BE$43,'ADR Raw Data'!AY$1,FALSE)</f>
        <v>3.3309476354257401</v>
      </c>
      <c r="AO11" s="48">
        <f>VLOOKUP($A11,'ADR Raw Data'!$B$6:$BE$43,'ADR Raw Data'!BA$1,FALSE)</f>
        <v>2.3581885332853401</v>
      </c>
      <c r="AP11" s="48">
        <f>VLOOKUP($A11,'ADR Raw Data'!$B$6:$BE$43,'ADR Raw Data'!BB$1,FALSE)</f>
        <v>12.4718094245338</v>
      </c>
      <c r="AQ11" s="49">
        <f>VLOOKUP($A11,'ADR Raw Data'!$B$6:$BE$43,'ADR Raw Data'!BC$1,FALSE)</f>
        <v>7.4287764716421396</v>
      </c>
      <c r="AR11" s="50">
        <f>VLOOKUP($A11,'ADR Raw Data'!$B$6:$BE$43,'ADR Raw Data'!BE$1,FALSE)</f>
        <v>4.5265881769053502</v>
      </c>
      <c r="AT11" s="51">
        <f>VLOOKUP($A11,'RevPAR Raw Data'!$B$6:$BE$43,'RevPAR Raw Data'!AG$1,FALSE)</f>
        <v>46.752608554996399</v>
      </c>
      <c r="AU11" s="52">
        <f>VLOOKUP($A11,'RevPAR Raw Data'!$B$6:$BE$43,'RevPAR Raw Data'!AH$1,FALSE)</f>
        <v>54.5727947519769</v>
      </c>
      <c r="AV11" s="52">
        <f>VLOOKUP($A11,'RevPAR Raw Data'!$B$6:$BE$43,'RevPAR Raw Data'!AI$1,FALSE)</f>
        <v>60.396952552120702</v>
      </c>
      <c r="AW11" s="52">
        <f>VLOOKUP($A11,'RevPAR Raw Data'!$B$6:$BE$43,'RevPAR Raw Data'!AJ$1,FALSE)</f>
        <v>57.090469086987703</v>
      </c>
      <c r="AX11" s="52">
        <f>VLOOKUP($A11,'RevPAR Raw Data'!$B$6:$BE$43,'RevPAR Raw Data'!AK$1,FALSE)</f>
        <v>54.089613946800803</v>
      </c>
      <c r="AY11" s="53">
        <f>VLOOKUP($A11,'RevPAR Raw Data'!$B$6:$BE$43,'RevPAR Raw Data'!AL$1,FALSE)</f>
        <v>54.580487778576497</v>
      </c>
      <c r="AZ11" s="52">
        <f>VLOOKUP($A11,'RevPAR Raw Data'!$B$6:$BE$43,'RevPAR Raw Data'!AN$1,FALSE)</f>
        <v>63.910447519769903</v>
      </c>
      <c r="BA11" s="52">
        <f>VLOOKUP($A11,'RevPAR Raw Data'!$B$6:$BE$43,'RevPAR Raw Data'!AO$1,FALSE)</f>
        <v>72.753218907260901</v>
      </c>
      <c r="BB11" s="53">
        <f>VLOOKUP($A11,'RevPAR Raw Data'!$B$6:$BE$43,'RevPAR Raw Data'!AP$1,FALSE)</f>
        <v>68.331833213515395</v>
      </c>
      <c r="BC11" s="54">
        <f>VLOOKUP($A11,'RevPAR Raw Data'!$B$6:$BE$43,'RevPAR Raw Data'!AR$1,FALSE)</f>
        <v>58.509443617130501</v>
      </c>
      <c r="BE11" s="47">
        <f>VLOOKUP($A11,'RevPAR Raw Data'!$B$6:$BE$43,'RevPAR Raw Data'!AT$1,FALSE)</f>
        <v>3.4145851756390901</v>
      </c>
      <c r="BF11" s="48">
        <f>VLOOKUP($A11,'RevPAR Raw Data'!$B$6:$BE$43,'RevPAR Raw Data'!AU$1,FALSE)</f>
        <v>-0.44368388926229702</v>
      </c>
      <c r="BG11" s="48">
        <f>VLOOKUP($A11,'RevPAR Raw Data'!$B$6:$BE$43,'RevPAR Raw Data'!AV$1,FALSE)</f>
        <v>6.8904249593199598</v>
      </c>
      <c r="BH11" s="48">
        <f>VLOOKUP($A11,'RevPAR Raw Data'!$B$6:$BE$43,'RevPAR Raw Data'!AW$1,FALSE)</f>
        <v>4.5915430675620801</v>
      </c>
      <c r="BI11" s="48">
        <f>VLOOKUP($A11,'RevPAR Raw Data'!$B$6:$BE$43,'RevPAR Raw Data'!AX$1,FALSE)</f>
        <v>-1.0023198417972199</v>
      </c>
      <c r="BJ11" s="49">
        <f>VLOOKUP($A11,'RevPAR Raw Data'!$B$6:$BE$43,'RevPAR Raw Data'!AY$1,FALSE)</f>
        <v>2.6914181647939701</v>
      </c>
      <c r="BK11" s="48">
        <f>VLOOKUP($A11,'RevPAR Raw Data'!$B$6:$BE$43,'RevPAR Raw Data'!BA$1,FALSE)</f>
        <v>-6.5342990733563697</v>
      </c>
      <c r="BL11" s="48">
        <f>VLOOKUP($A11,'RevPAR Raw Data'!$B$6:$BE$43,'RevPAR Raw Data'!BB$1,FALSE)</f>
        <v>12.8921321570845</v>
      </c>
      <c r="BM11" s="49">
        <f>VLOOKUP($A11,'RevPAR Raw Data'!$B$6:$BE$43,'RevPAR Raw Data'!BC$1,FALSE)</f>
        <v>2.8843353355205799</v>
      </c>
      <c r="BN11" s="50">
        <f>VLOOKUP($A11,'RevPAR Raw Data'!$B$6:$BE$43,'RevPAR Raw Data'!BE$1,FALSE)</f>
        <v>2.76679172756136</v>
      </c>
    </row>
    <row r="12" spans="1:66" x14ac:dyDescent="0.25">
      <c r="A12" s="63" t="s">
        <v>27</v>
      </c>
      <c r="B12" s="47">
        <f>VLOOKUP($A12,'Occupancy Raw Data'!$B$8:$BE$45,'Occupancy Raw Data'!AG$3,FALSE)</f>
        <v>44.5131195335276</v>
      </c>
      <c r="C12" s="48">
        <f>VLOOKUP($A12,'Occupancy Raw Data'!$B$8:$BE$45,'Occupancy Raw Data'!AH$3,FALSE)</f>
        <v>49.886297376093196</v>
      </c>
      <c r="D12" s="48">
        <f>VLOOKUP($A12,'Occupancy Raw Data'!$B$8:$BE$45,'Occupancy Raw Data'!AI$3,FALSE)</f>
        <v>53.172011661807502</v>
      </c>
      <c r="E12" s="48">
        <f>VLOOKUP($A12,'Occupancy Raw Data'!$B$8:$BE$45,'Occupancy Raw Data'!AJ$3,FALSE)</f>
        <v>55.099125364431401</v>
      </c>
      <c r="F12" s="48">
        <f>VLOOKUP($A12,'Occupancy Raw Data'!$B$8:$BE$45,'Occupancy Raw Data'!AK$3,FALSE)</f>
        <v>51.498542274052397</v>
      </c>
      <c r="G12" s="49">
        <f>VLOOKUP($A12,'Occupancy Raw Data'!$B$8:$BE$45,'Occupancy Raw Data'!AL$3,FALSE)</f>
        <v>50.833819241982503</v>
      </c>
      <c r="H12" s="48">
        <f>VLOOKUP($A12,'Occupancy Raw Data'!$B$8:$BE$45,'Occupancy Raw Data'!AN$3,FALSE)</f>
        <v>50.306122448979501</v>
      </c>
      <c r="I12" s="48">
        <f>VLOOKUP($A12,'Occupancy Raw Data'!$B$8:$BE$45,'Occupancy Raw Data'!AO$3,FALSE)</f>
        <v>52.081632653061199</v>
      </c>
      <c r="J12" s="49">
        <f>VLOOKUP($A12,'Occupancy Raw Data'!$B$8:$BE$45,'Occupancy Raw Data'!AP$3,FALSE)</f>
        <v>51.1938775510204</v>
      </c>
      <c r="K12" s="50">
        <f>VLOOKUP($A12,'Occupancy Raw Data'!$B$8:$BE$45,'Occupancy Raw Data'!AR$3,FALSE)</f>
        <v>50.936693044564699</v>
      </c>
      <c r="M12" s="47">
        <f>VLOOKUP($A12,'Occupancy Raw Data'!$B$8:$BE$45,'Occupancy Raw Data'!AT$3,FALSE)</f>
        <v>-8.2268985488098298</v>
      </c>
      <c r="N12" s="48">
        <f>VLOOKUP($A12,'Occupancy Raw Data'!$B$8:$BE$45,'Occupancy Raw Data'!AU$3,FALSE)</f>
        <v>-2.16623640980775</v>
      </c>
      <c r="O12" s="48">
        <f>VLOOKUP($A12,'Occupancy Raw Data'!$B$8:$BE$45,'Occupancy Raw Data'!AV$3,FALSE)</f>
        <v>1.9686582384395099</v>
      </c>
      <c r="P12" s="48">
        <f>VLOOKUP($A12,'Occupancy Raw Data'!$B$8:$BE$45,'Occupancy Raw Data'!AW$3,FALSE)</f>
        <v>4.4060524490684001</v>
      </c>
      <c r="Q12" s="48">
        <f>VLOOKUP($A12,'Occupancy Raw Data'!$B$8:$BE$45,'Occupancy Raw Data'!AX$3,FALSE)</f>
        <v>1.0883084674900001</v>
      </c>
      <c r="R12" s="49">
        <f>VLOOKUP($A12,'Occupancy Raw Data'!$B$8:$BE$45,'Occupancy Raw Data'!AY$3,FALSE)</f>
        <v>-0.46549317750617802</v>
      </c>
      <c r="S12" s="48">
        <f>VLOOKUP($A12,'Occupancy Raw Data'!$B$8:$BE$45,'Occupancy Raw Data'!BA$3,FALSE)</f>
        <v>-5.2063746847053398</v>
      </c>
      <c r="T12" s="48">
        <f>VLOOKUP($A12,'Occupancy Raw Data'!$B$8:$BE$45,'Occupancy Raw Data'!BB$3,FALSE)</f>
        <v>-7.5341558730394</v>
      </c>
      <c r="U12" s="49">
        <f>VLOOKUP($A12,'Occupancy Raw Data'!$B$8:$BE$45,'Occupancy Raw Data'!BC$3,FALSE)</f>
        <v>-6.4049089523053304</v>
      </c>
      <c r="V12" s="50">
        <f>VLOOKUP($A12,'Occupancy Raw Data'!$B$8:$BE$45,'Occupancy Raw Data'!BE$3,FALSE)</f>
        <v>-2.2468086363016901</v>
      </c>
      <c r="X12" s="51">
        <f>VLOOKUP($A12,'ADR Raw Data'!$B$6:$BE$43,'ADR Raw Data'!AG$1,FALSE)</f>
        <v>82.9486874508776</v>
      </c>
      <c r="Y12" s="52">
        <f>VLOOKUP($A12,'ADR Raw Data'!$B$6:$BE$43,'ADR Raw Data'!AH$1,FALSE)</f>
        <v>85.654429898895401</v>
      </c>
      <c r="Z12" s="52">
        <f>VLOOKUP($A12,'ADR Raw Data'!$B$6:$BE$43,'ADR Raw Data'!AI$1,FALSE)</f>
        <v>86.565098146726598</v>
      </c>
      <c r="AA12" s="52">
        <f>VLOOKUP($A12,'ADR Raw Data'!$B$6:$BE$43,'ADR Raw Data'!AJ$1,FALSE)</f>
        <v>86.733132440869795</v>
      </c>
      <c r="AB12" s="52">
        <f>VLOOKUP($A12,'ADR Raw Data'!$B$6:$BE$43,'ADR Raw Data'!AK$1,FALSE)</f>
        <v>85.285290987318803</v>
      </c>
      <c r="AC12" s="53">
        <f>VLOOKUP($A12,'ADR Raw Data'!$B$6:$BE$43,'ADR Raw Data'!AL$1,FALSE)</f>
        <v>85.530128699242894</v>
      </c>
      <c r="AD12" s="52">
        <f>VLOOKUP($A12,'ADR Raw Data'!$B$6:$BE$43,'ADR Raw Data'!AN$1,FALSE)</f>
        <v>88.246796290930106</v>
      </c>
      <c r="AE12" s="52">
        <f>VLOOKUP($A12,'ADR Raw Data'!$B$6:$BE$43,'ADR Raw Data'!AO$1,FALSE)</f>
        <v>90.734568405732105</v>
      </c>
      <c r="AF12" s="53">
        <f>VLOOKUP($A12,'ADR Raw Data'!$B$6:$BE$43,'ADR Raw Data'!AP$1,FALSE)</f>
        <v>89.512252626783194</v>
      </c>
      <c r="AG12" s="54">
        <f>VLOOKUP($A12,'ADR Raw Data'!$B$6:$BE$43,'ADR Raw Data'!AR$1,FALSE)</f>
        <v>86.673623005911693</v>
      </c>
      <c r="AI12" s="47">
        <f>VLOOKUP($A12,'ADR Raw Data'!$B$6:$BE$43,'ADR Raw Data'!AT$1,FALSE)</f>
        <v>4.3874274038491201</v>
      </c>
      <c r="AJ12" s="48">
        <f>VLOOKUP($A12,'ADR Raw Data'!$B$6:$BE$43,'ADR Raw Data'!AU$1,FALSE)</f>
        <v>6.5257855554829201</v>
      </c>
      <c r="AK12" s="48">
        <f>VLOOKUP($A12,'ADR Raw Data'!$B$6:$BE$43,'ADR Raw Data'!AV$1,FALSE)</f>
        <v>7.3525483422565996</v>
      </c>
      <c r="AL12" s="48">
        <f>VLOOKUP($A12,'ADR Raw Data'!$B$6:$BE$43,'ADR Raw Data'!AW$1,FALSE)</f>
        <v>7.6933461413592896</v>
      </c>
      <c r="AM12" s="48">
        <f>VLOOKUP($A12,'ADR Raw Data'!$B$6:$BE$43,'ADR Raw Data'!AX$1,FALSE)</f>
        <v>5.0815951535456296</v>
      </c>
      <c r="AN12" s="49">
        <f>VLOOKUP($A12,'ADR Raw Data'!$B$6:$BE$43,'ADR Raw Data'!AY$1,FALSE)</f>
        <v>6.3123241372757697</v>
      </c>
      <c r="AO12" s="48">
        <f>VLOOKUP($A12,'ADR Raw Data'!$B$6:$BE$43,'ADR Raw Data'!BA$1,FALSE)</f>
        <v>4.6946690096567503</v>
      </c>
      <c r="AP12" s="48">
        <f>VLOOKUP($A12,'ADR Raw Data'!$B$6:$BE$43,'ADR Raw Data'!BB$1,FALSE)</f>
        <v>6.6921806859961199</v>
      </c>
      <c r="AQ12" s="49">
        <f>VLOOKUP($A12,'ADR Raw Data'!$B$6:$BE$43,'ADR Raw Data'!BC$1,FALSE)</f>
        <v>5.7093428431317097</v>
      </c>
      <c r="AR12" s="50">
        <f>VLOOKUP($A12,'ADR Raw Data'!$B$6:$BE$43,'ADR Raw Data'!BE$1,FALSE)</f>
        <v>6.0627684302018503</v>
      </c>
      <c r="AT12" s="51">
        <f>VLOOKUP($A12,'RevPAR Raw Data'!$B$6:$BE$43,'RevPAR Raw Data'!AG$1,FALSE)</f>
        <v>36.9230483965014</v>
      </c>
      <c r="AU12" s="52">
        <f>VLOOKUP($A12,'RevPAR Raw Data'!$B$6:$BE$43,'RevPAR Raw Data'!AH$1,FALSE)</f>
        <v>42.729823615160299</v>
      </c>
      <c r="AV12" s="52">
        <f>VLOOKUP($A12,'RevPAR Raw Data'!$B$6:$BE$43,'RevPAR Raw Data'!AI$1,FALSE)</f>
        <v>46.028404081632601</v>
      </c>
      <c r="AW12" s="52">
        <f>VLOOKUP($A12,'RevPAR Raw Data'!$B$6:$BE$43,'RevPAR Raw Data'!AJ$1,FALSE)</f>
        <v>47.789197376093199</v>
      </c>
      <c r="AX12" s="52">
        <f>VLOOKUP($A12,'RevPAR Raw Data'!$B$6:$BE$43,'RevPAR Raw Data'!AK$1,FALSE)</f>
        <v>43.920681632653</v>
      </c>
      <c r="AY12" s="53">
        <f>VLOOKUP($A12,'RevPAR Raw Data'!$B$6:$BE$43,'RevPAR Raw Data'!AL$1,FALSE)</f>
        <v>43.478231020408103</v>
      </c>
      <c r="AZ12" s="52">
        <f>VLOOKUP($A12,'RevPAR Raw Data'!$B$6:$BE$43,'RevPAR Raw Data'!AN$1,FALSE)</f>
        <v>44.393541399416897</v>
      </c>
      <c r="BA12" s="52">
        <f>VLOOKUP($A12,'RevPAR Raw Data'!$B$6:$BE$43,'RevPAR Raw Data'!AO$1,FALSE)</f>
        <v>47.256044606413901</v>
      </c>
      <c r="BB12" s="53">
        <f>VLOOKUP($A12,'RevPAR Raw Data'!$B$6:$BE$43,'RevPAR Raw Data'!AP$1,FALSE)</f>
        <v>45.824793002915399</v>
      </c>
      <c r="BC12" s="54">
        <f>VLOOKUP($A12,'RevPAR Raw Data'!$B$6:$BE$43,'RevPAR Raw Data'!AR$1,FALSE)</f>
        <v>44.148677301124501</v>
      </c>
      <c r="BE12" s="47">
        <f>VLOOKUP($A12,'RevPAR Raw Data'!$B$6:$BE$43,'RevPAR Raw Data'!AT$1,FALSE)</f>
        <v>-4.2004203463780501</v>
      </c>
      <c r="BF12" s="48">
        <f>VLOOKUP($A12,'RevPAR Raw Data'!$B$6:$BE$43,'RevPAR Raw Data'!AU$1,FALSE)</f>
        <v>4.2181852029463203</v>
      </c>
      <c r="BG12" s="48">
        <f>VLOOKUP($A12,'RevPAR Raw Data'!$B$6:$BE$43,'RevPAR Raw Data'!AV$1,FALSE)</f>
        <v>9.4659531293712007</v>
      </c>
      <c r="BH12" s="48">
        <f>VLOOKUP($A12,'RevPAR Raw Data'!$B$6:$BE$43,'RevPAR Raw Data'!AW$1,FALSE)</f>
        <v>12.438371456504299</v>
      </c>
      <c r="BI12" s="48">
        <f>VLOOKUP($A12,'RevPAR Raw Data'!$B$6:$BE$43,'RevPAR Raw Data'!AX$1,FALSE)</f>
        <v>6.2252070513752402</v>
      </c>
      <c r="BJ12" s="49">
        <f>VLOOKUP($A12,'RevPAR Raw Data'!$B$6:$BE$43,'RevPAR Raw Data'!AY$1,FALSE)</f>
        <v>5.8174475215684902</v>
      </c>
      <c r="BK12" s="48">
        <f>VLOOKUP($A12,'RevPAR Raw Data'!$B$6:$BE$43,'RevPAR Raw Data'!BA$1,FALSE)</f>
        <v>-0.75612773389806098</v>
      </c>
      <c r="BL12" s="48">
        <f>VLOOKUP($A12,'RevPAR Raw Data'!$B$6:$BE$43,'RevPAR Raw Data'!BB$1,FALSE)</f>
        <v>-1.3461745112316701</v>
      </c>
      <c r="BM12" s="49">
        <f>VLOOKUP($A12,'RevPAR Raw Data'!$B$6:$BE$43,'RevPAR Raw Data'!BC$1,FALSE)</f>
        <v>-1.0612443200511701</v>
      </c>
      <c r="BN12" s="50">
        <f>VLOOKUP($A12,'RevPAR Raw Data'!$B$6:$BE$43,'RevPAR Raw Data'!BE$1,FALSE)</f>
        <v>3.6797409892114099</v>
      </c>
    </row>
    <row r="13" spans="1:66" x14ac:dyDescent="0.25">
      <c r="A13" s="63" t="s">
        <v>91</v>
      </c>
      <c r="B13" s="47">
        <f>VLOOKUP($A13,'Occupancy Raw Data'!$B$8:$BE$45,'Occupancy Raw Data'!AG$3,FALSE)</f>
        <v>47.121039650920103</v>
      </c>
      <c r="C13" s="48">
        <f>VLOOKUP($A13,'Occupancy Raw Data'!$B$8:$BE$45,'Occupancy Raw Data'!AH$3,FALSE)</f>
        <v>59.061373553405403</v>
      </c>
      <c r="D13" s="48">
        <f>VLOOKUP($A13,'Occupancy Raw Data'!$B$8:$BE$45,'Occupancy Raw Data'!AI$3,FALSE)</f>
        <v>64.197970024663206</v>
      </c>
      <c r="E13" s="48">
        <f>VLOOKUP($A13,'Occupancy Raw Data'!$B$8:$BE$45,'Occupancy Raw Data'!AJ$3,FALSE)</f>
        <v>63.137924492506102</v>
      </c>
      <c r="F13" s="48">
        <f>VLOOKUP($A13,'Occupancy Raw Data'!$B$8:$BE$45,'Occupancy Raw Data'!AK$3,FALSE)</f>
        <v>56.089926010244703</v>
      </c>
      <c r="G13" s="49">
        <f>VLOOKUP($A13,'Occupancy Raw Data'!$B$8:$BE$45,'Occupancy Raw Data'!AL$3,FALSE)</f>
        <v>57.921646746347903</v>
      </c>
      <c r="H13" s="48">
        <f>VLOOKUP($A13,'Occupancy Raw Data'!$B$8:$BE$45,'Occupancy Raw Data'!AN$3,FALSE)</f>
        <v>50.192088787706297</v>
      </c>
      <c r="I13" s="48">
        <f>VLOOKUP($A13,'Occupancy Raw Data'!$B$8:$BE$45,'Occupancy Raw Data'!AO$3,FALSE)</f>
        <v>51.804686017833397</v>
      </c>
      <c r="J13" s="49">
        <f>VLOOKUP($A13,'Occupancy Raw Data'!$B$8:$BE$45,'Occupancy Raw Data'!AP$3,FALSE)</f>
        <v>50.998387402769801</v>
      </c>
      <c r="K13" s="50">
        <f>VLOOKUP($A13,'Occupancy Raw Data'!$B$8:$BE$45,'Occupancy Raw Data'!AR$3,FALSE)</f>
        <v>55.943572648182702</v>
      </c>
      <c r="M13" s="47">
        <f>VLOOKUP($A13,'Occupancy Raw Data'!$B$8:$BE$45,'Occupancy Raw Data'!AT$3,FALSE)</f>
        <v>12.210413487794201</v>
      </c>
      <c r="N13" s="48">
        <f>VLOOKUP($A13,'Occupancy Raw Data'!$B$8:$BE$45,'Occupancy Raw Data'!AU$3,FALSE)</f>
        <v>17.9575404675006</v>
      </c>
      <c r="O13" s="48">
        <f>VLOOKUP($A13,'Occupancy Raw Data'!$B$8:$BE$45,'Occupancy Raw Data'!AV$3,FALSE)</f>
        <v>25.880677217895101</v>
      </c>
      <c r="P13" s="48">
        <f>VLOOKUP($A13,'Occupancy Raw Data'!$B$8:$BE$45,'Occupancy Raw Data'!AW$3,FALSE)</f>
        <v>27.984701677815998</v>
      </c>
      <c r="Q13" s="48">
        <f>VLOOKUP($A13,'Occupancy Raw Data'!$B$8:$BE$45,'Occupancy Raw Data'!AX$3,FALSE)</f>
        <v>24.4312790781877</v>
      </c>
      <c r="R13" s="49">
        <f>VLOOKUP($A13,'Occupancy Raw Data'!$B$8:$BE$45,'Occupancy Raw Data'!AY$3,FALSE)</f>
        <v>21.954692509487799</v>
      </c>
      <c r="S13" s="48">
        <f>VLOOKUP($A13,'Occupancy Raw Data'!$B$8:$BE$45,'Occupancy Raw Data'!BA$3,FALSE)</f>
        <v>11.6306242168694</v>
      </c>
      <c r="T13" s="48">
        <f>VLOOKUP($A13,'Occupancy Raw Data'!$B$8:$BE$45,'Occupancy Raw Data'!BB$3,FALSE)</f>
        <v>14.503805025486701</v>
      </c>
      <c r="U13" s="49">
        <f>VLOOKUP($A13,'Occupancy Raw Data'!$B$8:$BE$45,'Occupancy Raw Data'!BC$3,FALSE)</f>
        <v>13.0716756202598</v>
      </c>
      <c r="V13" s="50">
        <f>VLOOKUP($A13,'Occupancy Raw Data'!$B$8:$BE$45,'Occupancy Raw Data'!BE$3,FALSE)</f>
        <v>19.509311110346001</v>
      </c>
      <c r="X13" s="51">
        <f>VLOOKUP($A13,'ADR Raw Data'!$B$6:$BE$43,'ADR Raw Data'!AG$1,FALSE)</f>
        <v>102.933157523905</v>
      </c>
      <c r="Y13" s="52">
        <f>VLOOKUP($A13,'ADR Raw Data'!$B$6:$BE$43,'ADR Raw Data'!AH$1,FALSE)</f>
        <v>114.919484440875</v>
      </c>
      <c r="Z13" s="52">
        <f>VLOOKUP($A13,'ADR Raw Data'!$B$6:$BE$43,'ADR Raw Data'!AI$1,FALSE)</f>
        <v>120.164041963725</v>
      </c>
      <c r="AA13" s="52">
        <f>VLOOKUP($A13,'ADR Raw Data'!$B$6:$BE$43,'ADR Raw Data'!AJ$1,FALSE)</f>
        <v>117.80788686899</v>
      </c>
      <c r="AB13" s="52">
        <f>VLOOKUP($A13,'ADR Raw Data'!$B$6:$BE$43,'ADR Raw Data'!AK$1,FALSE)</f>
        <v>107.36934593269</v>
      </c>
      <c r="AC13" s="53">
        <f>VLOOKUP($A13,'ADR Raw Data'!$B$6:$BE$43,'ADR Raw Data'!AL$1,FALSE)</f>
        <v>113.299236255547</v>
      </c>
      <c r="AD13" s="52">
        <f>VLOOKUP($A13,'ADR Raw Data'!$B$6:$BE$43,'ADR Raw Data'!AN$1,FALSE)</f>
        <v>96.729091424521599</v>
      </c>
      <c r="AE13" s="52">
        <f>VLOOKUP($A13,'ADR Raw Data'!$B$6:$BE$43,'ADR Raw Data'!AO$1,FALSE)</f>
        <v>97.524516365300897</v>
      </c>
      <c r="AF13" s="53">
        <f>VLOOKUP($A13,'ADR Raw Data'!$B$6:$BE$43,'ADR Raw Data'!AP$1,FALSE)</f>
        <v>97.133091839107095</v>
      </c>
      <c r="AG13" s="54">
        <f>VLOOKUP($A13,'ADR Raw Data'!$B$6:$BE$43,'ADR Raw Data'!AR$1,FALSE)</f>
        <v>109.088629762856</v>
      </c>
      <c r="AI13" s="47">
        <f>VLOOKUP($A13,'ADR Raw Data'!$B$6:$BE$43,'ADR Raw Data'!AT$1,FALSE)</f>
        <v>14.3454760929848</v>
      </c>
      <c r="AJ13" s="48">
        <f>VLOOKUP($A13,'ADR Raw Data'!$B$6:$BE$43,'ADR Raw Data'!AU$1,FALSE)</f>
        <v>17.537135631918101</v>
      </c>
      <c r="AK13" s="48">
        <f>VLOOKUP($A13,'ADR Raw Data'!$B$6:$BE$43,'ADR Raw Data'!AV$1,FALSE)</f>
        <v>21.955841660957098</v>
      </c>
      <c r="AL13" s="48">
        <f>VLOOKUP($A13,'ADR Raw Data'!$B$6:$BE$43,'ADR Raw Data'!AW$1,FALSE)</f>
        <v>19.8825971961232</v>
      </c>
      <c r="AM13" s="48">
        <f>VLOOKUP($A13,'ADR Raw Data'!$B$6:$BE$43,'ADR Raw Data'!AX$1,FALSE)</f>
        <v>17.440582894721</v>
      </c>
      <c r="AN13" s="49">
        <f>VLOOKUP($A13,'ADR Raw Data'!$B$6:$BE$43,'ADR Raw Data'!AY$1,FALSE)</f>
        <v>18.6843716543741</v>
      </c>
      <c r="AO13" s="48">
        <f>VLOOKUP($A13,'ADR Raw Data'!$B$6:$BE$43,'ADR Raw Data'!BA$1,FALSE)</f>
        <v>9.5325542414376798</v>
      </c>
      <c r="AP13" s="48">
        <f>VLOOKUP($A13,'ADR Raw Data'!$B$6:$BE$43,'ADR Raw Data'!BB$1,FALSE)</f>
        <v>13.515725942540101</v>
      </c>
      <c r="AQ13" s="49">
        <f>VLOOKUP($A13,'ADR Raw Data'!$B$6:$BE$43,'ADR Raw Data'!BC$1,FALSE)</f>
        <v>11.508711936145099</v>
      </c>
      <c r="AR13" s="50">
        <f>VLOOKUP($A13,'ADR Raw Data'!$B$6:$BE$43,'ADR Raw Data'!BE$1,FALSE)</f>
        <v>17.094704251930899</v>
      </c>
      <c r="AT13" s="51">
        <f>VLOOKUP($A13,'RevPAR Raw Data'!$B$6:$BE$43,'RevPAR Raw Data'!AG$1,FALSE)</f>
        <v>48.5031739707835</v>
      </c>
      <c r="AU13" s="52">
        <f>VLOOKUP($A13,'RevPAR Raw Data'!$B$6:$BE$43,'RevPAR Raw Data'!AH$1,FALSE)</f>
        <v>67.873025991272996</v>
      </c>
      <c r="AV13" s="52">
        <f>VLOOKUP($A13,'RevPAR Raw Data'!$B$6:$BE$43,'RevPAR Raw Data'!AI$1,FALSE)</f>
        <v>77.142875640295898</v>
      </c>
      <c r="AW13" s="52">
        <f>VLOOKUP($A13,'RevPAR Raw Data'!$B$6:$BE$43,'RevPAR Raw Data'!AJ$1,FALSE)</f>
        <v>74.381454657560198</v>
      </c>
      <c r="AX13" s="52">
        <f>VLOOKUP($A13,'RevPAR Raw Data'!$B$6:$BE$43,'RevPAR Raw Data'!AK$1,FALSE)</f>
        <v>60.2233866913299</v>
      </c>
      <c r="AY13" s="53">
        <f>VLOOKUP($A13,'RevPAR Raw Data'!$B$6:$BE$43,'RevPAR Raw Data'!AL$1,FALSE)</f>
        <v>65.624783390248496</v>
      </c>
      <c r="AZ13" s="52">
        <f>VLOOKUP($A13,'RevPAR Raw Data'!$B$6:$BE$43,'RevPAR Raw Data'!AN$1,FALSE)</f>
        <v>48.550351451337498</v>
      </c>
      <c r="BA13" s="52">
        <f>VLOOKUP($A13,'RevPAR Raw Data'!$B$6:$BE$43,'RevPAR Raw Data'!AO$1,FALSE)</f>
        <v>50.522269493454701</v>
      </c>
      <c r="BB13" s="53">
        <f>VLOOKUP($A13,'RevPAR Raw Data'!$B$6:$BE$43,'RevPAR Raw Data'!AP$1,FALSE)</f>
        <v>49.536310472396103</v>
      </c>
      <c r="BC13" s="54">
        <f>VLOOKUP($A13,'RevPAR Raw Data'!$B$6:$BE$43,'RevPAR Raw Data'!AR$1,FALSE)</f>
        <v>61.028076842290702</v>
      </c>
      <c r="BE13" s="47">
        <f>VLOOKUP($A13,'RevPAR Raw Data'!$B$6:$BE$43,'RevPAR Raw Data'!AT$1,FALSE)</f>
        <v>28.3075315285252</v>
      </c>
      <c r="BF13" s="48">
        <f>VLOOKUP($A13,'RevPAR Raw Data'!$B$6:$BE$43,'RevPAR Raw Data'!AU$1,FALSE)</f>
        <v>38.643914327360903</v>
      </c>
      <c r="BG13" s="48">
        <f>VLOOKUP($A13,'RevPAR Raw Data'!$B$6:$BE$43,'RevPAR Raw Data'!AV$1,FALSE)</f>
        <v>53.5188393895967</v>
      </c>
      <c r="BH13" s="48">
        <f>VLOOKUP($A13,'RevPAR Raw Data'!$B$6:$BE$43,'RevPAR Raw Data'!AW$1,FALSE)</f>
        <v>53.4313843850761</v>
      </c>
      <c r="BI13" s="48">
        <f>VLOOKUP($A13,'RevPAR Raw Data'!$B$6:$BE$43,'RevPAR Raw Data'!AX$1,FALSE)</f>
        <v>46.132819452780701</v>
      </c>
      <c r="BJ13" s="49">
        <f>VLOOKUP($A13,'RevPAR Raw Data'!$B$6:$BE$43,'RevPAR Raw Data'!AY$1,FALSE)</f>
        <v>44.741160507909697</v>
      </c>
      <c r="BK13" s="48">
        <f>VLOOKUP($A13,'RevPAR Raw Data'!$B$6:$BE$43,'RevPAR Raw Data'!BA$1,FALSE)</f>
        <v>22.271874020397899</v>
      </c>
      <c r="BL13" s="48">
        <f>VLOOKUP($A13,'RevPAR Raw Data'!$B$6:$BE$43,'RevPAR Raw Data'!BB$1,FALSE)</f>
        <v>29.979825506512</v>
      </c>
      <c r="BM13" s="49">
        <f>VLOOKUP($A13,'RevPAR Raw Data'!$B$6:$BE$43,'RevPAR Raw Data'!BC$1,FALSE)</f>
        <v>26.084769048767999</v>
      </c>
      <c r="BN13" s="50">
        <f>VLOOKUP($A13,'RevPAR Raw Data'!$B$6:$BE$43,'RevPAR Raw Data'!BE$1,FALSE)</f>
        <v>39.939074398179798</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43.654013329469699</v>
      </c>
      <c r="C15" s="48">
        <f>VLOOKUP($A15,'Occupancy Raw Data'!$B$8:$BE$45,'Occupancy Raw Data'!AH$3,FALSE)</f>
        <v>48.117805115776697</v>
      </c>
      <c r="D15" s="48">
        <f>VLOOKUP($A15,'Occupancy Raw Data'!$B$8:$BE$45,'Occupancy Raw Data'!AI$3,FALSE)</f>
        <v>49.456679223413502</v>
      </c>
      <c r="E15" s="48">
        <f>VLOOKUP($A15,'Occupancy Raw Data'!$B$8:$BE$45,'Occupancy Raw Data'!AJ$3,FALSE)</f>
        <v>49.215335194059698</v>
      </c>
      <c r="F15" s="48">
        <f>VLOOKUP($A15,'Occupancy Raw Data'!$B$8:$BE$45,'Occupancy Raw Data'!AK$3,FALSE)</f>
        <v>47.995310977055297</v>
      </c>
      <c r="G15" s="49">
        <f>VLOOKUP($A15,'Occupancy Raw Data'!$B$8:$BE$45,'Occupancy Raw Data'!AL$3,FALSE)</f>
        <v>47.687965567742403</v>
      </c>
      <c r="H15" s="48">
        <f>VLOOKUP($A15,'Occupancy Raw Data'!$B$8:$BE$45,'Occupancy Raw Data'!AN$3,FALSE)</f>
        <v>53.223703274413197</v>
      </c>
      <c r="I15" s="48">
        <f>VLOOKUP($A15,'Occupancy Raw Data'!$B$8:$BE$45,'Occupancy Raw Data'!AO$3,FALSE)</f>
        <v>57.387845420299698</v>
      </c>
      <c r="J15" s="49">
        <f>VLOOKUP($A15,'Occupancy Raw Data'!$B$8:$BE$45,'Occupancy Raw Data'!AP$3,FALSE)</f>
        <v>55.305774347356397</v>
      </c>
      <c r="K15" s="50">
        <f>VLOOKUP($A15,'Occupancy Raw Data'!$B$8:$BE$45,'Occupancy Raw Data'!AR$3,FALSE)</f>
        <v>49.864343127220103</v>
      </c>
      <c r="M15" s="47">
        <f>VLOOKUP($A15,'Occupancy Raw Data'!$B$8:$BE$45,'Occupancy Raw Data'!AT$3,FALSE)</f>
        <v>0.71686364902199196</v>
      </c>
      <c r="N15" s="48">
        <f>VLOOKUP($A15,'Occupancy Raw Data'!$B$8:$BE$45,'Occupancy Raw Data'!AU$3,FALSE)</f>
        <v>0.50151927705327604</v>
      </c>
      <c r="O15" s="48">
        <f>VLOOKUP($A15,'Occupancy Raw Data'!$B$8:$BE$45,'Occupancy Raw Data'!AV$3,FALSE)</f>
        <v>2.6328451062520202</v>
      </c>
      <c r="P15" s="48">
        <f>VLOOKUP($A15,'Occupancy Raw Data'!$B$8:$BE$45,'Occupancy Raw Data'!AW$3,FALSE)</f>
        <v>4.6668055799266996</v>
      </c>
      <c r="Q15" s="48">
        <f>VLOOKUP($A15,'Occupancy Raw Data'!$B$8:$BE$45,'Occupancy Raw Data'!AX$3,FALSE)</f>
        <v>1.4611866082232301</v>
      </c>
      <c r="R15" s="49">
        <f>VLOOKUP($A15,'Occupancy Raw Data'!$B$8:$BE$45,'Occupancy Raw Data'!AY$3,FALSE)</f>
        <v>2.0133160963489098</v>
      </c>
      <c r="S15" s="48">
        <f>VLOOKUP($A15,'Occupancy Raw Data'!$B$8:$BE$45,'Occupancy Raw Data'!BA$3,FALSE)</f>
        <v>-6.4013810786452598</v>
      </c>
      <c r="T15" s="48">
        <f>VLOOKUP($A15,'Occupancy Raw Data'!$B$8:$BE$45,'Occupancy Raw Data'!BB$3,FALSE)</f>
        <v>0.66856724209888996</v>
      </c>
      <c r="U15" s="49">
        <f>VLOOKUP($A15,'Occupancy Raw Data'!$B$8:$BE$45,'Occupancy Raw Data'!BC$3,FALSE)</f>
        <v>-2.8619487137401101</v>
      </c>
      <c r="V15" s="50">
        <f>VLOOKUP($A15,'Occupancy Raw Data'!$B$8:$BE$45,'Occupancy Raw Data'!BE$3,FALSE)</f>
        <v>0.41667516819155098</v>
      </c>
      <c r="X15" s="51">
        <f>VLOOKUP($A15,'ADR Raw Data'!$B$6:$BE$43,'ADR Raw Data'!AG$1,FALSE)</f>
        <v>95.990578515825305</v>
      </c>
      <c r="Y15" s="52">
        <f>VLOOKUP($A15,'ADR Raw Data'!$B$6:$BE$43,'ADR Raw Data'!AH$1,FALSE)</f>
        <v>97.270112943446804</v>
      </c>
      <c r="Z15" s="52">
        <f>VLOOKUP($A15,'ADR Raw Data'!$B$6:$BE$43,'ADR Raw Data'!AI$1,FALSE)</f>
        <v>99.238898174361097</v>
      </c>
      <c r="AA15" s="52">
        <f>VLOOKUP($A15,'ADR Raw Data'!$B$6:$BE$43,'ADR Raw Data'!AJ$1,FALSE)</f>
        <v>99.415058809052397</v>
      </c>
      <c r="AB15" s="52">
        <f>VLOOKUP($A15,'ADR Raw Data'!$B$6:$BE$43,'ADR Raw Data'!AK$1,FALSE)</f>
        <v>98.82301748127</v>
      </c>
      <c r="AC15" s="53">
        <f>VLOOKUP($A15,'ADR Raw Data'!$B$6:$BE$43,'ADR Raw Data'!AL$1,FALSE)</f>
        <v>98.199641194844304</v>
      </c>
      <c r="AD15" s="52">
        <f>VLOOKUP($A15,'ADR Raw Data'!$B$6:$BE$43,'ADR Raw Data'!AN$1,FALSE)</f>
        <v>113.14151930905599</v>
      </c>
      <c r="AE15" s="52">
        <f>VLOOKUP($A15,'ADR Raw Data'!$B$6:$BE$43,'ADR Raw Data'!AO$1,FALSE)</f>
        <v>121.611257226302</v>
      </c>
      <c r="AF15" s="53">
        <f>VLOOKUP($A15,'ADR Raw Data'!$B$6:$BE$43,'ADR Raw Data'!AP$1,FALSE)</f>
        <v>117.53581643337201</v>
      </c>
      <c r="AG15" s="54">
        <f>VLOOKUP($A15,'ADR Raw Data'!$B$6:$BE$43,'ADR Raw Data'!AR$1,FALSE)</f>
        <v>104.326743341709</v>
      </c>
      <c r="AI15" s="47">
        <f>VLOOKUP($A15,'ADR Raw Data'!$B$6:$BE$43,'ADR Raw Data'!AT$1,FALSE)</f>
        <v>3.4044567751302601</v>
      </c>
      <c r="AJ15" s="48">
        <f>VLOOKUP($A15,'ADR Raw Data'!$B$6:$BE$43,'ADR Raw Data'!AU$1,FALSE)</f>
        <v>5.36956666601648</v>
      </c>
      <c r="AK15" s="48">
        <f>VLOOKUP($A15,'ADR Raw Data'!$B$6:$BE$43,'ADR Raw Data'!AV$1,FALSE)</f>
        <v>6.59570176691608</v>
      </c>
      <c r="AL15" s="48">
        <f>VLOOKUP($A15,'ADR Raw Data'!$B$6:$BE$43,'ADR Raw Data'!AW$1,FALSE)</f>
        <v>6.8323502027091898</v>
      </c>
      <c r="AM15" s="48">
        <f>VLOOKUP($A15,'ADR Raw Data'!$B$6:$BE$43,'ADR Raw Data'!AX$1,FALSE)</f>
        <v>5.3337676672333298</v>
      </c>
      <c r="AN15" s="49">
        <f>VLOOKUP($A15,'ADR Raw Data'!$B$6:$BE$43,'ADR Raw Data'!AY$1,FALSE)</f>
        <v>5.5622273536319504</v>
      </c>
      <c r="AO15" s="48">
        <f>VLOOKUP($A15,'ADR Raw Data'!$B$6:$BE$43,'ADR Raw Data'!BA$1,FALSE)</f>
        <v>-0.77274696498291096</v>
      </c>
      <c r="AP15" s="48">
        <f>VLOOKUP($A15,'ADR Raw Data'!$B$6:$BE$43,'ADR Raw Data'!BB$1,FALSE)</f>
        <v>9.7230552479754397</v>
      </c>
      <c r="AQ15" s="49">
        <f>VLOOKUP($A15,'ADR Raw Data'!$B$6:$BE$43,'ADR Raw Data'!BC$1,FALSE)</f>
        <v>4.5441669634567301</v>
      </c>
      <c r="AR15" s="50">
        <f>VLOOKUP($A15,'ADR Raw Data'!$B$6:$BE$43,'ADR Raw Data'!BE$1,FALSE)</f>
        <v>4.9772530421576997</v>
      </c>
      <c r="AT15" s="51">
        <f>VLOOKUP($A15,'RevPAR Raw Data'!$B$6:$BE$43,'RevPAR Raw Data'!AG$1,FALSE)</f>
        <v>41.903739940333502</v>
      </c>
      <c r="AU15" s="52">
        <f>VLOOKUP($A15,'RevPAR Raw Data'!$B$6:$BE$43,'RevPAR Raw Data'!AH$1,FALSE)</f>
        <v>46.8042433820236</v>
      </c>
      <c r="AV15" s="52">
        <f>VLOOKUP($A15,'RevPAR Raw Data'!$B$6:$BE$43,'RevPAR Raw Data'!AI$1,FALSE)</f>
        <v>49.080263534943697</v>
      </c>
      <c r="AW15" s="52">
        <f>VLOOKUP($A15,'RevPAR Raw Data'!$B$6:$BE$43,'RevPAR Raw Data'!AJ$1,FALSE)</f>
        <v>48.927454426246697</v>
      </c>
      <c r="AX15" s="52">
        <f>VLOOKUP($A15,'RevPAR Raw Data'!$B$6:$BE$43,'RevPAR Raw Data'!AK$1,FALSE)</f>
        <v>47.430414557045303</v>
      </c>
      <c r="AY15" s="53">
        <f>VLOOKUP($A15,'RevPAR Raw Data'!$B$6:$BE$43,'RevPAR Raw Data'!AL$1,FALSE)</f>
        <v>46.829411080643901</v>
      </c>
      <c r="AZ15" s="52">
        <f>VLOOKUP($A15,'RevPAR Raw Data'!$B$6:$BE$43,'RevPAR Raw Data'!AN$1,FALSE)</f>
        <v>60.218106517214999</v>
      </c>
      <c r="BA15" s="52">
        <f>VLOOKUP($A15,'RevPAR Raw Data'!$B$6:$BE$43,'RevPAR Raw Data'!AO$1,FALSE)</f>
        <v>69.790080310713606</v>
      </c>
      <c r="BB15" s="53">
        <f>VLOOKUP($A15,'RevPAR Raw Data'!$B$6:$BE$43,'RevPAR Raw Data'!AP$1,FALSE)</f>
        <v>65.004093413964299</v>
      </c>
      <c r="BC15" s="54">
        <f>VLOOKUP($A15,'RevPAR Raw Data'!$B$6:$BE$43,'RevPAR Raw Data'!AR$1,FALSE)</f>
        <v>52.021845273364498</v>
      </c>
      <c r="BE15" s="47">
        <f>VLOOKUP($A15,'RevPAR Raw Data'!$B$6:$BE$43,'RevPAR Raw Data'!AT$1,FALSE)</f>
        <v>4.1457257372198297</v>
      </c>
      <c r="BF15" s="48">
        <f>VLOOKUP($A15,'RevPAR Raw Data'!$B$6:$BE$43,'RevPAR Raw Data'!AU$1,FALSE)</f>
        <v>5.8980153549940502</v>
      </c>
      <c r="BG15" s="48">
        <f>VLOOKUP($A15,'RevPAR Raw Data'!$B$6:$BE$43,'RevPAR Raw Data'!AV$1,FALSE)</f>
        <v>9.4022014843613402</v>
      </c>
      <c r="BH15" s="48">
        <f>VLOOKUP($A15,'RevPAR Raw Data'!$B$6:$BE$43,'RevPAR Raw Data'!AW$1,FALSE)</f>
        <v>11.818008283136001</v>
      </c>
      <c r="BI15" s="48">
        <f>VLOOKUP($A15,'RevPAR Raw Data'!$B$6:$BE$43,'RevPAR Raw Data'!AX$1,FALSE)</f>
        <v>6.8728905743239199</v>
      </c>
      <c r="BJ15" s="49">
        <f>VLOOKUP($A15,'RevPAR Raw Data'!$B$6:$BE$43,'RevPAR Raw Data'!AY$1,FALSE)</f>
        <v>7.6875286686070599</v>
      </c>
      <c r="BK15" s="48">
        <f>VLOOKUP($A15,'RevPAR Raw Data'!$B$6:$BE$43,'RevPAR Raw Data'!BA$1,FALSE)</f>
        <v>-7.1246615656259502</v>
      </c>
      <c r="BL15" s="48">
        <f>VLOOKUP($A15,'RevPAR Raw Data'!$B$6:$BE$43,'RevPAR Raw Data'!BB$1,FALSE)</f>
        <v>10.456627652393401</v>
      </c>
      <c r="BM15" s="49">
        <f>VLOOKUP($A15,'RevPAR Raw Data'!$B$6:$BE$43,'RevPAR Raw Data'!BC$1,FALSE)</f>
        <v>1.5521665217557601</v>
      </c>
      <c r="BN15" s="50">
        <f>VLOOKUP($A15,'RevPAR Raw Data'!$B$6:$BE$43,'RevPAR Raw Data'!BE$1,FALSE)</f>
        <v>5.41466718783398</v>
      </c>
    </row>
    <row r="16" spans="1:66" x14ac:dyDescent="0.25">
      <c r="A16" s="63" t="s">
        <v>92</v>
      </c>
      <c r="B16" s="47">
        <f>VLOOKUP($A16,'Occupancy Raw Data'!$B$8:$BE$45,'Occupancy Raw Data'!AG$3,FALSE)</f>
        <v>58.288209606986797</v>
      </c>
      <c r="C16" s="48">
        <f>VLOOKUP($A16,'Occupancy Raw Data'!$B$8:$BE$45,'Occupancy Raw Data'!AH$3,FALSE)</f>
        <v>67.593886462881997</v>
      </c>
      <c r="D16" s="48">
        <f>VLOOKUP($A16,'Occupancy Raw Data'!$B$8:$BE$45,'Occupancy Raw Data'!AI$3,FALSE)</f>
        <v>68.794759825327503</v>
      </c>
      <c r="E16" s="48">
        <f>VLOOKUP($A16,'Occupancy Raw Data'!$B$8:$BE$45,'Occupancy Raw Data'!AJ$3,FALSE)</f>
        <v>66.192139737991198</v>
      </c>
      <c r="F16" s="48">
        <f>VLOOKUP($A16,'Occupancy Raw Data'!$B$8:$BE$45,'Occupancy Raw Data'!AK$3,FALSE)</f>
        <v>61.799126637554501</v>
      </c>
      <c r="G16" s="49">
        <f>VLOOKUP($A16,'Occupancy Raw Data'!$B$8:$BE$45,'Occupancy Raw Data'!AL$3,FALSE)</f>
        <v>64.533624454148395</v>
      </c>
      <c r="H16" s="48">
        <f>VLOOKUP($A16,'Occupancy Raw Data'!$B$8:$BE$45,'Occupancy Raw Data'!AN$3,FALSE)</f>
        <v>60.406113537117903</v>
      </c>
      <c r="I16" s="48">
        <f>VLOOKUP($A16,'Occupancy Raw Data'!$B$8:$BE$45,'Occupancy Raw Data'!AO$3,FALSE)</f>
        <v>63.078602620087302</v>
      </c>
      <c r="J16" s="49">
        <f>VLOOKUP($A16,'Occupancy Raw Data'!$B$8:$BE$45,'Occupancy Raw Data'!AP$3,FALSE)</f>
        <v>61.742358078602599</v>
      </c>
      <c r="K16" s="50">
        <f>VLOOKUP($A16,'Occupancy Raw Data'!$B$8:$BE$45,'Occupancy Raw Data'!AR$3,FALSE)</f>
        <v>63.736119775421002</v>
      </c>
      <c r="M16" s="47">
        <f>VLOOKUP($A16,'Occupancy Raw Data'!$B$8:$BE$45,'Occupancy Raw Data'!AT$3,FALSE)</f>
        <v>7.59310011284862</v>
      </c>
      <c r="N16" s="48">
        <f>VLOOKUP($A16,'Occupancy Raw Data'!$B$8:$BE$45,'Occupancy Raw Data'!AU$3,FALSE)</f>
        <v>8.0633901144931492</v>
      </c>
      <c r="O16" s="48">
        <f>VLOOKUP($A16,'Occupancy Raw Data'!$B$8:$BE$45,'Occupancy Raw Data'!AV$3,FALSE)</f>
        <v>7.94107571085988</v>
      </c>
      <c r="P16" s="48">
        <f>VLOOKUP($A16,'Occupancy Raw Data'!$B$8:$BE$45,'Occupancy Raw Data'!AW$3,FALSE)</f>
        <v>6.0074131058115903</v>
      </c>
      <c r="Q16" s="48">
        <f>VLOOKUP($A16,'Occupancy Raw Data'!$B$8:$BE$45,'Occupancy Raw Data'!AX$3,FALSE)</f>
        <v>7.6443295048299902</v>
      </c>
      <c r="R16" s="49">
        <f>VLOOKUP($A16,'Occupancy Raw Data'!$B$8:$BE$45,'Occupancy Raw Data'!AY$3,FALSE)</f>
        <v>7.44499861860377</v>
      </c>
      <c r="S16" s="48">
        <f>VLOOKUP($A16,'Occupancy Raw Data'!$B$8:$BE$45,'Occupancy Raw Data'!BA$3,FALSE)</f>
        <v>-1.7891373801916901</v>
      </c>
      <c r="T16" s="48">
        <f>VLOOKUP($A16,'Occupancy Raw Data'!$B$8:$BE$45,'Occupancy Raw Data'!BB$3,FALSE)</f>
        <v>3.08285163776493</v>
      </c>
      <c r="U16" s="49">
        <f>VLOOKUP($A16,'Occupancy Raw Data'!$B$8:$BE$45,'Occupancy Raw Data'!BC$3,FALSE)</f>
        <v>0.64061499039077496</v>
      </c>
      <c r="V16" s="50">
        <f>VLOOKUP($A16,'Occupancy Raw Data'!$B$8:$BE$45,'Occupancy Raw Data'!BE$3,FALSE)</f>
        <v>5.4713066099577699</v>
      </c>
      <c r="X16" s="51">
        <f>VLOOKUP($A16,'ADR Raw Data'!$B$6:$BE$43,'ADR Raw Data'!AG$1,FALSE)</f>
        <v>81.749579839676301</v>
      </c>
      <c r="Y16" s="52">
        <f>VLOOKUP($A16,'ADR Raw Data'!$B$6:$BE$43,'ADR Raw Data'!AH$1,FALSE)</f>
        <v>85.2207517346081</v>
      </c>
      <c r="Z16" s="52">
        <f>VLOOKUP($A16,'ADR Raw Data'!$B$6:$BE$43,'ADR Raw Data'!AI$1,FALSE)</f>
        <v>85.650806169861596</v>
      </c>
      <c r="AA16" s="52">
        <f>VLOOKUP($A16,'ADR Raw Data'!$B$6:$BE$43,'ADR Raw Data'!AJ$1,FALSE)</f>
        <v>85.487051180894497</v>
      </c>
      <c r="AB16" s="52">
        <f>VLOOKUP($A16,'ADR Raw Data'!$B$6:$BE$43,'ADR Raw Data'!AK$1,FALSE)</f>
        <v>82.161954183154293</v>
      </c>
      <c r="AC16" s="53">
        <f>VLOOKUP($A16,'ADR Raw Data'!$B$6:$BE$43,'ADR Raw Data'!AL$1,FALSE)</f>
        <v>84.154185294555404</v>
      </c>
      <c r="AD16" s="52">
        <f>VLOOKUP($A16,'ADR Raw Data'!$B$6:$BE$43,'ADR Raw Data'!AN$1,FALSE)</f>
        <v>84.740833412853306</v>
      </c>
      <c r="AE16" s="52">
        <f>VLOOKUP($A16,'ADR Raw Data'!$B$6:$BE$43,'ADR Raw Data'!AO$1,FALSE)</f>
        <v>88.035940567670394</v>
      </c>
      <c r="AF16" s="53">
        <f>VLOOKUP($A16,'ADR Raw Data'!$B$6:$BE$43,'ADR Raw Data'!AP$1,FALSE)</f>
        <v>86.424043783152896</v>
      </c>
      <c r="AG16" s="54">
        <f>VLOOKUP($A16,'ADR Raw Data'!$B$6:$BE$43,'ADR Raw Data'!AR$1,FALSE)</f>
        <v>84.782429266215701</v>
      </c>
      <c r="AI16" s="47">
        <f>VLOOKUP($A16,'ADR Raw Data'!$B$6:$BE$43,'ADR Raw Data'!AT$1,FALSE)</f>
        <v>10.749320374569599</v>
      </c>
      <c r="AJ16" s="48">
        <f>VLOOKUP($A16,'ADR Raw Data'!$B$6:$BE$43,'ADR Raw Data'!AU$1,FALSE)</f>
        <v>11.990050675500701</v>
      </c>
      <c r="AK16" s="48">
        <f>VLOOKUP($A16,'ADR Raw Data'!$B$6:$BE$43,'ADR Raw Data'!AV$1,FALSE)</f>
        <v>11.4722345903764</v>
      </c>
      <c r="AL16" s="48">
        <f>VLOOKUP($A16,'ADR Raw Data'!$B$6:$BE$43,'ADR Raw Data'!AW$1,FALSE)</f>
        <v>11.7527772915069</v>
      </c>
      <c r="AM16" s="48">
        <f>VLOOKUP($A16,'ADR Raw Data'!$B$6:$BE$43,'ADR Raw Data'!AX$1,FALSE)</f>
        <v>10.2696520688626</v>
      </c>
      <c r="AN16" s="49">
        <f>VLOOKUP($A16,'ADR Raw Data'!$B$6:$BE$43,'ADR Raw Data'!AY$1,FALSE)</f>
        <v>11.282959481566399</v>
      </c>
      <c r="AO16" s="48">
        <f>VLOOKUP($A16,'ADR Raw Data'!$B$6:$BE$43,'ADR Raw Data'!BA$1,FALSE)</f>
        <v>7.4263274617938801</v>
      </c>
      <c r="AP16" s="48">
        <f>VLOOKUP($A16,'ADR Raw Data'!$B$6:$BE$43,'ADR Raw Data'!BB$1,FALSE)</f>
        <v>11.7567478921007</v>
      </c>
      <c r="AQ16" s="49">
        <f>VLOOKUP($A16,'ADR Raw Data'!$B$6:$BE$43,'ADR Raw Data'!BC$1,FALSE)</f>
        <v>9.6350931886597593</v>
      </c>
      <c r="AR16" s="50">
        <f>VLOOKUP($A16,'ADR Raw Data'!$B$6:$BE$43,'ADR Raw Data'!BE$1,FALSE)</f>
        <v>10.751368437458201</v>
      </c>
      <c r="AT16" s="51">
        <f>VLOOKUP($A16,'RevPAR Raw Data'!$B$6:$BE$43,'RevPAR Raw Data'!AG$1,FALSE)</f>
        <v>47.6503664497816</v>
      </c>
      <c r="AU16" s="52">
        <f>VLOOKUP($A16,'RevPAR Raw Data'!$B$6:$BE$43,'RevPAR Raw Data'!AH$1,FALSE)</f>
        <v>57.604018170305601</v>
      </c>
      <c r="AV16" s="52">
        <f>VLOOKUP($A16,'RevPAR Raw Data'!$B$6:$BE$43,'RevPAR Raw Data'!AI$1,FALSE)</f>
        <v>58.923266393013101</v>
      </c>
      <c r="AW16" s="52">
        <f>VLOOKUP($A16,'RevPAR Raw Data'!$B$6:$BE$43,'RevPAR Raw Data'!AJ$1,FALSE)</f>
        <v>56.585708375545799</v>
      </c>
      <c r="AX16" s="52">
        <f>VLOOKUP($A16,'RevPAR Raw Data'!$B$6:$BE$43,'RevPAR Raw Data'!AK$1,FALSE)</f>
        <v>50.7753701135371</v>
      </c>
      <c r="AY16" s="53">
        <f>VLOOKUP($A16,'RevPAR Raw Data'!$B$6:$BE$43,'RevPAR Raw Data'!AL$1,FALSE)</f>
        <v>54.307745900436601</v>
      </c>
      <c r="AZ16" s="52">
        <f>VLOOKUP($A16,'RevPAR Raw Data'!$B$6:$BE$43,'RevPAR Raw Data'!AN$1,FALSE)</f>
        <v>51.188644043668099</v>
      </c>
      <c r="BA16" s="52">
        <f>VLOOKUP($A16,'RevPAR Raw Data'!$B$6:$BE$43,'RevPAR Raw Data'!AO$1,FALSE)</f>
        <v>55.531841113537098</v>
      </c>
      <c r="BB16" s="53">
        <f>VLOOKUP($A16,'RevPAR Raw Data'!$B$6:$BE$43,'RevPAR Raw Data'!AP$1,FALSE)</f>
        <v>53.360242578602602</v>
      </c>
      <c r="BC16" s="54">
        <f>VLOOKUP($A16,'RevPAR Raw Data'!$B$6:$BE$43,'RevPAR Raw Data'!AR$1,FALSE)</f>
        <v>54.037030665626901</v>
      </c>
      <c r="BE16" s="47">
        <f>VLOOKUP($A16,'RevPAR Raw Data'!$B$6:$BE$43,'RevPAR Raw Data'!AT$1,FALSE)</f>
        <v>19.158627144910099</v>
      </c>
      <c r="BF16" s="48">
        <f>VLOOKUP($A16,'RevPAR Raw Data'!$B$6:$BE$43,'RevPAR Raw Data'!AU$1,FALSE)</f>
        <v>21.020245350884899</v>
      </c>
      <c r="BG16" s="48">
        <f>VLOOKUP($A16,'RevPAR Raw Data'!$B$6:$BE$43,'RevPAR Raw Data'!AV$1,FALSE)</f>
        <v>20.324329135785501</v>
      </c>
      <c r="BH16" s="48">
        <f>VLOOKUP($A16,'RevPAR Raw Data'!$B$6:$BE$43,'RevPAR Raw Data'!AW$1,FALSE)</f>
        <v>18.466228280625401</v>
      </c>
      <c r="BI16" s="48">
        <f>VLOOKUP($A16,'RevPAR Raw Data'!$B$6:$BE$43,'RevPAR Raw Data'!AX$1,FALSE)</f>
        <v>18.699027616835998</v>
      </c>
      <c r="BJ16" s="49">
        <f>VLOOKUP($A16,'RevPAR Raw Data'!$B$6:$BE$43,'RevPAR Raw Data'!AY$1,FALSE)</f>
        <v>19.567974277710402</v>
      </c>
      <c r="BK16" s="48">
        <f>VLOOKUP($A16,'RevPAR Raw Data'!$B$6:$BE$43,'RevPAR Raw Data'!BA$1,FALSE)</f>
        <v>5.5043228810077904</v>
      </c>
      <c r="BL16" s="48">
        <f>VLOOKUP($A16,'RevPAR Raw Data'!$B$6:$BE$43,'RevPAR Raw Data'!BB$1,FALSE)</f>
        <v>15.2020426248052</v>
      </c>
      <c r="BM16" s="49">
        <f>VLOOKUP($A16,'RevPAR Raw Data'!$B$6:$BE$43,'RevPAR Raw Data'!BC$1,FALSE)</f>
        <v>10.337432030355201</v>
      </c>
      <c r="BN16" s="50">
        <f>VLOOKUP($A16,'RevPAR Raw Data'!$B$6:$BE$43,'RevPAR Raw Data'!BE$1,FALSE)</f>
        <v>16.8109153793955</v>
      </c>
    </row>
    <row r="17" spans="1:66" x14ac:dyDescent="0.25">
      <c r="A17" s="63" t="s">
        <v>32</v>
      </c>
      <c r="B17" s="47">
        <f>VLOOKUP($A17,'Occupancy Raw Data'!$B$8:$BE$45,'Occupancy Raw Data'!AG$3,FALSE)</f>
        <v>51.031597172125203</v>
      </c>
      <c r="C17" s="48">
        <f>VLOOKUP($A17,'Occupancy Raw Data'!$B$8:$BE$45,'Occupancy Raw Data'!AH$3,FALSE)</f>
        <v>55.258981387967097</v>
      </c>
      <c r="D17" s="48">
        <f>VLOOKUP($A17,'Occupancy Raw Data'!$B$8:$BE$45,'Occupancy Raw Data'!AI$3,FALSE)</f>
        <v>57.1562545087288</v>
      </c>
      <c r="E17" s="48">
        <f>VLOOKUP($A17,'Occupancy Raw Data'!$B$8:$BE$45,'Occupancy Raw Data'!AJ$3,FALSE)</f>
        <v>57.791083537729001</v>
      </c>
      <c r="F17" s="48">
        <f>VLOOKUP($A17,'Occupancy Raw Data'!$B$8:$BE$45,'Occupancy Raw Data'!AK$3,FALSE)</f>
        <v>56.164334150916098</v>
      </c>
      <c r="G17" s="49">
        <f>VLOOKUP($A17,'Occupancy Raw Data'!$B$8:$BE$45,'Occupancy Raw Data'!AL$3,FALSE)</f>
        <v>55.480450151493201</v>
      </c>
      <c r="H17" s="48">
        <f>VLOOKUP($A17,'Occupancy Raw Data'!$B$8:$BE$45,'Occupancy Raw Data'!AN$3,FALSE)</f>
        <v>60.5792814889626</v>
      </c>
      <c r="I17" s="48">
        <f>VLOOKUP($A17,'Occupancy Raw Data'!$B$8:$BE$45,'Occupancy Raw Data'!AO$3,FALSE)</f>
        <v>64.1718366758043</v>
      </c>
      <c r="J17" s="49">
        <f>VLOOKUP($A17,'Occupancy Raw Data'!$B$8:$BE$45,'Occupancy Raw Data'!AP$3,FALSE)</f>
        <v>62.375559082383397</v>
      </c>
      <c r="K17" s="50">
        <f>VLOOKUP($A17,'Occupancy Raw Data'!$B$8:$BE$45,'Occupancy Raw Data'!AR$3,FALSE)</f>
        <v>57.450481274604698</v>
      </c>
      <c r="M17" s="47">
        <f>VLOOKUP($A17,'Occupancy Raw Data'!$B$8:$BE$45,'Occupancy Raw Data'!AT$3,FALSE)</f>
        <v>2.3317625962053201</v>
      </c>
      <c r="N17" s="48">
        <f>VLOOKUP($A17,'Occupancy Raw Data'!$B$8:$BE$45,'Occupancy Raw Data'!AU$3,FALSE)</f>
        <v>2.53239268327984</v>
      </c>
      <c r="O17" s="48">
        <f>VLOOKUP($A17,'Occupancy Raw Data'!$B$8:$BE$45,'Occupancy Raw Data'!AV$3,FALSE)</f>
        <v>5.51808761396713</v>
      </c>
      <c r="P17" s="48">
        <f>VLOOKUP($A17,'Occupancy Raw Data'!$B$8:$BE$45,'Occupancy Raw Data'!AW$3,FALSE)</f>
        <v>7.9410036718208801</v>
      </c>
      <c r="Q17" s="48">
        <f>VLOOKUP($A17,'Occupancy Raw Data'!$B$8:$BE$45,'Occupancy Raw Data'!AX$3,FALSE)</f>
        <v>2.2871441492851301</v>
      </c>
      <c r="R17" s="49">
        <f>VLOOKUP($A17,'Occupancy Raw Data'!$B$8:$BE$45,'Occupancy Raw Data'!AY$3,FALSE)</f>
        <v>4.1384920695202103</v>
      </c>
      <c r="S17" s="48">
        <f>VLOOKUP($A17,'Occupancy Raw Data'!$B$8:$BE$45,'Occupancy Raw Data'!BA$3,FALSE)</f>
        <v>-5.1111926635858902</v>
      </c>
      <c r="T17" s="48">
        <f>VLOOKUP($A17,'Occupancy Raw Data'!$B$8:$BE$45,'Occupancy Raw Data'!BB$3,FALSE)</f>
        <v>1.75397069570237</v>
      </c>
      <c r="U17" s="49">
        <f>VLOOKUP($A17,'Occupancy Raw Data'!$B$8:$BE$45,'Occupancy Raw Data'!BC$3,FALSE)</f>
        <v>-1.6996191550800599</v>
      </c>
      <c r="V17" s="50">
        <f>VLOOKUP($A17,'Occupancy Raw Data'!$B$8:$BE$45,'Occupancy Raw Data'!BE$3,FALSE)</f>
        <v>2.2546139013201598</v>
      </c>
      <c r="X17" s="51">
        <f>VLOOKUP($A17,'ADR Raw Data'!$B$6:$BE$43,'ADR Raw Data'!AG$1,FALSE)</f>
        <v>73.173986676561995</v>
      </c>
      <c r="Y17" s="52">
        <f>VLOOKUP($A17,'ADR Raw Data'!$B$6:$BE$43,'ADR Raw Data'!AH$1,FALSE)</f>
        <v>74.981325443864193</v>
      </c>
      <c r="Z17" s="52">
        <f>VLOOKUP($A17,'ADR Raw Data'!$B$6:$BE$43,'ADR Raw Data'!AI$1,FALSE)</f>
        <v>75.802465303546597</v>
      </c>
      <c r="AA17" s="52">
        <f>VLOOKUP($A17,'ADR Raw Data'!$B$6:$BE$43,'ADR Raw Data'!AJ$1,FALSE)</f>
        <v>76.774205061789999</v>
      </c>
      <c r="AB17" s="52">
        <f>VLOOKUP($A17,'ADR Raw Data'!$B$6:$BE$43,'ADR Raw Data'!AK$1,FALSE)</f>
        <v>76.014581260034603</v>
      </c>
      <c r="AC17" s="53">
        <f>VLOOKUP($A17,'ADR Raw Data'!$B$6:$BE$43,'ADR Raw Data'!AL$1,FALSE)</f>
        <v>75.400739761010001</v>
      </c>
      <c r="AD17" s="52">
        <f>VLOOKUP($A17,'ADR Raw Data'!$B$6:$BE$43,'ADR Raw Data'!AN$1,FALSE)</f>
        <v>93.098533289669504</v>
      </c>
      <c r="AE17" s="52">
        <f>VLOOKUP($A17,'ADR Raw Data'!$B$6:$BE$43,'ADR Raw Data'!AO$1,FALSE)</f>
        <v>98.808717475127807</v>
      </c>
      <c r="AF17" s="53">
        <f>VLOOKUP($A17,'ADR Raw Data'!$B$6:$BE$43,'ADR Raw Data'!AP$1,FALSE)</f>
        <v>96.0358456947897</v>
      </c>
      <c r="AG17" s="54">
        <f>VLOOKUP($A17,'ADR Raw Data'!$B$6:$BE$43,'ADR Raw Data'!AR$1,FALSE)</f>
        <v>81.801910900235796</v>
      </c>
      <c r="AI17" s="47">
        <f>VLOOKUP($A17,'ADR Raw Data'!$B$6:$BE$43,'ADR Raw Data'!AT$1,FALSE)</f>
        <v>3.9841830943539698</v>
      </c>
      <c r="AJ17" s="48">
        <f>VLOOKUP($A17,'ADR Raw Data'!$B$6:$BE$43,'ADR Raw Data'!AU$1,FALSE)</f>
        <v>6.4759048417977398</v>
      </c>
      <c r="AK17" s="48">
        <f>VLOOKUP($A17,'ADR Raw Data'!$B$6:$BE$43,'ADR Raw Data'!AV$1,FALSE)</f>
        <v>5.7934048106231097</v>
      </c>
      <c r="AL17" s="48">
        <f>VLOOKUP($A17,'ADR Raw Data'!$B$6:$BE$43,'ADR Raw Data'!AW$1,FALSE)</f>
        <v>8.0352462323618798</v>
      </c>
      <c r="AM17" s="48">
        <f>VLOOKUP($A17,'ADR Raw Data'!$B$6:$BE$43,'ADR Raw Data'!AX$1,FALSE)</f>
        <v>4.5271643148278198</v>
      </c>
      <c r="AN17" s="49">
        <f>VLOOKUP($A17,'ADR Raw Data'!$B$6:$BE$43,'ADR Raw Data'!AY$1,FALSE)</f>
        <v>5.8028633831086296</v>
      </c>
      <c r="AO17" s="48">
        <f>VLOOKUP($A17,'ADR Raw Data'!$B$6:$BE$43,'ADR Raw Data'!BA$1,FALSE)</f>
        <v>3.8290677296430902</v>
      </c>
      <c r="AP17" s="48">
        <f>VLOOKUP($A17,'ADR Raw Data'!$B$6:$BE$43,'ADR Raw Data'!BB$1,FALSE)</f>
        <v>10.8726870144967</v>
      </c>
      <c r="AQ17" s="49">
        <f>VLOOKUP($A17,'ADR Raw Data'!$B$6:$BE$43,'ADR Raw Data'!BC$1,FALSE)</f>
        <v>7.4300884091097403</v>
      </c>
      <c r="AR17" s="50">
        <f>VLOOKUP($A17,'ADR Raw Data'!$B$6:$BE$43,'ADR Raw Data'!BE$1,FALSE)</f>
        <v>6.07764495699438</v>
      </c>
      <c r="AT17" s="51">
        <f>VLOOKUP($A17,'RevPAR Raw Data'!$B$6:$BE$43,'RevPAR Raw Data'!AG$1,FALSE)</f>
        <v>37.341854115567699</v>
      </c>
      <c r="AU17" s="52">
        <f>VLOOKUP($A17,'RevPAR Raw Data'!$B$6:$BE$43,'RevPAR Raw Data'!AH$1,FALSE)</f>
        <v>41.433916671475899</v>
      </c>
      <c r="AV17" s="52">
        <f>VLOOKUP($A17,'RevPAR Raw Data'!$B$6:$BE$43,'RevPAR Raw Data'!AI$1,FALSE)</f>
        <v>43.325849992785997</v>
      </c>
      <c r="AW17" s="52">
        <f>VLOOKUP($A17,'RevPAR Raw Data'!$B$6:$BE$43,'RevPAR Raw Data'!AJ$1,FALSE)</f>
        <v>44.368644982686398</v>
      </c>
      <c r="AX17" s="52">
        <f>VLOOKUP($A17,'RevPAR Raw Data'!$B$6:$BE$43,'RevPAR Raw Data'!AK$1,FALSE)</f>
        <v>42.693083422305499</v>
      </c>
      <c r="AY17" s="53">
        <f>VLOOKUP($A17,'RevPAR Raw Data'!$B$6:$BE$43,'RevPAR Raw Data'!AL$1,FALSE)</f>
        <v>41.8326698369643</v>
      </c>
      <c r="AZ17" s="52">
        <f>VLOOKUP($A17,'RevPAR Raw Data'!$B$6:$BE$43,'RevPAR Raw Data'!AN$1,FALSE)</f>
        <v>56.398422543644401</v>
      </c>
      <c r="BA17" s="52">
        <f>VLOOKUP($A17,'RevPAR Raw Data'!$B$6:$BE$43,'RevPAR Raw Data'!AO$1,FALSE)</f>
        <v>63.407368799596</v>
      </c>
      <c r="BB17" s="53">
        <f>VLOOKUP($A17,'RevPAR Raw Data'!$B$6:$BE$43,'RevPAR Raw Data'!AP$1,FALSE)</f>
        <v>59.9028956716202</v>
      </c>
      <c r="BC17" s="54">
        <f>VLOOKUP($A17,'RevPAR Raw Data'!$B$6:$BE$43,'RevPAR Raw Data'!AR$1,FALSE)</f>
        <v>46.9955915040089</v>
      </c>
      <c r="BE17" s="47">
        <f>VLOOKUP($A17,'RevPAR Raw Data'!$B$6:$BE$43,'RevPAR Raw Data'!AT$1,FALSE)</f>
        <v>6.4088473817177798</v>
      </c>
      <c r="BF17" s="48">
        <f>VLOOKUP($A17,'RevPAR Raw Data'!$B$6:$BE$43,'RevPAR Raw Data'!AU$1,FALSE)</f>
        <v>9.1722928654674298</v>
      </c>
      <c r="BG17" s="48">
        <f>VLOOKUP($A17,'RevPAR Raw Data'!$B$6:$BE$43,'RevPAR Raw Data'!AV$1,FALSE)</f>
        <v>11.631177577872201</v>
      </c>
      <c r="BH17" s="48">
        <f>VLOOKUP($A17,'RevPAR Raw Data'!$B$6:$BE$43,'RevPAR Raw Data'!AW$1,FALSE)</f>
        <v>16.614329102534398</v>
      </c>
      <c r="BI17" s="48">
        <f>VLOOKUP($A17,'RevPAR Raw Data'!$B$6:$BE$43,'RevPAR Raw Data'!AX$1,FALSE)</f>
        <v>6.9178512378680601</v>
      </c>
      <c r="BJ17" s="49">
        <f>VLOOKUP($A17,'RevPAR Raw Data'!$B$6:$BE$43,'RevPAR Raw Data'!AY$1,FALSE)</f>
        <v>10.1815064935438</v>
      </c>
      <c r="BK17" s="48">
        <f>VLOOKUP($A17,'RevPAR Raw Data'!$B$6:$BE$43,'RevPAR Raw Data'!BA$1,FALSE)</f>
        <v>-1.4778359628240501</v>
      </c>
      <c r="BL17" s="48">
        <f>VLOOKUP($A17,'RevPAR Raw Data'!$B$6:$BE$43,'RevPAR Raw Data'!BB$1,FALSE)</f>
        <v>12.8173614542688</v>
      </c>
      <c r="BM17" s="49">
        <f>VLOOKUP($A17,'RevPAR Raw Data'!$B$6:$BE$43,'RevPAR Raw Data'!BC$1,FALSE)</f>
        <v>5.6041860481890602</v>
      </c>
      <c r="BN17" s="50">
        <f>VLOOKUP($A17,'RevPAR Raw Data'!$B$6:$BE$43,'RevPAR Raw Data'!BE$1,FALSE)</f>
        <v>8.4692862863878204</v>
      </c>
    </row>
    <row r="18" spans="1:66" x14ac:dyDescent="0.25">
      <c r="A18" s="63" t="s">
        <v>93</v>
      </c>
      <c r="B18" s="47">
        <f>VLOOKUP($A18,'Occupancy Raw Data'!$B$8:$BE$45,'Occupancy Raw Data'!AG$3,FALSE)</f>
        <v>45.9087713130602</v>
      </c>
      <c r="C18" s="48">
        <f>VLOOKUP($A18,'Occupancy Raw Data'!$B$8:$BE$45,'Occupancy Raw Data'!AH$3,FALSE)</f>
        <v>50.975566883459301</v>
      </c>
      <c r="D18" s="48">
        <f>VLOOKUP($A18,'Occupancy Raw Data'!$B$8:$BE$45,'Occupancy Raw Data'!AI$3,FALSE)</f>
        <v>53.018984004218602</v>
      </c>
      <c r="E18" s="48">
        <f>VLOOKUP($A18,'Occupancy Raw Data'!$B$8:$BE$45,'Occupancy Raw Data'!AJ$3,FALSE)</f>
        <v>52.663033925118597</v>
      </c>
      <c r="F18" s="48">
        <f>VLOOKUP($A18,'Occupancy Raw Data'!$B$8:$BE$45,'Occupancy Raw Data'!AK$3,FALSE)</f>
        <v>50.158200035155502</v>
      </c>
      <c r="G18" s="49">
        <f>VLOOKUP($A18,'Occupancy Raw Data'!$B$8:$BE$45,'Occupancy Raw Data'!AL$3,FALSE)</f>
        <v>50.544911232202402</v>
      </c>
      <c r="H18" s="48">
        <f>VLOOKUP($A18,'Occupancy Raw Data'!$B$8:$BE$45,'Occupancy Raw Data'!AN$3,FALSE)</f>
        <v>54.789945508876698</v>
      </c>
      <c r="I18" s="48">
        <f>VLOOKUP($A18,'Occupancy Raw Data'!$B$8:$BE$45,'Occupancy Raw Data'!AO$3,FALSE)</f>
        <v>56.661979258217599</v>
      </c>
      <c r="J18" s="49">
        <f>VLOOKUP($A18,'Occupancy Raw Data'!$B$8:$BE$45,'Occupancy Raw Data'!AP$3,FALSE)</f>
        <v>55.725962383547099</v>
      </c>
      <c r="K18" s="50">
        <f>VLOOKUP($A18,'Occupancy Raw Data'!$B$8:$BE$45,'Occupancy Raw Data'!AR$3,FALSE)</f>
        <v>52.025211561158102</v>
      </c>
      <c r="M18" s="47">
        <f>VLOOKUP($A18,'Occupancy Raw Data'!$B$8:$BE$45,'Occupancy Raw Data'!AT$3,FALSE)</f>
        <v>3.03113900993166</v>
      </c>
      <c r="N18" s="48">
        <f>VLOOKUP($A18,'Occupancy Raw Data'!$B$8:$BE$45,'Occupancy Raw Data'!AU$3,FALSE)</f>
        <v>6.3415527581639601</v>
      </c>
      <c r="O18" s="48">
        <f>VLOOKUP($A18,'Occupancy Raw Data'!$B$8:$BE$45,'Occupancy Raw Data'!AV$3,FALSE)</f>
        <v>7.6742688259790004</v>
      </c>
      <c r="P18" s="48">
        <f>VLOOKUP($A18,'Occupancy Raw Data'!$B$8:$BE$45,'Occupancy Raw Data'!AW$3,FALSE)</f>
        <v>10.7650768043511</v>
      </c>
      <c r="Q18" s="48">
        <f>VLOOKUP($A18,'Occupancy Raw Data'!$B$8:$BE$45,'Occupancy Raw Data'!AX$3,FALSE)</f>
        <v>5.0406455482360002</v>
      </c>
      <c r="R18" s="49">
        <f>VLOOKUP($A18,'Occupancy Raw Data'!$B$8:$BE$45,'Occupancy Raw Data'!AY$3,FALSE)</f>
        <v>6.6213184848876496</v>
      </c>
      <c r="S18" s="48">
        <f>VLOOKUP($A18,'Occupancy Raw Data'!$B$8:$BE$45,'Occupancy Raw Data'!BA$3,FALSE)</f>
        <v>-2.9518064924454199</v>
      </c>
      <c r="T18" s="48">
        <f>VLOOKUP($A18,'Occupancy Raw Data'!$B$8:$BE$45,'Occupancy Raw Data'!BB$3,FALSE)</f>
        <v>3.6958398642471302</v>
      </c>
      <c r="U18" s="49">
        <f>VLOOKUP($A18,'Occupancy Raw Data'!$B$8:$BE$45,'Occupancy Raw Data'!BC$3,FALSE)</f>
        <v>0.31774750334869001</v>
      </c>
      <c r="V18" s="50">
        <f>VLOOKUP($A18,'Occupancy Raw Data'!$B$8:$BE$45,'Occupancy Raw Data'!BE$3,FALSE)</f>
        <v>4.6096504979831101</v>
      </c>
      <c r="X18" s="51">
        <f>VLOOKUP($A18,'ADR Raw Data'!$B$6:$BE$43,'ADR Raw Data'!AG$1,FALSE)</f>
        <v>86.429129376854505</v>
      </c>
      <c r="Y18" s="52">
        <f>VLOOKUP($A18,'ADR Raw Data'!$B$6:$BE$43,'ADR Raw Data'!AH$1,FALSE)</f>
        <v>90.158096224137907</v>
      </c>
      <c r="Z18" s="52">
        <f>VLOOKUP($A18,'ADR Raw Data'!$B$6:$BE$43,'ADR Raw Data'!AI$1,FALSE)</f>
        <v>92.231514496477402</v>
      </c>
      <c r="AA18" s="52">
        <f>VLOOKUP($A18,'ADR Raw Data'!$B$6:$BE$43,'ADR Raw Data'!AJ$1,FALSE)</f>
        <v>92.155191713951893</v>
      </c>
      <c r="AB18" s="52">
        <f>VLOOKUP($A18,'ADR Raw Data'!$B$6:$BE$43,'ADR Raw Data'!AK$1,FALSE)</f>
        <v>89.185592754512001</v>
      </c>
      <c r="AC18" s="53">
        <f>VLOOKUP($A18,'ADR Raw Data'!$B$6:$BE$43,'ADR Raw Data'!AL$1,FALSE)</f>
        <v>90.138835444270498</v>
      </c>
      <c r="AD18" s="52">
        <f>VLOOKUP($A18,'ADR Raw Data'!$B$6:$BE$43,'ADR Raw Data'!AN$1,FALSE)</f>
        <v>95.596140928777601</v>
      </c>
      <c r="AE18" s="52">
        <f>VLOOKUP($A18,'ADR Raw Data'!$B$6:$BE$43,'ADR Raw Data'!AO$1,FALSE)</f>
        <v>105.641076314564</v>
      </c>
      <c r="AF18" s="53">
        <f>VLOOKUP($A18,'ADR Raw Data'!$B$6:$BE$43,'ADR Raw Data'!AP$1,FALSE)</f>
        <v>100.702969919564</v>
      </c>
      <c r="AG18" s="54">
        <f>VLOOKUP($A18,'ADR Raw Data'!$B$6:$BE$43,'ADR Raw Data'!AR$1,FALSE)</f>
        <v>93.371864435514993</v>
      </c>
      <c r="AI18" s="47">
        <f>VLOOKUP($A18,'ADR Raw Data'!$B$6:$BE$43,'ADR Raw Data'!AT$1,FALSE)</f>
        <v>1.29275737455485</v>
      </c>
      <c r="AJ18" s="48">
        <f>VLOOKUP($A18,'ADR Raw Data'!$B$6:$BE$43,'ADR Raw Data'!AU$1,FALSE)</f>
        <v>8.0467413562375807</v>
      </c>
      <c r="AK18" s="48">
        <f>VLOOKUP($A18,'ADR Raw Data'!$B$6:$BE$43,'ADR Raw Data'!AV$1,FALSE)</f>
        <v>10.920941995829301</v>
      </c>
      <c r="AL18" s="48">
        <f>VLOOKUP($A18,'ADR Raw Data'!$B$6:$BE$43,'ADR Raw Data'!AW$1,FALSE)</f>
        <v>10.2947748721166</v>
      </c>
      <c r="AM18" s="48">
        <f>VLOOKUP($A18,'ADR Raw Data'!$B$6:$BE$43,'ADR Raw Data'!AX$1,FALSE)</f>
        <v>7.5939723931629599</v>
      </c>
      <c r="AN18" s="49">
        <f>VLOOKUP($A18,'ADR Raw Data'!$B$6:$BE$43,'ADR Raw Data'!AY$1,FALSE)</f>
        <v>7.7605640106491496</v>
      </c>
      <c r="AO18" s="48">
        <f>VLOOKUP($A18,'ADR Raw Data'!$B$6:$BE$43,'ADR Raw Data'!BA$1,FALSE)</f>
        <v>-1.45030650232653</v>
      </c>
      <c r="AP18" s="48">
        <f>VLOOKUP($A18,'ADR Raw Data'!$B$6:$BE$43,'ADR Raw Data'!BB$1,FALSE)</f>
        <v>16.110382764884601</v>
      </c>
      <c r="AQ18" s="49">
        <f>VLOOKUP($A18,'ADR Raw Data'!$B$6:$BE$43,'ADR Raw Data'!BC$1,FALSE)</f>
        <v>7.0826418634377299</v>
      </c>
      <c r="AR18" s="50">
        <f>VLOOKUP($A18,'ADR Raw Data'!$B$6:$BE$43,'ADR Raw Data'!BE$1,FALSE)</f>
        <v>7.3675585460542496</v>
      </c>
      <c r="AT18" s="51">
        <f>VLOOKUP($A18,'RevPAR Raw Data'!$B$6:$BE$43,'RevPAR Raw Data'!AG$1,FALSE)</f>
        <v>39.678551353489098</v>
      </c>
      <c r="AU18" s="52">
        <f>VLOOKUP($A18,'RevPAR Raw Data'!$B$6:$BE$43,'RevPAR Raw Data'!AH$1,FALSE)</f>
        <v>45.958600641589001</v>
      </c>
      <c r="AV18" s="52">
        <f>VLOOKUP($A18,'RevPAR Raw Data'!$B$6:$BE$43,'RevPAR Raw Data'!AI$1,FALSE)</f>
        <v>48.900211917735902</v>
      </c>
      <c r="AW18" s="52">
        <f>VLOOKUP($A18,'RevPAR Raw Data'!$B$6:$BE$43,'RevPAR Raw Data'!AJ$1,FALSE)</f>
        <v>48.5317198760766</v>
      </c>
      <c r="AX18" s="52">
        <f>VLOOKUP($A18,'RevPAR Raw Data'!$B$6:$BE$43,'RevPAR Raw Data'!AK$1,FALSE)</f>
        <v>44.733888016347301</v>
      </c>
      <c r="AY18" s="53">
        <f>VLOOKUP($A18,'RevPAR Raw Data'!$B$6:$BE$43,'RevPAR Raw Data'!AL$1,FALSE)</f>
        <v>45.560594361047599</v>
      </c>
      <c r="AZ18" s="52">
        <f>VLOOKUP($A18,'RevPAR Raw Data'!$B$6:$BE$43,'RevPAR Raw Data'!AN$1,FALSE)</f>
        <v>52.377073523466301</v>
      </c>
      <c r="BA18" s="52">
        <f>VLOOKUP($A18,'RevPAR Raw Data'!$B$6:$BE$43,'RevPAR Raw Data'!AO$1,FALSE)</f>
        <v>59.858324749516598</v>
      </c>
      <c r="BB18" s="53">
        <f>VLOOKUP($A18,'RevPAR Raw Data'!$B$6:$BE$43,'RevPAR Raw Data'!AP$1,FALSE)</f>
        <v>56.117699136491403</v>
      </c>
      <c r="BC18" s="54">
        <f>VLOOKUP($A18,'RevPAR Raw Data'!$B$6:$BE$43,'RevPAR Raw Data'!AR$1,FALSE)</f>
        <v>48.576910011174398</v>
      </c>
      <c r="BE18" s="47">
        <f>VLOOKUP($A18,'RevPAR Raw Data'!$B$6:$BE$43,'RevPAR Raw Data'!AT$1,FALSE)</f>
        <v>4.3630816575704099</v>
      </c>
      <c r="BF18" s="48">
        <f>VLOOKUP($A18,'RevPAR Raw Data'!$B$6:$BE$43,'RevPAR Raw Data'!AU$1,FALSE)</f>
        <v>14.898582462820301</v>
      </c>
      <c r="BG18" s="48">
        <f>VLOOKUP($A18,'RevPAR Raw Data'!$B$6:$BE$43,'RevPAR Raw Data'!AV$1,FALSE)</f>
        <v>19.4333132688975</v>
      </c>
      <c r="BH18" s="48">
        <f>VLOOKUP($A18,'RevPAR Raw Data'!$B$6:$BE$43,'RevPAR Raw Data'!AW$1,FALSE)</f>
        <v>22.168092098286099</v>
      </c>
      <c r="BI18" s="48">
        <f>VLOOKUP($A18,'RevPAR Raw Data'!$B$6:$BE$43,'RevPAR Raw Data'!AX$1,FALSE)</f>
        <v>13.0174031727692</v>
      </c>
      <c r="BJ18" s="49">
        <f>VLOOKUP($A18,'RevPAR Raw Data'!$B$6:$BE$43,'RevPAR Raw Data'!AY$1,FALSE)</f>
        <v>14.8957341549054</v>
      </c>
      <c r="BK18" s="48">
        <f>VLOOKUP($A18,'RevPAR Raw Data'!$B$6:$BE$43,'RevPAR Raw Data'!BA$1,FALSE)</f>
        <v>-4.3593027532759301</v>
      </c>
      <c r="BL18" s="48">
        <f>VLOOKUP($A18,'RevPAR Raw Data'!$B$6:$BE$43,'RevPAR Raw Data'!BB$1,FALSE)</f>
        <v>20.401636577639199</v>
      </c>
      <c r="BM18" s="49">
        <f>VLOOKUP($A18,'RevPAR Raw Data'!$B$6:$BE$43,'RevPAR Raw Data'!BC$1,FALSE)</f>
        <v>7.4228942844786197</v>
      </c>
      <c r="BN18" s="50">
        <f>VLOOKUP($A18,'RevPAR Raw Data'!$B$6:$BE$43,'RevPAR Raw Data'!BE$1,FALSE)</f>
        <v>12.3168277432447</v>
      </c>
    </row>
    <row r="19" spans="1:66" x14ac:dyDescent="0.25">
      <c r="A19" s="63" t="s">
        <v>94</v>
      </c>
      <c r="B19" s="47">
        <f>VLOOKUP($A19,'Occupancy Raw Data'!$B$8:$BE$45,'Occupancy Raw Data'!AG$3,FALSE)</f>
        <v>34.234437957404801</v>
      </c>
      <c r="C19" s="48">
        <f>VLOOKUP($A19,'Occupancy Raw Data'!$B$8:$BE$45,'Occupancy Raw Data'!AH$3,FALSE)</f>
        <v>37.690157059452297</v>
      </c>
      <c r="D19" s="48">
        <f>VLOOKUP($A19,'Occupancy Raw Data'!$B$8:$BE$45,'Occupancy Raw Data'!AI$3,FALSE)</f>
        <v>37.78472165118</v>
      </c>
      <c r="E19" s="48">
        <f>VLOOKUP($A19,'Occupancy Raw Data'!$B$8:$BE$45,'Occupancy Raw Data'!AJ$3,FALSE)</f>
        <v>37.738134340614202</v>
      </c>
      <c r="F19" s="48">
        <f>VLOOKUP($A19,'Occupancy Raw Data'!$B$8:$BE$45,'Occupancy Raw Data'!AK$3,FALSE)</f>
        <v>38.553572896965697</v>
      </c>
      <c r="G19" s="49">
        <f>VLOOKUP($A19,'Occupancy Raw Data'!$B$8:$BE$45,'Occupancy Raw Data'!AL$3,FALSE)</f>
        <v>37.200355134655197</v>
      </c>
      <c r="H19" s="48">
        <f>VLOOKUP($A19,'Occupancy Raw Data'!$B$8:$BE$45,'Occupancy Raw Data'!AN$3,FALSE)</f>
        <v>45.440342077131803</v>
      </c>
      <c r="I19" s="48">
        <f>VLOOKUP($A19,'Occupancy Raw Data'!$B$8:$BE$45,'Occupancy Raw Data'!AO$3,FALSE)</f>
        <v>51.200559164542298</v>
      </c>
      <c r="J19" s="49">
        <f>VLOOKUP($A19,'Occupancy Raw Data'!$B$8:$BE$45,'Occupancy Raw Data'!AP$3,FALSE)</f>
        <v>48.3204506208371</v>
      </c>
      <c r="K19" s="50">
        <f>VLOOKUP($A19,'Occupancy Raw Data'!$B$8:$BE$45,'Occupancy Raw Data'!AR$3,FALSE)</f>
        <v>40.376890914215899</v>
      </c>
      <c r="M19" s="47">
        <f>VLOOKUP($A19,'Occupancy Raw Data'!$B$8:$BE$45,'Occupancy Raw Data'!AT$3,FALSE)</f>
        <v>-5.7191905083257302</v>
      </c>
      <c r="N19" s="48">
        <f>VLOOKUP($A19,'Occupancy Raw Data'!$B$8:$BE$45,'Occupancy Raw Data'!AU$3,FALSE)</f>
        <v>-2.89043003345129</v>
      </c>
      <c r="O19" s="48">
        <f>VLOOKUP($A19,'Occupancy Raw Data'!$B$8:$BE$45,'Occupancy Raw Data'!AV$3,FALSE)</f>
        <v>-4.0067133025628099</v>
      </c>
      <c r="P19" s="48">
        <f>VLOOKUP($A19,'Occupancy Raw Data'!$B$8:$BE$45,'Occupancy Raw Data'!AW$3,FALSE)</f>
        <v>-5.1886991316714299</v>
      </c>
      <c r="Q19" s="48">
        <f>VLOOKUP($A19,'Occupancy Raw Data'!$B$8:$BE$45,'Occupancy Raw Data'!AX$3,FALSE)</f>
        <v>-7.9467002362797601</v>
      </c>
      <c r="R19" s="49">
        <f>VLOOKUP($A19,'Occupancy Raw Data'!$B$8:$BE$45,'Occupancy Raw Data'!AY$3,FALSE)</f>
        <v>-5.1834591433920796</v>
      </c>
      <c r="S19" s="48">
        <f>VLOOKUP($A19,'Occupancy Raw Data'!$B$8:$BE$45,'Occupancy Raw Data'!BA$3,FALSE)</f>
        <v>-13.911359321030501</v>
      </c>
      <c r="T19" s="48">
        <f>VLOOKUP($A19,'Occupancy Raw Data'!$B$8:$BE$45,'Occupancy Raw Data'!BB$3,FALSE)</f>
        <v>-3.0802467896397299</v>
      </c>
      <c r="U19" s="49">
        <f>VLOOKUP($A19,'Occupancy Raw Data'!$B$8:$BE$45,'Occupancy Raw Data'!BC$3,FALSE)</f>
        <v>-8.4935169540309605</v>
      </c>
      <c r="V19" s="50">
        <f>VLOOKUP($A19,'Occupancy Raw Data'!$B$8:$BE$45,'Occupancy Raw Data'!BE$3,FALSE)</f>
        <v>-6.3433145924925904</v>
      </c>
      <c r="X19" s="51">
        <f>VLOOKUP($A19,'ADR Raw Data'!$B$6:$BE$43,'ADR Raw Data'!AG$1,FALSE)</f>
        <v>95.957305452471005</v>
      </c>
      <c r="Y19" s="52">
        <f>VLOOKUP($A19,'ADR Raw Data'!$B$6:$BE$43,'ADR Raw Data'!AH$1,FALSE)</f>
        <v>98.749332060652307</v>
      </c>
      <c r="Z19" s="52">
        <f>VLOOKUP($A19,'ADR Raw Data'!$B$6:$BE$43,'ADR Raw Data'!AI$1,FALSE)</f>
        <v>100.028107083786</v>
      </c>
      <c r="AA19" s="52">
        <f>VLOOKUP($A19,'ADR Raw Data'!$B$6:$BE$43,'ADR Raw Data'!AJ$1,FALSE)</f>
        <v>96.895435130283403</v>
      </c>
      <c r="AB19" s="52">
        <f>VLOOKUP($A19,'ADR Raw Data'!$B$6:$BE$43,'ADR Raw Data'!AK$1,FALSE)</f>
        <v>97.133384979204394</v>
      </c>
      <c r="AC19" s="53">
        <f>VLOOKUP($A19,'ADR Raw Data'!$B$6:$BE$43,'ADR Raw Data'!AL$1,FALSE)</f>
        <v>97.783878677185498</v>
      </c>
      <c r="AD19" s="52">
        <f>VLOOKUP($A19,'ADR Raw Data'!$B$6:$BE$43,'ADR Raw Data'!AN$1,FALSE)</f>
        <v>107.84885657347</v>
      </c>
      <c r="AE19" s="52">
        <f>VLOOKUP($A19,'ADR Raw Data'!$B$6:$BE$43,'ADR Raw Data'!AO$1,FALSE)</f>
        <v>115.52390518750499</v>
      </c>
      <c r="AF19" s="53">
        <f>VLOOKUP($A19,'ADR Raw Data'!$B$6:$BE$43,'ADR Raw Data'!AP$1,FALSE)</f>
        <v>111.915113982131</v>
      </c>
      <c r="AG19" s="54">
        <f>VLOOKUP($A19,'ADR Raw Data'!$B$6:$BE$43,'ADR Raw Data'!AR$1,FALSE)</f>
        <v>102.614727693907</v>
      </c>
      <c r="AI19" s="47">
        <f>VLOOKUP($A19,'ADR Raw Data'!$B$6:$BE$43,'ADR Raw Data'!AT$1,FALSE)</f>
        <v>3.3587479398556699</v>
      </c>
      <c r="AJ19" s="48">
        <f>VLOOKUP($A19,'ADR Raw Data'!$B$6:$BE$43,'ADR Raw Data'!AU$1,FALSE)</f>
        <v>7.0330556338898704</v>
      </c>
      <c r="AK19" s="48">
        <f>VLOOKUP($A19,'ADR Raw Data'!$B$6:$BE$43,'ADR Raw Data'!AV$1,FALSE)</f>
        <v>7.4376577948136298</v>
      </c>
      <c r="AL19" s="48">
        <f>VLOOKUP($A19,'ADR Raw Data'!$B$6:$BE$43,'ADR Raw Data'!AW$1,FALSE)</f>
        <v>3.1772277263465001</v>
      </c>
      <c r="AM19" s="48">
        <f>VLOOKUP($A19,'ADR Raw Data'!$B$6:$BE$43,'ADR Raw Data'!AX$1,FALSE)</f>
        <v>2.9743747410231598</v>
      </c>
      <c r="AN19" s="49">
        <f>VLOOKUP($A19,'ADR Raw Data'!$B$6:$BE$43,'ADR Raw Data'!AY$1,FALSE)</f>
        <v>4.7911476053822399</v>
      </c>
      <c r="AO19" s="48">
        <f>VLOOKUP($A19,'ADR Raw Data'!$B$6:$BE$43,'ADR Raw Data'!BA$1,FALSE)</f>
        <v>-7.7787875043633399</v>
      </c>
      <c r="AP19" s="48">
        <f>VLOOKUP($A19,'ADR Raw Data'!$B$6:$BE$43,'ADR Raw Data'!BB$1,FALSE)</f>
        <v>6.1668194650675003</v>
      </c>
      <c r="AQ19" s="49">
        <f>VLOOKUP($A19,'ADR Raw Data'!$B$6:$BE$43,'ADR Raw Data'!BC$1,FALSE)</f>
        <v>-0.85301475923685799</v>
      </c>
      <c r="AR19" s="50">
        <f>VLOOKUP($A19,'ADR Raw Data'!$B$6:$BE$43,'ADR Raw Data'!BE$1,FALSE)</f>
        <v>2.4507970197912599</v>
      </c>
      <c r="AT19" s="51">
        <f>VLOOKUP($A19,'RevPAR Raw Data'!$B$6:$BE$43,'RevPAR Raw Data'!AG$1,FALSE)</f>
        <v>32.850444200723601</v>
      </c>
      <c r="AU19" s="52">
        <f>VLOOKUP($A19,'RevPAR Raw Data'!$B$6:$BE$43,'RevPAR Raw Data'!AH$1,FALSE)</f>
        <v>37.218778348819903</v>
      </c>
      <c r="AV19" s="52">
        <f>VLOOKUP($A19,'RevPAR Raw Data'!$B$6:$BE$43,'RevPAR Raw Data'!AI$1,FALSE)</f>
        <v>37.795341834553</v>
      </c>
      <c r="AW19" s="52">
        <f>VLOOKUP($A19,'RevPAR Raw Data'!$B$6:$BE$43,'RevPAR Raw Data'!AJ$1,FALSE)</f>
        <v>36.566529479388997</v>
      </c>
      <c r="AX19" s="52">
        <f>VLOOKUP($A19,'RevPAR Raw Data'!$B$6:$BE$43,'RevPAR Raw Data'!AK$1,FALSE)</f>
        <v>37.448390385247897</v>
      </c>
      <c r="AY19" s="53">
        <f>VLOOKUP($A19,'RevPAR Raw Data'!$B$6:$BE$43,'RevPAR Raw Data'!AL$1,FALSE)</f>
        <v>36.375950132353402</v>
      </c>
      <c r="AZ19" s="52">
        <f>VLOOKUP($A19,'RevPAR Raw Data'!$B$6:$BE$43,'RevPAR Raw Data'!AN$1,FALSE)</f>
        <v>49.006889353260398</v>
      </c>
      <c r="BA19" s="52">
        <f>VLOOKUP($A19,'RevPAR Raw Data'!$B$6:$BE$43,'RevPAR Raw Data'!AO$1,FALSE)</f>
        <v>59.148885424718301</v>
      </c>
      <c r="BB19" s="53">
        <f>VLOOKUP($A19,'RevPAR Raw Data'!$B$6:$BE$43,'RevPAR Raw Data'!AP$1,FALSE)</f>
        <v>54.077887388989303</v>
      </c>
      <c r="BC19" s="54">
        <f>VLOOKUP($A19,'RevPAR Raw Data'!$B$6:$BE$43,'RevPAR Raw Data'!AR$1,FALSE)</f>
        <v>41.432636662888697</v>
      </c>
      <c r="BE19" s="47">
        <f>VLOOKUP($A19,'RevPAR Raw Data'!$B$6:$BE$43,'RevPAR Raw Data'!AT$1,FALSE)</f>
        <v>-2.5525357618448701</v>
      </c>
      <c r="BF19" s="48">
        <f>VLOOKUP($A19,'RevPAR Raw Data'!$B$6:$BE$43,'RevPAR Raw Data'!AU$1,FALSE)</f>
        <v>3.93934004812728</v>
      </c>
      <c r="BG19" s="48">
        <f>VLOOKUP($A19,'RevPAR Raw Data'!$B$6:$BE$43,'RevPAR Raw Data'!AV$1,FALSE)</f>
        <v>3.1329388679869101</v>
      </c>
      <c r="BH19" s="48">
        <f>VLOOKUP($A19,'RevPAR Raw Data'!$B$6:$BE$43,'RevPAR Raw Data'!AW$1,FALSE)</f>
        <v>-2.17632819277308</v>
      </c>
      <c r="BI19" s="48">
        <f>VLOOKUP($A19,'RevPAR Raw Data'!$B$6:$BE$43,'RevPAR Raw Data'!AX$1,FALSE)</f>
        <v>-5.2086901398293204</v>
      </c>
      <c r="BJ19" s="49">
        <f>VLOOKUP($A19,'RevPAR Raw Data'!$B$6:$BE$43,'RevPAR Raw Data'!AY$1,FALSE)</f>
        <v>-0.64065871663443197</v>
      </c>
      <c r="BK19" s="48">
        <f>VLOOKUP($A19,'RevPAR Raw Data'!$B$6:$BE$43,'RevPAR Raw Data'!BA$1,FALSE)</f>
        <v>-20.6080117448425</v>
      </c>
      <c r="BL19" s="48">
        <f>VLOOKUP($A19,'RevPAR Raw Data'!$B$6:$BE$43,'RevPAR Raw Data'!BB$1,FALSE)</f>
        <v>2.8966194168321402</v>
      </c>
      <c r="BM19" s="49">
        <f>VLOOKUP($A19,'RevPAR Raw Data'!$B$6:$BE$43,'RevPAR Raw Data'!BC$1,FALSE)</f>
        <v>-9.2740807600716497</v>
      </c>
      <c r="BN19" s="50">
        <f>VLOOKUP($A19,'RevPAR Raw Data'!$B$6:$BE$43,'RevPAR Raw Data'!BE$1,FALSE)</f>
        <v>-4.0479793376901103</v>
      </c>
    </row>
    <row r="20" spans="1:66" x14ac:dyDescent="0.25">
      <c r="A20" s="63" t="s">
        <v>29</v>
      </c>
      <c r="B20" s="47">
        <f>VLOOKUP($A20,'Occupancy Raw Data'!$B$8:$BE$45,'Occupancy Raw Data'!AG$3,FALSE)</f>
        <v>39.201877934272296</v>
      </c>
      <c r="C20" s="48">
        <f>VLOOKUP($A20,'Occupancy Raw Data'!$B$8:$BE$45,'Occupancy Raw Data'!AH$3,FALSE)</f>
        <v>41.351441985244797</v>
      </c>
      <c r="D20" s="48">
        <f>VLOOKUP($A20,'Occupancy Raw Data'!$B$8:$BE$45,'Occupancy Raw Data'!AI$3,FALSE)</f>
        <v>43.769282360831603</v>
      </c>
      <c r="E20" s="48">
        <f>VLOOKUP($A20,'Occupancy Raw Data'!$B$8:$BE$45,'Occupancy Raw Data'!AJ$3,FALSE)</f>
        <v>44.322602280348697</v>
      </c>
      <c r="F20" s="48">
        <f>VLOOKUP($A20,'Occupancy Raw Data'!$B$8:$BE$45,'Occupancy Raw Data'!AK$3,FALSE)</f>
        <v>43.551307847082398</v>
      </c>
      <c r="G20" s="49">
        <f>VLOOKUP($A20,'Occupancy Raw Data'!$B$8:$BE$45,'Occupancy Raw Data'!AL$3,FALSE)</f>
        <v>42.439302481555998</v>
      </c>
      <c r="H20" s="48">
        <f>VLOOKUP($A20,'Occupancy Raw Data'!$B$8:$BE$45,'Occupancy Raw Data'!AN$3,FALSE)</f>
        <v>52.370892018779301</v>
      </c>
      <c r="I20" s="48">
        <f>VLOOKUP($A20,'Occupancy Raw Data'!$B$8:$BE$45,'Occupancy Raw Data'!AO$3,FALSE)</f>
        <v>57.357478202548599</v>
      </c>
      <c r="J20" s="49">
        <f>VLOOKUP($A20,'Occupancy Raw Data'!$B$8:$BE$45,'Occupancy Raw Data'!AP$3,FALSE)</f>
        <v>54.864185110663897</v>
      </c>
      <c r="K20" s="50">
        <f>VLOOKUP($A20,'Occupancy Raw Data'!$B$8:$BE$45,'Occupancy Raw Data'!AR$3,FALSE)</f>
        <v>45.989268947015397</v>
      </c>
      <c r="M20" s="47">
        <f>VLOOKUP($A20,'Occupancy Raw Data'!$B$8:$BE$45,'Occupancy Raw Data'!AT$3,FALSE)</f>
        <v>0.29036365083154198</v>
      </c>
      <c r="N20" s="48">
        <f>VLOOKUP($A20,'Occupancy Raw Data'!$B$8:$BE$45,'Occupancy Raw Data'!AU$3,FALSE)</f>
        <v>-8.5749721216808101</v>
      </c>
      <c r="O20" s="48">
        <f>VLOOKUP($A20,'Occupancy Raw Data'!$B$8:$BE$45,'Occupancy Raw Data'!AV$3,FALSE)</f>
        <v>-4.4852416310912302E-2</v>
      </c>
      <c r="P20" s="48">
        <f>VLOOKUP($A20,'Occupancy Raw Data'!$B$8:$BE$45,'Occupancy Raw Data'!AW$3,FALSE)</f>
        <v>10.5245925689053</v>
      </c>
      <c r="Q20" s="48">
        <f>VLOOKUP($A20,'Occupancy Raw Data'!$B$8:$BE$45,'Occupancy Raw Data'!AX$3,FALSE)</f>
        <v>7.1147858308396899</v>
      </c>
      <c r="R20" s="49">
        <f>VLOOKUP($A20,'Occupancy Raw Data'!$B$8:$BE$45,'Occupancy Raw Data'!AY$3,FALSE)</f>
        <v>1.59371190214681</v>
      </c>
      <c r="S20" s="48">
        <f>VLOOKUP($A20,'Occupancy Raw Data'!$B$8:$BE$45,'Occupancy Raw Data'!BA$3,FALSE)</f>
        <v>-2.1069666710271902</v>
      </c>
      <c r="T20" s="48">
        <f>VLOOKUP($A20,'Occupancy Raw Data'!$B$8:$BE$45,'Occupancy Raw Data'!BB$3,FALSE)</f>
        <v>1.5618284718101001</v>
      </c>
      <c r="U20" s="49">
        <f>VLOOKUP($A20,'Occupancy Raw Data'!$B$8:$BE$45,'Occupancy Raw Data'!BC$3,FALSE)</f>
        <v>-0.220622043991413</v>
      </c>
      <c r="V20" s="50">
        <f>VLOOKUP($A20,'Occupancy Raw Data'!$B$8:$BE$45,'Occupancy Raw Data'!BE$3,FALSE)</f>
        <v>0.97297843645712501</v>
      </c>
      <c r="X20" s="51">
        <f>VLOOKUP($A20,'ADR Raw Data'!$B$6:$BE$43,'ADR Raw Data'!AG$1,FALSE)</f>
        <v>148.45769118905</v>
      </c>
      <c r="Y20" s="52">
        <f>VLOOKUP($A20,'ADR Raw Data'!$B$6:$BE$43,'ADR Raw Data'!AH$1,FALSE)</f>
        <v>144.57817208661001</v>
      </c>
      <c r="Z20" s="52">
        <f>VLOOKUP($A20,'ADR Raw Data'!$B$6:$BE$43,'ADR Raw Data'!AI$1,FALSE)</f>
        <v>149.45947287771901</v>
      </c>
      <c r="AA20" s="52">
        <f>VLOOKUP($A20,'ADR Raw Data'!$B$6:$BE$43,'ADR Raw Data'!AJ$1,FALSE)</f>
        <v>152.92137550124801</v>
      </c>
      <c r="AB20" s="52">
        <f>VLOOKUP($A20,'ADR Raw Data'!$B$6:$BE$43,'ADR Raw Data'!AK$1,FALSE)</f>
        <v>155.23531146531101</v>
      </c>
      <c r="AC20" s="53">
        <f>VLOOKUP($A20,'ADR Raw Data'!$B$6:$BE$43,'ADR Raw Data'!AL$1,FALSE)</f>
        <v>150.23170662325899</v>
      </c>
      <c r="AD20" s="52">
        <f>VLOOKUP($A20,'ADR Raw Data'!$B$6:$BE$43,'ADR Raw Data'!AN$1,FALSE)</f>
        <v>181.35138246782299</v>
      </c>
      <c r="AE20" s="52">
        <f>VLOOKUP($A20,'ADR Raw Data'!$B$6:$BE$43,'ADR Raw Data'!AO$1,FALSE)</f>
        <v>194.588720767072</v>
      </c>
      <c r="AF20" s="53">
        <f>VLOOKUP($A20,'ADR Raw Data'!$B$6:$BE$43,'ADR Raw Data'!AP$1,FALSE)</f>
        <v>188.27083585464899</v>
      </c>
      <c r="AG20" s="54">
        <f>VLOOKUP($A20,'ADR Raw Data'!$B$6:$BE$43,'ADR Raw Data'!AR$1,FALSE)</f>
        <v>163.197376195337</v>
      </c>
      <c r="AI20" s="47">
        <f>VLOOKUP($A20,'ADR Raw Data'!$B$6:$BE$43,'ADR Raw Data'!AT$1,FALSE)</f>
        <v>1.6664501770825599</v>
      </c>
      <c r="AJ20" s="48">
        <f>VLOOKUP($A20,'ADR Raw Data'!$B$6:$BE$43,'ADR Raw Data'!AU$1,FALSE)</f>
        <v>2.64641263083805</v>
      </c>
      <c r="AK20" s="48">
        <f>VLOOKUP($A20,'ADR Raw Data'!$B$6:$BE$43,'ADR Raw Data'!AV$1,FALSE)</f>
        <v>3.6022761575676201</v>
      </c>
      <c r="AL20" s="48">
        <f>VLOOKUP($A20,'ADR Raw Data'!$B$6:$BE$43,'ADR Raw Data'!AW$1,FALSE)</f>
        <v>3.8748852325449201</v>
      </c>
      <c r="AM20" s="48">
        <f>VLOOKUP($A20,'ADR Raw Data'!$B$6:$BE$43,'ADR Raw Data'!AX$1,FALSE)</f>
        <v>3.50832314616666</v>
      </c>
      <c r="AN20" s="49">
        <f>VLOOKUP($A20,'ADR Raw Data'!$B$6:$BE$43,'ADR Raw Data'!AY$1,FALSE)</f>
        <v>3.2290262513727601</v>
      </c>
      <c r="AO20" s="48">
        <f>VLOOKUP($A20,'ADR Raw Data'!$B$6:$BE$43,'ADR Raw Data'!BA$1,FALSE)</f>
        <v>0.26926001243563602</v>
      </c>
      <c r="AP20" s="48">
        <f>VLOOKUP($A20,'ADR Raw Data'!$B$6:$BE$43,'ADR Raw Data'!BB$1,FALSE)</f>
        <v>9.6989922298430002</v>
      </c>
      <c r="AQ20" s="49">
        <f>VLOOKUP($A20,'ADR Raw Data'!$B$6:$BE$43,'ADR Raw Data'!BC$1,FALSE)</f>
        <v>5.1330307097388204</v>
      </c>
      <c r="AR20" s="50">
        <f>VLOOKUP($A20,'ADR Raw Data'!$B$6:$BE$43,'ADR Raw Data'!BE$1,FALSE)</f>
        <v>3.8835273749356101</v>
      </c>
      <c r="AT20" s="51">
        <f>VLOOKUP($A20,'RevPAR Raw Data'!$B$6:$BE$43,'RevPAR Raw Data'!AG$1,FALSE)</f>
        <v>58.198202883970403</v>
      </c>
      <c r="AU20" s="52">
        <f>VLOOKUP($A20,'RevPAR Raw Data'!$B$6:$BE$43,'RevPAR Raw Data'!AH$1,FALSE)</f>
        <v>59.785158953722302</v>
      </c>
      <c r="AV20" s="52">
        <f>VLOOKUP($A20,'RevPAR Raw Data'!$B$6:$BE$43,'RevPAR Raw Data'!AI$1,FALSE)</f>
        <v>65.417338698859794</v>
      </c>
      <c r="AW20" s="52">
        <f>VLOOKUP($A20,'RevPAR Raw Data'!$B$6:$BE$43,'RevPAR Raw Data'!AJ$1,FALSE)</f>
        <v>67.778733065056997</v>
      </c>
      <c r="AX20" s="52">
        <f>VLOOKUP($A20,'RevPAR Raw Data'!$B$6:$BE$43,'RevPAR Raw Data'!AK$1,FALSE)</f>
        <v>67.607008383635105</v>
      </c>
      <c r="AY20" s="53">
        <f>VLOOKUP($A20,'RevPAR Raw Data'!$B$6:$BE$43,'RevPAR Raw Data'!AL$1,FALSE)</f>
        <v>63.757288397048903</v>
      </c>
      <c r="AZ20" s="52">
        <f>VLOOKUP($A20,'RevPAR Raw Data'!$B$6:$BE$43,'RevPAR Raw Data'!AN$1,FALSE)</f>
        <v>94.975336686787301</v>
      </c>
      <c r="BA20" s="52">
        <f>VLOOKUP($A20,'RevPAR Raw Data'!$B$6:$BE$43,'RevPAR Raw Data'!AO$1,FALSE)</f>
        <v>111.611183098591</v>
      </c>
      <c r="BB20" s="53">
        <f>VLOOKUP($A20,'RevPAR Raw Data'!$B$6:$BE$43,'RevPAR Raw Data'!AP$1,FALSE)</f>
        <v>103.29325989268899</v>
      </c>
      <c r="BC20" s="54">
        <f>VLOOKUP($A20,'RevPAR Raw Data'!$B$6:$BE$43,'RevPAR Raw Data'!AR$1,FALSE)</f>
        <v>75.053280252946195</v>
      </c>
      <c r="BE20" s="47">
        <f>VLOOKUP($A20,'RevPAR Raw Data'!$B$6:$BE$43,'RevPAR Raw Data'!AT$1,FALSE)</f>
        <v>1.9616525934875699</v>
      </c>
      <c r="BF20" s="48">
        <f>VLOOKUP($A20,'RevPAR Raw Data'!$B$6:$BE$43,'RevPAR Raw Data'!AU$1,FALSE)</f>
        <v>-6.1554886361617598</v>
      </c>
      <c r="BG20" s="48">
        <f>VLOOKUP($A20,'RevPAR Raw Data'!$B$6:$BE$43,'RevPAR Raw Data'!AV$1,FALSE)</f>
        <v>3.5558080333578501</v>
      </c>
      <c r="BH20" s="48">
        <f>VLOOKUP($A20,'RevPAR Raw Data'!$B$6:$BE$43,'RevPAR Raw Data'!AW$1,FALSE)</f>
        <v>14.8072936846883</v>
      </c>
      <c r="BI20" s="48">
        <f>VLOOKUP($A20,'RevPAR Raw Data'!$B$6:$BE$43,'RevPAR Raw Data'!AX$1,FALSE)</f>
        <v>10.8727186551098</v>
      </c>
      <c r="BJ20" s="49">
        <f>VLOOKUP($A20,'RevPAR Raw Data'!$B$6:$BE$43,'RevPAR Raw Data'!AY$1,FALSE)</f>
        <v>4.8741995292111504</v>
      </c>
      <c r="BK20" s="48">
        <f>VLOOKUP($A20,'RevPAR Raw Data'!$B$6:$BE$43,'RevPAR Raw Data'!BA$1,FALSE)</f>
        <v>-1.8433798773119801</v>
      </c>
      <c r="BL20" s="48">
        <f>VLOOKUP($A20,'RevPAR Raw Data'!$B$6:$BE$43,'RevPAR Raw Data'!BB$1,FALSE)</f>
        <v>11.4123023237774</v>
      </c>
      <c r="BM20" s="49">
        <f>VLOOKUP($A20,'RevPAR Raw Data'!$B$6:$BE$43,'RevPAR Raw Data'!BC$1,FALSE)</f>
        <v>4.9010840684768704</v>
      </c>
      <c r="BN20" s="50">
        <f>VLOOKUP($A20,'RevPAR Raw Data'!$B$6:$BE$43,'RevPAR Raw Data'!BE$1,FALSE)</f>
        <v>4.8942916953247604</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Data'!AG$3,FALSE)</f>
        <v>35.861132660977503</v>
      </c>
      <c r="C22" s="48">
        <f>VLOOKUP($A22,'Occupancy Raw Data'!$B$8:$BE$45,'Occupancy Raw Data'!AH$3,FALSE)</f>
        <v>47.190093330512198</v>
      </c>
      <c r="D22" s="48">
        <f>VLOOKUP($A22,'Occupancy Raw Data'!$B$8:$BE$45,'Occupancy Raw Data'!AI$3,FALSE)</f>
        <v>50.936831464372098</v>
      </c>
      <c r="E22" s="48">
        <f>VLOOKUP($A22,'Occupancy Raw Data'!$B$8:$BE$45,'Occupancy Raw Data'!AJ$3,FALSE)</f>
        <v>50.034675694101601</v>
      </c>
      <c r="F22" s="48">
        <f>VLOOKUP($A22,'Occupancy Raw Data'!$B$8:$BE$45,'Occupancy Raw Data'!AK$3,FALSE)</f>
        <v>46.484237252274397</v>
      </c>
      <c r="G22" s="49">
        <f>VLOOKUP($A22,'Occupancy Raw Data'!$B$8:$BE$45,'Occupancy Raw Data'!AL$3,FALSE)</f>
        <v>46.101394080447598</v>
      </c>
      <c r="H22" s="48">
        <f>VLOOKUP($A22,'Occupancy Raw Data'!$B$8:$BE$45,'Occupancy Raw Data'!AN$3,FALSE)</f>
        <v>44.900909796177402</v>
      </c>
      <c r="I22" s="48">
        <f>VLOOKUP($A22,'Occupancy Raw Data'!$B$8:$BE$45,'Occupancy Raw Data'!AO$3,FALSE)</f>
        <v>43.532689188236098</v>
      </c>
      <c r="J22" s="49">
        <f>VLOOKUP($A22,'Occupancy Raw Data'!$B$8:$BE$45,'Occupancy Raw Data'!AP$3,FALSE)</f>
        <v>44.216799492206697</v>
      </c>
      <c r="K22" s="50">
        <f>VLOOKUP($A22,'Occupancy Raw Data'!$B$8:$BE$45,'Occupancy Raw Data'!AR$3,FALSE)</f>
        <v>45.562938483807301</v>
      </c>
      <c r="M22" s="47">
        <f>VLOOKUP($A22,'Occupancy Raw Data'!$B$8:$BE$45,'Occupancy Raw Data'!AT$3,FALSE)</f>
        <v>-5.4218010324363597</v>
      </c>
      <c r="N22" s="48">
        <f>VLOOKUP($A22,'Occupancy Raw Data'!$B$8:$BE$45,'Occupancy Raw Data'!AU$3,FALSE)</f>
        <v>0.25361907620188601</v>
      </c>
      <c r="O22" s="48">
        <f>VLOOKUP($A22,'Occupancy Raw Data'!$B$8:$BE$45,'Occupancy Raw Data'!AV$3,FALSE)</f>
        <v>5.6114494056466402</v>
      </c>
      <c r="P22" s="48">
        <f>VLOOKUP($A22,'Occupancy Raw Data'!$B$8:$BE$45,'Occupancy Raw Data'!AW$3,FALSE)</f>
        <v>6.1878223795230403</v>
      </c>
      <c r="Q22" s="48">
        <f>VLOOKUP($A22,'Occupancy Raw Data'!$B$8:$BE$45,'Occupancy Raw Data'!AX$3,FALSE)</f>
        <v>8.5252529573511193</v>
      </c>
      <c r="R22" s="49">
        <f>VLOOKUP($A22,'Occupancy Raw Data'!$B$8:$BE$45,'Occupancy Raw Data'!AY$3,FALSE)</f>
        <v>3.2877486401785898</v>
      </c>
      <c r="S22" s="48">
        <f>VLOOKUP($A22,'Occupancy Raw Data'!$B$8:$BE$45,'Occupancy Raw Data'!BA$3,FALSE)</f>
        <v>4.2992278856125701</v>
      </c>
      <c r="T22" s="48">
        <f>VLOOKUP($A22,'Occupancy Raw Data'!$B$8:$BE$45,'Occupancy Raw Data'!BB$3,FALSE)</f>
        <v>2.4349362795720499</v>
      </c>
      <c r="U22" s="49">
        <f>VLOOKUP($A22,'Occupancy Raw Data'!$B$8:$BE$45,'Occupancy Raw Data'!BC$3,FALSE)</f>
        <v>3.37297895876622</v>
      </c>
      <c r="V22" s="50">
        <f>VLOOKUP($A22,'Occupancy Raw Data'!$B$8:$BE$45,'Occupancy Raw Data'!BE$3,FALSE)</f>
        <v>3.3112068033689099</v>
      </c>
      <c r="X22" s="51">
        <f>VLOOKUP($A22,'ADR Raw Data'!$B$6:$BE$43,'ADR Raw Data'!AG$1,FALSE)</f>
        <v>92.719209072881299</v>
      </c>
      <c r="Y22" s="52">
        <f>VLOOKUP($A22,'ADR Raw Data'!$B$6:$BE$43,'ADR Raw Data'!AH$1,FALSE)</f>
        <v>94.855094964691801</v>
      </c>
      <c r="Z22" s="52">
        <f>VLOOKUP($A22,'ADR Raw Data'!$B$6:$BE$43,'ADR Raw Data'!AI$1,FALSE)</f>
        <v>96.938579983384798</v>
      </c>
      <c r="AA22" s="52">
        <f>VLOOKUP($A22,'ADR Raw Data'!$B$6:$BE$43,'ADR Raw Data'!AJ$1,FALSE)</f>
        <v>96.577349323998902</v>
      </c>
      <c r="AB22" s="52">
        <f>VLOOKUP($A22,'ADR Raw Data'!$B$6:$BE$43,'ADR Raw Data'!AK$1,FALSE)</f>
        <v>97.835003034440902</v>
      </c>
      <c r="AC22" s="53">
        <f>VLOOKUP($A22,'ADR Raw Data'!$B$6:$BE$43,'ADR Raw Data'!AL$1,FALSE)</f>
        <v>95.957977144488893</v>
      </c>
      <c r="AD22" s="52">
        <f>VLOOKUP($A22,'ADR Raw Data'!$B$6:$BE$43,'ADR Raw Data'!AN$1,FALSE)</f>
        <v>106.858079138197</v>
      </c>
      <c r="AE22" s="52">
        <f>VLOOKUP($A22,'ADR Raw Data'!$B$6:$BE$43,'ADR Raw Data'!AO$1,FALSE)</f>
        <v>109.203665586607</v>
      </c>
      <c r="AF22" s="53">
        <f>VLOOKUP($A22,'ADR Raw Data'!$B$6:$BE$43,'ADR Raw Data'!AP$1,FALSE)</f>
        <v>108.012727224393</v>
      </c>
      <c r="AG22" s="54">
        <f>VLOOKUP($A22,'ADR Raw Data'!$B$6:$BE$43,'ADR Raw Data'!AR$1,FALSE)</f>
        <v>99.300433503909304</v>
      </c>
      <c r="AH22" s="65"/>
      <c r="AI22" s="47">
        <f>VLOOKUP($A22,'ADR Raw Data'!$B$6:$BE$43,'ADR Raw Data'!AT$1,FALSE)</f>
        <v>0.44549692771578597</v>
      </c>
      <c r="AJ22" s="48">
        <f>VLOOKUP($A22,'ADR Raw Data'!$B$6:$BE$43,'ADR Raw Data'!AU$1,FALSE)</f>
        <v>1.4151597698079601</v>
      </c>
      <c r="AK22" s="48">
        <f>VLOOKUP($A22,'ADR Raw Data'!$B$6:$BE$43,'ADR Raw Data'!AV$1,FALSE)</f>
        <v>4.0522933911651497</v>
      </c>
      <c r="AL22" s="48">
        <f>VLOOKUP($A22,'ADR Raw Data'!$B$6:$BE$43,'ADR Raw Data'!AW$1,FALSE)</f>
        <v>4.0621958972381602</v>
      </c>
      <c r="AM22" s="48">
        <f>VLOOKUP($A22,'ADR Raw Data'!$B$6:$BE$43,'ADR Raw Data'!AX$1,FALSE)</f>
        <v>2.1729218083075699</v>
      </c>
      <c r="AN22" s="49">
        <f>VLOOKUP($A22,'ADR Raw Data'!$B$6:$BE$43,'ADR Raw Data'!AY$1,FALSE)</f>
        <v>2.60934282754038</v>
      </c>
      <c r="AO22" s="48">
        <f>VLOOKUP($A22,'ADR Raw Data'!$B$6:$BE$43,'ADR Raw Data'!BA$1,FALSE)</f>
        <v>0.28056436398732898</v>
      </c>
      <c r="AP22" s="48">
        <f>VLOOKUP($A22,'ADR Raw Data'!$B$6:$BE$43,'ADR Raw Data'!BB$1,FALSE)</f>
        <v>4.71276957478611</v>
      </c>
      <c r="AQ22" s="49">
        <f>VLOOKUP($A22,'ADR Raw Data'!$B$6:$BE$43,'ADR Raw Data'!BC$1,FALSE)</f>
        <v>2.4482743946952898</v>
      </c>
      <c r="AR22" s="50">
        <f>VLOOKUP($A22,'ADR Raw Data'!$B$6:$BE$43,'ADR Raw Data'!BE$1,FALSE)</f>
        <v>2.56325129273828</v>
      </c>
      <c r="AT22" s="51">
        <f>VLOOKUP($A22,'RevPAR Raw Data'!$B$6:$BE$43,'RevPAR Raw Data'!AG$1,FALSE)</f>
        <v>33.250158567835001</v>
      </c>
      <c r="AU22" s="52">
        <f>VLOOKUP($A22,'RevPAR Raw Data'!$B$6:$BE$43,'RevPAR Raw Data'!AH$1,FALSE)</f>
        <v>44.762207842584097</v>
      </c>
      <c r="AV22" s="52">
        <f>VLOOKUP($A22,'RevPAR Raw Data'!$B$6:$BE$43,'RevPAR Raw Data'!AI$1,FALSE)</f>
        <v>49.377441110092299</v>
      </c>
      <c r="AW22" s="52">
        <f>VLOOKUP($A22,'RevPAR Raw Data'!$B$6:$BE$43,'RevPAR Raw Data'!AJ$1,FALSE)</f>
        <v>48.322163528222397</v>
      </c>
      <c r="AX22" s="52">
        <f>VLOOKUP($A22,'RevPAR Raw Data'!$B$6:$BE$43,'RevPAR Raw Data'!AK$1,FALSE)</f>
        <v>45.477854926299401</v>
      </c>
      <c r="AY22" s="53">
        <f>VLOOKUP($A22,'RevPAR Raw Data'!$B$6:$BE$43,'RevPAR Raw Data'!AL$1,FALSE)</f>
        <v>44.237965195006701</v>
      </c>
      <c r="AZ22" s="52">
        <f>VLOOKUP($A22,'RevPAR Raw Data'!$B$6:$BE$43,'RevPAR Raw Data'!AN$1,FALSE)</f>
        <v>47.980249723769802</v>
      </c>
      <c r="BA22" s="52">
        <f>VLOOKUP($A22,'RevPAR Raw Data'!$B$6:$BE$43,'RevPAR Raw Data'!AO$1,FALSE)</f>
        <v>47.5392923219785</v>
      </c>
      <c r="BB22" s="53">
        <f>VLOOKUP($A22,'RevPAR Raw Data'!$B$6:$BE$43,'RevPAR Raw Data'!AP$1,FALSE)</f>
        <v>47.759771022874197</v>
      </c>
      <c r="BC22" s="54">
        <f>VLOOKUP($A22,'RevPAR Raw Data'!$B$6:$BE$43,'RevPAR Raw Data'!AR$1,FALSE)</f>
        <v>45.244195431540199</v>
      </c>
      <c r="BE22" s="47">
        <f>VLOOKUP($A22,'RevPAR Raw Data'!$B$6:$BE$43,'RevPAR Raw Data'!AT$1,FALSE)</f>
        <v>-5.0004580617469401</v>
      </c>
      <c r="BF22" s="48">
        <f>VLOOKUP($A22,'RevPAR Raw Data'!$B$6:$BE$43,'RevPAR Raw Data'!AU$1,FALSE)</f>
        <v>1.6723679611448199</v>
      </c>
      <c r="BG22" s="48">
        <f>VLOOKUP($A22,'RevPAR Raw Data'!$B$6:$BE$43,'RevPAR Raw Data'!AV$1,FALSE)</f>
        <v>9.8911351902253895</v>
      </c>
      <c r="BH22" s="48">
        <f>VLOOKUP($A22,'RevPAR Raw Data'!$B$6:$BE$43,'RevPAR Raw Data'!AW$1,FALSE)</f>
        <v>10.501379743590499</v>
      </c>
      <c r="BI22" s="48">
        <f>VLOOKUP($A22,'RevPAR Raw Data'!$B$6:$BE$43,'RevPAR Raw Data'!AX$1,FALSE)</f>
        <v>10.8834218463823</v>
      </c>
      <c r="BJ22" s="49">
        <f>VLOOKUP($A22,'RevPAR Raw Data'!$B$6:$BE$43,'RevPAR Raw Data'!AY$1,FALSE)</f>
        <v>5.9828801010490302</v>
      </c>
      <c r="BK22" s="48">
        <f>VLOOKUP($A22,'RevPAR Raw Data'!$B$6:$BE$43,'RevPAR Raw Data'!BA$1,FALSE)</f>
        <v>4.5918543509735397</v>
      </c>
      <c r="BL22" s="48">
        <f>VLOOKUP($A22,'RevPAR Raw Data'!$B$6:$BE$43,'RevPAR Raw Data'!BB$1,FALSE)</f>
        <v>7.2624587905072602</v>
      </c>
      <c r="BM22" s="49">
        <f>VLOOKUP($A22,'RevPAR Raw Data'!$B$6:$BE$43,'RevPAR Raw Data'!BC$1,FALSE)</f>
        <v>5.9038331336474403</v>
      </c>
      <c r="BN22" s="50">
        <f>VLOOKUP($A22,'RevPAR Raw Data'!$B$6:$BE$43,'RevPAR Raw Data'!BE$1,FALSE)</f>
        <v>5.9593326472997896</v>
      </c>
    </row>
    <row r="23" spans="1:66" x14ac:dyDescent="0.25">
      <c r="A23" s="63" t="s">
        <v>71</v>
      </c>
      <c r="B23" s="47">
        <f>VLOOKUP($A23,'Occupancy Raw Data'!$B$8:$BE$45,'Occupancy Raw Data'!AG$3,FALSE)</f>
        <v>34.499947938359</v>
      </c>
      <c r="C23" s="48">
        <f>VLOOKUP($A23,'Occupancy Raw Data'!$B$8:$BE$45,'Occupancy Raw Data'!AH$3,FALSE)</f>
        <v>45.143950437317699</v>
      </c>
      <c r="D23" s="48">
        <f>VLOOKUP($A23,'Occupancy Raw Data'!$B$8:$BE$45,'Occupancy Raw Data'!AI$3,FALSE)</f>
        <v>48.360058309037903</v>
      </c>
      <c r="E23" s="48">
        <f>VLOOKUP($A23,'Occupancy Raw Data'!$B$8:$BE$45,'Occupancy Raw Data'!AJ$3,FALSE)</f>
        <v>47.160037484381498</v>
      </c>
      <c r="F23" s="48">
        <f>VLOOKUP($A23,'Occupancy Raw Data'!$B$8:$BE$45,'Occupancy Raw Data'!AK$3,FALSE)</f>
        <v>42.9638692211578</v>
      </c>
      <c r="G23" s="49">
        <f>VLOOKUP($A23,'Occupancy Raw Data'!$B$8:$BE$45,'Occupancy Raw Data'!AL$3,FALSE)</f>
        <v>43.625572678050801</v>
      </c>
      <c r="H23" s="48">
        <f>VLOOKUP($A23,'Occupancy Raw Data'!$B$8:$BE$45,'Occupancy Raw Data'!AN$3,FALSE)</f>
        <v>41.045397750937099</v>
      </c>
      <c r="I23" s="48">
        <f>VLOOKUP($A23,'Occupancy Raw Data'!$B$8:$BE$45,'Occupancy Raw Data'!AO$3,FALSE)</f>
        <v>40.589858392336502</v>
      </c>
      <c r="J23" s="49">
        <f>VLOOKUP($A23,'Occupancy Raw Data'!$B$8:$BE$45,'Occupancy Raw Data'!AP$3,FALSE)</f>
        <v>40.817628071636797</v>
      </c>
      <c r="K23" s="50">
        <f>VLOOKUP($A23,'Occupancy Raw Data'!$B$8:$BE$45,'Occupancy Raw Data'!AR$3,FALSE)</f>
        <v>42.823302790503902</v>
      </c>
      <c r="M23" s="47">
        <f>VLOOKUP($A23,'Occupancy Raw Data'!$B$8:$BE$45,'Occupancy Raw Data'!AT$3,FALSE)</f>
        <v>-10.980769499703101</v>
      </c>
      <c r="N23" s="48">
        <f>VLOOKUP($A23,'Occupancy Raw Data'!$B$8:$BE$45,'Occupancy Raw Data'!AU$3,FALSE)</f>
        <v>-5.60183114886628</v>
      </c>
      <c r="O23" s="48">
        <f>VLOOKUP($A23,'Occupancy Raw Data'!$B$8:$BE$45,'Occupancy Raw Data'!AV$3,FALSE)</f>
        <v>-0.80439528257528803</v>
      </c>
      <c r="P23" s="48">
        <f>VLOOKUP($A23,'Occupancy Raw Data'!$B$8:$BE$45,'Occupancy Raw Data'!AW$3,FALSE)</f>
        <v>2.30805085096054</v>
      </c>
      <c r="Q23" s="48">
        <f>VLOOKUP($A23,'Occupancy Raw Data'!$B$8:$BE$45,'Occupancy Raw Data'!AX$3,FALSE)</f>
        <v>4.1123384333817201</v>
      </c>
      <c r="R23" s="49">
        <f>VLOOKUP($A23,'Occupancy Raw Data'!$B$8:$BE$45,'Occupancy Raw Data'!AY$3,FALSE)</f>
        <v>-2.0502735245916002</v>
      </c>
      <c r="S23" s="48">
        <f>VLOOKUP($A23,'Occupancy Raw Data'!$B$8:$BE$45,'Occupancy Raw Data'!BA$3,FALSE)</f>
        <v>-1.8681210108657</v>
      </c>
      <c r="T23" s="48">
        <f>VLOOKUP($A23,'Occupancy Raw Data'!$B$8:$BE$45,'Occupancy Raw Data'!BB$3,FALSE)</f>
        <v>-5.4672006299698097</v>
      </c>
      <c r="U23" s="49">
        <f>VLOOKUP($A23,'Occupancy Raw Data'!$B$8:$BE$45,'Occupancy Raw Data'!BC$3,FALSE)</f>
        <v>-3.6897043637863098</v>
      </c>
      <c r="V23" s="50">
        <f>VLOOKUP($A23,'Occupancy Raw Data'!$B$8:$BE$45,'Occupancy Raw Data'!BE$3,FALSE)</f>
        <v>-2.5034353714435702</v>
      </c>
      <c r="X23" s="51">
        <f>VLOOKUP($A23,'ADR Raw Data'!$B$6:$BE$43,'ADR Raw Data'!AG$1,FALSE)</f>
        <v>94.752319764590396</v>
      </c>
      <c r="Y23" s="52">
        <f>VLOOKUP($A23,'ADR Raw Data'!$B$6:$BE$43,'ADR Raw Data'!AH$1,FALSE)</f>
        <v>95.776432751909994</v>
      </c>
      <c r="Z23" s="52">
        <f>VLOOKUP($A23,'ADR Raw Data'!$B$6:$BE$43,'ADR Raw Data'!AI$1,FALSE)</f>
        <v>97.041425072666499</v>
      </c>
      <c r="AA23" s="52">
        <f>VLOOKUP($A23,'ADR Raw Data'!$B$6:$BE$43,'ADR Raw Data'!AJ$1,FALSE)</f>
        <v>97.119362477231306</v>
      </c>
      <c r="AB23" s="52">
        <f>VLOOKUP($A23,'ADR Raw Data'!$B$6:$BE$43,'ADR Raw Data'!AK$1,FALSE)</f>
        <v>98.073012420478605</v>
      </c>
      <c r="AC23" s="53">
        <f>VLOOKUP($A23,'ADR Raw Data'!$B$6:$BE$43,'ADR Raw Data'!AL$1,FALSE)</f>
        <v>96.637605732970499</v>
      </c>
      <c r="AD23" s="52">
        <f>VLOOKUP($A23,'ADR Raw Data'!$B$6:$BE$43,'ADR Raw Data'!AN$1,FALSE)</f>
        <v>107.62786688229301</v>
      </c>
      <c r="AE23" s="52">
        <f>VLOOKUP($A23,'ADR Raw Data'!$B$6:$BE$43,'ADR Raw Data'!AO$1,FALSE)</f>
        <v>110.818476559994</v>
      </c>
      <c r="AF23" s="53">
        <f>VLOOKUP($A23,'ADR Raw Data'!$B$6:$BE$43,'ADR Raw Data'!AP$1,FALSE)</f>
        <v>109.214269634259</v>
      </c>
      <c r="AG23" s="54">
        <f>VLOOKUP($A23,'ADR Raw Data'!$B$6:$BE$43,'ADR Raw Data'!AR$1,FALSE)</f>
        <v>100.062640742638</v>
      </c>
      <c r="AH23" s="65"/>
      <c r="AI23" s="47">
        <f>VLOOKUP($A23,'ADR Raw Data'!$B$6:$BE$43,'ADR Raw Data'!AT$1,FALSE)</f>
        <v>-0.17179685317958401</v>
      </c>
      <c r="AJ23" s="48">
        <f>VLOOKUP($A23,'ADR Raw Data'!$B$6:$BE$43,'ADR Raw Data'!AU$1,FALSE)</f>
        <v>-1.13194537062749</v>
      </c>
      <c r="AK23" s="48">
        <f>VLOOKUP($A23,'ADR Raw Data'!$B$6:$BE$43,'ADR Raw Data'!AV$1,FALSE)</f>
        <v>0.75231725574130803</v>
      </c>
      <c r="AL23" s="48">
        <f>VLOOKUP($A23,'ADR Raw Data'!$B$6:$BE$43,'ADR Raw Data'!AW$1,FALSE)</f>
        <v>1.4461470740334501</v>
      </c>
      <c r="AM23" s="48">
        <f>VLOOKUP($A23,'ADR Raw Data'!$B$6:$BE$43,'ADR Raw Data'!AX$1,FALSE)</f>
        <v>-0.41785588664433099</v>
      </c>
      <c r="AN23" s="49">
        <f>VLOOKUP($A23,'ADR Raw Data'!$B$6:$BE$43,'ADR Raw Data'!AY$1,FALSE)</f>
        <v>0.17000105162996701</v>
      </c>
      <c r="AO23" s="48">
        <f>VLOOKUP($A23,'ADR Raw Data'!$B$6:$BE$43,'ADR Raw Data'!BA$1,FALSE)</f>
        <v>-1.1636040163035899</v>
      </c>
      <c r="AP23" s="48">
        <f>VLOOKUP($A23,'ADR Raw Data'!$B$6:$BE$43,'ADR Raw Data'!BB$1,FALSE)</f>
        <v>2.52726124538344</v>
      </c>
      <c r="AQ23" s="49">
        <f>VLOOKUP($A23,'ADR Raw Data'!$B$6:$BE$43,'ADR Raw Data'!BC$1,FALSE)</f>
        <v>0.67120684701709399</v>
      </c>
      <c r="AR23" s="50">
        <f>VLOOKUP($A23,'ADR Raw Data'!$B$6:$BE$43,'ADR Raw Data'!BE$1,FALSE)</f>
        <v>0.28083436459477401</v>
      </c>
      <c r="AT23" s="51">
        <f>VLOOKUP($A23,'RevPAR Raw Data'!$B$6:$BE$43,'RevPAR Raw Data'!AG$1,FALSE)</f>
        <v>32.689500989171101</v>
      </c>
      <c r="AU23" s="52">
        <f>VLOOKUP($A23,'RevPAR Raw Data'!$B$6:$BE$43,'RevPAR Raw Data'!AH$1,FALSE)</f>
        <v>43.2372653321532</v>
      </c>
      <c r="AV23" s="52">
        <f>VLOOKUP($A23,'RevPAR Raw Data'!$B$6:$BE$43,'RevPAR Raw Data'!AI$1,FALSE)</f>
        <v>46.929289749062796</v>
      </c>
      <c r="AW23" s="52">
        <f>VLOOKUP($A23,'RevPAR Raw Data'!$B$6:$BE$43,'RevPAR Raw Data'!AJ$1,FALSE)</f>
        <v>45.801527748854603</v>
      </c>
      <c r="AX23" s="52">
        <f>VLOOKUP($A23,'RevPAR Raw Data'!$B$6:$BE$43,'RevPAR Raw Data'!AK$1,FALSE)</f>
        <v>42.135960797584303</v>
      </c>
      <c r="AY23" s="53">
        <f>VLOOKUP($A23,'RevPAR Raw Data'!$B$6:$BE$43,'RevPAR Raw Data'!AL$1,FALSE)</f>
        <v>42.158708923365197</v>
      </c>
      <c r="AZ23" s="52">
        <f>VLOOKUP($A23,'RevPAR Raw Data'!$B$6:$BE$43,'RevPAR Raw Data'!AN$1,FALSE)</f>
        <v>44.176286052686301</v>
      </c>
      <c r="BA23" s="52">
        <f>VLOOKUP($A23,'RevPAR Raw Data'!$B$6:$BE$43,'RevPAR Raw Data'!AO$1,FALSE)</f>
        <v>44.981062708246498</v>
      </c>
      <c r="BB23" s="53">
        <f>VLOOKUP($A23,'RevPAR Raw Data'!$B$6:$BE$43,'RevPAR Raw Data'!AP$1,FALSE)</f>
        <v>44.578674380466403</v>
      </c>
      <c r="BC23" s="54">
        <f>VLOOKUP($A23,'RevPAR Raw Data'!$B$6:$BE$43,'RevPAR Raw Data'!AR$1,FALSE)</f>
        <v>42.850127625394101</v>
      </c>
      <c r="BE23" s="47">
        <f>VLOOKUP($A23,'RevPAR Raw Data'!$B$6:$BE$43,'RevPAR Raw Data'!AT$1,FALSE)</f>
        <v>-11.1337017364273</v>
      </c>
      <c r="BF23" s="48">
        <f>VLOOKUP($A23,'RevPAR Raw Data'!$B$6:$BE$43,'RevPAR Raw Data'!AU$1,FALSE)</f>
        <v>-6.6703668511338101</v>
      </c>
      <c r="BG23" s="48">
        <f>VLOOKUP($A23,'RevPAR Raw Data'!$B$6:$BE$43,'RevPAR Raw Data'!AV$1,FALSE)</f>
        <v>-5.8129631349163602E-2</v>
      </c>
      <c r="BH23" s="48">
        <f>VLOOKUP($A23,'RevPAR Raw Data'!$B$6:$BE$43,'RevPAR Raw Data'!AW$1,FALSE)</f>
        <v>3.78757573484237</v>
      </c>
      <c r="BI23" s="48">
        <f>VLOOKUP($A23,'RevPAR Raw Data'!$B$6:$BE$43,'RevPAR Raw Data'!AX$1,FALSE)</f>
        <v>3.6772988985147599</v>
      </c>
      <c r="BJ23" s="49">
        <f>VLOOKUP($A23,'RevPAR Raw Data'!$B$6:$BE$43,'RevPAR Raw Data'!AY$1,FALSE)</f>
        <v>-1.88375795951473</v>
      </c>
      <c r="BK23" s="48">
        <f>VLOOKUP($A23,'RevPAR Raw Data'!$B$6:$BE$43,'RevPAR Raw Data'!BA$1,FALSE)</f>
        <v>-3.00998749605745</v>
      </c>
      <c r="BL23" s="48">
        <f>VLOOKUP($A23,'RevPAR Raw Data'!$B$6:$BE$43,'RevPAR Raw Data'!BB$1,FALSE)</f>
        <v>-3.0781098273149499</v>
      </c>
      <c r="BM23" s="49">
        <f>VLOOKUP($A23,'RevPAR Raw Data'!$B$6:$BE$43,'RevPAR Raw Data'!BC$1,FALSE)</f>
        <v>-3.0432630650936301</v>
      </c>
      <c r="BN23" s="50">
        <f>VLOOKUP($A23,'RevPAR Raw Data'!$B$6:$BE$43,'RevPAR Raw Data'!BE$1,FALSE)</f>
        <v>-2.22963151366723</v>
      </c>
    </row>
    <row r="24" spans="1:66" x14ac:dyDescent="0.25">
      <c r="A24" s="63" t="s">
        <v>53</v>
      </c>
      <c r="B24" s="47">
        <f>VLOOKUP($A24,'Occupancy Raw Data'!$B$8:$BE$45,'Occupancy Raw Data'!AG$3,FALSE)</f>
        <v>38.398958672307103</v>
      </c>
      <c r="C24" s="48">
        <f>VLOOKUP($A24,'Occupancy Raw Data'!$B$8:$BE$45,'Occupancy Raw Data'!AH$3,FALSE)</f>
        <v>46.802798568174403</v>
      </c>
      <c r="D24" s="48">
        <f>VLOOKUP($A24,'Occupancy Raw Data'!$B$8:$BE$45,'Occupancy Raw Data'!AI$3,FALSE)</f>
        <v>50.2440611780019</v>
      </c>
      <c r="E24" s="48">
        <f>VLOOKUP($A24,'Occupancy Raw Data'!$B$8:$BE$45,'Occupancy Raw Data'!AJ$3,FALSE)</f>
        <v>45.476732834363801</v>
      </c>
      <c r="F24" s="48">
        <f>VLOOKUP($A24,'Occupancy Raw Data'!$B$8:$BE$45,'Occupancy Raw Data'!AK$3,FALSE)</f>
        <v>40.904653433127201</v>
      </c>
      <c r="G24" s="49">
        <f>VLOOKUP($A24,'Occupancy Raw Data'!$B$8:$BE$45,'Occupancy Raw Data'!AL$3,FALSE)</f>
        <v>44.365440937194897</v>
      </c>
      <c r="H24" s="48">
        <f>VLOOKUP($A24,'Occupancy Raw Data'!$B$8:$BE$45,'Occupancy Raw Data'!AN$3,FALSE)</f>
        <v>45.289619264562297</v>
      </c>
      <c r="I24" s="48">
        <f>VLOOKUP($A24,'Occupancy Raw Data'!$B$8:$BE$45,'Occupancy Raw Data'!AO$3,FALSE)</f>
        <v>46.078750406768599</v>
      </c>
      <c r="J24" s="49">
        <f>VLOOKUP($A24,'Occupancy Raw Data'!$B$8:$BE$45,'Occupancy Raw Data'!AP$3,FALSE)</f>
        <v>45.684184835665398</v>
      </c>
      <c r="K24" s="50">
        <f>VLOOKUP($A24,'Occupancy Raw Data'!$B$8:$BE$45,'Occupancy Raw Data'!AR$3,FALSE)</f>
        <v>44.7422249081865</v>
      </c>
      <c r="M24" s="47">
        <f>VLOOKUP($A24,'Occupancy Raw Data'!$B$8:$BE$45,'Occupancy Raw Data'!AT$3,FALSE)</f>
        <v>16.6395543406881</v>
      </c>
      <c r="N24" s="48">
        <f>VLOOKUP($A24,'Occupancy Raw Data'!$B$8:$BE$45,'Occupancy Raw Data'!AU$3,FALSE)</f>
        <v>10.029921190745</v>
      </c>
      <c r="O24" s="48">
        <f>VLOOKUP($A24,'Occupancy Raw Data'!$B$8:$BE$45,'Occupancy Raw Data'!AV$3,FALSE)</f>
        <v>15.0273270258213</v>
      </c>
      <c r="P24" s="48">
        <f>VLOOKUP($A24,'Occupancy Raw Data'!$B$8:$BE$45,'Occupancy Raw Data'!AW$3,FALSE)</f>
        <v>11.8814827796645</v>
      </c>
      <c r="Q24" s="48">
        <f>VLOOKUP($A24,'Occupancy Raw Data'!$B$8:$BE$45,'Occupancy Raw Data'!AX$3,FALSE)</f>
        <v>13.3956151067717</v>
      </c>
      <c r="R24" s="49">
        <f>VLOOKUP($A24,'Occupancy Raw Data'!$B$8:$BE$45,'Occupancy Raw Data'!AY$3,FALSE)</f>
        <v>13.259584069953</v>
      </c>
      <c r="S24" s="48">
        <f>VLOOKUP($A24,'Occupancy Raw Data'!$B$8:$BE$45,'Occupancy Raw Data'!BA$3,FALSE)</f>
        <v>4.8027182511063602</v>
      </c>
      <c r="T24" s="48">
        <f>VLOOKUP($A24,'Occupancy Raw Data'!$B$8:$BE$45,'Occupancy Raw Data'!BB$3,FALSE)</f>
        <v>14.2435559339417</v>
      </c>
      <c r="U24" s="49">
        <f>VLOOKUP($A24,'Occupancy Raw Data'!$B$8:$BE$45,'Occupancy Raw Data'!BC$3,FALSE)</f>
        <v>9.3603970391797304</v>
      </c>
      <c r="V24" s="50">
        <f>VLOOKUP($A24,'Occupancy Raw Data'!$B$8:$BE$45,'Occupancy Raw Data'!BE$3,FALSE)</f>
        <v>12.093646636355301</v>
      </c>
      <c r="X24" s="51">
        <f>VLOOKUP($A24,'ADR Raw Data'!$B$6:$BE$43,'ADR Raw Data'!AG$1,FALSE)</f>
        <v>92.223531779661002</v>
      </c>
      <c r="Y24" s="52">
        <f>VLOOKUP($A24,'ADR Raw Data'!$B$6:$BE$43,'ADR Raw Data'!AH$1,FALSE)</f>
        <v>95.383933599860896</v>
      </c>
      <c r="Z24" s="52">
        <f>VLOOKUP($A24,'ADR Raw Data'!$B$6:$BE$43,'ADR Raw Data'!AI$1,FALSE)</f>
        <v>98.181679080310801</v>
      </c>
      <c r="AA24" s="52">
        <f>VLOOKUP($A24,'ADR Raw Data'!$B$6:$BE$43,'ADR Raw Data'!AJ$1,FALSE)</f>
        <v>98.2450733452593</v>
      </c>
      <c r="AB24" s="52">
        <f>VLOOKUP($A24,'ADR Raw Data'!$B$6:$BE$43,'ADR Raw Data'!AK$1,FALSE)</f>
        <v>95.6291925218774</v>
      </c>
      <c r="AC24" s="53">
        <f>VLOOKUP($A24,'ADR Raw Data'!$B$6:$BE$43,'ADR Raw Data'!AL$1,FALSE)</f>
        <v>96.102337257490703</v>
      </c>
      <c r="AD24" s="52">
        <f>VLOOKUP($A24,'ADR Raw Data'!$B$6:$BE$43,'ADR Raw Data'!AN$1,FALSE)</f>
        <v>100.711050835279</v>
      </c>
      <c r="AE24" s="52">
        <f>VLOOKUP($A24,'ADR Raw Data'!$B$6:$BE$43,'ADR Raw Data'!AO$1,FALSE)</f>
        <v>105.00418079096001</v>
      </c>
      <c r="AF24" s="53">
        <f>VLOOKUP($A24,'ADR Raw Data'!$B$6:$BE$43,'ADR Raw Data'!AP$1,FALSE)</f>
        <v>102.87615528448001</v>
      </c>
      <c r="AG24" s="54">
        <f>VLOOKUP($A24,'ADR Raw Data'!$B$6:$BE$43,'ADR Raw Data'!AR$1,FALSE)</f>
        <v>98.078459400488299</v>
      </c>
      <c r="AH24" s="65"/>
      <c r="AI24" s="47">
        <f>VLOOKUP($A24,'ADR Raw Data'!$B$6:$BE$43,'ADR Raw Data'!AT$1,FALSE)</f>
        <v>-0.86665466091778898</v>
      </c>
      <c r="AJ24" s="48">
        <f>VLOOKUP($A24,'ADR Raw Data'!$B$6:$BE$43,'ADR Raw Data'!AU$1,FALSE)</f>
        <v>2.4303151035777701</v>
      </c>
      <c r="AK24" s="48">
        <f>VLOOKUP($A24,'ADR Raw Data'!$B$6:$BE$43,'ADR Raw Data'!AV$1,FALSE)</f>
        <v>5.1160477487769596</v>
      </c>
      <c r="AL24" s="48">
        <f>VLOOKUP($A24,'ADR Raw Data'!$B$6:$BE$43,'ADR Raw Data'!AW$1,FALSE)</f>
        <v>4.9390519183216401</v>
      </c>
      <c r="AM24" s="48">
        <f>VLOOKUP($A24,'ADR Raw Data'!$B$6:$BE$43,'ADR Raw Data'!AX$1,FALSE)</f>
        <v>2.9244109563628</v>
      </c>
      <c r="AN24" s="49">
        <f>VLOOKUP($A24,'ADR Raw Data'!$B$6:$BE$43,'ADR Raw Data'!AY$1,FALSE)</f>
        <v>3.0766613736572901</v>
      </c>
      <c r="AO24" s="48">
        <f>VLOOKUP($A24,'ADR Raw Data'!$B$6:$BE$43,'ADR Raw Data'!BA$1,FALSE)</f>
        <v>-3.8001957056775399</v>
      </c>
      <c r="AP24" s="48">
        <f>VLOOKUP($A24,'ADR Raw Data'!$B$6:$BE$43,'ADR Raw Data'!BB$1,FALSE)</f>
        <v>2.7009654941869901</v>
      </c>
      <c r="AQ24" s="49">
        <f>VLOOKUP($A24,'ADR Raw Data'!$B$6:$BE$43,'ADR Raw Data'!BC$1,FALSE)</f>
        <v>-0.61064831539745701</v>
      </c>
      <c r="AR24" s="50">
        <f>VLOOKUP($A24,'ADR Raw Data'!$B$6:$BE$43,'ADR Raw Data'!BE$1,FALSE)</f>
        <v>1.8403408023425001</v>
      </c>
      <c r="AT24" s="51">
        <f>VLOOKUP($A24,'RevPAR Raw Data'!$B$6:$BE$43,'RevPAR Raw Data'!AG$1,FALSE)</f>
        <v>35.4128758542141</v>
      </c>
      <c r="AU24" s="52">
        <f>VLOOKUP($A24,'RevPAR Raw Data'!$B$6:$BE$43,'RevPAR Raw Data'!AH$1,FALSE)</f>
        <v>44.642350309144099</v>
      </c>
      <c r="AV24" s="52">
        <f>VLOOKUP($A24,'RevPAR Raw Data'!$B$6:$BE$43,'RevPAR Raw Data'!AI$1,FALSE)</f>
        <v>49.330462902700901</v>
      </c>
      <c r="AW24" s="52">
        <f>VLOOKUP($A24,'RevPAR Raw Data'!$B$6:$BE$43,'RevPAR Raw Data'!AJ$1,FALSE)</f>
        <v>44.678649528148298</v>
      </c>
      <c r="AX24" s="52">
        <f>VLOOKUP($A24,'RevPAR Raw Data'!$B$6:$BE$43,'RevPAR Raw Data'!AK$1,FALSE)</f>
        <v>39.116789781972003</v>
      </c>
      <c r="AY24" s="53">
        <f>VLOOKUP($A24,'RevPAR Raw Data'!$B$6:$BE$43,'RevPAR Raw Data'!AL$1,FALSE)</f>
        <v>42.636225675235899</v>
      </c>
      <c r="AZ24" s="52">
        <f>VLOOKUP($A24,'RevPAR Raw Data'!$B$6:$BE$43,'RevPAR Raw Data'!AN$1,FALSE)</f>
        <v>45.611651480637804</v>
      </c>
      <c r="BA24" s="52">
        <f>VLOOKUP($A24,'RevPAR Raw Data'!$B$6:$BE$43,'RevPAR Raw Data'!AO$1,FALSE)</f>
        <v>48.3846143833387</v>
      </c>
      <c r="BB24" s="53">
        <f>VLOOKUP($A24,'RevPAR Raw Data'!$B$6:$BE$43,'RevPAR Raw Data'!AP$1,FALSE)</f>
        <v>46.998132931988202</v>
      </c>
      <c r="BC24" s="54">
        <f>VLOOKUP($A24,'RevPAR Raw Data'!$B$6:$BE$43,'RevPAR Raw Data'!AR$1,FALSE)</f>
        <v>43.882484891450801</v>
      </c>
      <c r="BE24" s="47">
        <f>VLOOKUP($A24,'RevPAR Raw Data'!$B$6:$BE$43,'RevPAR Raw Data'!AT$1,FALSE)</f>
        <v>15.6286922065208</v>
      </c>
      <c r="BF24" s="48">
        <f>VLOOKUP($A24,'RevPAR Raw Data'!$B$6:$BE$43,'RevPAR Raw Data'!AU$1,FALSE)</f>
        <v>12.703994983898401</v>
      </c>
      <c r="BG24" s="48">
        <f>VLOOKUP($A24,'RevPAR Raw Data'!$B$6:$BE$43,'RevPAR Raw Data'!AV$1,FALSE)</f>
        <v>20.912180000604199</v>
      </c>
      <c r="BH24" s="48">
        <f>VLOOKUP($A24,'RevPAR Raw Data'!$B$6:$BE$43,'RevPAR Raw Data'!AW$1,FALSE)</f>
        <v>17.407367301140201</v>
      </c>
      <c r="BI24" s="48">
        <f>VLOOKUP($A24,'RevPAR Raw Data'!$B$6:$BE$43,'RevPAR Raw Data'!AX$1,FALSE)</f>
        <v>16.711768898989099</v>
      </c>
      <c r="BJ24" s="49">
        <f>VLOOKUP($A24,'RevPAR Raw Data'!$B$6:$BE$43,'RevPAR Raw Data'!AY$1,FALSE)</f>
        <v>16.744197944998099</v>
      </c>
      <c r="BK24" s="48">
        <f>VLOOKUP($A24,'RevPAR Raw Data'!$B$6:$BE$43,'RevPAR Raw Data'!BA$1,FALSE)</f>
        <v>0.82000985269448401</v>
      </c>
      <c r="BL24" s="48">
        <f>VLOOKUP($A24,'RevPAR Raw Data'!$B$6:$BE$43,'RevPAR Raw Data'!BB$1,FALSE)</f>
        <v>17.3292349590497</v>
      </c>
      <c r="BM24" s="49">
        <f>VLOOKUP($A24,'RevPAR Raw Data'!$B$6:$BE$43,'RevPAR Raw Data'!BC$1,FALSE)</f>
        <v>8.6925896169480001</v>
      </c>
      <c r="BN24" s="50">
        <f>VLOOKUP($A24,'RevPAR Raw Data'!$B$6:$BE$43,'RevPAR Raw Data'!BE$1,FALSE)</f>
        <v>14.1565517522377</v>
      </c>
    </row>
    <row r="25" spans="1:66" x14ac:dyDescent="0.25">
      <c r="A25" s="63" t="s">
        <v>52</v>
      </c>
      <c r="B25" s="47">
        <f>VLOOKUP($A25,'Occupancy Raw Data'!$B$8:$BE$45,'Occupancy Raw Data'!AG$3,FALSE)</f>
        <v>29.9717293819457</v>
      </c>
      <c r="C25" s="48">
        <f>VLOOKUP($A25,'Occupancy Raw Data'!$B$8:$BE$45,'Occupancy Raw Data'!AH$3,FALSE)</f>
        <v>41.377461493468502</v>
      </c>
      <c r="D25" s="48">
        <f>VLOOKUP($A25,'Occupancy Raw Data'!$B$8:$BE$45,'Occupancy Raw Data'!AI$3,FALSE)</f>
        <v>46.076233183856502</v>
      </c>
      <c r="E25" s="48">
        <f>VLOOKUP($A25,'Occupancy Raw Data'!$B$8:$BE$45,'Occupancy Raw Data'!AJ$3,FALSE)</f>
        <v>45.910508871124897</v>
      </c>
      <c r="F25" s="48">
        <f>VLOOKUP($A25,'Occupancy Raw Data'!$B$8:$BE$45,'Occupancy Raw Data'!AK$3,FALSE)</f>
        <v>46.553909144082603</v>
      </c>
      <c r="G25" s="49">
        <f>VLOOKUP($A25,'Occupancy Raw Data'!$B$8:$BE$45,'Occupancy Raw Data'!AL$3,FALSE)</f>
        <v>41.977968414895599</v>
      </c>
      <c r="H25" s="48">
        <f>VLOOKUP($A25,'Occupancy Raw Data'!$B$8:$BE$45,'Occupancy Raw Data'!AN$3,FALSE)</f>
        <v>41.036264379021198</v>
      </c>
      <c r="I25" s="48">
        <f>VLOOKUP($A25,'Occupancy Raw Data'!$B$8:$BE$45,'Occupancy Raw Data'!AO$3,FALSE)</f>
        <v>35.874439461883398</v>
      </c>
      <c r="J25" s="49">
        <f>VLOOKUP($A25,'Occupancy Raw Data'!$B$8:$BE$45,'Occupancy Raw Data'!AP$3,FALSE)</f>
        <v>38.455351920452301</v>
      </c>
      <c r="K25" s="50">
        <f>VLOOKUP($A25,'Occupancy Raw Data'!$B$8:$BE$45,'Occupancy Raw Data'!AR$3,FALSE)</f>
        <v>40.971506559340398</v>
      </c>
      <c r="M25" s="47">
        <f>VLOOKUP($A25,'Occupancy Raw Data'!$B$8:$BE$45,'Occupancy Raw Data'!AT$3,FALSE)</f>
        <v>-9.5292899503489501</v>
      </c>
      <c r="N25" s="48">
        <f>VLOOKUP($A25,'Occupancy Raw Data'!$B$8:$BE$45,'Occupancy Raw Data'!AU$3,FALSE)</f>
        <v>-2.6412670741917301</v>
      </c>
      <c r="O25" s="48">
        <f>VLOOKUP($A25,'Occupancy Raw Data'!$B$8:$BE$45,'Occupancy Raw Data'!AV$3,FALSE)</f>
        <v>2.8371008193099199</v>
      </c>
      <c r="P25" s="48">
        <f>VLOOKUP($A25,'Occupancy Raw Data'!$B$8:$BE$45,'Occupancy Raw Data'!AW$3,FALSE)</f>
        <v>-1.01044005091052</v>
      </c>
      <c r="Q25" s="48">
        <f>VLOOKUP($A25,'Occupancy Raw Data'!$B$8:$BE$45,'Occupancy Raw Data'!AX$3,FALSE)</f>
        <v>6.1193307750029202</v>
      </c>
      <c r="R25" s="49">
        <f>VLOOKUP($A25,'Occupancy Raw Data'!$B$8:$BE$45,'Occupancy Raw Data'!AY$3,FALSE)</f>
        <v>-0.37612048093315298</v>
      </c>
      <c r="S25" s="48">
        <f>VLOOKUP($A25,'Occupancy Raw Data'!$B$8:$BE$45,'Occupancy Raw Data'!BA$3,FALSE)</f>
        <v>9.6009560142543293</v>
      </c>
      <c r="T25" s="48">
        <f>VLOOKUP($A25,'Occupancy Raw Data'!$B$8:$BE$45,'Occupancy Raw Data'!BB$3,FALSE)</f>
        <v>-1.3741294536645801</v>
      </c>
      <c r="U25" s="49">
        <f>VLOOKUP($A25,'Occupancy Raw Data'!$B$8:$BE$45,'Occupancy Raw Data'!BC$3,FALSE)</f>
        <v>4.1927538664661999</v>
      </c>
      <c r="V25" s="50">
        <f>VLOOKUP($A25,'Occupancy Raw Data'!$B$8:$BE$45,'Occupancy Raw Data'!BE$3,FALSE)</f>
        <v>0.80931845669952396</v>
      </c>
      <c r="X25" s="51">
        <f>VLOOKUP($A25,'ADR Raw Data'!$B$6:$BE$43,'ADR Raw Data'!AG$1,FALSE)</f>
        <v>82.719960969263198</v>
      </c>
      <c r="Y25" s="52">
        <f>VLOOKUP($A25,'ADR Raw Data'!$B$6:$BE$43,'ADR Raw Data'!AH$1,FALSE)</f>
        <v>85.225090116621502</v>
      </c>
      <c r="Z25" s="52">
        <f>VLOOKUP($A25,'ADR Raw Data'!$B$6:$BE$43,'ADR Raw Data'!AI$1,FALSE)</f>
        <v>86.506286893049804</v>
      </c>
      <c r="AA25" s="52">
        <f>VLOOKUP($A25,'ADR Raw Data'!$B$6:$BE$43,'ADR Raw Data'!AJ$1,FALSE)</f>
        <v>87.4482386665251</v>
      </c>
      <c r="AB25" s="52">
        <f>VLOOKUP($A25,'ADR Raw Data'!$B$6:$BE$43,'ADR Raw Data'!AK$1,FALSE)</f>
        <v>98.588858758245195</v>
      </c>
      <c r="AC25" s="53">
        <f>VLOOKUP($A25,'ADR Raw Data'!$B$6:$BE$43,'ADR Raw Data'!AL$1,FALSE)</f>
        <v>88.599008615684696</v>
      </c>
      <c r="AD25" s="52">
        <f>VLOOKUP($A25,'ADR Raw Data'!$B$6:$BE$43,'ADR Raw Data'!AN$1,FALSE)</f>
        <v>101.868889416795</v>
      </c>
      <c r="AE25" s="52">
        <f>VLOOKUP($A25,'ADR Raw Data'!$B$6:$BE$43,'ADR Raw Data'!AO$1,FALSE)</f>
        <v>94.179156250000005</v>
      </c>
      <c r="AF25" s="53">
        <f>VLOOKUP($A25,'ADR Raw Data'!$B$6:$BE$43,'ADR Raw Data'!AP$1,FALSE)</f>
        <v>98.282069205906495</v>
      </c>
      <c r="AG25" s="54">
        <f>VLOOKUP($A25,'ADR Raw Data'!$B$6:$BE$43,'ADR Raw Data'!AR$1,FALSE)</f>
        <v>91.195694765465603</v>
      </c>
      <c r="AI25" s="47">
        <f>VLOOKUP($A25,'ADR Raw Data'!$B$6:$BE$43,'ADR Raw Data'!AT$1,FALSE)</f>
        <v>3.0415578039036801</v>
      </c>
      <c r="AJ25" s="48">
        <f>VLOOKUP($A25,'ADR Raw Data'!$B$6:$BE$43,'ADR Raw Data'!AU$1,FALSE)</f>
        <v>6.0104947699760602</v>
      </c>
      <c r="AK25" s="48">
        <f>VLOOKUP($A25,'ADR Raw Data'!$B$6:$BE$43,'ADR Raw Data'!AV$1,FALSE)</f>
        <v>5.0392679508614204</v>
      </c>
      <c r="AL25" s="48">
        <f>VLOOKUP($A25,'ADR Raw Data'!$B$6:$BE$43,'ADR Raw Data'!AW$1,FALSE)</f>
        <v>5.4488780343174801</v>
      </c>
      <c r="AM25" s="48">
        <f>VLOOKUP($A25,'ADR Raw Data'!$B$6:$BE$43,'ADR Raw Data'!AX$1,FALSE)</f>
        <v>6.1824472891951903</v>
      </c>
      <c r="AN25" s="49">
        <f>VLOOKUP($A25,'ADR Raw Data'!$B$6:$BE$43,'ADR Raw Data'!AY$1,FALSE)</f>
        <v>5.5448613352751099</v>
      </c>
      <c r="AO25" s="48">
        <f>VLOOKUP($A25,'ADR Raw Data'!$B$6:$BE$43,'ADR Raw Data'!BA$1,FALSE)</f>
        <v>7.3451131482219401</v>
      </c>
      <c r="AP25" s="48">
        <f>VLOOKUP($A25,'ADR Raw Data'!$B$6:$BE$43,'ADR Raw Data'!BB$1,FALSE)</f>
        <v>5.4963903576366002</v>
      </c>
      <c r="AQ25" s="49">
        <f>VLOOKUP($A25,'ADR Raw Data'!$B$6:$BE$43,'ADR Raw Data'!BC$1,FALSE)</f>
        <v>6.6820954118463902</v>
      </c>
      <c r="AR25" s="50">
        <f>VLOOKUP($A25,'ADR Raw Data'!$B$6:$BE$43,'ADR Raw Data'!BE$1,FALSE)</f>
        <v>5.9586716186201896</v>
      </c>
      <c r="AT25" s="51">
        <f>VLOOKUP($A25,'RevPAR Raw Data'!$B$6:$BE$43,'RevPAR Raw Data'!AG$1,FALSE)</f>
        <v>24.792602846558701</v>
      </c>
      <c r="AU25" s="52">
        <f>VLOOKUP($A25,'RevPAR Raw Data'!$B$6:$BE$43,'RevPAR Raw Data'!AH$1,FALSE)</f>
        <v>35.263978845778901</v>
      </c>
      <c r="AV25" s="52">
        <f>VLOOKUP($A25,'RevPAR Raw Data'!$B$6:$BE$43,'RevPAR Raw Data'!AI$1,FALSE)</f>
        <v>39.858838467537502</v>
      </c>
      <c r="AW25" s="52">
        <f>VLOOKUP($A25,'RevPAR Raw Data'!$B$6:$BE$43,'RevPAR Raw Data'!AJ$1,FALSE)</f>
        <v>40.147931370637501</v>
      </c>
      <c r="AX25" s="52">
        <f>VLOOKUP($A25,'RevPAR Raw Data'!$B$6:$BE$43,'RevPAR Raw Data'!AK$1,FALSE)</f>
        <v>45.896967732501402</v>
      </c>
      <c r="AY25" s="53">
        <f>VLOOKUP($A25,'RevPAR Raw Data'!$B$6:$BE$43,'RevPAR Raw Data'!AL$1,FALSE)</f>
        <v>37.1920638526028</v>
      </c>
      <c r="AZ25" s="52">
        <f>VLOOKUP($A25,'RevPAR Raw Data'!$B$6:$BE$43,'RevPAR Raw Data'!AN$1,FALSE)</f>
        <v>41.8031867810489</v>
      </c>
      <c r="BA25" s="52">
        <f>VLOOKUP($A25,'RevPAR Raw Data'!$B$6:$BE$43,'RevPAR Raw Data'!AO$1,FALSE)</f>
        <v>33.786244394618798</v>
      </c>
      <c r="BB25" s="53">
        <f>VLOOKUP($A25,'RevPAR Raw Data'!$B$6:$BE$43,'RevPAR Raw Data'!AP$1,FALSE)</f>
        <v>37.794715587833799</v>
      </c>
      <c r="BC25" s="54">
        <f>VLOOKUP($A25,'RevPAR Raw Data'!$B$6:$BE$43,'RevPAR Raw Data'!AR$1,FALSE)</f>
        <v>37.364250062668802</v>
      </c>
      <c r="BE25" s="47">
        <f>VLOOKUP($A25,'RevPAR Raw Data'!$B$6:$BE$43,'RevPAR Raw Data'!AT$1,FALSE)</f>
        <v>-6.77757100858671</v>
      </c>
      <c r="BF25" s="48">
        <f>VLOOKUP($A25,'RevPAR Raw Data'!$B$6:$BE$43,'RevPAR Raw Data'!AU$1,FALSE)</f>
        <v>3.2104744764289301</v>
      </c>
      <c r="BG25" s="48">
        <f>VLOOKUP($A25,'RevPAR Raw Data'!$B$6:$BE$43,'RevPAR Raw Data'!AV$1,FALSE)</f>
        <v>8.0193378824924508</v>
      </c>
      <c r="BH25" s="48">
        <f>VLOOKUP($A25,'RevPAR Raw Data'!$B$6:$BE$43,'RevPAR Raw Data'!AW$1,FALSE)</f>
        <v>4.3833803374229401</v>
      </c>
      <c r="BI25" s="48">
        <f>VLOOKUP($A25,'RevPAR Raw Data'!$B$6:$BE$43,'RevPAR Raw Data'!AX$1,FALSE)</f>
        <v>12.6801024638141</v>
      </c>
      <c r="BJ25" s="49">
        <f>VLOOKUP($A25,'RevPAR Raw Data'!$B$6:$BE$43,'RevPAR Raw Data'!AY$1,FALSE)</f>
        <v>5.1478854952206499</v>
      </c>
      <c r="BK25" s="48">
        <f>VLOOKUP($A25,'RevPAR Raw Data'!$B$6:$BE$43,'RevPAR Raw Data'!BA$1,FALSE)</f>
        <v>17.651270245034201</v>
      </c>
      <c r="BL25" s="48">
        <f>VLOOKUP($A25,'RevPAR Raw Data'!$B$6:$BE$43,'RevPAR Raw Data'!BB$1,FALSE)</f>
        <v>4.0467333851793503</v>
      </c>
      <c r="BM25" s="49">
        <f>VLOOKUP($A25,'RevPAR Raw Data'!$B$6:$BE$43,'RevPAR Raw Data'!BC$1,FALSE)</f>
        <v>11.1550130920537</v>
      </c>
      <c r="BN25" s="50">
        <f>VLOOKUP($A25,'RevPAR Raw Data'!$B$6:$BE$43,'RevPAR Raw Data'!BE$1,FALSE)</f>
        <v>6.8162147045033299</v>
      </c>
    </row>
    <row r="26" spans="1:66" x14ac:dyDescent="0.25">
      <c r="A26" s="63" t="s">
        <v>51</v>
      </c>
      <c r="B26" s="47">
        <f>VLOOKUP($A26,'Occupancy Raw Data'!$B$8:$BE$45,'Occupancy Raw Data'!AG$3,FALSE)</f>
        <v>36.804029304029299</v>
      </c>
      <c r="C26" s="48">
        <f>VLOOKUP($A26,'Occupancy Raw Data'!$B$8:$BE$45,'Occupancy Raw Data'!AH$3,FALSE)</f>
        <v>50.9706959706959</v>
      </c>
      <c r="D26" s="48">
        <f>VLOOKUP($A26,'Occupancy Raw Data'!$B$8:$BE$45,'Occupancy Raw Data'!AI$3,FALSE)</f>
        <v>55.178571428571402</v>
      </c>
      <c r="E26" s="48">
        <f>VLOOKUP($A26,'Occupancy Raw Data'!$B$8:$BE$45,'Occupancy Raw Data'!AJ$3,FALSE)</f>
        <v>54.935897435897402</v>
      </c>
      <c r="F26" s="48">
        <f>VLOOKUP($A26,'Occupancy Raw Data'!$B$8:$BE$45,'Occupancy Raw Data'!AK$3,FALSE)</f>
        <v>51.130952380952301</v>
      </c>
      <c r="G26" s="49">
        <f>VLOOKUP($A26,'Occupancy Raw Data'!$B$8:$BE$45,'Occupancy Raw Data'!AL$3,FALSE)</f>
        <v>49.804029304029299</v>
      </c>
      <c r="H26" s="48">
        <f>VLOOKUP($A26,'Occupancy Raw Data'!$B$8:$BE$45,'Occupancy Raw Data'!AN$3,FALSE)</f>
        <v>50.238095238095198</v>
      </c>
      <c r="I26" s="48">
        <f>VLOOKUP($A26,'Occupancy Raw Data'!$B$8:$BE$45,'Occupancy Raw Data'!AO$3,FALSE)</f>
        <v>45.384615384615302</v>
      </c>
      <c r="J26" s="49">
        <f>VLOOKUP($A26,'Occupancy Raw Data'!$B$8:$BE$45,'Occupancy Raw Data'!AP$3,FALSE)</f>
        <v>47.8113553113553</v>
      </c>
      <c r="K26" s="50">
        <f>VLOOKUP($A26,'Occupancy Raw Data'!$B$8:$BE$45,'Occupancy Raw Data'!AR$3,FALSE)</f>
        <v>49.234693877551003</v>
      </c>
      <c r="M26" s="47">
        <f>VLOOKUP($A26,'Occupancy Raw Data'!$B$8:$BE$45,'Occupancy Raw Data'!AT$3,FALSE)</f>
        <v>1.10494651754634</v>
      </c>
      <c r="N26" s="48">
        <f>VLOOKUP($A26,'Occupancy Raw Data'!$B$8:$BE$45,'Occupancy Raw Data'!AU$3,FALSE)</f>
        <v>9.9469416817878997</v>
      </c>
      <c r="O26" s="48">
        <f>VLOOKUP($A26,'Occupancy Raw Data'!$B$8:$BE$45,'Occupancy Raw Data'!AV$3,FALSE)</f>
        <v>14.751943191632201</v>
      </c>
      <c r="P26" s="48">
        <f>VLOOKUP($A26,'Occupancy Raw Data'!$B$8:$BE$45,'Occupancy Raw Data'!AW$3,FALSE)</f>
        <v>16.4600185102972</v>
      </c>
      <c r="Q26" s="48">
        <f>VLOOKUP($A26,'Occupancy Raw Data'!$B$8:$BE$45,'Occupancy Raw Data'!AX$3,FALSE)</f>
        <v>16.790682967959501</v>
      </c>
      <c r="R26" s="49">
        <f>VLOOKUP($A26,'Occupancy Raw Data'!$B$8:$BE$45,'Occupancy Raw Data'!AY$3,FALSE)</f>
        <v>12.2735419693895</v>
      </c>
      <c r="S26" s="48">
        <f>VLOOKUP($A26,'Occupancy Raw Data'!$B$8:$BE$45,'Occupancy Raw Data'!BA$3,FALSE)</f>
        <v>9.5221808671159796</v>
      </c>
      <c r="T26" s="48">
        <f>VLOOKUP($A26,'Occupancy Raw Data'!$B$8:$BE$45,'Occupancy Raw Data'!BB$3,FALSE)</f>
        <v>8.8387058332836705</v>
      </c>
      <c r="U26" s="49">
        <f>VLOOKUP($A26,'Occupancy Raw Data'!$B$8:$BE$45,'Occupancy Raw Data'!BC$3,FALSE)</f>
        <v>9.1967217101583199</v>
      </c>
      <c r="V26" s="50">
        <f>VLOOKUP($A26,'Occupancy Raw Data'!$B$8:$BE$45,'Occupancy Raw Data'!BE$3,FALSE)</f>
        <v>11.4026190973361</v>
      </c>
      <c r="X26" s="51">
        <f>VLOOKUP($A26,'ADR Raw Data'!$B$6:$BE$43,'ADR Raw Data'!AG$1,FALSE)</f>
        <v>84.674922866384605</v>
      </c>
      <c r="Y26" s="52">
        <f>VLOOKUP($A26,'ADR Raw Data'!$B$6:$BE$43,'ADR Raw Data'!AH$1,FALSE)</f>
        <v>87.923175530003505</v>
      </c>
      <c r="Z26" s="52">
        <f>VLOOKUP($A26,'ADR Raw Data'!$B$6:$BE$43,'ADR Raw Data'!AI$1,FALSE)</f>
        <v>89.774106713135794</v>
      </c>
      <c r="AA26" s="52">
        <f>VLOOKUP($A26,'ADR Raw Data'!$B$6:$BE$43,'ADR Raw Data'!AJ$1,FALSE)</f>
        <v>88.269634939156504</v>
      </c>
      <c r="AB26" s="52">
        <f>VLOOKUP($A26,'ADR Raw Data'!$B$6:$BE$43,'ADR Raw Data'!AK$1,FALSE)</f>
        <v>86.814257186352606</v>
      </c>
      <c r="AC26" s="53">
        <f>VLOOKUP($A26,'ADR Raw Data'!$B$6:$BE$43,'ADR Raw Data'!AL$1,FALSE)</f>
        <v>87.701972382598399</v>
      </c>
      <c r="AD26" s="52">
        <f>VLOOKUP($A26,'ADR Raw Data'!$B$6:$BE$43,'ADR Raw Data'!AN$1,FALSE)</f>
        <v>97.248302952971102</v>
      </c>
      <c r="AE26" s="52">
        <f>VLOOKUP($A26,'ADR Raw Data'!$B$6:$BE$43,'ADR Raw Data'!AO$1,FALSE)</f>
        <v>95.881997578692406</v>
      </c>
      <c r="AF26" s="53">
        <f>VLOOKUP($A26,'ADR Raw Data'!$B$6:$BE$43,'ADR Raw Data'!AP$1,FALSE)</f>
        <v>96.599824746217095</v>
      </c>
      <c r="AG26" s="54">
        <f>VLOOKUP($A26,'ADR Raw Data'!$B$6:$BE$43,'ADR Raw Data'!AR$1,FALSE)</f>
        <v>90.170721535804404</v>
      </c>
      <c r="AI26" s="47">
        <f>VLOOKUP($A26,'ADR Raw Data'!$B$6:$BE$43,'ADR Raw Data'!AT$1,FALSE)</f>
        <v>-4.3715093130190397</v>
      </c>
      <c r="AJ26" s="48">
        <f>VLOOKUP($A26,'ADR Raw Data'!$B$6:$BE$43,'ADR Raw Data'!AU$1,FALSE)</f>
        <v>-0.53437474602570001</v>
      </c>
      <c r="AK26" s="48">
        <f>VLOOKUP($A26,'ADR Raw Data'!$B$6:$BE$43,'ADR Raw Data'!AV$1,FALSE)</f>
        <v>1.7427306235334099</v>
      </c>
      <c r="AL26" s="48">
        <f>VLOOKUP($A26,'ADR Raw Data'!$B$6:$BE$43,'ADR Raw Data'!AW$1,FALSE)</f>
        <v>0.36038632722499703</v>
      </c>
      <c r="AM26" s="48">
        <f>VLOOKUP($A26,'ADR Raw Data'!$B$6:$BE$43,'ADR Raw Data'!AX$1,FALSE)</f>
        <v>-3.54894684592634</v>
      </c>
      <c r="AN26" s="49">
        <f>VLOOKUP($A26,'ADR Raw Data'!$B$6:$BE$43,'ADR Raw Data'!AY$1,FALSE)</f>
        <v>-1.02462491135238</v>
      </c>
      <c r="AO26" s="48">
        <f>VLOOKUP($A26,'ADR Raw Data'!$B$6:$BE$43,'ADR Raw Data'!BA$1,FALSE)</f>
        <v>-8.8664545072471004</v>
      </c>
      <c r="AP26" s="48">
        <f>VLOOKUP($A26,'ADR Raw Data'!$B$6:$BE$43,'ADR Raw Data'!BB$1,FALSE)</f>
        <v>-6.6908687773951003</v>
      </c>
      <c r="AQ26" s="49">
        <f>VLOOKUP($A26,'ADR Raw Data'!$B$6:$BE$43,'ADR Raw Data'!BC$1,FALSE)</f>
        <v>-7.8489027613955997</v>
      </c>
      <c r="AR26" s="50">
        <f>VLOOKUP($A26,'ADR Raw Data'!$B$6:$BE$43,'ADR Raw Data'!BE$1,FALSE)</f>
        <v>-3.2507957896341302</v>
      </c>
      <c r="AT26" s="51">
        <f>VLOOKUP($A26,'RevPAR Raw Data'!$B$6:$BE$43,'RevPAR Raw Data'!AG$1,FALSE)</f>
        <v>31.163783424908399</v>
      </c>
      <c r="AU26" s="52">
        <f>VLOOKUP($A26,'RevPAR Raw Data'!$B$6:$BE$43,'RevPAR Raw Data'!AH$1,FALSE)</f>
        <v>44.815054487179403</v>
      </c>
      <c r="AV26" s="52">
        <f>VLOOKUP($A26,'RevPAR Raw Data'!$B$6:$BE$43,'RevPAR Raw Data'!AI$1,FALSE)</f>
        <v>49.536069597069499</v>
      </c>
      <c r="AW26" s="52">
        <f>VLOOKUP($A26,'RevPAR Raw Data'!$B$6:$BE$43,'RevPAR Raw Data'!AJ$1,FALSE)</f>
        <v>48.4917161172161</v>
      </c>
      <c r="AX26" s="52">
        <f>VLOOKUP($A26,'RevPAR Raw Data'!$B$6:$BE$43,'RevPAR Raw Data'!AK$1,FALSE)</f>
        <v>44.388956501831501</v>
      </c>
      <c r="AY26" s="53">
        <f>VLOOKUP($A26,'RevPAR Raw Data'!$B$6:$BE$43,'RevPAR Raw Data'!AL$1,FALSE)</f>
        <v>43.679116025641001</v>
      </c>
      <c r="AZ26" s="52">
        <f>VLOOKUP($A26,'RevPAR Raw Data'!$B$6:$BE$43,'RevPAR Raw Data'!AN$1,FALSE)</f>
        <v>48.855695054945002</v>
      </c>
      <c r="BA26" s="52">
        <f>VLOOKUP($A26,'RevPAR Raw Data'!$B$6:$BE$43,'RevPAR Raw Data'!AO$1,FALSE)</f>
        <v>43.515675824175801</v>
      </c>
      <c r="BB26" s="53">
        <f>VLOOKUP($A26,'RevPAR Raw Data'!$B$6:$BE$43,'RevPAR Raw Data'!AP$1,FALSE)</f>
        <v>46.185685439560402</v>
      </c>
      <c r="BC26" s="54">
        <f>VLOOKUP($A26,'RevPAR Raw Data'!$B$6:$BE$43,'RevPAR Raw Data'!AR$1,FALSE)</f>
        <v>44.395278715332203</v>
      </c>
      <c r="BE26" s="47">
        <f>VLOOKUP($A26,'RevPAR Raw Data'!$B$6:$BE$43,'RevPAR Raw Data'!AT$1,FALSE)</f>
        <v>-3.3148656353911199</v>
      </c>
      <c r="BF26" s="48">
        <f>VLOOKUP($A26,'RevPAR Raw Data'!$B$6:$BE$43,'RevPAR Raw Data'!AU$1,FALSE)</f>
        <v>9.3594129914128192</v>
      </c>
      <c r="BG26" s="48">
        <f>VLOOKUP($A26,'RevPAR Raw Data'!$B$6:$BE$43,'RevPAR Raw Data'!AV$1,FALSE)</f>
        <v>16.751760446732501</v>
      </c>
      <c r="BH26" s="48">
        <f>VLOOKUP($A26,'RevPAR Raw Data'!$B$6:$BE$43,'RevPAR Raw Data'!AW$1,FALSE)</f>
        <v>16.879724493692098</v>
      </c>
      <c r="BI26" s="48">
        <f>VLOOKUP($A26,'RevPAR Raw Data'!$B$6:$BE$43,'RevPAR Raw Data'!AX$1,FALSE)</f>
        <v>12.645843708432199</v>
      </c>
      <c r="BJ26" s="49">
        <f>VLOOKUP($A26,'RevPAR Raw Data'!$B$6:$BE$43,'RevPAR Raw Data'!AY$1,FALSE)</f>
        <v>11.123159289513399</v>
      </c>
      <c r="BK26" s="48">
        <f>VLOOKUP($A26,'RevPAR Raw Data'!$B$6:$BE$43,'RevPAR Raw Data'!BA$1,FALSE)</f>
        <v>-0.188553474811743</v>
      </c>
      <c r="BL26" s="48">
        <f>VLOOKUP($A26,'RevPAR Raw Data'!$B$6:$BE$43,'RevPAR Raw Data'!BB$1,FALSE)</f>
        <v>1.55645084696359</v>
      </c>
      <c r="BM26" s="49">
        <f>VLOOKUP($A26,'RevPAR Raw Data'!$B$6:$BE$43,'RevPAR Raw Data'!BC$1,FALSE)</f>
        <v>0.62597720449622696</v>
      </c>
      <c r="BN26" s="50">
        <f>VLOOKUP($A26,'RevPAR Raw Data'!$B$6:$BE$43,'RevPAR Raw Data'!BE$1,FALSE)</f>
        <v>7.7811474461777896</v>
      </c>
    </row>
    <row r="27" spans="1:66" x14ac:dyDescent="0.25">
      <c r="A27" s="63" t="s">
        <v>48</v>
      </c>
      <c r="B27" s="47">
        <f>VLOOKUP($A27,'Occupancy Raw Data'!$B$8:$BE$45,'Occupancy Raw Data'!AG$3,FALSE)</f>
        <v>43.145604395604302</v>
      </c>
      <c r="C27" s="48">
        <f>VLOOKUP($A27,'Occupancy Raw Data'!$B$8:$BE$45,'Occupancy Raw Data'!AH$3,FALSE)</f>
        <v>53.635531135531103</v>
      </c>
      <c r="D27" s="48">
        <f>VLOOKUP($A27,'Occupancy Raw Data'!$B$8:$BE$45,'Occupancy Raw Data'!AI$3,FALSE)</f>
        <v>55.695970695970601</v>
      </c>
      <c r="E27" s="48">
        <f>VLOOKUP($A27,'Occupancy Raw Data'!$B$8:$BE$45,'Occupancy Raw Data'!AJ$3,FALSE)</f>
        <v>55.251831501831496</v>
      </c>
      <c r="F27" s="48">
        <f>VLOOKUP($A27,'Occupancy Raw Data'!$B$8:$BE$45,'Occupancy Raw Data'!AK$3,FALSE)</f>
        <v>51.1446886446886</v>
      </c>
      <c r="G27" s="49">
        <f>VLOOKUP($A27,'Occupancy Raw Data'!$B$8:$BE$45,'Occupancy Raw Data'!AL$3,FALSE)</f>
        <v>51.774725274725199</v>
      </c>
      <c r="H27" s="48">
        <f>VLOOKUP($A27,'Occupancy Raw Data'!$B$8:$BE$45,'Occupancy Raw Data'!AN$3,FALSE)</f>
        <v>54.143772893772798</v>
      </c>
      <c r="I27" s="48">
        <f>VLOOKUP($A27,'Occupancy Raw Data'!$B$8:$BE$45,'Occupancy Raw Data'!AO$3,FALSE)</f>
        <v>52.760989010989</v>
      </c>
      <c r="J27" s="49">
        <f>VLOOKUP($A27,'Occupancy Raw Data'!$B$8:$BE$45,'Occupancy Raw Data'!AP$3,FALSE)</f>
        <v>53.452380952380899</v>
      </c>
      <c r="K27" s="50">
        <f>VLOOKUP($A27,'Occupancy Raw Data'!$B$8:$BE$45,'Occupancy Raw Data'!AR$3,FALSE)</f>
        <v>52.2540554683411</v>
      </c>
      <c r="M27" s="47">
        <f>VLOOKUP($A27,'Occupancy Raw Data'!$B$8:$BE$45,'Occupancy Raw Data'!AT$3,FALSE)</f>
        <v>5.3361605844806101</v>
      </c>
      <c r="N27" s="48">
        <f>VLOOKUP($A27,'Occupancy Raw Data'!$B$8:$BE$45,'Occupancy Raw Data'!AU$3,FALSE)</f>
        <v>9.3113655853598001</v>
      </c>
      <c r="O27" s="48">
        <f>VLOOKUP($A27,'Occupancy Raw Data'!$B$8:$BE$45,'Occupancy Raw Data'!AV$3,FALSE)</f>
        <v>13.0547979592065</v>
      </c>
      <c r="P27" s="48">
        <f>VLOOKUP($A27,'Occupancy Raw Data'!$B$8:$BE$45,'Occupancy Raw Data'!AW$3,FALSE)</f>
        <v>10.598793567543501</v>
      </c>
      <c r="Q27" s="48">
        <f>VLOOKUP($A27,'Occupancy Raw Data'!$B$8:$BE$45,'Occupancy Raw Data'!AX$3,FALSE)</f>
        <v>13.000408624695901</v>
      </c>
      <c r="R27" s="49">
        <f>VLOOKUP($A27,'Occupancy Raw Data'!$B$8:$BE$45,'Occupancy Raw Data'!AY$3,FALSE)</f>
        <v>10.389699978718401</v>
      </c>
      <c r="S27" s="48">
        <f>VLOOKUP($A27,'Occupancy Raw Data'!$B$8:$BE$45,'Occupancy Raw Data'!BA$3,FALSE)</f>
        <v>17.198939427109199</v>
      </c>
      <c r="T27" s="48">
        <f>VLOOKUP($A27,'Occupancy Raw Data'!$B$8:$BE$45,'Occupancy Raw Data'!BB$3,FALSE)</f>
        <v>13.7504419548925</v>
      </c>
      <c r="U27" s="49">
        <f>VLOOKUP($A27,'Occupancy Raw Data'!$B$8:$BE$45,'Occupancy Raw Data'!BC$3,FALSE)</f>
        <v>15.471246518768201</v>
      </c>
      <c r="V27" s="50">
        <f>VLOOKUP($A27,'Occupancy Raw Data'!$B$8:$BE$45,'Occupancy Raw Data'!BE$3,FALSE)</f>
        <v>11.828007155993401</v>
      </c>
      <c r="X27" s="51">
        <f>VLOOKUP($A27,'ADR Raw Data'!$B$6:$BE$43,'ADR Raw Data'!AG$1,FALSE)</f>
        <v>88.358383741908</v>
      </c>
      <c r="Y27" s="52">
        <f>VLOOKUP($A27,'ADR Raw Data'!$B$6:$BE$43,'ADR Raw Data'!AH$1,FALSE)</f>
        <v>91.802059074611506</v>
      </c>
      <c r="Z27" s="52">
        <f>VLOOKUP($A27,'ADR Raw Data'!$B$6:$BE$43,'ADR Raw Data'!AI$1,FALSE)</f>
        <v>93.673122328181506</v>
      </c>
      <c r="AA27" s="52">
        <f>VLOOKUP($A27,'ADR Raw Data'!$B$6:$BE$43,'ADR Raw Data'!AJ$1,FALSE)</f>
        <v>91.989619623767197</v>
      </c>
      <c r="AB27" s="52">
        <f>VLOOKUP($A27,'ADR Raw Data'!$B$6:$BE$43,'ADR Raw Data'!AK$1,FALSE)</f>
        <v>90.709052820053699</v>
      </c>
      <c r="AC27" s="53">
        <f>VLOOKUP($A27,'ADR Raw Data'!$B$6:$BE$43,'ADR Raw Data'!AL$1,FALSE)</f>
        <v>91.454757685096695</v>
      </c>
      <c r="AD27" s="52">
        <f>VLOOKUP($A27,'ADR Raw Data'!$B$6:$BE$43,'ADR Raw Data'!AN$1,FALSE)</f>
        <v>100.113400422832</v>
      </c>
      <c r="AE27" s="52">
        <f>VLOOKUP($A27,'ADR Raw Data'!$B$6:$BE$43,'ADR Raw Data'!AO$1,FALSE)</f>
        <v>104.52229888049899</v>
      </c>
      <c r="AF27" s="53">
        <f>VLOOKUP($A27,'ADR Raw Data'!$B$6:$BE$43,'ADR Raw Data'!AP$1,FALSE)</f>
        <v>102.289335703272</v>
      </c>
      <c r="AG27" s="54">
        <f>VLOOKUP($A27,'ADR Raw Data'!$B$6:$BE$43,'ADR Raw Data'!AR$1,FALSE)</f>
        <v>94.621341661868101</v>
      </c>
      <c r="AI27" s="47">
        <f>VLOOKUP($A27,'ADR Raw Data'!$B$6:$BE$43,'ADR Raw Data'!AT$1,FALSE)</f>
        <v>5.8821776410239899</v>
      </c>
      <c r="AJ27" s="48">
        <f>VLOOKUP($A27,'ADR Raw Data'!$B$6:$BE$43,'ADR Raw Data'!AU$1,FALSE)</f>
        <v>7.1056798558720597</v>
      </c>
      <c r="AK27" s="48">
        <f>VLOOKUP($A27,'ADR Raw Data'!$B$6:$BE$43,'ADR Raw Data'!AV$1,FALSE)</f>
        <v>10.583119339424</v>
      </c>
      <c r="AL27" s="48">
        <f>VLOOKUP($A27,'ADR Raw Data'!$B$6:$BE$43,'ADR Raw Data'!AW$1,FALSE)</f>
        <v>10.329897316944299</v>
      </c>
      <c r="AM27" s="48">
        <f>VLOOKUP($A27,'ADR Raw Data'!$B$6:$BE$43,'ADR Raw Data'!AX$1,FALSE)</f>
        <v>10.485238638227999</v>
      </c>
      <c r="AN27" s="49">
        <f>VLOOKUP($A27,'ADR Raw Data'!$B$6:$BE$43,'ADR Raw Data'!AY$1,FALSE)</f>
        <v>8.9895438920773607</v>
      </c>
      <c r="AO27" s="48">
        <f>VLOOKUP($A27,'ADR Raw Data'!$B$6:$BE$43,'ADR Raw Data'!BA$1,FALSE)</f>
        <v>8.6757999763665801</v>
      </c>
      <c r="AP27" s="48">
        <f>VLOOKUP($A27,'ADR Raw Data'!$B$6:$BE$43,'ADR Raw Data'!BB$1,FALSE)</f>
        <v>16.404513260332401</v>
      </c>
      <c r="AQ27" s="49">
        <f>VLOOKUP($A27,'ADR Raw Data'!$B$6:$BE$43,'ADR Raw Data'!BC$1,FALSE)</f>
        <v>12.4622122913695</v>
      </c>
      <c r="AR27" s="50">
        <f>VLOOKUP($A27,'ADR Raw Data'!$B$6:$BE$43,'ADR Raw Data'!BE$1,FALSE)</f>
        <v>10.146543365617999</v>
      </c>
      <c r="AT27" s="51">
        <f>VLOOKUP($A27,'RevPAR Raw Data'!$B$6:$BE$43,'RevPAR Raw Data'!AG$1,FALSE)</f>
        <v>38.1227586996336</v>
      </c>
      <c r="AU27" s="52">
        <f>VLOOKUP($A27,'RevPAR Raw Data'!$B$6:$BE$43,'RevPAR Raw Data'!AH$1,FALSE)</f>
        <v>49.2385219780219</v>
      </c>
      <c r="AV27" s="52">
        <f>VLOOKUP($A27,'RevPAR Raw Data'!$B$6:$BE$43,'RevPAR Raw Data'!AI$1,FALSE)</f>
        <v>52.1721547619047</v>
      </c>
      <c r="AW27" s="52">
        <f>VLOOKUP($A27,'RevPAR Raw Data'!$B$6:$BE$43,'RevPAR Raw Data'!AJ$1,FALSE)</f>
        <v>50.825949633699601</v>
      </c>
      <c r="AX27" s="52">
        <f>VLOOKUP($A27,'RevPAR Raw Data'!$B$6:$BE$43,'RevPAR Raw Data'!AK$1,FALSE)</f>
        <v>46.392862637362597</v>
      </c>
      <c r="AY27" s="53">
        <f>VLOOKUP($A27,'RevPAR Raw Data'!$B$6:$BE$43,'RevPAR Raw Data'!AL$1,FALSE)</f>
        <v>47.350449542124501</v>
      </c>
      <c r="AZ27" s="52">
        <f>VLOOKUP($A27,'RevPAR Raw Data'!$B$6:$BE$43,'RevPAR Raw Data'!AN$1,FALSE)</f>
        <v>54.205172161172101</v>
      </c>
      <c r="BA27" s="52">
        <f>VLOOKUP($A27,'RevPAR Raw Data'!$B$6:$BE$43,'RevPAR Raw Data'!AO$1,FALSE)</f>
        <v>55.146998626373602</v>
      </c>
      <c r="BB27" s="53">
        <f>VLOOKUP($A27,'RevPAR Raw Data'!$B$6:$BE$43,'RevPAR Raw Data'!AP$1,FALSE)</f>
        <v>54.676085393772802</v>
      </c>
      <c r="BC27" s="54">
        <f>VLOOKUP($A27,'RevPAR Raw Data'!$B$6:$BE$43,'RevPAR Raw Data'!AR$1,FALSE)</f>
        <v>49.443488356881197</v>
      </c>
      <c r="BE27" s="47">
        <f>VLOOKUP($A27,'RevPAR Raw Data'!$B$6:$BE$43,'RevPAR Raw Data'!AT$1,FALSE)</f>
        <v>11.532220670294</v>
      </c>
      <c r="BF27" s="48">
        <f>VLOOKUP($A27,'RevPAR Raw Data'!$B$6:$BE$43,'RevPAR Raw Data'!AU$1,FALSE)</f>
        <v>17.078681269937299</v>
      </c>
      <c r="BG27" s="48">
        <f>VLOOKUP($A27,'RevPAR Raw Data'!$B$6:$BE$43,'RevPAR Raw Data'!AV$1,FALSE)</f>
        <v>25.019522146174101</v>
      </c>
      <c r="BH27" s="48">
        <f>VLOOKUP($A27,'RevPAR Raw Data'!$B$6:$BE$43,'RevPAR Raw Data'!AW$1,FALSE)</f>
        <v>22.023535376849999</v>
      </c>
      <c r="BI27" s="48">
        <f>VLOOKUP($A27,'RevPAR Raw Data'!$B$6:$BE$43,'RevPAR Raw Data'!AX$1,FALSE)</f>
        <v>24.8487711311681</v>
      </c>
      <c r="BJ27" s="49">
        <f>VLOOKUP($A27,'RevPAR Raw Data'!$B$6:$BE$43,'RevPAR Raw Data'!AY$1,FALSE)</f>
        <v>20.313230510637801</v>
      </c>
      <c r="BK27" s="48">
        <f>VLOOKUP($A27,'RevPAR Raw Data'!$B$6:$BE$43,'RevPAR Raw Data'!BA$1,FALSE)</f>
        <v>27.3668849862282</v>
      </c>
      <c r="BL27" s="48">
        <f>VLOOKUP($A27,'RevPAR Raw Data'!$B$6:$BE$43,'RevPAR Raw Data'!BB$1,FALSE)</f>
        <v>32.410648289069698</v>
      </c>
      <c r="BM27" s="49">
        <f>VLOOKUP($A27,'RevPAR Raw Data'!$B$6:$BE$43,'RevPAR Raw Data'!BC$1,FALSE)</f>
        <v>29.861518395427801</v>
      </c>
      <c r="BN27" s="50">
        <f>VLOOKUP($A27,'RevPAR Raw Data'!$B$6:$BE$43,'RevPAR Raw Data'!BE$1,FALSE)</f>
        <v>23.174684396982698</v>
      </c>
    </row>
    <row r="28" spans="1:66" x14ac:dyDescent="0.25">
      <c r="A28" s="63" t="s">
        <v>49</v>
      </c>
      <c r="B28" s="47">
        <f>VLOOKUP($A28,'Occupancy Raw Data'!$B$8:$BE$45,'Occupancy Raw Data'!AG$3,FALSE)</f>
        <v>36.724506774423503</v>
      </c>
      <c r="C28" s="48">
        <f>VLOOKUP($A28,'Occupancy Raw Data'!$B$8:$BE$45,'Occupancy Raw Data'!AH$3,FALSE)</f>
        <v>50.629902543379998</v>
      </c>
      <c r="D28" s="48">
        <f>VLOOKUP($A28,'Occupancy Raw Data'!$B$8:$BE$45,'Occupancy Raw Data'!AI$3,FALSE)</f>
        <v>57.4518659377228</v>
      </c>
      <c r="E28" s="48">
        <f>VLOOKUP($A28,'Occupancy Raw Data'!$B$8:$BE$45,'Occupancy Raw Data'!AJ$3,FALSE)</f>
        <v>58.384834799144201</v>
      </c>
      <c r="F28" s="48">
        <f>VLOOKUP($A28,'Occupancy Raw Data'!$B$8:$BE$45,'Occupancy Raw Data'!AK$3,FALSE)</f>
        <v>54.468742571903903</v>
      </c>
      <c r="G28" s="49">
        <f>VLOOKUP($A28,'Occupancy Raw Data'!$B$8:$BE$45,'Occupancy Raw Data'!AL$3,FALSE)</f>
        <v>51.531970525314897</v>
      </c>
      <c r="H28" s="48">
        <f>VLOOKUP($A28,'Occupancy Raw Data'!$B$8:$BE$45,'Occupancy Raw Data'!AN$3,FALSE)</f>
        <v>48.009270263845899</v>
      </c>
      <c r="I28" s="48">
        <f>VLOOKUP($A28,'Occupancy Raw Data'!$B$8:$BE$45,'Occupancy Raw Data'!AO$3,FALSE)</f>
        <v>50.065367245067698</v>
      </c>
      <c r="J28" s="49">
        <f>VLOOKUP($A28,'Occupancy Raw Data'!$B$8:$BE$45,'Occupancy Raw Data'!AP$3,FALSE)</f>
        <v>49.037318754456798</v>
      </c>
      <c r="K28" s="50">
        <f>VLOOKUP($A28,'Occupancy Raw Data'!$B$8:$BE$45,'Occupancy Raw Data'!AR$3,FALSE)</f>
        <v>50.819212876498298</v>
      </c>
      <c r="M28" s="47">
        <f>VLOOKUP($A28,'Occupancy Raw Data'!$B$8:$BE$45,'Occupancy Raw Data'!AT$3,FALSE)</f>
        <v>-11.278521849004999</v>
      </c>
      <c r="N28" s="48">
        <f>VLOOKUP($A28,'Occupancy Raw Data'!$B$8:$BE$45,'Occupancy Raw Data'!AU$3,FALSE)</f>
        <v>-0.28912614389168501</v>
      </c>
      <c r="O28" s="48">
        <f>VLOOKUP($A28,'Occupancy Raw Data'!$B$8:$BE$45,'Occupancy Raw Data'!AV$3,FALSE)</f>
        <v>10.0263331708524</v>
      </c>
      <c r="P28" s="48">
        <f>VLOOKUP($A28,'Occupancy Raw Data'!$B$8:$BE$45,'Occupancy Raw Data'!AW$3,FALSE)</f>
        <v>8.9025022237042197</v>
      </c>
      <c r="Q28" s="48">
        <f>VLOOKUP($A28,'Occupancy Raw Data'!$B$8:$BE$45,'Occupancy Raw Data'!AX$3,FALSE)</f>
        <v>10.6138762975982</v>
      </c>
      <c r="R28" s="49">
        <f>VLOOKUP($A28,'Occupancy Raw Data'!$B$8:$BE$45,'Occupancy Raw Data'!AY$3,FALSE)</f>
        <v>4.2142728831618896</v>
      </c>
      <c r="S28" s="48">
        <f>VLOOKUP($A28,'Occupancy Raw Data'!$B$8:$BE$45,'Occupancy Raw Data'!BA$3,FALSE)</f>
        <v>0.79209915130117903</v>
      </c>
      <c r="T28" s="48">
        <f>VLOOKUP($A28,'Occupancy Raw Data'!$B$8:$BE$45,'Occupancy Raw Data'!BB$3,FALSE)</f>
        <v>10.5399538800008</v>
      </c>
      <c r="U28" s="49">
        <f>VLOOKUP($A28,'Occupancy Raw Data'!$B$8:$BE$45,'Occupancy Raw Data'!BC$3,FALSE)</f>
        <v>5.5537249143964704</v>
      </c>
      <c r="V28" s="50">
        <f>VLOOKUP($A28,'Occupancy Raw Data'!$B$8:$BE$45,'Occupancy Raw Data'!BE$3,FALSE)</f>
        <v>4.5853275363033399</v>
      </c>
      <c r="X28" s="51">
        <f>VLOOKUP($A28,'ADR Raw Data'!$B$6:$BE$43,'ADR Raw Data'!AG$1,FALSE)</f>
        <v>111.43851941747501</v>
      </c>
      <c r="Y28" s="52">
        <f>VLOOKUP($A28,'ADR Raw Data'!$B$6:$BE$43,'ADR Raw Data'!AH$1,FALSE)</f>
        <v>113.59681924882599</v>
      </c>
      <c r="Z28" s="52">
        <f>VLOOKUP($A28,'ADR Raw Data'!$B$6:$BE$43,'ADR Raw Data'!AI$1,FALSE)</f>
        <v>118.988421597021</v>
      </c>
      <c r="AA28" s="52">
        <f>VLOOKUP($A28,'ADR Raw Data'!$B$6:$BE$43,'ADR Raw Data'!AJ$1,FALSE)</f>
        <v>118.161196946564</v>
      </c>
      <c r="AB28" s="52">
        <f>VLOOKUP($A28,'ADR Raw Data'!$B$6:$BE$43,'ADR Raw Data'!AK$1,FALSE)</f>
        <v>119.512897665284</v>
      </c>
      <c r="AC28" s="53">
        <f>VLOOKUP($A28,'ADR Raw Data'!$B$6:$BE$43,'ADR Raw Data'!AL$1,FALSE)</f>
        <v>116.776309186097</v>
      </c>
      <c r="AD28" s="52">
        <f>VLOOKUP($A28,'ADR Raw Data'!$B$6:$BE$43,'ADR Raw Data'!AN$1,FALSE)</f>
        <v>136.21106325040199</v>
      </c>
      <c r="AE28" s="52">
        <f>VLOOKUP($A28,'ADR Raw Data'!$B$6:$BE$43,'ADR Raw Data'!AO$1,FALSE)</f>
        <v>141.25049495548899</v>
      </c>
      <c r="AF28" s="53">
        <f>VLOOKUP($A28,'ADR Raw Data'!$B$6:$BE$43,'ADR Raw Data'!AP$1,FALSE)</f>
        <v>138.78360397479301</v>
      </c>
      <c r="AG28" s="54">
        <f>VLOOKUP($A28,'ADR Raw Data'!$B$6:$BE$43,'ADR Raw Data'!AR$1,FALSE)</f>
        <v>122.843636135843</v>
      </c>
      <c r="AI28" s="47">
        <f>VLOOKUP($A28,'ADR Raw Data'!$B$6:$BE$43,'ADR Raw Data'!AT$1,FALSE)</f>
        <v>1.3601744434054399</v>
      </c>
      <c r="AJ28" s="48">
        <f>VLOOKUP($A28,'ADR Raw Data'!$B$6:$BE$43,'ADR Raw Data'!AU$1,FALSE)</f>
        <v>2.96684185782195</v>
      </c>
      <c r="AK28" s="48">
        <f>VLOOKUP($A28,'ADR Raw Data'!$B$6:$BE$43,'ADR Raw Data'!AV$1,FALSE)</f>
        <v>9.4578282833181895</v>
      </c>
      <c r="AL28" s="48">
        <f>VLOOKUP($A28,'ADR Raw Data'!$B$6:$BE$43,'ADR Raw Data'!AW$1,FALSE)</f>
        <v>7.4287083554493503</v>
      </c>
      <c r="AM28" s="48">
        <f>VLOOKUP($A28,'ADR Raw Data'!$B$6:$BE$43,'ADR Raw Data'!AX$1,FALSE)</f>
        <v>3.9162458500936799</v>
      </c>
      <c r="AN28" s="49">
        <f>VLOOKUP($A28,'ADR Raw Data'!$B$6:$BE$43,'ADR Raw Data'!AY$1,FALSE)</f>
        <v>5.4133790834765003</v>
      </c>
      <c r="AO28" s="48">
        <f>VLOOKUP($A28,'ADR Raw Data'!$B$6:$BE$43,'ADR Raw Data'!BA$1,FALSE)</f>
        <v>4.66545660204243</v>
      </c>
      <c r="AP28" s="48">
        <f>VLOOKUP($A28,'ADR Raw Data'!$B$6:$BE$43,'ADR Raw Data'!BB$1,FALSE)</f>
        <v>10.8360820508912</v>
      </c>
      <c r="AQ28" s="49">
        <f>VLOOKUP($A28,'ADR Raw Data'!$B$6:$BE$43,'ADR Raw Data'!BC$1,FALSE)</f>
        <v>7.7354697665849601</v>
      </c>
      <c r="AR28" s="50">
        <f>VLOOKUP($A28,'ADR Raw Data'!$B$6:$BE$43,'ADR Raw Data'!BE$1,FALSE)</f>
        <v>6.1549540889557504</v>
      </c>
      <c r="AT28" s="51">
        <f>VLOOKUP($A28,'RevPAR Raw Data'!$B$6:$BE$43,'RevPAR Raw Data'!AG$1,FALSE)</f>
        <v>40.9252466127882</v>
      </c>
      <c r="AU28" s="52">
        <f>VLOOKUP($A28,'RevPAR Raw Data'!$B$6:$BE$43,'RevPAR Raw Data'!AH$1,FALSE)</f>
        <v>57.513958878060301</v>
      </c>
      <c r="AV28" s="52">
        <f>VLOOKUP($A28,'RevPAR Raw Data'!$B$6:$BE$43,'RevPAR Raw Data'!AI$1,FALSE)</f>
        <v>68.361068457333005</v>
      </c>
      <c r="AW28" s="52">
        <f>VLOOKUP($A28,'RevPAR Raw Data'!$B$6:$BE$43,'RevPAR Raw Data'!AJ$1,FALSE)</f>
        <v>68.988219633943402</v>
      </c>
      <c r="AX28" s="52">
        <f>VLOOKUP($A28,'RevPAR Raw Data'!$B$6:$BE$43,'RevPAR Raw Data'!AK$1,FALSE)</f>
        <v>65.097172569526904</v>
      </c>
      <c r="AY28" s="53">
        <f>VLOOKUP($A28,'RevPAR Raw Data'!$B$6:$BE$43,'RevPAR Raw Data'!AL$1,FALSE)</f>
        <v>60.177133230330398</v>
      </c>
      <c r="AZ28" s="52">
        <f>VLOOKUP($A28,'RevPAR Raw Data'!$B$6:$BE$43,'RevPAR Raw Data'!AN$1,FALSE)</f>
        <v>65.393937485143795</v>
      </c>
      <c r="BA28" s="52">
        <f>VLOOKUP($A28,'RevPAR Raw Data'!$B$6:$BE$43,'RevPAR Raw Data'!AO$1,FALSE)</f>
        <v>70.717579034941707</v>
      </c>
      <c r="BB28" s="53">
        <f>VLOOKUP($A28,'RevPAR Raw Data'!$B$6:$BE$43,'RevPAR Raw Data'!AP$1,FALSE)</f>
        <v>68.055758260042694</v>
      </c>
      <c r="BC28" s="54">
        <f>VLOOKUP($A28,'RevPAR Raw Data'!$B$6:$BE$43,'RevPAR Raw Data'!AR$1,FALSE)</f>
        <v>62.428168953105299</v>
      </c>
      <c r="BE28" s="47">
        <f>VLOOKUP($A28,'RevPAR Raw Data'!$B$6:$BE$43,'RevPAR Raw Data'!AT$1,FALSE)</f>
        <v>-10.0717549773836</v>
      </c>
      <c r="BF28" s="48">
        <f>VLOOKUP($A28,'RevPAR Raw Data'!$B$6:$BE$43,'RevPAR Raw Data'!AU$1,FALSE)</f>
        <v>2.6691377984713802</v>
      </c>
      <c r="BG28" s="48">
        <f>VLOOKUP($A28,'RevPAR Raw Data'!$B$6:$BE$43,'RevPAR Raw Data'!AV$1,FALSE)</f>
        <v>20.432434828583201</v>
      </c>
      <c r="BH28" s="48">
        <f>VLOOKUP($A28,'RevPAR Raw Data'!$B$6:$BE$43,'RevPAR Raw Data'!AW$1,FALSE)</f>
        <v>16.992551505689899</v>
      </c>
      <c r="BI28" s="48">
        <f>VLOOKUP($A28,'RevPAR Raw Data'!$B$6:$BE$43,'RevPAR Raw Data'!AX$1,FALSE)</f>
        <v>14.9457876377307</v>
      </c>
      <c r="BJ28" s="49">
        <f>VLOOKUP($A28,'RevPAR Raw Data'!$B$6:$BE$43,'RevPAR Raw Data'!AY$1,FALSE)</f>
        <v>9.8557865334161097</v>
      </c>
      <c r="BK28" s="48">
        <f>VLOOKUP($A28,'RevPAR Raw Data'!$B$6:$BE$43,'RevPAR Raw Data'!BA$1,FALSE)</f>
        <v>5.4945107954927099</v>
      </c>
      <c r="BL28" s="48">
        <f>VLOOKUP($A28,'RevPAR Raw Data'!$B$6:$BE$43,'RevPAR Raw Data'!BB$1,FALSE)</f>
        <v>22.518153981455001</v>
      </c>
      <c r="BM28" s="49">
        <f>VLOOKUP($A28,'RevPAR Raw Data'!$B$6:$BE$43,'RevPAR Raw Data'!BC$1,FALSE)</f>
        <v>13.7188013926538</v>
      </c>
      <c r="BN28" s="50">
        <f>VLOOKUP($A28,'RevPAR Raw Data'!$B$6:$BE$43,'RevPAR Raw Data'!BE$1,FALSE)</f>
        <v>11.0225064299468</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Data'!AG$3,FALSE)</f>
        <v>37.788963460104299</v>
      </c>
      <c r="C30" s="48">
        <f>VLOOKUP($A30,'Occupancy Raw Data'!$B$8:$BE$45,'Occupancy Raw Data'!AH$3,FALSE)</f>
        <v>50.868754660700901</v>
      </c>
      <c r="D30" s="48">
        <f>VLOOKUP($A30,'Occupancy Raw Data'!$B$8:$BE$45,'Occupancy Raw Data'!AI$3,FALSE)</f>
        <v>55.137956748694997</v>
      </c>
      <c r="E30" s="48">
        <f>VLOOKUP($A30,'Occupancy Raw Data'!$B$8:$BE$45,'Occupancy Raw Data'!AJ$3,FALSE)</f>
        <v>55.212527964205798</v>
      </c>
      <c r="F30" s="48">
        <f>VLOOKUP($A30,'Occupancy Raw Data'!$B$8:$BE$45,'Occupancy Raw Data'!AK$3,FALSE)</f>
        <v>47.0246085011185</v>
      </c>
      <c r="G30" s="49">
        <f>VLOOKUP($A30,'Occupancy Raw Data'!$B$8:$BE$45,'Occupancy Raw Data'!AL$3,FALSE)</f>
        <v>49.206562266964902</v>
      </c>
      <c r="H30" s="48">
        <f>VLOOKUP($A30,'Occupancy Raw Data'!$B$8:$BE$45,'Occupancy Raw Data'!AN$3,FALSE)</f>
        <v>49.317673378076002</v>
      </c>
      <c r="I30" s="48">
        <f>VLOOKUP($A30,'Occupancy Raw Data'!$B$8:$BE$45,'Occupancy Raw Data'!AO$3,FALSE)</f>
        <v>46.633109619686799</v>
      </c>
      <c r="J30" s="49">
        <f>VLOOKUP($A30,'Occupancy Raw Data'!$B$8:$BE$45,'Occupancy Raw Data'!AP$3,FALSE)</f>
        <v>47.9753914988814</v>
      </c>
      <c r="K30" s="50">
        <f>VLOOKUP($A30,'Occupancy Raw Data'!$B$8:$BE$45,'Occupancy Raw Data'!AR$3,FALSE)</f>
        <v>48.854799190369597</v>
      </c>
      <c r="M30" s="47">
        <f>VLOOKUP($A30,'Occupancy Raw Data'!$B$8:$BE$45,'Occupancy Raw Data'!AT$3,FALSE)</f>
        <v>-7.7926569911845602</v>
      </c>
      <c r="N30" s="48">
        <f>VLOOKUP($A30,'Occupancy Raw Data'!$B$8:$BE$45,'Occupancy Raw Data'!AU$3,FALSE)</f>
        <v>0.24000728738433799</v>
      </c>
      <c r="O30" s="48">
        <f>VLOOKUP($A30,'Occupancy Raw Data'!$B$8:$BE$45,'Occupancy Raw Data'!AV$3,FALSE)</f>
        <v>4.3078893347735896</v>
      </c>
      <c r="P30" s="48">
        <f>VLOOKUP($A30,'Occupancy Raw Data'!$B$8:$BE$45,'Occupancy Raw Data'!AW$3,FALSE)</f>
        <v>9.4473955339912496</v>
      </c>
      <c r="Q30" s="48">
        <f>VLOOKUP($A30,'Occupancy Raw Data'!$B$8:$BE$45,'Occupancy Raw Data'!AX$3,FALSE)</f>
        <v>4.7806393266173099</v>
      </c>
      <c r="R30" s="49">
        <f>VLOOKUP($A30,'Occupancy Raw Data'!$B$8:$BE$45,'Occupancy Raw Data'!AY$3,FALSE)</f>
        <v>2.5495366145314402</v>
      </c>
      <c r="S30" s="48">
        <f>VLOOKUP($A30,'Occupancy Raw Data'!$B$8:$BE$45,'Occupancy Raw Data'!BA$3,FALSE)</f>
        <v>3.2800042715200299</v>
      </c>
      <c r="T30" s="48">
        <f>VLOOKUP($A30,'Occupancy Raw Data'!$B$8:$BE$45,'Occupancy Raw Data'!BB$3,FALSE)</f>
        <v>2.25896006775629</v>
      </c>
      <c r="U30" s="49">
        <f>VLOOKUP($A30,'Occupancy Raw Data'!$B$8:$BE$45,'Occupancy Raw Data'!BC$3,FALSE)</f>
        <v>2.7812313791098302</v>
      </c>
      <c r="V30" s="50">
        <f>VLOOKUP($A30,'Occupancy Raw Data'!$B$8:$BE$45,'Occupancy Raw Data'!BE$3,FALSE)</f>
        <v>2.6144380235678799</v>
      </c>
      <c r="X30" s="51">
        <f>VLOOKUP($A30,'ADR Raw Data'!$B$6:$BE$43,'ADR Raw Data'!AG$1,FALSE)</f>
        <v>87.574767636901797</v>
      </c>
      <c r="Y30" s="52">
        <f>VLOOKUP($A30,'ADR Raw Data'!$B$6:$BE$43,'ADR Raw Data'!AH$1,FALSE)</f>
        <v>92.582005424026903</v>
      </c>
      <c r="Z30" s="52">
        <f>VLOOKUP($A30,'ADR Raw Data'!$B$6:$BE$43,'ADR Raw Data'!AI$1,FALSE)</f>
        <v>95.327529077630501</v>
      </c>
      <c r="AA30" s="52">
        <f>VLOOKUP($A30,'ADR Raw Data'!$B$6:$BE$43,'ADR Raw Data'!AJ$1,FALSE)</f>
        <v>94.070128309022095</v>
      </c>
      <c r="AB30" s="52">
        <f>VLOOKUP($A30,'ADR Raw Data'!$B$6:$BE$43,'ADR Raw Data'!AK$1,FALSE)</f>
        <v>90.996209958769398</v>
      </c>
      <c r="AC30" s="53">
        <f>VLOOKUP($A30,'ADR Raw Data'!$B$6:$BE$43,'ADR Raw Data'!AL$1,FALSE)</f>
        <v>92.459078137786804</v>
      </c>
      <c r="AD30" s="52">
        <f>VLOOKUP($A30,'ADR Raw Data'!$B$6:$BE$43,'ADR Raw Data'!AN$1,FALSE)</f>
        <v>97.184445452483502</v>
      </c>
      <c r="AE30" s="52">
        <f>VLOOKUP($A30,'ADR Raw Data'!$B$6:$BE$43,'ADR Raw Data'!AO$1,FALSE)</f>
        <v>98.395505716798496</v>
      </c>
      <c r="AF30" s="53">
        <f>VLOOKUP($A30,'ADR Raw Data'!$B$6:$BE$43,'ADR Raw Data'!AP$1,FALSE)</f>
        <v>97.773033729696095</v>
      </c>
      <c r="AG30" s="54">
        <f>VLOOKUP($A30,'ADR Raw Data'!$B$6:$BE$43,'ADR Raw Data'!AR$1,FALSE)</f>
        <v>93.950021587440006</v>
      </c>
      <c r="AI30" s="47">
        <f>VLOOKUP($A30,'ADR Raw Data'!$B$6:$BE$43,'ADR Raw Data'!AT$1,FALSE)</f>
        <v>6.8305925136882797</v>
      </c>
      <c r="AJ30" s="48">
        <f>VLOOKUP($A30,'ADR Raw Data'!$B$6:$BE$43,'ADR Raw Data'!AU$1,FALSE)</f>
        <v>6.8013462343866804</v>
      </c>
      <c r="AK30" s="48">
        <f>VLOOKUP($A30,'ADR Raw Data'!$B$6:$BE$43,'ADR Raw Data'!AV$1,FALSE)</f>
        <v>8.6289280830246895</v>
      </c>
      <c r="AL30" s="48">
        <f>VLOOKUP($A30,'ADR Raw Data'!$B$6:$BE$43,'ADR Raw Data'!AW$1,FALSE)</f>
        <v>7.8235967345971202</v>
      </c>
      <c r="AM30" s="48">
        <f>VLOOKUP($A30,'ADR Raw Data'!$B$6:$BE$43,'ADR Raw Data'!AX$1,FALSE)</f>
        <v>5.5530169236943197</v>
      </c>
      <c r="AN30" s="49">
        <f>VLOOKUP($A30,'ADR Raw Data'!$B$6:$BE$43,'ADR Raw Data'!AY$1,FALSE)</f>
        <v>7.3294154312403199</v>
      </c>
      <c r="AO30" s="48">
        <f>VLOOKUP($A30,'ADR Raw Data'!$B$6:$BE$43,'ADR Raw Data'!BA$1,FALSE)</f>
        <v>5.8380148327674899</v>
      </c>
      <c r="AP30" s="48">
        <f>VLOOKUP($A30,'ADR Raw Data'!$B$6:$BE$43,'ADR Raw Data'!BB$1,FALSE)</f>
        <v>8.70965046107648</v>
      </c>
      <c r="AQ30" s="49">
        <f>VLOOKUP($A30,'ADR Raw Data'!$B$6:$BE$43,'ADR Raw Data'!BC$1,FALSE)</f>
        <v>7.2271710552765303</v>
      </c>
      <c r="AR30" s="50">
        <f>VLOOKUP($A30,'ADR Raw Data'!$B$6:$BE$43,'ADR Raw Data'!BE$1,FALSE)</f>
        <v>7.3023521848926798</v>
      </c>
      <c r="AT30" s="51">
        <f>VLOOKUP($A30,'RevPAR Raw Data'!$B$6:$BE$43,'RevPAR Raw Data'!AG$1,FALSE)</f>
        <v>33.093596942580099</v>
      </c>
      <c r="AU30" s="52">
        <f>VLOOKUP($A30,'RevPAR Raw Data'!$B$6:$BE$43,'RevPAR Raw Data'!AH$1,FALSE)</f>
        <v>47.095313199105099</v>
      </c>
      <c r="AV30" s="52">
        <f>VLOOKUP($A30,'RevPAR Raw Data'!$B$6:$BE$43,'RevPAR Raw Data'!AI$1,FALSE)</f>
        <v>52.561651752423501</v>
      </c>
      <c r="AW30" s="52">
        <f>VLOOKUP($A30,'RevPAR Raw Data'!$B$6:$BE$43,'RevPAR Raw Data'!AJ$1,FALSE)</f>
        <v>51.938495898583099</v>
      </c>
      <c r="AX30" s="52">
        <f>VLOOKUP($A30,'RevPAR Raw Data'!$B$6:$BE$43,'RevPAR Raw Data'!AK$1,FALSE)</f>
        <v>42.790611483967098</v>
      </c>
      <c r="AY30" s="53">
        <f>VLOOKUP($A30,'RevPAR Raw Data'!$B$6:$BE$43,'RevPAR Raw Data'!AL$1,FALSE)</f>
        <v>45.495933855331799</v>
      </c>
      <c r="AZ30" s="52">
        <f>VLOOKUP($A30,'RevPAR Raw Data'!$B$6:$BE$43,'RevPAR Raw Data'!AN$1,FALSE)</f>
        <v>47.929107382550299</v>
      </c>
      <c r="BA30" s="52">
        <f>VLOOKUP($A30,'RevPAR Raw Data'!$B$6:$BE$43,'RevPAR Raw Data'!AO$1,FALSE)</f>
        <v>45.884884041759797</v>
      </c>
      <c r="BB30" s="53">
        <f>VLOOKUP($A30,'RevPAR Raw Data'!$B$6:$BE$43,'RevPAR Raw Data'!AP$1,FALSE)</f>
        <v>46.906995712155101</v>
      </c>
      <c r="BC30" s="54">
        <f>VLOOKUP($A30,'RevPAR Raw Data'!$B$6:$BE$43,'RevPAR Raw Data'!AR$1,FALSE)</f>
        <v>45.899094385852699</v>
      </c>
      <c r="BE30" s="47">
        <f>VLOOKUP($A30,'RevPAR Raw Data'!$B$6:$BE$43,'RevPAR Raw Data'!AT$1,FALSE)</f>
        <v>-1.4943491225535399</v>
      </c>
      <c r="BF30" s="48">
        <f>VLOOKUP($A30,'RevPAR Raw Data'!$B$6:$BE$43,'RevPAR Raw Data'!AU$1,FALSE)</f>
        <v>7.0576772483737802</v>
      </c>
      <c r="BG30" s="48">
        <f>VLOOKUP($A30,'RevPAR Raw Data'!$B$6:$BE$43,'RevPAR Raw Data'!AV$1,FALSE)</f>
        <v>13.3085420903921</v>
      </c>
      <c r="BH30" s="48">
        <f>VLOOKUP($A30,'RevPAR Raw Data'!$B$6:$BE$43,'RevPAR Raw Data'!AW$1,FALSE)</f>
        <v>18.010118397090199</v>
      </c>
      <c r="BI30" s="48">
        <f>VLOOKUP($A30,'RevPAR Raw Data'!$B$6:$BE$43,'RevPAR Raw Data'!AX$1,FALSE)</f>
        <v>10.5991259611794</v>
      </c>
      <c r="BJ30" s="49">
        <f>VLOOKUP($A30,'RevPAR Raw Data'!$B$6:$BE$43,'RevPAR Raw Data'!AY$1,FALSE)</f>
        <v>10.065818175822301</v>
      </c>
      <c r="BK30" s="48">
        <f>VLOOKUP($A30,'RevPAR Raw Data'!$B$6:$BE$43,'RevPAR Raw Data'!BA$1,FALSE)</f>
        <v>9.3095062401742705</v>
      </c>
      <c r="BL30" s="48">
        <f>VLOOKUP($A30,'RevPAR Raw Data'!$B$6:$BE$43,'RevPAR Raw Data'!BB$1,FALSE)</f>
        <v>11.1653580547896</v>
      </c>
      <c r="BM30" s="49">
        <f>VLOOKUP($A30,'RevPAR Raw Data'!$B$6:$BE$43,'RevPAR Raw Data'!BC$1,FALSE)</f>
        <v>10.209406783597601</v>
      </c>
      <c r="BN30" s="50">
        <f>VLOOKUP($A30,'RevPAR Raw Data'!$B$6:$BE$43,'RevPAR Raw Data'!BE$1,FALSE)</f>
        <v>10.107705680597199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Data'!AG$3,FALSE)</f>
        <v>42.460211015736697</v>
      </c>
      <c r="C32" s="48">
        <f>VLOOKUP($A32,'Occupancy Raw Data'!$B$8:$BE$45,'Occupancy Raw Data'!AH$3,FALSE)</f>
        <v>51.374731759656598</v>
      </c>
      <c r="D32" s="48">
        <f>VLOOKUP($A32,'Occupancy Raw Data'!$B$8:$BE$45,'Occupancy Raw Data'!AI$3,FALSE)</f>
        <v>55.867757510729597</v>
      </c>
      <c r="E32" s="48">
        <f>VLOOKUP($A32,'Occupancy Raw Data'!$B$8:$BE$45,'Occupancy Raw Data'!AJ$3,FALSE)</f>
        <v>55.4765736766809</v>
      </c>
      <c r="F32" s="48">
        <f>VLOOKUP($A32,'Occupancy Raw Data'!$B$8:$BE$45,'Occupancy Raw Data'!AK$3,FALSE)</f>
        <v>50.742131616595103</v>
      </c>
      <c r="G32" s="49">
        <f>VLOOKUP($A32,'Occupancy Raw Data'!$B$8:$BE$45,'Occupancy Raw Data'!AL$3,FALSE)</f>
        <v>51.184281115879799</v>
      </c>
      <c r="H32" s="48">
        <f>VLOOKUP($A32,'Occupancy Raw Data'!$B$8:$BE$45,'Occupancy Raw Data'!AN$3,FALSE)</f>
        <v>50.012294349070103</v>
      </c>
      <c r="I32" s="48">
        <f>VLOOKUP($A32,'Occupancy Raw Data'!$B$8:$BE$45,'Occupancy Raw Data'!AO$3,FALSE)</f>
        <v>53.722952432045702</v>
      </c>
      <c r="J32" s="49">
        <f>VLOOKUP($A32,'Occupancy Raw Data'!$B$8:$BE$45,'Occupancy Raw Data'!AP$3,FALSE)</f>
        <v>51.867623390557902</v>
      </c>
      <c r="K32" s="50">
        <f>VLOOKUP($A32,'Occupancy Raw Data'!$B$8:$BE$45,'Occupancy Raw Data'!AR$3,FALSE)</f>
        <v>51.3795217657878</v>
      </c>
      <c r="M32" s="47">
        <f>VLOOKUP($A32,'Occupancy Raw Data'!$B$8:$BE$45,'Occupancy Raw Data'!AT$3,FALSE)</f>
        <v>-17.080565671095801</v>
      </c>
      <c r="N32" s="48">
        <f>VLOOKUP($A32,'Occupancy Raw Data'!$B$8:$BE$45,'Occupancy Raw Data'!AU$3,FALSE)</f>
        <v>-11.6592101829218</v>
      </c>
      <c r="O32" s="48">
        <f>VLOOKUP($A32,'Occupancy Raw Data'!$B$8:$BE$45,'Occupancy Raw Data'!AV$3,FALSE)</f>
        <v>-7.96127113541952</v>
      </c>
      <c r="P32" s="48">
        <f>VLOOKUP($A32,'Occupancy Raw Data'!$B$8:$BE$45,'Occupancy Raw Data'!AW$3,FALSE)</f>
        <v>-7.9559476576162496</v>
      </c>
      <c r="Q32" s="48">
        <f>VLOOKUP($A32,'Occupancy Raw Data'!$B$8:$BE$45,'Occupancy Raw Data'!AX$3,FALSE)</f>
        <v>-8.37838796734761</v>
      </c>
      <c r="R32" s="49">
        <f>VLOOKUP($A32,'Occupancy Raw Data'!$B$8:$BE$45,'Occupancy Raw Data'!AY$3,FALSE)</f>
        <v>-10.4280635790667</v>
      </c>
      <c r="S32" s="48">
        <f>VLOOKUP($A32,'Occupancy Raw Data'!$B$8:$BE$45,'Occupancy Raw Data'!BA$3,FALSE)</f>
        <v>-12.603892587235901</v>
      </c>
      <c r="T32" s="48">
        <f>VLOOKUP($A32,'Occupancy Raw Data'!$B$8:$BE$45,'Occupancy Raw Data'!BB$3,FALSE)</f>
        <v>-8.5286527106146295</v>
      </c>
      <c r="U32" s="49">
        <f>VLOOKUP($A32,'Occupancy Raw Data'!$B$8:$BE$45,'Occupancy Raw Data'!BC$3,FALSE)</f>
        <v>-10.540273648538401</v>
      </c>
      <c r="V32" s="50">
        <f>VLOOKUP($A32,'Occupancy Raw Data'!$B$8:$BE$45,'Occupancy Raw Data'!BE$3,FALSE)</f>
        <v>-10.4605680442469</v>
      </c>
      <c r="X32" s="51">
        <f>VLOOKUP($A32,'ADR Raw Data'!$B$6:$BE$43,'ADR Raw Data'!AG$1,FALSE)</f>
        <v>91.646710565938406</v>
      </c>
      <c r="Y32" s="52">
        <f>VLOOKUP($A32,'ADR Raw Data'!$B$6:$BE$43,'ADR Raw Data'!AH$1,FALSE)</f>
        <v>98.096409324283101</v>
      </c>
      <c r="Z32" s="52">
        <f>VLOOKUP($A32,'ADR Raw Data'!$B$6:$BE$43,'ADR Raw Data'!AI$1,FALSE)</f>
        <v>100.918011285159</v>
      </c>
      <c r="AA32" s="52">
        <f>VLOOKUP($A32,'ADR Raw Data'!$B$6:$BE$43,'ADR Raw Data'!AJ$1,FALSE)</f>
        <v>100.05213385446</v>
      </c>
      <c r="AB32" s="52">
        <f>VLOOKUP($A32,'ADR Raw Data'!$B$6:$BE$43,'ADR Raw Data'!AK$1,FALSE)</f>
        <v>95.244505218061605</v>
      </c>
      <c r="AC32" s="53">
        <f>VLOOKUP($A32,'ADR Raw Data'!$B$6:$BE$43,'ADR Raw Data'!AL$1,FALSE)</f>
        <v>97.500781954598196</v>
      </c>
      <c r="AD32" s="52">
        <f>VLOOKUP($A32,'ADR Raw Data'!$B$6:$BE$43,'ADR Raw Data'!AN$1,FALSE)</f>
        <v>101.227032583189</v>
      </c>
      <c r="AE32" s="52">
        <f>VLOOKUP($A32,'ADR Raw Data'!$B$6:$BE$43,'ADR Raw Data'!AO$1,FALSE)</f>
        <v>106.001276755362</v>
      </c>
      <c r="AF32" s="53">
        <f>VLOOKUP($A32,'ADR Raw Data'!$B$6:$BE$43,'ADR Raw Data'!AP$1,FALSE)</f>
        <v>103.699543137888</v>
      </c>
      <c r="AG32" s="54">
        <f>VLOOKUP($A32,'ADR Raw Data'!$B$6:$BE$43,'ADR Raw Data'!AR$1,FALSE)</f>
        <v>99.288681655230704</v>
      </c>
      <c r="AI32" s="47">
        <f>VLOOKUP($A32,'ADR Raw Data'!$B$6:$BE$43,'ADR Raw Data'!AT$1,FALSE)</f>
        <v>3.8647277466202001</v>
      </c>
      <c r="AJ32" s="48">
        <f>VLOOKUP($A32,'ADR Raw Data'!$B$6:$BE$43,'ADR Raw Data'!AU$1,FALSE)</f>
        <v>7.64733537677116</v>
      </c>
      <c r="AK32" s="48">
        <f>VLOOKUP($A32,'ADR Raw Data'!$B$6:$BE$43,'ADR Raw Data'!AV$1,FALSE)</f>
        <v>7.6822957420723403</v>
      </c>
      <c r="AL32" s="48">
        <f>VLOOKUP($A32,'ADR Raw Data'!$B$6:$BE$43,'ADR Raw Data'!AW$1,FALSE)</f>
        <v>7.2451306439836296</v>
      </c>
      <c r="AM32" s="48">
        <f>VLOOKUP($A32,'ADR Raw Data'!$B$6:$BE$43,'ADR Raw Data'!AX$1,FALSE)</f>
        <v>3.4069713566070101</v>
      </c>
      <c r="AN32" s="49">
        <f>VLOOKUP($A32,'ADR Raw Data'!$B$6:$BE$43,'ADR Raw Data'!AY$1,FALSE)</f>
        <v>6.2026259769081298</v>
      </c>
      <c r="AO32" s="48">
        <f>VLOOKUP($A32,'ADR Raw Data'!$B$6:$BE$43,'ADR Raw Data'!BA$1,FALSE)</f>
        <v>1.6256746629712699</v>
      </c>
      <c r="AP32" s="48">
        <f>VLOOKUP($A32,'ADR Raw Data'!$B$6:$BE$43,'ADR Raw Data'!BB$1,FALSE)</f>
        <v>6.2179499520891799</v>
      </c>
      <c r="AQ32" s="49">
        <f>VLOOKUP($A32,'ADR Raw Data'!$B$6:$BE$43,'ADR Raw Data'!BC$1,FALSE)</f>
        <v>4.0083067485378203</v>
      </c>
      <c r="AR32" s="50">
        <f>VLOOKUP($A32,'ADR Raw Data'!$B$6:$BE$43,'ADR Raw Data'!BE$1,FALSE)</f>
        <v>5.52888374036434</v>
      </c>
      <c r="AT32" s="51">
        <f>VLOOKUP($A32,'RevPAR Raw Data'!$B$6:$BE$43,'RevPAR Raw Data'!AG$1,FALSE)</f>
        <v>38.913386695278902</v>
      </c>
      <c r="AU32" s="52">
        <f>VLOOKUP($A32,'RevPAR Raw Data'!$B$6:$BE$43,'RevPAR Raw Data'!AH$1,FALSE)</f>
        <v>50.3967671562052</v>
      </c>
      <c r="AV32" s="52">
        <f>VLOOKUP($A32,'RevPAR Raw Data'!$B$6:$BE$43,'RevPAR Raw Data'!AI$1,FALSE)</f>
        <v>56.380629829443798</v>
      </c>
      <c r="AW32" s="52">
        <f>VLOOKUP($A32,'RevPAR Raw Data'!$B$6:$BE$43,'RevPAR Raw Data'!AJ$1,FALSE)</f>
        <v>55.505495752861201</v>
      </c>
      <c r="AX32" s="52">
        <f>VLOOKUP($A32,'RevPAR Raw Data'!$B$6:$BE$43,'RevPAR Raw Data'!AK$1,FALSE)</f>
        <v>48.329092195323597</v>
      </c>
      <c r="AY32" s="53">
        <f>VLOOKUP($A32,'RevPAR Raw Data'!$B$6:$BE$43,'RevPAR Raw Data'!AL$1,FALSE)</f>
        <v>49.905074325822603</v>
      </c>
      <c r="AZ32" s="52">
        <f>VLOOKUP($A32,'RevPAR Raw Data'!$B$6:$BE$43,'RevPAR Raw Data'!AN$1,FALSE)</f>
        <v>50.625961496334</v>
      </c>
      <c r="BA32" s="52">
        <f>VLOOKUP($A32,'RevPAR Raw Data'!$B$6:$BE$43,'RevPAR Raw Data'!AO$1,FALSE)</f>
        <v>56.947015488644404</v>
      </c>
      <c r="BB32" s="53">
        <f>VLOOKUP($A32,'RevPAR Raw Data'!$B$6:$BE$43,'RevPAR Raw Data'!AP$1,FALSE)</f>
        <v>53.786488492489198</v>
      </c>
      <c r="BC32" s="54">
        <f>VLOOKUP($A32,'RevPAR Raw Data'!$B$6:$BE$43,'RevPAR Raw Data'!AR$1,FALSE)</f>
        <v>51.014049802012998</v>
      </c>
      <c r="BE32" s="47">
        <f>VLOOKUP($A32,'RevPAR Raw Data'!$B$6:$BE$43,'RevPAR Raw Data'!AT$1,FALSE)</f>
        <v>-13.8759552852461</v>
      </c>
      <c r="BF32" s="48">
        <f>VLOOKUP($A32,'RevPAR Raw Data'!$B$6:$BE$43,'RevPAR Raw Data'!AU$1,FALSE)</f>
        <v>-4.9034937111214196</v>
      </c>
      <c r="BG32" s="48">
        <f>VLOOKUP($A32,'RevPAR Raw Data'!$B$6:$BE$43,'RevPAR Raw Data'!AV$1,FALSE)</f>
        <v>-0.89058378679835704</v>
      </c>
      <c r="BH32" s="48">
        <f>VLOOKUP($A32,'RevPAR Raw Data'!$B$6:$BE$43,'RevPAR Raw Data'!AW$1,FALSE)</f>
        <v>-1.2872358153938701</v>
      </c>
      <c r="BI32" s="48">
        <f>VLOOKUP($A32,'RevPAR Raw Data'!$B$6:$BE$43,'RevPAR Raw Data'!AX$1,FALSE)</f>
        <v>-5.2568658889335298</v>
      </c>
      <c r="BJ32" s="49">
        <f>VLOOKUP($A32,'RevPAR Raw Data'!$B$6:$BE$43,'RevPAR Raw Data'!AY$1,FALSE)</f>
        <v>-4.8722513826023199</v>
      </c>
      <c r="BK32" s="48">
        <f>VLOOKUP($A32,'RevPAR Raw Data'!$B$6:$BE$43,'RevPAR Raw Data'!BA$1,FALSE)</f>
        <v>-11.183116212603499</v>
      </c>
      <c r="BL32" s="48">
        <f>VLOOKUP($A32,'RevPAR Raw Data'!$B$6:$BE$43,'RevPAR Raw Data'!BB$1,FALSE)</f>
        <v>-2.84101011565896</v>
      </c>
      <c r="BM32" s="49">
        <f>VLOOKUP($A32,'RevPAR Raw Data'!$B$6:$BE$43,'RevPAR Raw Data'!BC$1,FALSE)</f>
        <v>-6.9544533999693199</v>
      </c>
      <c r="BN32" s="50">
        <f>VLOOKUP($A32,'RevPAR Raw Data'!$B$6:$BE$43,'RevPAR Raw Data'!BE$1,FALSE)</f>
        <v>-5.51003694963077</v>
      </c>
    </row>
    <row r="33" spans="1:66" x14ac:dyDescent="0.25">
      <c r="A33" s="63" t="s">
        <v>46</v>
      </c>
      <c r="B33" s="47">
        <f>VLOOKUP($A33,'Occupancy Raw Data'!$B$8:$BE$45,'Occupancy Raw Data'!AG$3,FALSE)</f>
        <v>43.959954450559799</v>
      </c>
      <c r="C33" s="48">
        <f>VLOOKUP($A33,'Occupancy Raw Data'!$B$8:$BE$45,'Occupancy Raw Data'!AH$3,FALSE)</f>
        <v>49.947807933194099</v>
      </c>
      <c r="D33" s="48">
        <f>VLOOKUP($A33,'Occupancy Raw Data'!$B$8:$BE$45,'Occupancy Raw Data'!AI$3,FALSE)</f>
        <v>52.343898272917002</v>
      </c>
      <c r="E33" s="48">
        <f>VLOOKUP($A33,'Occupancy Raw Data'!$B$8:$BE$45,'Occupancy Raw Data'!AJ$3,FALSE)</f>
        <v>52.220535205921401</v>
      </c>
      <c r="F33" s="48">
        <f>VLOOKUP($A33,'Occupancy Raw Data'!$B$8:$BE$45,'Occupancy Raw Data'!AK$3,FALSE)</f>
        <v>49.307268931486</v>
      </c>
      <c r="G33" s="49">
        <f>VLOOKUP($A33,'Occupancy Raw Data'!$B$8:$BE$45,'Occupancy Raw Data'!AL$3,FALSE)</f>
        <v>49.555892958815697</v>
      </c>
      <c r="H33" s="48">
        <f>VLOOKUP($A33,'Occupancy Raw Data'!$B$8:$BE$45,'Occupancy Raw Data'!AN$3,FALSE)</f>
        <v>46.356044790282702</v>
      </c>
      <c r="I33" s="48">
        <f>VLOOKUP($A33,'Occupancy Raw Data'!$B$8:$BE$45,'Occupancy Raw Data'!AO$3,FALSE)</f>
        <v>46.6359840576959</v>
      </c>
      <c r="J33" s="49">
        <f>VLOOKUP($A33,'Occupancy Raw Data'!$B$8:$BE$45,'Occupancy Raw Data'!AP$3,FALSE)</f>
        <v>46.496014423989301</v>
      </c>
      <c r="K33" s="50">
        <f>VLOOKUP($A33,'Occupancy Raw Data'!$B$8:$BE$45,'Occupancy Raw Data'!AR$3,FALSE)</f>
        <v>48.681641948865298</v>
      </c>
      <c r="M33" s="47">
        <f>VLOOKUP($A33,'Occupancy Raw Data'!$B$8:$BE$45,'Occupancy Raw Data'!AT$3,FALSE)</f>
        <v>-27.1708745289992</v>
      </c>
      <c r="N33" s="48">
        <f>VLOOKUP($A33,'Occupancy Raw Data'!$B$8:$BE$45,'Occupancy Raw Data'!AU$3,FALSE)</f>
        <v>-23.379370409909701</v>
      </c>
      <c r="O33" s="48">
        <f>VLOOKUP($A33,'Occupancy Raw Data'!$B$8:$BE$45,'Occupancy Raw Data'!AV$3,FALSE)</f>
        <v>-20.520969271862398</v>
      </c>
      <c r="P33" s="48">
        <f>VLOOKUP($A33,'Occupancy Raw Data'!$B$8:$BE$45,'Occupancy Raw Data'!AW$3,FALSE)</f>
        <v>-20.555946292801998</v>
      </c>
      <c r="Q33" s="48">
        <f>VLOOKUP($A33,'Occupancy Raw Data'!$B$8:$BE$45,'Occupancy Raw Data'!AX$3,FALSE)</f>
        <v>-18.311897259078201</v>
      </c>
      <c r="R33" s="49">
        <f>VLOOKUP($A33,'Occupancy Raw Data'!$B$8:$BE$45,'Occupancy Raw Data'!AY$3,FALSE)</f>
        <v>-21.9593430755505</v>
      </c>
      <c r="S33" s="48">
        <f>VLOOKUP($A33,'Occupancy Raw Data'!$B$8:$BE$45,'Occupancy Raw Data'!BA$3,FALSE)</f>
        <v>-21.572992838988998</v>
      </c>
      <c r="T33" s="48">
        <f>VLOOKUP($A33,'Occupancy Raw Data'!$B$8:$BE$45,'Occupancy Raw Data'!BB$3,FALSE)</f>
        <v>-23.200956664546101</v>
      </c>
      <c r="U33" s="49">
        <f>VLOOKUP($A33,'Occupancy Raw Data'!$B$8:$BE$45,'Occupancy Raw Data'!BC$3,FALSE)</f>
        <v>-22.397961577472</v>
      </c>
      <c r="V33" s="50">
        <f>VLOOKUP($A33,'Occupancy Raw Data'!$B$8:$BE$45,'Occupancy Raw Data'!BE$3,FALSE)</f>
        <v>-22.079527409508401</v>
      </c>
      <c r="X33" s="51">
        <f>VLOOKUP($A33,'ADR Raw Data'!$B$6:$BE$43,'ADR Raw Data'!AG$1,FALSE)</f>
        <v>77.658473049109503</v>
      </c>
      <c r="Y33" s="52">
        <f>VLOOKUP($A33,'ADR Raw Data'!$B$6:$BE$43,'ADR Raw Data'!AH$1,FALSE)</f>
        <v>80.529099373040694</v>
      </c>
      <c r="Z33" s="52">
        <f>VLOOKUP($A33,'ADR Raw Data'!$B$6:$BE$43,'ADR Raw Data'!AI$1,FALSE)</f>
        <v>83.273012771936095</v>
      </c>
      <c r="AA33" s="52">
        <f>VLOOKUP($A33,'ADR Raw Data'!$B$6:$BE$43,'ADR Raw Data'!AJ$1,FALSE)</f>
        <v>81.766988651644496</v>
      </c>
      <c r="AB33" s="52">
        <f>VLOOKUP($A33,'ADR Raw Data'!$B$6:$BE$43,'ADR Raw Data'!AK$1,FALSE)</f>
        <v>79.181639260969902</v>
      </c>
      <c r="AC33" s="53">
        <f>VLOOKUP($A33,'ADR Raw Data'!$B$6:$BE$43,'ADR Raw Data'!AL$1,FALSE)</f>
        <v>80.592212690053998</v>
      </c>
      <c r="AD33" s="52">
        <f>VLOOKUP($A33,'ADR Raw Data'!$B$6:$BE$43,'ADR Raw Data'!AN$1,FALSE)</f>
        <v>80.670212712384796</v>
      </c>
      <c r="AE33" s="52">
        <f>VLOOKUP($A33,'ADR Raw Data'!$B$6:$BE$43,'ADR Raw Data'!AO$1,FALSE)</f>
        <v>81.798538050666295</v>
      </c>
      <c r="AF33" s="53">
        <f>VLOOKUP($A33,'ADR Raw Data'!$B$6:$BE$43,'ADR Raw Data'!AP$1,FALSE)</f>
        <v>81.236073712944503</v>
      </c>
      <c r="AG33" s="54">
        <f>VLOOKUP($A33,'ADR Raw Data'!$B$6:$BE$43,'ADR Raw Data'!AR$1,FALSE)</f>
        <v>80.767913838570806</v>
      </c>
      <c r="AI33" s="47">
        <f>VLOOKUP($A33,'ADR Raw Data'!$B$6:$BE$43,'ADR Raw Data'!AT$1,FALSE)</f>
        <v>-6.8333784484669904</v>
      </c>
      <c r="AJ33" s="48">
        <f>VLOOKUP($A33,'ADR Raw Data'!$B$6:$BE$43,'ADR Raw Data'!AU$1,FALSE)</f>
        <v>-5.3138250230127602</v>
      </c>
      <c r="AK33" s="48">
        <f>VLOOKUP($A33,'ADR Raw Data'!$B$6:$BE$43,'ADR Raw Data'!AV$1,FALSE)</f>
        <v>-2.9460053663732002</v>
      </c>
      <c r="AL33" s="48">
        <f>VLOOKUP($A33,'ADR Raw Data'!$B$6:$BE$43,'ADR Raw Data'!AW$1,FALSE)</f>
        <v>-5.8382678229114102</v>
      </c>
      <c r="AM33" s="48">
        <f>VLOOKUP($A33,'ADR Raw Data'!$B$6:$BE$43,'ADR Raw Data'!AX$1,FALSE)</f>
        <v>-7.0522153618771704</v>
      </c>
      <c r="AN33" s="49">
        <f>VLOOKUP($A33,'ADR Raw Data'!$B$6:$BE$43,'ADR Raw Data'!AY$1,FALSE)</f>
        <v>-5.4963279331716004</v>
      </c>
      <c r="AO33" s="48">
        <f>VLOOKUP($A33,'ADR Raw Data'!$B$6:$BE$43,'ADR Raw Data'!BA$1,FALSE)</f>
        <v>-6.5674838958254496</v>
      </c>
      <c r="AP33" s="48">
        <f>VLOOKUP($A33,'ADR Raw Data'!$B$6:$BE$43,'ADR Raw Data'!BB$1,FALSE)</f>
        <v>-5.8447989432772101</v>
      </c>
      <c r="AQ33" s="49">
        <f>VLOOKUP($A33,'ADR Raw Data'!$B$6:$BE$43,'ADR Raw Data'!BC$1,FALSE)</f>
        <v>-6.2069780381592699</v>
      </c>
      <c r="AR33" s="50">
        <f>VLOOKUP($A33,'ADR Raw Data'!$B$6:$BE$43,'ADR Raw Data'!BE$1,FALSE)</f>
        <v>-5.6940921790601298</v>
      </c>
      <c r="AT33" s="51">
        <f>VLOOKUP($A33,'RevPAR Raw Data'!$B$6:$BE$43,'RevPAR Raw Data'!AG$1,FALSE)</f>
        <v>34.138629379388803</v>
      </c>
      <c r="AU33" s="52">
        <f>VLOOKUP($A33,'RevPAR Raw Data'!$B$6:$BE$43,'RevPAR Raw Data'!AH$1,FALSE)</f>
        <v>40.222519885177398</v>
      </c>
      <c r="AV33" s="52">
        <f>VLOOKUP($A33,'RevPAR Raw Data'!$B$6:$BE$43,'RevPAR Raw Data'!AI$1,FALSE)</f>
        <v>43.588341094135501</v>
      </c>
      <c r="AW33" s="52">
        <f>VLOOKUP($A33,'RevPAR Raw Data'!$B$6:$BE$43,'RevPAR Raw Data'!AJ$1,FALSE)</f>
        <v>42.699159095653798</v>
      </c>
      <c r="AX33" s="52">
        <f>VLOOKUP($A33,'RevPAR Raw Data'!$B$6:$BE$43,'RevPAR Raw Data'!AK$1,FALSE)</f>
        <v>39.042303814765603</v>
      </c>
      <c r="AY33" s="53">
        <f>VLOOKUP($A33,'RevPAR Raw Data'!$B$6:$BE$43,'RevPAR Raw Data'!AL$1,FALSE)</f>
        <v>39.938190653824201</v>
      </c>
      <c r="AZ33" s="52">
        <f>VLOOKUP($A33,'RevPAR Raw Data'!$B$6:$BE$43,'RevPAR Raw Data'!AN$1,FALSE)</f>
        <v>37.3955199373695</v>
      </c>
      <c r="BA33" s="52">
        <f>VLOOKUP($A33,'RevPAR Raw Data'!$B$6:$BE$43,'RevPAR Raw Data'!AO$1,FALSE)</f>
        <v>38.147553164737097</v>
      </c>
      <c r="BB33" s="53">
        <f>VLOOKUP($A33,'RevPAR Raw Data'!$B$6:$BE$43,'RevPAR Raw Data'!AP$1,FALSE)</f>
        <v>37.771536551053302</v>
      </c>
      <c r="BC33" s="54">
        <f>VLOOKUP($A33,'RevPAR Raw Data'!$B$6:$BE$43,'RevPAR Raw Data'!AR$1,FALSE)</f>
        <v>39.319146624461098</v>
      </c>
      <c r="BE33" s="47">
        <f>VLOOKUP($A33,'RevPAR Raw Data'!$B$6:$BE$43,'RevPAR Raw Data'!AT$1,FALSE)</f>
        <v>-32.1475642931415</v>
      </c>
      <c r="BF33" s="48">
        <f>VLOOKUP($A33,'RevPAR Raw Data'!$B$6:$BE$43,'RevPAR Raw Data'!AU$1,FALSE)</f>
        <v>-27.450856597857801</v>
      </c>
      <c r="BG33" s="48">
        <f>VLOOKUP($A33,'RevPAR Raw Data'!$B$6:$BE$43,'RevPAR Raw Data'!AV$1,FALSE)</f>
        <v>-22.8624257822548</v>
      </c>
      <c r="BH33" s="48">
        <f>VLOOKUP($A33,'RevPAR Raw Data'!$B$6:$BE$43,'RevPAR Raw Data'!AW$1,FALSE)</f>
        <v>-25.1941029176058</v>
      </c>
      <c r="BI33" s="48">
        <f>VLOOKUP($A33,'RevPAR Raw Data'!$B$6:$BE$43,'RevPAR Raw Data'!AX$1,FALSE)</f>
        <v>-24.072718189399499</v>
      </c>
      <c r="BJ33" s="49">
        <f>VLOOKUP($A33,'RevPAR Raw Data'!$B$6:$BE$43,'RevPAR Raw Data'!AY$1,FALSE)</f>
        <v>-26.2487135013196</v>
      </c>
      <c r="BK33" s="48">
        <f>VLOOKUP($A33,'RevPAR Raw Data'!$B$6:$BE$43,'RevPAR Raw Data'!BA$1,FALSE)</f>
        <v>-26.723673904266299</v>
      </c>
      <c r="BL33" s="48">
        <f>VLOOKUP($A33,'RevPAR Raw Data'!$B$6:$BE$43,'RevPAR Raw Data'!BB$1,FALSE)</f>
        <v>-27.689706337863701</v>
      </c>
      <c r="BM33" s="49">
        <f>VLOOKUP($A33,'RevPAR Raw Data'!$B$6:$BE$43,'RevPAR Raw Data'!BC$1,FALSE)</f>
        <v>-27.2147030595223</v>
      </c>
      <c r="BN33" s="50">
        <f>VLOOKUP($A33,'RevPAR Raw Data'!$B$6:$BE$43,'RevPAR Raw Data'!BE$1,FALSE)</f>
        <v>-26.516390945170301</v>
      </c>
    </row>
    <row r="34" spans="1:66" x14ac:dyDescent="0.25">
      <c r="A34" s="63" t="s">
        <v>95</v>
      </c>
      <c r="B34" s="47">
        <f>VLOOKUP($A34,'Occupancy Raw Data'!$B$8:$BE$45,'Occupancy Raw Data'!AG$3,FALSE)</f>
        <v>38.166321341118802</v>
      </c>
      <c r="C34" s="48">
        <f>VLOOKUP($A34,'Occupancy Raw Data'!$B$8:$BE$45,'Occupancy Raw Data'!AH$3,FALSE)</f>
        <v>49.2418534563948</v>
      </c>
      <c r="D34" s="48">
        <f>VLOOKUP($A34,'Occupancy Raw Data'!$B$8:$BE$45,'Occupancy Raw Data'!AI$3,FALSE)</f>
        <v>55.561310981352399</v>
      </c>
      <c r="E34" s="48">
        <f>VLOOKUP($A34,'Occupancy Raw Data'!$B$8:$BE$45,'Occupancy Raw Data'!AJ$3,FALSE)</f>
        <v>55.208137125635702</v>
      </c>
      <c r="F34" s="48">
        <f>VLOOKUP($A34,'Occupancy Raw Data'!$B$8:$BE$45,'Occupancy Raw Data'!AK$3,FALSE)</f>
        <v>47.113392352608699</v>
      </c>
      <c r="G34" s="49">
        <f>VLOOKUP($A34,'Occupancy Raw Data'!$B$8:$BE$45,'Occupancy Raw Data'!AL$3,FALSE)</f>
        <v>49.058203051422097</v>
      </c>
      <c r="H34" s="48">
        <f>VLOOKUP($A34,'Occupancy Raw Data'!$B$8:$BE$45,'Occupancy Raw Data'!AN$3,FALSE)</f>
        <v>46.388208702203798</v>
      </c>
      <c r="I34" s="48">
        <f>VLOOKUP($A34,'Occupancy Raw Data'!$B$8:$BE$45,'Occupancy Raw Data'!AO$3,FALSE)</f>
        <v>51.525711056696103</v>
      </c>
      <c r="J34" s="49">
        <f>VLOOKUP($A34,'Occupancy Raw Data'!$B$8:$BE$45,'Occupancy Raw Data'!AP$3,FALSE)</f>
        <v>48.956959879449897</v>
      </c>
      <c r="K34" s="50">
        <f>VLOOKUP($A34,'Occupancy Raw Data'!$B$8:$BE$45,'Occupancy Raw Data'!AR$3,FALSE)</f>
        <v>49.029276430858602</v>
      </c>
      <c r="M34" s="47">
        <f>VLOOKUP($A34,'Occupancy Raw Data'!$B$8:$BE$45,'Occupancy Raw Data'!AT$3,FALSE)</f>
        <v>-19.4190140413534</v>
      </c>
      <c r="N34" s="48">
        <f>VLOOKUP($A34,'Occupancy Raw Data'!$B$8:$BE$45,'Occupancy Raw Data'!AU$3,FALSE)</f>
        <v>-11.3739079185699</v>
      </c>
      <c r="O34" s="48">
        <f>VLOOKUP($A34,'Occupancy Raw Data'!$B$8:$BE$45,'Occupancy Raw Data'!AV$3,FALSE)</f>
        <v>-6.5992531108085304</v>
      </c>
      <c r="P34" s="48">
        <f>VLOOKUP($A34,'Occupancy Raw Data'!$B$8:$BE$45,'Occupancy Raw Data'!AW$3,FALSE)</f>
        <v>-6.8886911679267104</v>
      </c>
      <c r="Q34" s="48">
        <f>VLOOKUP($A34,'Occupancy Raw Data'!$B$8:$BE$45,'Occupancy Raw Data'!AX$3,FALSE)</f>
        <v>-12.732443005073801</v>
      </c>
      <c r="R34" s="49">
        <f>VLOOKUP($A34,'Occupancy Raw Data'!$B$8:$BE$45,'Occupancy Raw Data'!AY$3,FALSE)</f>
        <v>-11.027221554919601</v>
      </c>
      <c r="S34" s="48">
        <f>VLOOKUP($A34,'Occupancy Raw Data'!$B$8:$BE$45,'Occupancy Raw Data'!BA$3,FALSE)</f>
        <v>-16.4457644793439</v>
      </c>
      <c r="T34" s="48">
        <f>VLOOKUP($A34,'Occupancy Raw Data'!$B$8:$BE$45,'Occupancy Raw Data'!BB$3,FALSE)</f>
        <v>-6.7651103949567801</v>
      </c>
      <c r="U34" s="49">
        <f>VLOOKUP($A34,'Occupancy Raw Data'!$B$8:$BE$45,'Occupancy Raw Data'!BC$3,FALSE)</f>
        <v>-11.6168552517065</v>
      </c>
      <c r="V34" s="50">
        <f>VLOOKUP($A34,'Occupancy Raw Data'!$B$8:$BE$45,'Occupancy Raw Data'!BE$3,FALSE)</f>
        <v>-11.1961141916283</v>
      </c>
      <c r="X34" s="51">
        <f>VLOOKUP($A34,'ADR Raw Data'!$B$6:$BE$43,'ADR Raw Data'!AG$1,FALSE)</f>
        <v>121.27968661320099</v>
      </c>
      <c r="Y34" s="52">
        <f>VLOOKUP($A34,'ADR Raw Data'!$B$6:$BE$43,'ADR Raw Data'!AH$1,FALSE)</f>
        <v>131.69585349526599</v>
      </c>
      <c r="Z34" s="52">
        <f>VLOOKUP($A34,'ADR Raw Data'!$B$6:$BE$43,'ADR Raw Data'!AI$1,FALSE)</f>
        <v>132.97135858971001</v>
      </c>
      <c r="AA34" s="52">
        <f>VLOOKUP($A34,'ADR Raw Data'!$B$6:$BE$43,'ADR Raw Data'!AJ$1,FALSE)</f>
        <v>133.601107983623</v>
      </c>
      <c r="AB34" s="52">
        <f>VLOOKUP($A34,'ADR Raw Data'!$B$6:$BE$43,'ADR Raw Data'!AK$1,FALSE)</f>
        <v>127.271458270864</v>
      </c>
      <c r="AC34" s="53">
        <f>VLOOKUP($A34,'ADR Raw Data'!$B$6:$BE$43,'ADR Raw Data'!AL$1,FALSE)</f>
        <v>129.94307525436699</v>
      </c>
      <c r="AD34" s="52">
        <f>VLOOKUP($A34,'ADR Raw Data'!$B$6:$BE$43,'ADR Raw Data'!AN$1,FALSE)</f>
        <v>138.00759212262699</v>
      </c>
      <c r="AE34" s="52">
        <f>VLOOKUP($A34,'ADR Raw Data'!$B$6:$BE$43,'ADR Raw Data'!AO$1,FALSE)</f>
        <v>145.08550904770601</v>
      </c>
      <c r="AF34" s="53">
        <f>VLOOKUP($A34,'ADR Raw Data'!$B$6:$BE$43,'ADR Raw Data'!AP$1,FALSE)</f>
        <v>141.732238253258</v>
      </c>
      <c r="AG34" s="54">
        <f>VLOOKUP($A34,'ADR Raw Data'!$B$6:$BE$43,'ADR Raw Data'!AR$1,FALSE)</f>
        <v>133.306439361716</v>
      </c>
      <c r="AI34" s="47">
        <f>VLOOKUP($A34,'ADR Raw Data'!$B$6:$BE$43,'ADR Raw Data'!AT$1,FALSE)</f>
        <v>7.8820098698631798</v>
      </c>
      <c r="AJ34" s="48">
        <f>VLOOKUP($A34,'ADR Raw Data'!$B$6:$BE$43,'ADR Raw Data'!AU$1,FALSE)</f>
        <v>15.146470071358699</v>
      </c>
      <c r="AK34" s="48">
        <f>VLOOKUP($A34,'ADR Raw Data'!$B$6:$BE$43,'ADR Raw Data'!AV$1,FALSE)</f>
        <v>12.913666303474301</v>
      </c>
      <c r="AL34" s="48">
        <f>VLOOKUP($A34,'ADR Raw Data'!$B$6:$BE$43,'ADR Raw Data'!AW$1,FALSE)</f>
        <v>12.917753737334399</v>
      </c>
      <c r="AM34" s="48">
        <f>VLOOKUP($A34,'ADR Raw Data'!$B$6:$BE$43,'ADR Raw Data'!AX$1,FALSE)</f>
        <v>6.3152376236322301</v>
      </c>
      <c r="AN34" s="49">
        <f>VLOOKUP($A34,'ADR Raw Data'!$B$6:$BE$43,'ADR Raw Data'!AY$1,FALSE)</f>
        <v>11.383800824921501</v>
      </c>
      <c r="AO34" s="48">
        <f>VLOOKUP($A34,'ADR Raw Data'!$B$6:$BE$43,'ADR Raw Data'!BA$1,FALSE)</f>
        <v>4.3879431456940701</v>
      </c>
      <c r="AP34" s="48">
        <f>VLOOKUP($A34,'ADR Raw Data'!$B$6:$BE$43,'ADR Raw Data'!BB$1,FALSE)</f>
        <v>10.9285635095492</v>
      </c>
      <c r="AQ34" s="49">
        <f>VLOOKUP($A34,'ADR Raw Data'!$B$6:$BE$43,'ADR Raw Data'!BC$1,FALSE)</f>
        <v>7.7796598884966999</v>
      </c>
      <c r="AR34" s="50">
        <f>VLOOKUP($A34,'ADR Raw Data'!$B$6:$BE$43,'ADR Raw Data'!BE$1,FALSE)</f>
        <v>10.2511879152293</v>
      </c>
      <c r="AT34" s="51">
        <f>VLOOKUP($A34,'RevPAR Raw Data'!$B$6:$BE$43,'RevPAR Raw Data'!AG$1,FALSE)</f>
        <v>46.287994914296398</v>
      </c>
      <c r="AU34" s="52">
        <f>VLOOKUP($A34,'RevPAR Raw Data'!$B$6:$BE$43,'RevPAR Raw Data'!AH$1,FALSE)</f>
        <v>64.849479186287397</v>
      </c>
      <c r="AV34" s="52">
        <f>VLOOKUP($A34,'RevPAR Raw Data'!$B$6:$BE$43,'RevPAR Raw Data'!AI$1,FALSE)</f>
        <v>73.880630062158502</v>
      </c>
      <c r="AW34" s="52">
        <f>VLOOKUP($A34,'RevPAR Raw Data'!$B$6:$BE$43,'RevPAR Raw Data'!AJ$1,FALSE)</f>
        <v>73.7586828969674</v>
      </c>
      <c r="AX34" s="52">
        <f>VLOOKUP($A34,'RevPAR Raw Data'!$B$6:$BE$43,'RevPAR Raw Data'!AK$1,FALSE)</f>
        <v>59.961901488039103</v>
      </c>
      <c r="AY34" s="53">
        <f>VLOOKUP($A34,'RevPAR Raw Data'!$B$6:$BE$43,'RevPAR Raw Data'!AL$1,FALSE)</f>
        <v>63.747737709549803</v>
      </c>
      <c r="AZ34" s="52">
        <f>VLOOKUP($A34,'RevPAR Raw Data'!$B$6:$BE$43,'RevPAR Raw Data'!AN$1,FALSE)</f>
        <v>64.019249858730404</v>
      </c>
      <c r="BA34" s="52">
        <f>VLOOKUP($A34,'RevPAR Raw Data'!$B$6:$BE$43,'RevPAR Raw Data'!AO$1,FALSE)</f>
        <v>74.756340177057794</v>
      </c>
      <c r="BB34" s="53">
        <f>VLOOKUP($A34,'RevPAR Raw Data'!$B$6:$BE$43,'RevPAR Raw Data'!AP$1,FALSE)</f>
        <v>69.387795017894106</v>
      </c>
      <c r="BC34" s="54">
        <f>VLOOKUP($A34,'RevPAR Raw Data'!$B$6:$BE$43,'RevPAR Raw Data'!AR$1,FALSE)</f>
        <v>65.359182654790999</v>
      </c>
      <c r="BE34" s="47">
        <f>VLOOKUP($A34,'RevPAR Raw Data'!$B$6:$BE$43,'RevPAR Raw Data'!AT$1,FALSE)</f>
        <v>-13.0676127748598</v>
      </c>
      <c r="BF34" s="48">
        <f>VLOOKUP($A34,'RevPAR Raw Data'!$B$6:$BE$43,'RevPAR Raw Data'!AU$1,FALSE)</f>
        <v>2.0498165939587198</v>
      </c>
      <c r="BG34" s="48">
        <f>VLOOKUP($A34,'RevPAR Raw Data'!$B$6:$BE$43,'RevPAR Raw Data'!AV$1,FALSE)</f>
        <v>5.4622076674143596</v>
      </c>
      <c r="BH34" s="48">
        <f>VLOOKUP($A34,'RevPAR Raw Data'!$B$6:$BE$43,'RevPAR Raw Data'!AW$1,FALSE)</f>
        <v>5.1391984086094702</v>
      </c>
      <c r="BI34" s="48">
        <f>VLOOKUP($A34,'RevPAR Raw Data'!$B$6:$BE$43,'RevPAR Raw Data'!AX$1,FALSE)</f>
        <v>-7.2212894125055396</v>
      </c>
      <c r="BJ34" s="49">
        <f>VLOOKUP($A34,'RevPAR Raw Data'!$B$6:$BE$43,'RevPAR Raw Data'!AY$1,FALSE)</f>
        <v>-0.89873766833295698</v>
      </c>
      <c r="BK34" s="48">
        <f>VLOOKUP($A34,'RevPAR Raw Data'!$B$6:$BE$43,'RevPAR Raw Data'!BA$1,FALSE)</f>
        <v>-12.7794521288782</v>
      </c>
      <c r="BL34" s="48">
        <f>VLOOKUP($A34,'RevPAR Raw Data'!$B$6:$BE$43,'RevPAR Raw Data'!BB$1,FALSE)</f>
        <v>3.4241237285884498</v>
      </c>
      <c r="BM34" s="49">
        <f>VLOOKUP($A34,'RevPAR Raw Data'!$B$6:$BE$43,'RevPAR Raw Data'!BC$1,FALSE)</f>
        <v>-4.7409471915316104</v>
      </c>
      <c r="BN34" s="50">
        <f>VLOOKUP($A34,'RevPAR Raw Data'!$B$6:$BE$43,'RevPAR Raw Data'!BE$1,FALSE)</f>
        <v>-2.0926609813865298</v>
      </c>
    </row>
    <row r="35" spans="1:66" x14ac:dyDescent="0.25">
      <c r="A35" s="63" t="s">
        <v>96</v>
      </c>
      <c r="B35" s="47">
        <f>VLOOKUP($A35,'Occupancy Raw Data'!$B$8:$BE$45,'Occupancy Raw Data'!AG$3,FALSE)</f>
        <v>42.4870612061206</v>
      </c>
      <c r="C35" s="48">
        <f>VLOOKUP($A35,'Occupancy Raw Data'!$B$8:$BE$45,'Occupancy Raw Data'!AH$3,FALSE)</f>
        <v>52.151777677767697</v>
      </c>
      <c r="D35" s="48">
        <f>VLOOKUP($A35,'Occupancy Raw Data'!$B$8:$BE$45,'Occupancy Raw Data'!AI$3,FALSE)</f>
        <v>57.248537353735301</v>
      </c>
      <c r="E35" s="48">
        <f>VLOOKUP($A35,'Occupancy Raw Data'!$B$8:$BE$45,'Occupancy Raw Data'!AJ$3,FALSE)</f>
        <v>55.991224122412198</v>
      </c>
      <c r="F35" s="48">
        <f>VLOOKUP($A35,'Occupancy Raw Data'!$B$8:$BE$45,'Occupancy Raw Data'!AK$3,FALSE)</f>
        <v>52.005513051305101</v>
      </c>
      <c r="G35" s="49">
        <f>VLOOKUP($A35,'Occupancy Raw Data'!$B$8:$BE$45,'Occupancy Raw Data'!AL$3,FALSE)</f>
        <v>51.9768226822682</v>
      </c>
      <c r="H35" s="48">
        <f>VLOOKUP($A35,'Occupancy Raw Data'!$B$8:$BE$45,'Occupancy Raw Data'!AN$3,FALSE)</f>
        <v>51.926755175517499</v>
      </c>
      <c r="I35" s="48">
        <f>VLOOKUP($A35,'Occupancy Raw Data'!$B$8:$BE$45,'Occupancy Raw Data'!AO$3,FALSE)</f>
        <v>56.716921692169201</v>
      </c>
      <c r="J35" s="49">
        <f>VLOOKUP($A35,'Occupancy Raw Data'!$B$8:$BE$45,'Occupancy Raw Data'!AP$3,FALSE)</f>
        <v>54.321838433843297</v>
      </c>
      <c r="K35" s="50">
        <f>VLOOKUP($A35,'Occupancy Raw Data'!$B$8:$BE$45,'Occupancy Raw Data'!AR$3,FALSE)</f>
        <v>52.646827182718198</v>
      </c>
      <c r="M35" s="47">
        <f>VLOOKUP($A35,'Occupancy Raw Data'!$B$8:$BE$45,'Occupancy Raw Data'!AT$3,FALSE)</f>
        <v>-13.823298762581199</v>
      </c>
      <c r="N35" s="48">
        <f>VLOOKUP($A35,'Occupancy Raw Data'!$B$8:$BE$45,'Occupancy Raw Data'!AU$3,FALSE)</f>
        <v>-7.3392426323539803</v>
      </c>
      <c r="O35" s="48">
        <f>VLOOKUP($A35,'Occupancy Raw Data'!$B$8:$BE$45,'Occupancy Raw Data'!AV$3,FALSE)</f>
        <v>-2.5345922992241499</v>
      </c>
      <c r="P35" s="48">
        <f>VLOOKUP($A35,'Occupancy Raw Data'!$B$8:$BE$45,'Occupancy Raw Data'!AW$3,FALSE)</f>
        <v>-3.4775099131534701</v>
      </c>
      <c r="Q35" s="48">
        <f>VLOOKUP($A35,'Occupancy Raw Data'!$B$8:$BE$45,'Occupancy Raw Data'!AX$3,FALSE)</f>
        <v>-2.6237616621071802</v>
      </c>
      <c r="R35" s="49">
        <f>VLOOKUP($A35,'Occupancy Raw Data'!$B$8:$BE$45,'Occupancy Raw Data'!AY$3,FALSE)</f>
        <v>-5.7493764559170897</v>
      </c>
      <c r="S35" s="48">
        <f>VLOOKUP($A35,'Occupancy Raw Data'!$B$8:$BE$45,'Occupancy Raw Data'!BA$3,FALSE)</f>
        <v>-8.4649370972352607</v>
      </c>
      <c r="T35" s="48">
        <f>VLOOKUP($A35,'Occupancy Raw Data'!$B$8:$BE$45,'Occupancy Raw Data'!BB$3,FALSE)</f>
        <v>-3.3977491926043699</v>
      </c>
      <c r="U35" s="49">
        <f>VLOOKUP($A35,'Occupancy Raw Data'!$B$8:$BE$45,'Occupancy Raw Data'!BC$3,FALSE)</f>
        <v>-5.89096698610442</v>
      </c>
      <c r="V35" s="50">
        <f>VLOOKUP($A35,'Occupancy Raw Data'!$B$8:$BE$45,'Occupancy Raw Data'!BE$3,FALSE)</f>
        <v>-5.7928879023311302</v>
      </c>
      <c r="X35" s="51">
        <f>VLOOKUP($A35,'ADR Raw Data'!$B$6:$BE$43,'ADR Raw Data'!AG$1,FALSE)</f>
        <v>86.798541542535503</v>
      </c>
      <c r="Y35" s="52">
        <f>VLOOKUP($A35,'ADR Raw Data'!$B$6:$BE$43,'ADR Raw Data'!AH$1,FALSE)</f>
        <v>93.100581414163202</v>
      </c>
      <c r="Z35" s="52">
        <f>VLOOKUP($A35,'ADR Raw Data'!$B$6:$BE$43,'ADR Raw Data'!AI$1,FALSE)</f>
        <v>95.993451088291593</v>
      </c>
      <c r="AA35" s="52">
        <f>VLOOKUP($A35,'ADR Raw Data'!$B$6:$BE$43,'ADR Raw Data'!AJ$1,FALSE)</f>
        <v>94.612946347834793</v>
      </c>
      <c r="AB35" s="52">
        <f>VLOOKUP($A35,'ADR Raw Data'!$B$6:$BE$43,'ADR Raw Data'!AK$1,FALSE)</f>
        <v>89.911439234139195</v>
      </c>
      <c r="AC35" s="53">
        <f>VLOOKUP($A35,'ADR Raw Data'!$B$6:$BE$43,'ADR Raw Data'!AL$1,FALSE)</f>
        <v>92.395203909344701</v>
      </c>
      <c r="AD35" s="52">
        <f>VLOOKUP($A35,'ADR Raw Data'!$B$6:$BE$43,'ADR Raw Data'!AN$1,FALSE)</f>
        <v>94.969282812415301</v>
      </c>
      <c r="AE35" s="52">
        <f>VLOOKUP($A35,'ADR Raw Data'!$B$6:$BE$43,'ADR Raw Data'!AO$1,FALSE)</f>
        <v>98.943701150565303</v>
      </c>
      <c r="AF35" s="53">
        <f>VLOOKUP($A35,'ADR Raw Data'!$B$6:$BE$43,'ADR Raw Data'!AP$1,FALSE)</f>
        <v>97.0441092556634</v>
      </c>
      <c r="AG35" s="54">
        <f>VLOOKUP($A35,'ADR Raw Data'!$B$6:$BE$43,'ADR Raw Data'!AR$1,FALSE)</f>
        <v>93.765722452468694</v>
      </c>
      <c r="AI35" s="47">
        <f>VLOOKUP($A35,'ADR Raw Data'!$B$6:$BE$43,'ADR Raw Data'!AT$1,FALSE)</f>
        <v>6.9465496560066402</v>
      </c>
      <c r="AJ35" s="48">
        <f>VLOOKUP($A35,'ADR Raw Data'!$B$6:$BE$43,'ADR Raw Data'!AU$1,FALSE)</f>
        <v>9.3161003200049404</v>
      </c>
      <c r="AK35" s="48">
        <f>VLOOKUP($A35,'ADR Raw Data'!$B$6:$BE$43,'ADR Raw Data'!AV$1,FALSE)</f>
        <v>8.9340931345801309</v>
      </c>
      <c r="AL35" s="48">
        <f>VLOOKUP($A35,'ADR Raw Data'!$B$6:$BE$43,'ADR Raw Data'!AW$1,FALSE)</f>
        <v>9.3451576119444493</v>
      </c>
      <c r="AM35" s="48">
        <f>VLOOKUP($A35,'ADR Raw Data'!$B$6:$BE$43,'ADR Raw Data'!AX$1,FALSE)</f>
        <v>6.8376367366715396</v>
      </c>
      <c r="AN35" s="49">
        <f>VLOOKUP($A35,'ADR Raw Data'!$B$6:$BE$43,'ADR Raw Data'!AY$1,FALSE)</f>
        <v>8.4830140766081694</v>
      </c>
      <c r="AO35" s="48">
        <f>VLOOKUP($A35,'ADR Raw Data'!$B$6:$BE$43,'ADR Raw Data'!BA$1,FALSE)</f>
        <v>4.0129943029584103</v>
      </c>
      <c r="AP35" s="48">
        <f>VLOOKUP($A35,'ADR Raw Data'!$B$6:$BE$43,'ADR Raw Data'!BB$1,FALSE)</f>
        <v>6.68284534228314</v>
      </c>
      <c r="AQ35" s="49">
        <f>VLOOKUP($A35,'ADR Raw Data'!$B$6:$BE$43,'ADR Raw Data'!BC$1,FALSE)</f>
        <v>5.43779770629176</v>
      </c>
      <c r="AR35" s="50">
        <f>VLOOKUP($A35,'ADR Raw Data'!$B$6:$BE$43,'ADR Raw Data'!BE$1,FALSE)</f>
        <v>7.5293166076968996</v>
      </c>
      <c r="AT35" s="51">
        <f>VLOOKUP($A35,'RevPAR Raw Data'!$B$6:$BE$43,'RevPAR Raw Data'!AG$1,FALSE)</f>
        <v>36.878149471197098</v>
      </c>
      <c r="AU35" s="52">
        <f>VLOOKUP($A35,'RevPAR Raw Data'!$B$6:$BE$43,'RevPAR Raw Data'!AH$1,FALSE)</f>
        <v>48.553608235823503</v>
      </c>
      <c r="AV35" s="52">
        <f>VLOOKUP($A35,'RevPAR Raw Data'!$B$6:$BE$43,'RevPAR Raw Data'!AI$1,FALSE)</f>
        <v>54.954846703420301</v>
      </c>
      <c r="AW35" s="52">
        <f>VLOOKUP($A35,'RevPAR Raw Data'!$B$6:$BE$43,'RevPAR Raw Data'!AJ$1,FALSE)</f>
        <v>52.974946838433802</v>
      </c>
      <c r="AX35" s="52">
        <f>VLOOKUP($A35,'RevPAR Raw Data'!$B$6:$BE$43,'RevPAR Raw Data'!AK$1,FALSE)</f>
        <v>46.758905265526501</v>
      </c>
      <c r="AY35" s="53">
        <f>VLOOKUP($A35,'RevPAR Raw Data'!$B$6:$BE$43,'RevPAR Raw Data'!AL$1,FALSE)</f>
        <v>48.024091302880201</v>
      </c>
      <c r="AZ35" s="52">
        <f>VLOOKUP($A35,'RevPAR Raw Data'!$B$6:$BE$43,'RevPAR Raw Data'!AN$1,FALSE)</f>
        <v>49.314466977947703</v>
      </c>
      <c r="BA35" s="52">
        <f>VLOOKUP($A35,'RevPAR Raw Data'!$B$6:$BE$43,'RevPAR Raw Data'!AO$1,FALSE)</f>
        <v>56.1178215009</v>
      </c>
      <c r="BB35" s="53">
        <f>VLOOKUP($A35,'RevPAR Raw Data'!$B$6:$BE$43,'RevPAR Raw Data'!AP$1,FALSE)</f>
        <v>52.716144239423897</v>
      </c>
      <c r="BC35" s="54">
        <f>VLOOKUP($A35,'RevPAR Raw Data'!$B$6:$BE$43,'RevPAR Raw Data'!AR$1,FALSE)</f>
        <v>49.364677856178403</v>
      </c>
      <c r="BE35" s="47">
        <f>VLOOKUP($A35,'RevPAR Raw Data'!$B$6:$BE$43,'RevPAR Raw Data'!AT$1,FALSE)</f>
        <v>-7.8369914192154404</v>
      </c>
      <c r="BF35" s="48">
        <f>VLOOKUP($A35,'RevPAR Raw Data'!$B$6:$BE$43,'RevPAR Raw Data'!AU$1,FALSE)</f>
        <v>1.29312648129229</v>
      </c>
      <c r="BG35" s="48">
        <f>VLOOKUP($A35,'RevPAR Raw Data'!$B$6:$BE$43,'RevPAR Raw Data'!AV$1,FALSE)</f>
        <v>6.1730579987613998</v>
      </c>
      <c r="BH35" s="48">
        <f>VLOOKUP($A35,'RevPAR Raw Data'!$B$6:$BE$43,'RevPAR Raw Data'!AW$1,FALSE)</f>
        <v>5.5426689164357796</v>
      </c>
      <c r="BI35" s="48">
        <f>VLOOKUP($A35,'RevPAR Raw Data'!$B$6:$BE$43,'RevPAR Raw Data'!AX$1,FALSE)</f>
        <v>4.0344717832734203</v>
      </c>
      <c r="BJ35" s="49">
        <f>VLOOKUP($A35,'RevPAR Raw Data'!$B$6:$BE$43,'RevPAR Raw Data'!AY$1,FALSE)</f>
        <v>2.2459172066184299</v>
      </c>
      <c r="BK35" s="48">
        <f>VLOOKUP($A35,'RevPAR Raw Data'!$B$6:$BE$43,'RevPAR Raw Data'!BA$1,FALSE)</f>
        <v>-4.7916402377379201</v>
      </c>
      <c r="BL35" s="48">
        <f>VLOOKUP($A35,'RevPAR Raw Data'!$B$6:$BE$43,'RevPAR Raw Data'!BB$1,FALSE)</f>
        <v>3.0580298260183398</v>
      </c>
      <c r="BM35" s="49">
        <f>VLOOKUP($A35,'RevPAR Raw Data'!$B$6:$BE$43,'RevPAR Raw Data'!BC$1,FALSE)</f>
        <v>-0.77350814746145202</v>
      </c>
      <c r="BN35" s="50">
        <f>VLOOKUP($A35,'RevPAR Raw Data'!$B$6:$BE$43,'RevPAR Raw Data'!BE$1,FALSE)</f>
        <v>1.3002638344702799</v>
      </c>
    </row>
    <row r="36" spans="1:66" x14ac:dyDescent="0.25">
      <c r="A36" s="63" t="s">
        <v>45</v>
      </c>
      <c r="B36" s="47">
        <f>VLOOKUP($A36,'Occupancy Raw Data'!$B$8:$BE$45,'Occupancy Raw Data'!AG$3,FALSE)</f>
        <v>47.510337698139203</v>
      </c>
      <c r="C36" s="48">
        <f>VLOOKUP($A36,'Occupancy Raw Data'!$B$8:$BE$45,'Occupancy Raw Data'!AH$3,FALSE)</f>
        <v>55.487594762232902</v>
      </c>
      <c r="D36" s="48">
        <f>VLOOKUP($A36,'Occupancy Raw Data'!$B$8:$BE$45,'Occupancy Raw Data'!AI$3,FALSE)</f>
        <v>58.597518952446499</v>
      </c>
      <c r="E36" s="48">
        <f>VLOOKUP($A36,'Occupancy Raw Data'!$B$8:$BE$45,'Occupancy Raw Data'!AJ$3,FALSE)</f>
        <v>60.303239145416903</v>
      </c>
      <c r="F36" s="48">
        <f>VLOOKUP($A36,'Occupancy Raw Data'!$B$8:$BE$45,'Occupancy Raw Data'!AK$3,FALSE)</f>
        <v>56.116471399035099</v>
      </c>
      <c r="G36" s="49">
        <f>VLOOKUP($A36,'Occupancy Raw Data'!$B$8:$BE$45,'Occupancy Raw Data'!AL$3,FALSE)</f>
        <v>55.6030323914541</v>
      </c>
      <c r="H36" s="48">
        <f>VLOOKUP($A36,'Occupancy Raw Data'!$B$8:$BE$45,'Occupancy Raw Data'!AN$3,FALSE)</f>
        <v>57.417298414886197</v>
      </c>
      <c r="I36" s="48">
        <f>VLOOKUP($A36,'Occupancy Raw Data'!$B$8:$BE$45,'Occupancy Raw Data'!AO$3,FALSE)</f>
        <v>61.440385940730501</v>
      </c>
      <c r="J36" s="49">
        <f>VLOOKUP($A36,'Occupancy Raw Data'!$B$8:$BE$45,'Occupancy Raw Data'!AP$3,FALSE)</f>
        <v>59.428842177808399</v>
      </c>
      <c r="K36" s="50">
        <f>VLOOKUP($A36,'Occupancy Raw Data'!$B$8:$BE$45,'Occupancy Raw Data'!AR$3,FALSE)</f>
        <v>56.696120901840999</v>
      </c>
      <c r="M36" s="47">
        <f>VLOOKUP($A36,'Occupancy Raw Data'!$B$8:$BE$45,'Occupancy Raw Data'!AT$3,FALSE)</f>
        <v>-0.51987052375182496</v>
      </c>
      <c r="N36" s="48">
        <f>VLOOKUP($A36,'Occupancy Raw Data'!$B$8:$BE$45,'Occupancy Raw Data'!AU$3,FALSE)</f>
        <v>-1.09771062662843</v>
      </c>
      <c r="O36" s="48">
        <f>VLOOKUP($A36,'Occupancy Raw Data'!$B$8:$BE$45,'Occupancy Raw Data'!AV$3,FALSE)</f>
        <v>-1.91468689056559</v>
      </c>
      <c r="P36" s="48">
        <f>VLOOKUP($A36,'Occupancy Raw Data'!$B$8:$BE$45,'Occupancy Raw Data'!AW$3,FALSE)</f>
        <v>1.74801077626715</v>
      </c>
      <c r="Q36" s="48">
        <f>VLOOKUP($A36,'Occupancy Raw Data'!$B$8:$BE$45,'Occupancy Raw Data'!AX$3,FALSE)</f>
        <v>1.82247274031092</v>
      </c>
      <c r="R36" s="49">
        <f>VLOOKUP($A36,'Occupancy Raw Data'!$B$8:$BE$45,'Occupancy Raw Data'!AY$3,FALSE)</f>
        <v>1.16565994027734E-2</v>
      </c>
      <c r="S36" s="48">
        <f>VLOOKUP($A36,'Occupancy Raw Data'!$B$8:$BE$45,'Occupancy Raw Data'!BA$3,FALSE)</f>
        <v>-1.85077194036532</v>
      </c>
      <c r="T36" s="48">
        <f>VLOOKUP($A36,'Occupancy Raw Data'!$B$8:$BE$45,'Occupancy Raw Data'!BB$3,FALSE)</f>
        <v>-0.16690336006805401</v>
      </c>
      <c r="U36" s="49">
        <f>VLOOKUP($A36,'Occupancy Raw Data'!$B$8:$BE$45,'Occupancy Raw Data'!BC$3,FALSE)</f>
        <v>-0.98749454038383699</v>
      </c>
      <c r="V36" s="50">
        <f>VLOOKUP($A36,'Occupancy Raw Data'!$B$8:$BE$45,'Occupancy Raw Data'!BE$3,FALSE)</f>
        <v>-0.289683627612637</v>
      </c>
      <c r="X36" s="51">
        <f>VLOOKUP($A36,'ADR Raw Data'!$B$6:$BE$43,'ADR Raw Data'!AG$1,FALSE)</f>
        <v>84.875603191296406</v>
      </c>
      <c r="Y36" s="52">
        <f>VLOOKUP($A36,'ADR Raw Data'!$B$6:$BE$43,'ADR Raw Data'!AH$1,FALSE)</f>
        <v>86.640009610308894</v>
      </c>
      <c r="Z36" s="52">
        <f>VLOOKUP($A36,'ADR Raw Data'!$B$6:$BE$43,'ADR Raw Data'!AI$1,FALSE)</f>
        <v>88.670400646868501</v>
      </c>
      <c r="AA36" s="52">
        <f>VLOOKUP($A36,'ADR Raw Data'!$B$6:$BE$43,'ADR Raw Data'!AJ$1,FALSE)</f>
        <v>88.079362700000004</v>
      </c>
      <c r="AB36" s="52">
        <f>VLOOKUP($A36,'ADR Raw Data'!$B$6:$BE$43,'ADR Raw Data'!AK$1,FALSE)</f>
        <v>86.816303607614302</v>
      </c>
      <c r="AC36" s="53">
        <f>VLOOKUP($A36,'ADR Raw Data'!$B$6:$BE$43,'ADR Raw Data'!AL$1,FALSE)</f>
        <v>87.114224693232501</v>
      </c>
      <c r="AD36" s="52">
        <f>VLOOKUP($A36,'ADR Raw Data'!$B$6:$BE$43,'ADR Raw Data'!AN$1,FALSE)</f>
        <v>94.331182115528804</v>
      </c>
      <c r="AE36" s="52">
        <f>VLOOKUP($A36,'ADR Raw Data'!$B$6:$BE$43,'ADR Raw Data'!AO$1,FALSE)</f>
        <v>99.346481954570905</v>
      </c>
      <c r="AF36" s="53">
        <f>VLOOKUP($A36,'ADR Raw Data'!$B$6:$BE$43,'ADR Raw Data'!AP$1,FALSE)</f>
        <v>96.923710813944993</v>
      </c>
      <c r="AG36" s="54">
        <f>VLOOKUP($A36,'ADR Raw Data'!$B$6:$BE$43,'ADR Raw Data'!AR$1,FALSE)</f>
        <v>90.052024081269394</v>
      </c>
      <c r="AI36" s="47">
        <f>VLOOKUP($A36,'ADR Raw Data'!$B$6:$BE$43,'ADR Raw Data'!AT$1,FALSE)</f>
        <v>8.9919614155004108</v>
      </c>
      <c r="AJ36" s="48">
        <f>VLOOKUP($A36,'ADR Raw Data'!$B$6:$BE$43,'ADR Raw Data'!AU$1,FALSE)</f>
        <v>8.2230164210890795</v>
      </c>
      <c r="AK36" s="48">
        <f>VLOOKUP($A36,'ADR Raw Data'!$B$6:$BE$43,'ADR Raw Data'!AV$1,FALSE)</f>
        <v>7.5186567927925898</v>
      </c>
      <c r="AL36" s="48">
        <f>VLOOKUP($A36,'ADR Raw Data'!$B$6:$BE$43,'ADR Raw Data'!AW$1,FALSE)</f>
        <v>9.1567920189373897</v>
      </c>
      <c r="AM36" s="48">
        <f>VLOOKUP($A36,'ADR Raw Data'!$B$6:$BE$43,'ADR Raw Data'!AX$1,FALSE)</f>
        <v>8.6672268296615602</v>
      </c>
      <c r="AN36" s="49">
        <f>VLOOKUP($A36,'ADR Raw Data'!$B$6:$BE$43,'ADR Raw Data'!AY$1,FALSE)</f>
        <v>8.4822958323323103</v>
      </c>
      <c r="AO36" s="48">
        <f>VLOOKUP($A36,'ADR Raw Data'!$B$6:$BE$43,'ADR Raw Data'!BA$1,FALSE)</f>
        <v>2.8511901646976501</v>
      </c>
      <c r="AP36" s="48">
        <f>VLOOKUP($A36,'ADR Raw Data'!$B$6:$BE$43,'ADR Raw Data'!BB$1,FALSE)</f>
        <v>7.3184165203233498</v>
      </c>
      <c r="AQ36" s="49">
        <f>VLOOKUP($A36,'ADR Raw Data'!$B$6:$BE$43,'ADR Raw Data'!BC$1,FALSE)</f>
        <v>5.1749105966489797</v>
      </c>
      <c r="AR36" s="50">
        <f>VLOOKUP($A36,'ADR Raw Data'!$B$6:$BE$43,'ADR Raw Data'!BE$1,FALSE)</f>
        <v>7.3616772669788597</v>
      </c>
      <c r="AT36" s="51">
        <f>VLOOKUP($A36,'RevPAR Raw Data'!$B$6:$BE$43,'RevPAR Raw Data'!AG$1,FALSE)</f>
        <v>40.324685699517502</v>
      </c>
      <c r="AU36" s="52">
        <f>VLOOKUP($A36,'RevPAR Raw Data'!$B$6:$BE$43,'RevPAR Raw Data'!AH$1,FALSE)</f>
        <v>48.074457434527901</v>
      </c>
      <c r="AV36" s="52">
        <f>VLOOKUP($A36,'RevPAR Raw Data'!$B$6:$BE$43,'RevPAR Raw Data'!AI$1,FALSE)</f>
        <v>51.958654824259099</v>
      </c>
      <c r="AW36" s="52">
        <f>VLOOKUP($A36,'RevPAR Raw Data'!$B$6:$BE$43,'RevPAR Raw Data'!AJ$1,FALSE)</f>
        <v>53.114708726740098</v>
      </c>
      <c r="AX36" s="52">
        <f>VLOOKUP($A36,'RevPAR Raw Data'!$B$6:$BE$43,'RevPAR Raw Data'!AK$1,FALSE)</f>
        <v>48.718246183666402</v>
      </c>
      <c r="AY36" s="53">
        <f>VLOOKUP($A36,'RevPAR Raw Data'!$B$6:$BE$43,'RevPAR Raw Data'!AL$1,FALSE)</f>
        <v>48.438150573742199</v>
      </c>
      <c r="AZ36" s="52">
        <f>VLOOKUP($A36,'RevPAR Raw Data'!$B$6:$BE$43,'RevPAR Raw Data'!AN$1,FALSE)</f>
        <v>54.162416333563002</v>
      </c>
      <c r="BA36" s="52">
        <f>VLOOKUP($A36,'RevPAR Raw Data'!$B$6:$BE$43,'RevPAR Raw Data'!AO$1,FALSE)</f>
        <v>61.038861931426602</v>
      </c>
      <c r="BB36" s="53">
        <f>VLOOKUP($A36,'RevPAR Raw Data'!$B$6:$BE$43,'RevPAR Raw Data'!AP$1,FALSE)</f>
        <v>57.600639132494798</v>
      </c>
      <c r="BC36" s="54">
        <f>VLOOKUP($A36,'RevPAR Raw Data'!$B$6:$BE$43,'RevPAR Raw Data'!AR$1,FALSE)</f>
        <v>51.056004447671498</v>
      </c>
      <c r="BE36" s="47">
        <f>VLOOKUP($A36,'RevPAR Raw Data'!$B$6:$BE$43,'RevPAR Raw Data'!AT$1,FALSE)</f>
        <v>8.4253443348422596</v>
      </c>
      <c r="BF36" s="48">
        <f>VLOOKUP($A36,'RevPAR Raw Data'!$B$6:$BE$43,'RevPAR Raw Data'!AU$1,FALSE)</f>
        <v>7.0350408693769397</v>
      </c>
      <c r="BG36" s="48">
        <f>VLOOKUP($A36,'RevPAR Raw Data'!$B$6:$BE$43,'RevPAR Raw Data'!AV$1,FALSE)</f>
        <v>5.46001116626877</v>
      </c>
      <c r="BH36" s="48">
        <f>VLOOKUP($A36,'RevPAR Raw Data'!$B$6:$BE$43,'RevPAR Raw Data'!AW$1,FALSE)</f>
        <v>11.064864506455899</v>
      </c>
      <c r="BI36" s="48">
        <f>VLOOKUP($A36,'RevPAR Raw Data'!$B$6:$BE$43,'RevPAR Raw Data'!AX$1,FALSE)</f>
        <v>10.6476574162839</v>
      </c>
      <c r="BJ36" s="49">
        <f>VLOOKUP($A36,'RevPAR Raw Data'!$B$6:$BE$43,'RevPAR Raw Data'!AY$1,FALSE)</f>
        <v>8.4949411789804099</v>
      </c>
      <c r="BK36" s="48">
        <f>VLOOKUP($A36,'RevPAR Raw Data'!$B$6:$BE$43,'RevPAR Raw Data'!BA$1,FALSE)</f>
        <v>0.94764919679765303</v>
      </c>
      <c r="BL36" s="48">
        <f>VLOOKUP($A36,'RevPAR Raw Data'!$B$6:$BE$43,'RevPAR Raw Data'!BB$1,FALSE)</f>
        <v>7.1392984771790999</v>
      </c>
      <c r="BM36" s="49">
        <f>VLOOKUP($A36,'RevPAR Raw Data'!$B$6:$BE$43,'RevPAR Raw Data'!BC$1,FALSE)</f>
        <v>4.1363140966534901</v>
      </c>
      <c r="BN36" s="50">
        <f>VLOOKUP($A36,'RevPAR Raw Data'!$B$6:$BE$43,'RevPAR Raw Data'!BE$1,FALSE)</f>
        <v>7.0506680656061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Data'!AG$3,FALSE)</f>
        <v>40.8633689477955</v>
      </c>
      <c r="C39" s="48">
        <f>VLOOKUP($A39,'Occupancy Raw Data'!$B$8:$BE$45,'Occupancy Raw Data'!AH$3,FALSE)</f>
        <v>50.2510481471463</v>
      </c>
      <c r="D39" s="48">
        <f>VLOOKUP($A39,'Occupancy Raw Data'!$B$8:$BE$45,'Occupancy Raw Data'!AI$3,FALSE)</f>
        <v>54.796963754395399</v>
      </c>
      <c r="E39" s="48">
        <f>VLOOKUP($A39,'Occupancy Raw Data'!$B$8:$BE$45,'Occupancy Raw Data'!AJ$3,FALSE)</f>
        <v>54.2737354611847</v>
      </c>
      <c r="F39" s="48">
        <f>VLOOKUP($A39,'Occupancy Raw Data'!$B$8:$BE$45,'Occupancy Raw Data'!AK$3,FALSE)</f>
        <v>49.758249932377602</v>
      </c>
      <c r="G39" s="49">
        <f>VLOOKUP($A39,'Occupancy Raw Data'!$B$8:$BE$45,'Occupancy Raw Data'!AL$3,FALSE)</f>
        <v>49.9886732485799</v>
      </c>
      <c r="H39" s="48">
        <f>VLOOKUP($A39,'Occupancy Raw Data'!$B$8:$BE$45,'Occupancy Raw Data'!AN$3,FALSE)</f>
        <v>48.628955910197398</v>
      </c>
      <c r="I39" s="48">
        <f>VLOOKUP($A39,'Occupancy Raw Data'!$B$8:$BE$45,'Occupancy Raw Data'!AO$3,FALSE)</f>
        <v>51.719299431971798</v>
      </c>
      <c r="J39" s="49">
        <f>VLOOKUP($A39,'Occupancy Raw Data'!$B$8:$BE$45,'Occupancy Raw Data'!AP$3,FALSE)</f>
        <v>50.174127671084598</v>
      </c>
      <c r="K39" s="50">
        <f>VLOOKUP($A39,'Occupancy Raw Data'!$B$8:$BE$45,'Occupancy Raw Data'!AR$3,FALSE)</f>
        <v>50.041660226438403</v>
      </c>
      <c r="M39" s="47">
        <f>VLOOKUP($A39,'Occupancy Raw Data'!$B$8:$BE$45,'Occupancy Raw Data'!AT$3,FALSE)</f>
        <v>-15.1507718138862</v>
      </c>
      <c r="N39" s="48">
        <f>VLOOKUP($A39,'Occupancy Raw Data'!$B$8:$BE$45,'Occupancy Raw Data'!AU$3,FALSE)</f>
        <v>-9.8916508497522599</v>
      </c>
      <c r="O39" s="48">
        <f>VLOOKUP($A39,'Occupancy Raw Data'!$B$8:$BE$45,'Occupancy Raw Data'!AV$3,FALSE)</f>
        <v>-5.3619498466912301</v>
      </c>
      <c r="P39" s="48">
        <f>VLOOKUP($A39,'Occupancy Raw Data'!$B$8:$BE$45,'Occupancy Raw Data'!AW$3,FALSE)</f>
        <v>-5.2061134606786101</v>
      </c>
      <c r="Q39" s="48">
        <f>VLOOKUP($A39,'Occupancy Raw Data'!$B$8:$BE$45,'Occupancy Raw Data'!AX$3,FALSE)</f>
        <v>-5.2007354436198101</v>
      </c>
      <c r="R39" s="49">
        <f>VLOOKUP($A39,'Occupancy Raw Data'!$B$8:$BE$45,'Occupancy Raw Data'!AY$3,FALSE)</f>
        <v>-7.9640451352531398</v>
      </c>
      <c r="S39" s="48">
        <f>VLOOKUP($A39,'Occupancy Raw Data'!$B$8:$BE$45,'Occupancy Raw Data'!BA$3,FALSE)</f>
        <v>-10.810777521612501</v>
      </c>
      <c r="T39" s="48">
        <f>VLOOKUP($A39,'Occupancy Raw Data'!$B$8:$BE$45,'Occupancy Raw Data'!BB$3,FALSE)</f>
        <v>-6.17609310781397</v>
      </c>
      <c r="U39" s="49">
        <f>VLOOKUP($A39,'Occupancy Raw Data'!$B$8:$BE$45,'Occupancy Raw Data'!BC$3,FALSE)</f>
        <v>-8.48061077423535</v>
      </c>
      <c r="V39" s="50">
        <f>VLOOKUP($A39,'Occupancy Raw Data'!$B$8:$BE$45,'Occupancy Raw Data'!BE$3,FALSE)</f>
        <v>-8.11257398736924</v>
      </c>
      <c r="X39" s="51">
        <f>VLOOKUP($A39,'ADR Raw Data'!$B$6:$BE$43,'ADR Raw Data'!AG$1,FALSE)</f>
        <v>94.145692861427705</v>
      </c>
      <c r="Y39" s="52">
        <f>VLOOKUP($A39,'ADR Raw Data'!$B$6:$BE$43,'ADR Raw Data'!AH$1,FALSE)</f>
        <v>99.524981244427906</v>
      </c>
      <c r="Z39" s="52">
        <f>VLOOKUP($A39,'ADR Raw Data'!$B$6:$BE$43,'ADR Raw Data'!AI$1,FALSE)</f>
        <v>102.63662270350299</v>
      </c>
      <c r="AA39" s="52">
        <f>VLOOKUP($A39,'ADR Raw Data'!$B$6:$BE$43,'ADR Raw Data'!AJ$1,FALSE)</f>
        <v>102.282295664091</v>
      </c>
      <c r="AB39" s="52">
        <f>VLOOKUP($A39,'ADR Raw Data'!$B$6:$BE$43,'ADR Raw Data'!AK$1,FALSE)</f>
        <v>98.688235483980506</v>
      </c>
      <c r="AC39" s="53">
        <f>VLOOKUP($A39,'ADR Raw Data'!$B$6:$BE$43,'ADR Raw Data'!AL$1,FALSE)</f>
        <v>99.759864082003901</v>
      </c>
      <c r="AD39" s="52">
        <f>VLOOKUP($A39,'ADR Raw Data'!$B$6:$BE$43,'ADR Raw Data'!AN$1,FALSE)</f>
        <v>106.349840604901</v>
      </c>
      <c r="AE39" s="52">
        <f>VLOOKUP($A39,'ADR Raw Data'!$B$6:$BE$43,'ADR Raw Data'!AO$1,FALSE)</f>
        <v>110.911935736933</v>
      </c>
      <c r="AF39" s="53">
        <f>VLOOKUP($A39,'ADR Raw Data'!$B$6:$BE$43,'ADR Raw Data'!AP$1,FALSE)</f>
        <v>108.70113573570499</v>
      </c>
      <c r="AG39" s="54">
        <f>VLOOKUP($A39,'ADR Raw Data'!$B$6:$BE$43,'ADR Raw Data'!AR$1,FALSE)</f>
        <v>102.32127564797</v>
      </c>
      <c r="AI39" s="47">
        <f>VLOOKUP($A39,'ADR Raw Data'!$B$6:$BE$43,'ADR Raw Data'!AT$1,FALSE)</f>
        <v>2.9507508385661998</v>
      </c>
      <c r="AJ39" s="48">
        <f>VLOOKUP($A39,'ADR Raw Data'!$B$6:$BE$43,'ADR Raw Data'!AU$1,FALSE)</f>
        <v>5.8750841042930801</v>
      </c>
      <c r="AK39" s="48">
        <f>VLOOKUP($A39,'ADR Raw Data'!$B$6:$BE$43,'ADR Raw Data'!AV$1,FALSE)</f>
        <v>7.2851835264243201</v>
      </c>
      <c r="AL39" s="48">
        <f>VLOOKUP($A39,'ADR Raw Data'!$B$6:$BE$43,'ADR Raw Data'!AW$1,FALSE)</f>
        <v>7.0083370438149402</v>
      </c>
      <c r="AM39" s="48">
        <f>VLOOKUP($A39,'ADR Raw Data'!$B$6:$BE$43,'ADR Raw Data'!AX$1,FALSE)</f>
        <v>3.5514919250899699</v>
      </c>
      <c r="AN39" s="49">
        <f>VLOOKUP($A39,'ADR Raw Data'!$B$6:$BE$43,'ADR Raw Data'!AY$1,FALSE)</f>
        <v>5.5782834352941997</v>
      </c>
      <c r="AO39" s="48">
        <f>VLOOKUP($A39,'ADR Raw Data'!$B$6:$BE$43,'ADR Raw Data'!BA$1,FALSE)</f>
        <v>2.2313887075071102</v>
      </c>
      <c r="AP39" s="48">
        <f>VLOOKUP($A39,'ADR Raw Data'!$B$6:$BE$43,'ADR Raw Data'!BB$1,FALSE)</f>
        <v>7.15066974543074</v>
      </c>
      <c r="AQ39" s="49">
        <f>VLOOKUP($A39,'ADR Raw Data'!$B$6:$BE$43,'ADR Raw Data'!BC$1,FALSE)</f>
        <v>4.7539448494356202</v>
      </c>
      <c r="AR39" s="50">
        <f>VLOOKUP($A39,'ADR Raw Data'!$B$6:$BE$43,'ADR Raw Data'!BE$1,FALSE)</f>
        <v>5.3150064268155397</v>
      </c>
      <c r="AT39" s="51">
        <f>VLOOKUP($A39,'RevPAR Raw Data'!$B$6:$BE$43,'RevPAR Raw Data'!AG$1,FALSE)</f>
        <v>38.471101822423499</v>
      </c>
      <c r="AU39" s="52">
        <f>VLOOKUP($A39,'RevPAR Raw Data'!$B$6:$BE$43,'RevPAR Raw Data'!AH$1,FALSE)</f>
        <v>50.012346243575799</v>
      </c>
      <c r="AV39" s="52">
        <f>VLOOKUP($A39,'RevPAR Raw Data'!$B$6:$BE$43,'RevPAR Raw Data'!AI$1,FALSE)</f>
        <v>56.241752941574198</v>
      </c>
      <c r="AW39" s="52">
        <f>VLOOKUP($A39,'RevPAR Raw Data'!$B$6:$BE$43,'RevPAR Raw Data'!AJ$1,FALSE)</f>
        <v>55.512422572355902</v>
      </c>
      <c r="AX39" s="52">
        <f>VLOOKUP($A39,'RevPAR Raw Data'!$B$6:$BE$43,'RevPAR Raw Data'!AK$1,FALSE)</f>
        <v>49.105538865972399</v>
      </c>
      <c r="AY39" s="53">
        <f>VLOOKUP($A39,'RevPAR Raw Data'!$B$6:$BE$43,'RevPAR Raw Data'!AL$1,FALSE)</f>
        <v>49.868632489180399</v>
      </c>
      <c r="AZ39" s="52">
        <f>VLOOKUP($A39,'RevPAR Raw Data'!$B$6:$BE$43,'RevPAR Raw Data'!AN$1,FALSE)</f>
        <v>51.716817098322899</v>
      </c>
      <c r="BA39" s="52">
        <f>VLOOKUP($A39,'RevPAR Raw Data'!$B$6:$BE$43,'RevPAR Raw Data'!AO$1,FALSE)</f>
        <v>57.3628761495807</v>
      </c>
      <c r="BB39" s="53">
        <f>VLOOKUP($A39,'RevPAR Raw Data'!$B$6:$BE$43,'RevPAR Raw Data'!AP$1,FALSE)</f>
        <v>54.539846623951803</v>
      </c>
      <c r="BC39" s="54">
        <f>VLOOKUP($A39,'RevPAR Raw Data'!$B$6:$BE$43,'RevPAR Raw Data'!AR$1,FALSE)</f>
        <v>51.2032650991151</v>
      </c>
      <c r="BE39" s="47">
        <f>VLOOKUP($A39,'RevPAR Raw Data'!$B$6:$BE$43,'RevPAR Raw Data'!AT$1,FALSE)</f>
        <v>-12.6470825016675</v>
      </c>
      <c r="BF39" s="48">
        <f>VLOOKUP($A39,'RevPAR Raw Data'!$B$6:$BE$43,'RevPAR Raw Data'!AU$1,FALSE)</f>
        <v>-4.5977095521851403</v>
      </c>
      <c r="BG39" s="48">
        <f>VLOOKUP($A39,'RevPAR Raw Data'!$B$6:$BE$43,'RevPAR Raw Data'!AV$1,FALSE)</f>
        <v>1.5326057928068</v>
      </c>
      <c r="BH39" s="48">
        <f>VLOOKUP($A39,'RevPAR Raw Data'!$B$6:$BE$43,'RevPAR Raw Data'!AW$1,FALSE)</f>
        <v>1.43736160492855</v>
      </c>
      <c r="BI39" s="48">
        <f>VLOOKUP($A39,'RevPAR Raw Data'!$B$6:$BE$43,'RevPAR Raw Data'!AX$1,FALSE)</f>
        <v>-1.83394721785528</v>
      </c>
      <c r="BJ39" s="49">
        <f>VLOOKUP($A39,'RevPAR Raw Data'!$B$6:$BE$43,'RevPAR Raw Data'!AY$1,FALSE)</f>
        <v>-2.83001871051811</v>
      </c>
      <c r="BK39" s="48">
        <f>VLOOKUP($A39,'RevPAR Raw Data'!$B$6:$BE$43,'RevPAR Raw Data'!BA$1,FALSE)</f>
        <v>-8.8206192829164305</v>
      </c>
      <c r="BL39" s="48">
        <f>VLOOKUP($A39,'RevPAR Raw Data'!$B$6:$BE$43,'RevPAR Raw Data'!BB$1,FALSE)</f>
        <v>0.532944616306678</v>
      </c>
      <c r="BM39" s="49">
        <f>VLOOKUP($A39,'RevPAR Raw Data'!$B$6:$BE$43,'RevPAR Raw Data'!BC$1,FALSE)</f>
        <v>-4.1298294839021699</v>
      </c>
      <c r="BN39" s="50">
        <f>VLOOKUP($A39,'RevPAR Raw Data'!$B$6:$BE$43,'RevPAR Raw Data'!BE$1,FALSE)</f>
        <v>-3.2287513893625399</v>
      </c>
    </row>
    <row r="40" spans="1:66" x14ac:dyDescent="0.25">
      <c r="A40" s="63" t="s">
        <v>79</v>
      </c>
      <c r="B40" s="47">
        <f>VLOOKUP($A40,'Occupancy Raw Data'!$B$8:$BE$45,'Occupancy Raw Data'!AG$3,FALSE)</f>
        <v>38.068709377901499</v>
      </c>
      <c r="C40" s="48">
        <f>VLOOKUP($A40,'Occupancy Raw Data'!$B$8:$BE$45,'Occupancy Raw Data'!AH$3,FALSE)</f>
        <v>48.978644382544097</v>
      </c>
      <c r="D40" s="48">
        <f>VLOOKUP($A40,'Occupancy Raw Data'!$B$8:$BE$45,'Occupancy Raw Data'!AI$3,FALSE)</f>
        <v>52.321262766945203</v>
      </c>
      <c r="E40" s="48">
        <f>VLOOKUP($A40,'Occupancy Raw Data'!$B$8:$BE$45,'Occupancy Raw Data'!AJ$3,FALSE)</f>
        <v>49.582172701949801</v>
      </c>
      <c r="F40" s="48">
        <f>VLOOKUP($A40,'Occupancy Raw Data'!$B$8:$BE$45,'Occupancy Raw Data'!AK$3,FALSE)</f>
        <v>43.987929433611797</v>
      </c>
      <c r="G40" s="49">
        <f>VLOOKUP($A40,'Occupancy Raw Data'!$B$8:$BE$45,'Occupancy Raw Data'!AL$3,FALSE)</f>
        <v>46.587743732590503</v>
      </c>
      <c r="H40" s="48">
        <f>VLOOKUP($A40,'Occupancy Raw Data'!$B$8:$BE$45,'Occupancy Raw Data'!AN$3,FALSE)</f>
        <v>40.645311049210697</v>
      </c>
      <c r="I40" s="48">
        <f>VLOOKUP($A40,'Occupancy Raw Data'!$B$8:$BE$45,'Occupancy Raw Data'!AO$3,FALSE)</f>
        <v>42.084493964716799</v>
      </c>
      <c r="J40" s="49">
        <f>VLOOKUP($A40,'Occupancy Raw Data'!$B$8:$BE$45,'Occupancy Raw Data'!AP$3,FALSE)</f>
        <v>41.364902506963702</v>
      </c>
      <c r="K40" s="50">
        <f>VLOOKUP($A40,'Occupancy Raw Data'!$B$8:$BE$45,'Occupancy Raw Data'!AR$3,FALSE)</f>
        <v>45.095503382411401</v>
      </c>
      <c r="M40" s="47">
        <f>VLOOKUP($A40,'Occupancy Raw Data'!$B$8:$BE$45,'Occupancy Raw Data'!AT$3,FALSE)</f>
        <v>-0.182592818015824</v>
      </c>
      <c r="N40" s="48">
        <f>VLOOKUP($A40,'Occupancy Raw Data'!$B$8:$BE$45,'Occupancy Raw Data'!AU$3,FALSE)</f>
        <v>-0.42472864558754098</v>
      </c>
      <c r="O40" s="48">
        <f>VLOOKUP($A40,'Occupancy Raw Data'!$B$8:$BE$45,'Occupancy Raw Data'!AV$3,FALSE)</f>
        <v>2.9693924166285899</v>
      </c>
      <c r="P40" s="48">
        <f>VLOOKUP($A40,'Occupancy Raw Data'!$B$8:$BE$45,'Occupancy Raw Data'!AW$3,FALSE)</f>
        <v>3.13858039594398</v>
      </c>
      <c r="Q40" s="48">
        <f>VLOOKUP($A40,'Occupancy Raw Data'!$B$8:$BE$45,'Occupancy Raw Data'!AX$3,FALSE)</f>
        <v>2.7657266811279801</v>
      </c>
      <c r="R40" s="49">
        <f>VLOOKUP($A40,'Occupancy Raw Data'!$B$8:$BE$45,'Occupancy Raw Data'!AY$3,FALSE)</f>
        <v>1.71295357794445</v>
      </c>
      <c r="S40" s="48">
        <f>VLOOKUP($A40,'Occupancy Raw Data'!$B$8:$BE$45,'Occupancy Raw Data'!BA$3,FALSE)</f>
        <v>-7.35449735449735</v>
      </c>
      <c r="T40" s="48">
        <f>VLOOKUP($A40,'Occupancy Raw Data'!$B$8:$BE$45,'Occupancy Raw Data'!BB$3,FALSE)</f>
        <v>-0.27502750275027499</v>
      </c>
      <c r="U40" s="49">
        <f>VLOOKUP($A40,'Occupancy Raw Data'!$B$8:$BE$45,'Occupancy Raw Data'!BC$3,FALSE)</f>
        <v>-3.88349514563106</v>
      </c>
      <c r="V40" s="50">
        <f>VLOOKUP($A40,'Occupancy Raw Data'!$B$8:$BE$45,'Occupancy Raw Data'!BE$3,FALSE)</f>
        <v>0.184175629880654</v>
      </c>
      <c r="X40" s="51">
        <f>VLOOKUP($A40,'ADR Raw Data'!$B$6:$BE$43,'ADR Raw Data'!AG$1,FALSE)</f>
        <v>90.352042682926793</v>
      </c>
      <c r="Y40" s="52">
        <f>VLOOKUP($A40,'ADR Raw Data'!$B$6:$BE$43,'ADR Raw Data'!AH$1,FALSE)</f>
        <v>93.515781990521305</v>
      </c>
      <c r="Z40" s="52">
        <f>VLOOKUP($A40,'ADR Raw Data'!$B$6:$BE$43,'ADR Raw Data'!AI$1,FALSE)</f>
        <v>93.385368234250194</v>
      </c>
      <c r="AA40" s="52">
        <f>VLOOKUP($A40,'ADR Raw Data'!$B$6:$BE$43,'ADR Raw Data'!AJ$1,FALSE)</f>
        <v>89.945580524344507</v>
      </c>
      <c r="AB40" s="52">
        <f>VLOOKUP($A40,'ADR Raw Data'!$B$6:$BE$43,'ADR Raw Data'!AK$1,FALSE)</f>
        <v>89.649176781002595</v>
      </c>
      <c r="AC40" s="53">
        <f>VLOOKUP($A40,'ADR Raw Data'!$B$6:$BE$43,'ADR Raw Data'!AL$1,FALSE)</f>
        <v>91.479344294967603</v>
      </c>
      <c r="AD40" s="52">
        <f>VLOOKUP($A40,'ADR Raw Data'!$B$6:$BE$43,'ADR Raw Data'!AN$1,FALSE)</f>
        <v>97.081970302684098</v>
      </c>
      <c r="AE40" s="52">
        <f>VLOOKUP($A40,'ADR Raw Data'!$B$6:$BE$43,'ADR Raw Data'!AO$1,FALSE)</f>
        <v>100.53266409266401</v>
      </c>
      <c r="AF40" s="53">
        <f>VLOOKUP($A40,'ADR Raw Data'!$B$6:$BE$43,'ADR Raw Data'!AP$1,FALSE)</f>
        <v>98.837331649831597</v>
      </c>
      <c r="AG40" s="54">
        <f>VLOOKUP($A40,'ADR Raw Data'!$B$6:$BE$43,'ADR Raw Data'!AR$1,FALSE)</f>
        <v>93.407711596440905</v>
      </c>
      <c r="AI40" s="47">
        <f>VLOOKUP($A40,'ADR Raw Data'!$B$6:$BE$43,'ADR Raw Data'!AT$1,FALSE)</f>
        <v>-2.27932106034354E-2</v>
      </c>
      <c r="AJ40" s="48">
        <f>VLOOKUP($A40,'ADR Raw Data'!$B$6:$BE$43,'ADR Raw Data'!AU$1,FALSE)</f>
        <v>4.8172312670033497</v>
      </c>
      <c r="AK40" s="48">
        <f>VLOOKUP($A40,'ADR Raw Data'!$B$6:$BE$43,'ADR Raw Data'!AV$1,FALSE)</f>
        <v>4.9765488143304903</v>
      </c>
      <c r="AL40" s="48">
        <f>VLOOKUP($A40,'ADR Raw Data'!$B$6:$BE$43,'ADR Raw Data'!AW$1,FALSE)</f>
        <v>-0.382295564735118</v>
      </c>
      <c r="AM40" s="48">
        <f>VLOOKUP($A40,'ADR Raw Data'!$B$6:$BE$43,'ADR Raw Data'!AX$1,FALSE)</f>
        <v>-0.95389964555993401</v>
      </c>
      <c r="AN40" s="49">
        <f>VLOOKUP($A40,'ADR Raw Data'!$B$6:$BE$43,'ADR Raw Data'!AY$1,FALSE)</f>
        <v>1.84763367063921</v>
      </c>
      <c r="AO40" s="48">
        <f>VLOOKUP($A40,'ADR Raw Data'!$B$6:$BE$43,'ADR Raw Data'!BA$1,FALSE)</f>
        <v>-5.7366679134732701</v>
      </c>
      <c r="AP40" s="48">
        <f>VLOOKUP($A40,'ADR Raw Data'!$B$6:$BE$43,'ADR Raw Data'!BB$1,FALSE)</f>
        <v>-4.3144360462422702</v>
      </c>
      <c r="AQ40" s="49">
        <f>VLOOKUP($A40,'ADR Raw Data'!$B$6:$BE$43,'ADR Raw Data'!BC$1,FALSE)</f>
        <v>-4.9711987164741904</v>
      </c>
      <c r="AR40" s="50">
        <f>VLOOKUP($A40,'ADR Raw Data'!$B$6:$BE$43,'ADR Raw Data'!BE$1,FALSE)</f>
        <v>-0.30717268692756999</v>
      </c>
      <c r="AT40" s="51">
        <f>VLOOKUP($A40,'RevPAR Raw Data'!$B$6:$BE$43,'RevPAR Raw Data'!AG$1,FALSE)</f>
        <v>34.395856545961003</v>
      </c>
      <c r="AU40" s="52">
        <f>VLOOKUP($A40,'RevPAR Raw Data'!$B$6:$BE$43,'RevPAR Raw Data'!AH$1,FALSE)</f>
        <v>45.802762302692599</v>
      </c>
      <c r="AV40" s="52">
        <f>VLOOKUP($A40,'RevPAR Raw Data'!$B$6:$BE$43,'RevPAR Raw Data'!AI$1,FALSE)</f>
        <v>48.860403899721398</v>
      </c>
      <c r="AW40" s="52">
        <f>VLOOKUP($A40,'RevPAR Raw Data'!$B$6:$BE$43,'RevPAR Raw Data'!AJ$1,FALSE)</f>
        <v>44.596973073351897</v>
      </c>
      <c r="AX40" s="52">
        <f>VLOOKUP($A40,'RevPAR Raw Data'!$B$6:$BE$43,'RevPAR Raw Data'!AK$1,FALSE)</f>
        <v>39.434816620241399</v>
      </c>
      <c r="AY40" s="53">
        <f>VLOOKUP($A40,'RevPAR Raw Data'!$B$6:$BE$43,'RevPAR Raw Data'!AL$1,FALSE)</f>
        <v>42.618162488393601</v>
      </c>
      <c r="AZ40" s="52">
        <f>VLOOKUP($A40,'RevPAR Raw Data'!$B$6:$BE$43,'RevPAR Raw Data'!AN$1,FALSE)</f>
        <v>39.459268802228401</v>
      </c>
      <c r="BA40" s="52">
        <f>VLOOKUP($A40,'RevPAR Raw Data'!$B$6:$BE$43,'RevPAR Raw Data'!AO$1,FALSE)</f>
        <v>42.308662952646202</v>
      </c>
      <c r="BB40" s="53">
        <f>VLOOKUP($A40,'RevPAR Raw Data'!$B$6:$BE$43,'RevPAR Raw Data'!AP$1,FALSE)</f>
        <v>40.883965877437298</v>
      </c>
      <c r="BC40" s="54">
        <f>VLOOKUP($A40,'RevPAR Raw Data'!$B$6:$BE$43,'RevPAR Raw Data'!AR$1,FALSE)</f>
        <v>42.122677742406097</v>
      </c>
      <c r="BE40" s="47">
        <f>VLOOKUP($A40,'RevPAR Raw Data'!$B$6:$BE$43,'RevPAR Raw Data'!AT$1,FALSE)</f>
        <v>-0.205344409853703</v>
      </c>
      <c r="BF40" s="48">
        <f>VLOOKUP($A40,'RevPAR Raw Data'!$B$6:$BE$43,'RevPAR Raw Data'!AU$1,FALSE)</f>
        <v>4.3720424603006398</v>
      </c>
      <c r="BG40" s="48">
        <f>VLOOKUP($A40,'RevPAR Raw Data'!$B$6:$BE$43,'RevPAR Raw Data'!AV$1,FALSE)</f>
        <v>8.0937144940616399</v>
      </c>
      <c r="BH40" s="48">
        <f>VLOOKUP($A40,'RevPAR Raw Data'!$B$6:$BE$43,'RevPAR Raw Data'!AW$1,FALSE)</f>
        <v>2.7442861775595202</v>
      </c>
      <c r="BI40" s="48">
        <f>VLOOKUP($A40,'RevPAR Raw Data'!$B$6:$BE$43,'RevPAR Raw Data'!AX$1,FALSE)</f>
        <v>1.7854447785596099</v>
      </c>
      <c r="BJ40" s="49">
        <f>VLOOKUP($A40,'RevPAR Raw Data'!$B$6:$BE$43,'RevPAR Raw Data'!AY$1,FALSE)</f>
        <v>3.5922363556521799</v>
      </c>
      <c r="BK40" s="48">
        <f>VLOOKUP($A40,'RevPAR Raw Data'!$B$6:$BE$43,'RevPAR Raw Data'!BA$1,FALSE)</f>
        <v>-12.669262178037901</v>
      </c>
      <c r="BL40" s="48">
        <f>VLOOKUP($A40,'RevPAR Raw Data'!$B$6:$BE$43,'RevPAR Raw Data'!BB$1,FALSE)</f>
        <v>-4.5775976632768103</v>
      </c>
      <c r="BM40" s="49">
        <f>VLOOKUP($A40,'RevPAR Raw Data'!$B$6:$BE$43,'RevPAR Raw Data'!BC$1,FALSE)</f>
        <v>-8.6616376012713108</v>
      </c>
      <c r="BN40" s="50">
        <f>VLOOKUP($A40,'RevPAR Raw Data'!$B$6:$BE$43,'RevPAR Raw Data'!BE$1,FALSE)</f>
        <v>-0.123562794277886</v>
      </c>
    </row>
    <row r="41" spans="1:66" x14ac:dyDescent="0.25">
      <c r="A41" s="63" t="s">
        <v>80</v>
      </c>
      <c r="B41" s="47">
        <f>VLOOKUP($A41,'Occupancy Raw Data'!$B$8:$BE$45,'Occupancy Raw Data'!AG$3,FALSE)</f>
        <v>30.317940953822799</v>
      </c>
      <c r="C41" s="48">
        <f>VLOOKUP($A41,'Occupancy Raw Data'!$B$8:$BE$45,'Occupancy Raw Data'!AH$3,FALSE)</f>
        <v>40.726722180166497</v>
      </c>
      <c r="D41" s="48">
        <f>VLOOKUP($A41,'Occupancy Raw Data'!$B$8:$BE$45,'Occupancy Raw Data'!AI$3,FALSE)</f>
        <v>43.981831945495799</v>
      </c>
      <c r="E41" s="48">
        <f>VLOOKUP($A41,'Occupancy Raw Data'!$B$8:$BE$45,'Occupancy Raw Data'!AJ$3,FALSE)</f>
        <v>43.716881150643403</v>
      </c>
      <c r="F41" s="48">
        <f>VLOOKUP($A41,'Occupancy Raw Data'!$B$8:$BE$45,'Occupancy Raw Data'!AK$3,FALSE)</f>
        <v>37.528387585162697</v>
      </c>
      <c r="G41" s="49">
        <f>VLOOKUP($A41,'Occupancy Raw Data'!$B$8:$BE$45,'Occupancy Raw Data'!AL$3,FALSE)</f>
        <v>39.254352763058201</v>
      </c>
      <c r="H41" s="48">
        <f>VLOOKUP($A41,'Occupancy Raw Data'!$B$8:$BE$45,'Occupancy Raw Data'!AN$3,FALSE)</f>
        <v>37.282361847085497</v>
      </c>
      <c r="I41" s="48">
        <f>VLOOKUP($A41,'Occupancy Raw Data'!$B$8:$BE$45,'Occupancy Raw Data'!AO$3,FALSE)</f>
        <v>38.115064345192998</v>
      </c>
      <c r="J41" s="49">
        <f>VLOOKUP($A41,'Occupancy Raw Data'!$B$8:$BE$45,'Occupancy Raw Data'!AP$3,FALSE)</f>
        <v>37.698713096139201</v>
      </c>
      <c r="K41" s="50">
        <f>VLOOKUP($A41,'Occupancy Raw Data'!$B$8:$BE$45,'Occupancy Raw Data'!AR$3,FALSE)</f>
        <v>38.8098842867957</v>
      </c>
      <c r="M41" s="47">
        <f>VLOOKUP($A41,'Occupancy Raw Data'!$B$8:$BE$45,'Occupancy Raw Data'!AT$3,FALSE)</f>
        <v>-9.0301950926938694</v>
      </c>
      <c r="N41" s="48">
        <f>VLOOKUP($A41,'Occupancy Raw Data'!$B$8:$BE$45,'Occupancy Raw Data'!AU$3,FALSE)</f>
        <v>-6.4878972773263603</v>
      </c>
      <c r="O41" s="48">
        <f>VLOOKUP($A41,'Occupancy Raw Data'!$B$8:$BE$45,'Occupancy Raw Data'!AV$3,FALSE)</f>
        <v>2.0981188555311099</v>
      </c>
      <c r="P41" s="48">
        <f>VLOOKUP($A41,'Occupancy Raw Data'!$B$8:$BE$45,'Occupancy Raw Data'!AW$3,FALSE)</f>
        <v>9.1388103111677701</v>
      </c>
      <c r="Q41" s="48">
        <f>VLOOKUP($A41,'Occupancy Raw Data'!$B$8:$BE$45,'Occupancy Raw Data'!AX$3,FALSE)</f>
        <v>2.9949769212856299</v>
      </c>
      <c r="R41" s="49">
        <f>VLOOKUP($A41,'Occupancy Raw Data'!$B$8:$BE$45,'Occupancy Raw Data'!AY$3,FALSE)</f>
        <v>-9.1318222443309699E-2</v>
      </c>
      <c r="S41" s="48">
        <f>VLOOKUP($A41,'Occupancy Raw Data'!$B$8:$BE$45,'Occupancy Raw Data'!BA$3,FALSE)</f>
        <v>-3.0556401856505699</v>
      </c>
      <c r="T41" s="48">
        <f>VLOOKUP($A41,'Occupancy Raw Data'!$B$8:$BE$45,'Occupancy Raw Data'!BB$3,FALSE)</f>
        <v>-0.99293230035823898</v>
      </c>
      <c r="U41" s="49">
        <f>VLOOKUP($A41,'Occupancy Raw Data'!$B$8:$BE$45,'Occupancy Raw Data'!BC$3,FALSE)</f>
        <v>-2.0232939067856499</v>
      </c>
      <c r="V41" s="50">
        <f>VLOOKUP($A41,'Occupancy Raw Data'!$B$8:$BE$45,'Occupancy Raw Data'!BE$3,FALSE)</f>
        <v>-0.63889574658020898</v>
      </c>
      <c r="X41" s="51">
        <f>VLOOKUP($A41,'ADR Raw Data'!$B$6:$BE$43,'ADR Raw Data'!AG$1,FALSE)</f>
        <v>100.211916354556</v>
      </c>
      <c r="Y41" s="52">
        <f>VLOOKUP($A41,'ADR Raw Data'!$B$6:$BE$43,'ADR Raw Data'!AH$1,FALSE)</f>
        <v>100.04279739776899</v>
      </c>
      <c r="Z41" s="52">
        <f>VLOOKUP($A41,'ADR Raw Data'!$B$6:$BE$43,'ADR Raw Data'!AI$1,FALSE)</f>
        <v>101.62564974182401</v>
      </c>
      <c r="AA41" s="52">
        <f>VLOOKUP($A41,'ADR Raw Data'!$B$6:$BE$43,'ADR Raw Data'!AJ$1,FALSE)</f>
        <v>101.193588744588</v>
      </c>
      <c r="AB41" s="52">
        <f>VLOOKUP($A41,'ADR Raw Data'!$B$6:$BE$43,'ADR Raw Data'!AK$1,FALSE)</f>
        <v>101.950887544125</v>
      </c>
      <c r="AC41" s="53">
        <f>VLOOKUP($A41,'ADR Raw Data'!$B$6:$BE$43,'ADR Raw Data'!AL$1,FALSE)</f>
        <v>101.044778709864</v>
      </c>
      <c r="AD41" s="52">
        <f>VLOOKUP($A41,'ADR Raw Data'!$B$6:$BE$43,'ADR Raw Data'!AN$1,FALSE)</f>
        <v>109.602441624365</v>
      </c>
      <c r="AE41" s="52">
        <f>VLOOKUP($A41,'ADR Raw Data'!$B$6:$BE$43,'ADR Raw Data'!AO$1,FALSE)</f>
        <v>111.954498510427</v>
      </c>
      <c r="AF41" s="53">
        <f>VLOOKUP($A41,'ADR Raw Data'!$B$6:$BE$43,'ADR Raw Data'!AP$1,FALSE)</f>
        <v>110.791458333333</v>
      </c>
      <c r="AG41" s="54">
        <f>VLOOKUP($A41,'ADR Raw Data'!$B$6:$BE$43,'ADR Raw Data'!AR$1,FALSE)</f>
        <v>103.749813305468</v>
      </c>
      <c r="AI41" s="47">
        <f>VLOOKUP($A41,'ADR Raw Data'!$B$6:$BE$43,'ADR Raw Data'!AT$1,FALSE)</f>
        <v>5.6619038854736203</v>
      </c>
      <c r="AJ41" s="48">
        <f>VLOOKUP($A41,'ADR Raw Data'!$B$6:$BE$43,'ADR Raw Data'!AU$1,FALSE)</f>
        <v>4.2573908577303801</v>
      </c>
      <c r="AK41" s="48">
        <f>VLOOKUP($A41,'ADR Raw Data'!$B$6:$BE$43,'ADR Raw Data'!AV$1,FALSE)</f>
        <v>6.6110466361881999</v>
      </c>
      <c r="AL41" s="48">
        <f>VLOOKUP($A41,'ADR Raw Data'!$B$6:$BE$43,'ADR Raw Data'!AW$1,FALSE)</f>
        <v>6.45485866608613</v>
      </c>
      <c r="AM41" s="48">
        <f>VLOOKUP($A41,'ADR Raw Data'!$B$6:$BE$43,'ADR Raw Data'!AX$1,FALSE)</f>
        <v>4.8643571355461299</v>
      </c>
      <c r="AN41" s="49">
        <f>VLOOKUP($A41,'ADR Raw Data'!$B$6:$BE$43,'ADR Raw Data'!AY$1,FALSE)</f>
        <v>5.6066517350496801</v>
      </c>
      <c r="AO41" s="48">
        <f>VLOOKUP($A41,'ADR Raw Data'!$B$6:$BE$43,'ADR Raw Data'!BA$1,FALSE)</f>
        <v>3.5900003919326302</v>
      </c>
      <c r="AP41" s="48">
        <f>VLOOKUP($A41,'ADR Raw Data'!$B$6:$BE$43,'ADR Raw Data'!BB$1,FALSE)</f>
        <v>8.4982836675020099</v>
      </c>
      <c r="AQ41" s="49">
        <f>VLOOKUP($A41,'ADR Raw Data'!$B$6:$BE$43,'ADR Raw Data'!BC$1,FALSE)</f>
        <v>6.0145001495832799</v>
      </c>
      <c r="AR41" s="50">
        <f>VLOOKUP($A41,'ADR Raw Data'!$B$6:$BE$43,'ADR Raw Data'!BE$1,FALSE)</f>
        <v>5.7070852325747401</v>
      </c>
      <c r="AT41" s="51">
        <f>VLOOKUP($A41,'RevPAR Raw Data'!$B$6:$BE$43,'RevPAR Raw Data'!AG$1,FALSE)</f>
        <v>30.382189629068801</v>
      </c>
      <c r="AU41" s="52">
        <f>VLOOKUP($A41,'RevPAR Raw Data'!$B$6:$BE$43,'RevPAR Raw Data'!AH$1,FALSE)</f>
        <v>40.744152157456398</v>
      </c>
      <c r="AV41" s="52">
        <f>VLOOKUP($A41,'RevPAR Raw Data'!$B$6:$BE$43,'RevPAR Raw Data'!AI$1,FALSE)</f>
        <v>44.696822482967399</v>
      </c>
      <c r="AW41" s="52">
        <f>VLOOKUP($A41,'RevPAR Raw Data'!$B$6:$BE$43,'RevPAR Raw Data'!AJ$1,FALSE)</f>
        <v>44.238680923542702</v>
      </c>
      <c r="AX41" s="52">
        <f>VLOOKUP($A41,'RevPAR Raw Data'!$B$6:$BE$43,'RevPAR Raw Data'!AK$1,FALSE)</f>
        <v>38.260524224072597</v>
      </c>
      <c r="AY41" s="53">
        <f>VLOOKUP($A41,'RevPAR Raw Data'!$B$6:$BE$43,'RevPAR Raw Data'!AL$1,FALSE)</f>
        <v>39.6644738834216</v>
      </c>
      <c r="AZ41" s="52">
        <f>VLOOKUP($A41,'RevPAR Raw Data'!$B$6:$BE$43,'RevPAR Raw Data'!AN$1,FALSE)</f>
        <v>40.862378879636601</v>
      </c>
      <c r="BA41" s="52">
        <f>VLOOKUP($A41,'RevPAR Raw Data'!$B$6:$BE$43,'RevPAR Raw Data'!AO$1,FALSE)</f>
        <v>42.671529144587403</v>
      </c>
      <c r="BB41" s="53">
        <f>VLOOKUP($A41,'RevPAR Raw Data'!$B$6:$BE$43,'RevPAR Raw Data'!AP$1,FALSE)</f>
        <v>41.766954012112002</v>
      </c>
      <c r="BC41" s="54">
        <f>VLOOKUP($A41,'RevPAR Raw Data'!$B$6:$BE$43,'RevPAR Raw Data'!AR$1,FALSE)</f>
        <v>40.265182491618901</v>
      </c>
      <c r="BE41" s="47">
        <f>VLOOKUP($A41,'RevPAR Raw Data'!$B$6:$BE$43,'RevPAR Raw Data'!AT$1,FALSE)</f>
        <v>-3.8795721740393199</v>
      </c>
      <c r="BF41" s="48">
        <f>VLOOKUP($A41,'RevPAR Raw Data'!$B$6:$BE$43,'RevPAR Raw Data'!AU$1,FALSE)</f>
        <v>-2.5067215651398</v>
      </c>
      <c r="BG41" s="48">
        <f>VLOOKUP($A41,'RevPAR Raw Data'!$B$6:$BE$43,'RevPAR Raw Data'!AV$1,FALSE)</f>
        <v>8.8478731077411403</v>
      </c>
      <c r="BH41" s="48">
        <f>VLOOKUP($A41,'RevPAR Raw Data'!$B$6:$BE$43,'RevPAR Raw Data'!AW$1,FALSE)</f>
        <v>16.1835662666014</v>
      </c>
      <c r="BI41" s="48">
        <f>VLOOKUP($A41,'RevPAR Raw Data'!$B$6:$BE$43,'RevPAR Raw Data'!AX$1,FALSE)</f>
        <v>8.0050204304102799</v>
      </c>
      <c r="BJ41" s="49">
        <f>VLOOKUP($A41,'RevPAR Raw Data'!$B$6:$BE$43,'RevPAR Raw Data'!AY$1,FALSE)</f>
        <v>5.5102136179033403</v>
      </c>
      <c r="BK41" s="48">
        <f>VLOOKUP($A41,'RevPAR Raw Data'!$B$6:$BE$43,'RevPAR Raw Data'!BA$1,FALSE)</f>
        <v>0.42466271164115299</v>
      </c>
      <c r="BL41" s="48">
        <f>VLOOKUP($A41,'RevPAR Raw Data'!$B$6:$BE$43,'RevPAR Raw Data'!BB$1,FALSE)</f>
        <v>7.4209691636330701</v>
      </c>
      <c r="BM41" s="49">
        <f>VLOOKUP($A41,'RevPAR Raw Data'!$B$6:$BE$43,'RevPAR Raw Data'!BC$1,FALSE)</f>
        <v>3.86951522774749</v>
      </c>
      <c r="BN41" s="50">
        <f>VLOOKUP($A41,'RevPAR Raw Data'!$B$6:$BE$43,'RevPAR Raw Data'!BE$1,FALSE)</f>
        <v>5.0317271611898997</v>
      </c>
    </row>
    <row r="42" spans="1:66" x14ac:dyDescent="0.25">
      <c r="A42" s="63" t="s">
        <v>81</v>
      </c>
      <c r="B42" s="47">
        <f>VLOOKUP($A42,'Occupancy Raw Data'!$B$8:$BE$45,'Occupancy Raw Data'!AG$3,FALSE)</f>
        <v>43.460394701270602</v>
      </c>
      <c r="C42" s="48">
        <f>VLOOKUP($A42,'Occupancy Raw Data'!$B$8:$BE$45,'Occupancy Raw Data'!AH$3,FALSE)</f>
        <v>47.841984320086503</v>
      </c>
      <c r="D42" s="48">
        <f>VLOOKUP($A42,'Occupancy Raw Data'!$B$8:$BE$45,'Occupancy Raw Data'!AI$3,FALSE)</f>
        <v>49.165314949986403</v>
      </c>
      <c r="E42" s="48">
        <f>VLOOKUP($A42,'Occupancy Raw Data'!$B$8:$BE$45,'Occupancy Raw Data'!AJ$3,FALSE)</f>
        <v>48.969113951414499</v>
      </c>
      <c r="F42" s="48">
        <f>VLOOKUP($A42,'Occupancy Raw Data'!$B$8:$BE$45,'Occupancy Raw Data'!AK$3,FALSE)</f>
        <v>47.829818869964797</v>
      </c>
      <c r="G42" s="49">
        <f>VLOOKUP($A42,'Occupancy Raw Data'!$B$8:$BE$45,'Occupancy Raw Data'!AL$3,FALSE)</f>
        <v>47.453464672076599</v>
      </c>
      <c r="H42" s="48">
        <f>VLOOKUP($A42,'Occupancy Raw Data'!$B$8:$BE$45,'Occupancy Raw Data'!AN$3,FALSE)</f>
        <v>53.191403081913997</v>
      </c>
      <c r="I42" s="48">
        <f>VLOOKUP($A42,'Occupancy Raw Data'!$B$8:$BE$45,'Occupancy Raw Data'!AO$3,FALSE)</f>
        <v>57.361449040281101</v>
      </c>
      <c r="J42" s="49">
        <f>VLOOKUP($A42,'Occupancy Raw Data'!$B$8:$BE$45,'Occupancy Raw Data'!AP$3,FALSE)</f>
        <v>55.276426061097503</v>
      </c>
      <c r="K42" s="50">
        <f>VLOOKUP($A42,'Occupancy Raw Data'!$B$8:$BE$45,'Occupancy Raw Data'!AR$3,FALSE)</f>
        <v>49.688449759989403</v>
      </c>
      <c r="M42" s="47">
        <f>VLOOKUP($A42,'Occupancy Raw Data'!$B$8:$BE$45,'Occupancy Raw Data'!AT$3,FALSE)</f>
        <v>0.26908809244675502</v>
      </c>
      <c r="N42" s="48">
        <f>VLOOKUP($A42,'Occupancy Raw Data'!$B$8:$BE$45,'Occupancy Raw Data'!AU$3,FALSE)</f>
        <v>-2.2495528183202199E-3</v>
      </c>
      <c r="O42" s="48">
        <f>VLOOKUP($A42,'Occupancy Raw Data'!$B$8:$BE$45,'Occupancy Raw Data'!AV$3,FALSE)</f>
        <v>2.1161257420476298</v>
      </c>
      <c r="P42" s="48">
        <f>VLOOKUP($A42,'Occupancy Raw Data'!$B$8:$BE$45,'Occupancy Raw Data'!AW$3,FALSE)</f>
        <v>4.2458945637543399</v>
      </c>
      <c r="Q42" s="48">
        <f>VLOOKUP($A42,'Occupancy Raw Data'!$B$8:$BE$45,'Occupancy Raw Data'!AX$3,FALSE)</f>
        <v>1.1613321769209399</v>
      </c>
      <c r="R42" s="49">
        <f>VLOOKUP($A42,'Occupancy Raw Data'!$B$8:$BE$45,'Occupancy Raw Data'!AY$3,FALSE)</f>
        <v>1.57485065877252</v>
      </c>
      <c r="S42" s="48">
        <f>VLOOKUP($A42,'Occupancy Raw Data'!$B$8:$BE$45,'Occupancy Raw Data'!BA$3,FALSE)</f>
        <v>-6.5049731697263002</v>
      </c>
      <c r="T42" s="48">
        <f>VLOOKUP($A42,'Occupancy Raw Data'!$B$8:$BE$45,'Occupancy Raw Data'!BB$3,FALSE)</f>
        <v>0.50777989908555898</v>
      </c>
      <c r="U42" s="49">
        <f>VLOOKUP($A42,'Occupancy Raw Data'!$B$8:$BE$45,'Occupancy Raw Data'!BC$3,FALSE)</f>
        <v>-2.9930499711946799</v>
      </c>
      <c r="V42" s="50">
        <f>VLOOKUP($A42,'Occupancy Raw Data'!$B$8:$BE$45,'Occupancy Raw Data'!BE$3,FALSE)</f>
        <v>7.7448309842744506E-2</v>
      </c>
      <c r="X42" s="51">
        <f>VLOOKUP($A42,'ADR Raw Data'!$B$6:$BE$43,'ADR Raw Data'!AG$1,FALSE)</f>
        <v>96.200640084598106</v>
      </c>
      <c r="Y42" s="52">
        <f>VLOOKUP($A42,'ADR Raw Data'!$B$6:$BE$43,'ADR Raw Data'!AH$1,FALSE)</f>
        <v>97.354173223897007</v>
      </c>
      <c r="Z42" s="52">
        <f>VLOOKUP($A42,'ADR Raw Data'!$B$6:$BE$43,'ADR Raw Data'!AI$1,FALSE)</f>
        <v>99.253175613444199</v>
      </c>
      <c r="AA42" s="52">
        <f>VLOOKUP($A42,'ADR Raw Data'!$B$6:$BE$43,'ADR Raw Data'!AJ$1,FALSE)</f>
        <v>99.616583020637805</v>
      </c>
      <c r="AB42" s="52">
        <f>VLOOKUP($A42,'ADR Raw Data'!$B$6:$BE$43,'ADR Raw Data'!AK$1,FALSE)</f>
        <v>99.027371589255097</v>
      </c>
      <c r="AC42" s="53">
        <f>VLOOKUP($A42,'ADR Raw Data'!$B$6:$BE$43,'ADR Raw Data'!AL$1,FALSE)</f>
        <v>98.340733110600297</v>
      </c>
      <c r="AD42" s="52">
        <f>VLOOKUP($A42,'ADR Raw Data'!$B$6:$BE$43,'ADR Raw Data'!AN$1,FALSE)</f>
        <v>113.523190643185</v>
      </c>
      <c r="AE42" s="52">
        <f>VLOOKUP($A42,'ADR Raw Data'!$B$6:$BE$43,'ADR Raw Data'!AO$1,FALSE)</f>
        <v>122.127869026298</v>
      </c>
      <c r="AF42" s="53">
        <f>VLOOKUP($A42,'ADR Raw Data'!$B$6:$BE$43,'ADR Raw Data'!AP$1,FALSE)</f>
        <v>117.987813772359</v>
      </c>
      <c r="AG42" s="54">
        <f>VLOOKUP($A42,'ADR Raw Data'!$B$6:$BE$43,'ADR Raw Data'!AR$1,FALSE)</f>
        <v>104.585065022626</v>
      </c>
      <c r="AI42" s="47">
        <f>VLOOKUP($A42,'ADR Raw Data'!$B$6:$BE$43,'ADR Raw Data'!AT$1,FALSE)</f>
        <v>3.33611021579495</v>
      </c>
      <c r="AJ42" s="48">
        <f>VLOOKUP($A42,'ADR Raw Data'!$B$6:$BE$43,'ADR Raw Data'!AU$1,FALSE)</f>
        <v>5.2133020266418599</v>
      </c>
      <c r="AK42" s="48">
        <f>VLOOKUP($A42,'ADR Raw Data'!$B$6:$BE$43,'ADR Raw Data'!AV$1,FALSE)</f>
        <v>6.3095978064262797</v>
      </c>
      <c r="AL42" s="48">
        <f>VLOOKUP($A42,'ADR Raw Data'!$B$6:$BE$43,'ADR Raw Data'!AW$1,FALSE)</f>
        <v>6.7622493763195202</v>
      </c>
      <c r="AM42" s="48">
        <f>VLOOKUP($A42,'ADR Raw Data'!$B$6:$BE$43,'ADR Raw Data'!AX$1,FALSE)</f>
        <v>5.2569580360284096</v>
      </c>
      <c r="AN42" s="49">
        <f>VLOOKUP($A42,'ADR Raw Data'!$B$6:$BE$43,'ADR Raw Data'!AY$1,FALSE)</f>
        <v>5.4290027171440798</v>
      </c>
      <c r="AO42" s="48">
        <f>VLOOKUP($A42,'ADR Raw Data'!$B$6:$BE$43,'ADR Raw Data'!BA$1,FALSE)</f>
        <v>-0.89782238290050698</v>
      </c>
      <c r="AP42" s="48">
        <f>VLOOKUP($A42,'ADR Raw Data'!$B$6:$BE$43,'ADR Raw Data'!BB$1,FALSE)</f>
        <v>9.7482006556827301</v>
      </c>
      <c r="AQ42" s="49">
        <f>VLOOKUP($A42,'ADR Raw Data'!$B$6:$BE$43,'ADR Raw Data'!BC$1,FALSE)</f>
        <v>4.49391942394894</v>
      </c>
      <c r="AR42" s="50">
        <f>VLOOKUP($A42,'ADR Raw Data'!$B$6:$BE$43,'ADR Raw Data'!BE$1,FALSE)</f>
        <v>4.8839970813839004</v>
      </c>
      <c r="AT42" s="51">
        <f>VLOOKUP($A42,'RevPAR Raw Data'!$B$6:$BE$43,'RevPAR Raw Data'!AG$1,FALSE)</f>
        <v>41.809177885915098</v>
      </c>
      <c r="AU42" s="52">
        <f>VLOOKUP($A42,'RevPAR Raw Data'!$B$6:$BE$43,'RevPAR Raw Data'!AH$1,FALSE)</f>
        <v>46.576168288726599</v>
      </c>
      <c r="AV42" s="52">
        <f>VLOOKUP($A42,'RevPAR Raw Data'!$B$6:$BE$43,'RevPAR Raw Data'!AI$1,FALSE)</f>
        <v>48.798136388213003</v>
      </c>
      <c r="AW42" s="52">
        <f>VLOOKUP($A42,'RevPAR Raw Data'!$B$6:$BE$43,'RevPAR Raw Data'!AJ$1,FALSE)</f>
        <v>48.781358053881597</v>
      </c>
      <c r="AX42" s="52">
        <f>VLOOKUP($A42,'RevPAR Raw Data'!$B$6:$BE$43,'RevPAR Raw Data'!AK$1,FALSE)</f>
        <v>47.364612462827701</v>
      </c>
      <c r="AY42" s="53">
        <f>VLOOKUP($A42,'RevPAR Raw Data'!$B$6:$BE$43,'RevPAR Raw Data'!AL$1,FALSE)</f>
        <v>46.666085044899901</v>
      </c>
      <c r="AZ42" s="52">
        <f>VLOOKUP($A42,'RevPAR Raw Data'!$B$6:$BE$43,'RevPAR Raw Data'!AN$1,FALSE)</f>
        <v>60.384577926466598</v>
      </c>
      <c r="BA42" s="52">
        <f>VLOOKUP($A42,'RevPAR Raw Data'!$B$6:$BE$43,'RevPAR Raw Data'!AO$1,FALSE)</f>
        <v>70.054315355501402</v>
      </c>
      <c r="BB42" s="53">
        <f>VLOOKUP($A42,'RevPAR Raw Data'!$B$6:$BE$43,'RevPAR Raw Data'!AP$1,FALSE)</f>
        <v>65.219446640984003</v>
      </c>
      <c r="BC42" s="54">
        <f>VLOOKUP($A42,'RevPAR Raw Data'!$B$6:$BE$43,'RevPAR Raw Data'!AR$1,FALSE)</f>
        <v>51.96669749022</v>
      </c>
      <c r="BE42" s="47">
        <f>VLOOKUP($A42,'RevPAR Raw Data'!$B$6:$BE$43,'RevPAR Raw Data'!AT$1,FALSE)</f>
        <v>3.6141753835833099</v>
      </c>
      <c r="BF42" s="48">
        <f>VLOOKUP($A42,'RevPAR Raw Data'!$B$6:$BE$43,'RevPAR Raw Data'!AU$1,FALSE)</f>
        <v>5.21093519784087</v>
      </c>
      <c r="BG42" s="48">
        <f>VLOOKUP($A42,'RevPAR Raw Data'!$B$6:$BE$43,'RevPAR Raw Data'!AV$1,FALSE)</f>
        <v>8.5592425718753802</v>
      </c>
      <c r="BH42" s="48">
        <f>VLOOKUP($A42,'RevPAR Raw Data'!$B$6:$BE$43,'RevPAR Raw Data'!AW$1,FALSE)</f>
        <v>11.2952619187305</v>
      </c>
      <c r="BI42" s="48">
        <f>VLOOKUP($A42,'RevPAR Raw Data'!$B$6:$BE$43,'RevPAR Raw Data'!AX$1,FALSE)</f>
        <v>6.47934095814899</v>
      </c>
      <c r="BJ42" s="49">
        <f>VLOOKUP($A42,'RevPAR Raw Data'!$B$6:$BE$43,'RevPAR Raw Data'!AY$1,FALSE)</f>
        <v>7.0893520609723302</v>
      </c>
      <c r="BK42" s="48">
        <f>VLOOKUP($A42,'RevPAR Raw Data'!$B$6:$BE$43,'RevPAR Raw Data'!BA$1,FALSE)</f>
        <v>-7.3443924475073299</v>
      </c>
      <c r="BL42" s="48">
        <f>VLOOKUP($A42,'RevPAR Raw Data'!$B$6:$BE$43,'RevPAR Raw Data'!BB$1,FALSE)</f>
        <v>10.3054799582203</v>
      </c>
      <c r="BM42" s="49">
        <f>VLOOKUP($A42,'RevPAR Raw Data'!$B$6:$BE$43,'RevPAR Raw Data'!BC$1,FALSE)</f>
        <v>1.36636419873024</v>
      </c>
      <c r="BN42" s="50">
        <f>VLOOKUP($A42,'RevPAR Raw Data'!$B$6:$BE$43,'RevPAR Raw Data'!BE$1,FALSE)</f>
        <v>4.9652279644189399</v>
      </c>
    </row>
    <row r="43" spans="1:66" x14ac:dyDescent="0.25">
      <c r="A43" s="66" t="s">
        <v>82</v>
      </c>
      <c r="B43" s="47">
        <f>VLOOKUP($A43,'Occupancy Raw Data'!$B$8:$BE$45,'Occupancy Raw Data'!AG$3,FALSE)</f>
        <v>43.241268746068101</v>
      </c>
      <c r="C43" s="48">
        <f>VLOOKUP($A43,'Occupancy Raw Data'!$B$8:$BE$45,'Occupancy Raw Data'!AH$3,FALSE)</f>
        <v>52.944578606652101</v>
      </c>
      <c r="D43" s="48">
        <f>VLOOKUP($A43,'Occupancy Raw Data'!$B$8:$BE$45,'Occupancy Raw Data'!AI$3,FALSE)</f>
        <v>57.199098971122403</v>
      </c>
      <c r="E43" s="48">
        <f>VLOOKUP($A43,'Occupancy Raw Data'!$B$8:$BE$45,'Occupancy Raw Data'!AJ$3,FALSE)</f>
        <v>56.506077886234898</v>
      </c>
      <c r="F43" s="48">
        <f>VLOOKUP($A43,'Occupancy Raw Data'!$B$8:$BE$45,'Occupancy Raw Data'!AK$3,FALSE)</f>
        <v>51.4129309819997</v>
      </c>
      <c r="G43" s="49">
        <f>VLOOKUP($A43,'Occupancy Raw Data'!$B$8:$BE$45,'Occupancy Raw Data'!AL$3,FALSE)</f>
        <v>52.260791038415398</v>
      </c>
      <c r="H43" s="48">
        <f>VLOOKUP($A43,'Occupancy Raw Data'!$B$8:$BE$45,'Occupancy Raw Data'!AN$3,FALSE)</f>
        <v>49.6281226535706</v>
      </c>
      <c r="I43" s="48">
        <f>VLOOKUP($A43,'Occupancy Raw Data'!$B$8:$BE$45,'Occupancy Raw Data'!AO$3,FALSE)</f>
        <v>52.349980721228903</v>
      </c>
      <c r="J43" s="49">
        <f>VLOOKUP($A43,'Occupancy Raw Data'!$B$8:$BE$45,'Occupancy Raw Data'!AP$3,FALSE)</f>
        <v>50.989051687399801</v>
      </c>
      <c r="K43" s="50">
        <f>VLOOKUP($A43,'Occupancy Raw Data'!$B$8:$BE$45,'Occupancy Raw Data'!AR$3,FALSE)</f>
        <v>51.897436938125203</v>
      </c>
      <c r="M43" s="47">
        <f>VLOOKUP($A43,'Occupancy Raw Data'!$B$8:$BE$45,'Occupancy Raw Data'!AT$3,FALSE)</f>
        <v>5.3251787013340603</v>
      </c>
      <c r="N43" s="48">
        <f>VLOOKUP($A43,'Occupancy Raw Data'!$B$8:$BE$45,'Occupancy Raw Data'!AU$3,FALSE)</f>
        <v>14.667652826001399</v>
      </c>
      <c r="O43" s="48">
        <f>VLOOKUP($A43,'Occupancy Raw Data'!$B$8:$BE$45,'Occupancy Raw Data'!AV$3,FALSE)</f>
        <v>18.602351160905702</v>
      </c>
      <c r="P43" s="48">
        <f>VLOOKUP($A43,'Occupancy Raw Data'!$B$8:$BE$45,'Occupancy Raw Data'!AW$3,FALSE)</f>
        <v>19.276302129987901</v>
      </c>
      <c r="Q43" s="48">
        <f>VLOOKUP($A43,'Occupancy Raw Data'!$B$8:$BE$45,'Occupancy Raw Data'!AX$3,FALSE)</f>
        <v>14.7974273960789</v>
      </c>
      <c r="R43" s="49">
        <f>VLOOKUP($A43,'Occupancy Raw Data'!$B$8:$BE$45,'Occupancy Raw Data'!AY$3,FALSE)</f>
        <v>14.800956088830601</v>
      </c>
      <c r="S43" s="48">
        <f>VLOOKUP($A43,'Occupancy Raw Data'!$B$8:$BE$45,'Occupancy Raw Data'!BA$3,FALSE)</f>
        <v>1.2153307662127599</v>
      </c>
      <c r="T43" s="48">
        <f>VLOOKUP($A43,'Occupancy Raw Data'!$B$8:$BE$45,'Occupancy Raw Data'!BB$3,FALSE)</f>
        <v>6.2679199672034196</v>
      </c>
      <c r="U43" s="49">
        <f>VLOOKUP($A43,'Occupancy Raw Data'!$B$8:$BE$45,'Occupancy Raw Data'!BC$3,FALSE)</f>
        <v>3.7475353073361002</v>
      </c>
      <c r="V43" s="50">
        <f>VLOOKUP($A43,'Occupancy Raw Data'!$B$8:$BE$45,'Occupancy Raw Data'!BE$3,FALSE)</f>
        <v>11.4672074463033</v>
      </c>
      <c r="X43" s="51">
        <f>VLOOKUP($A43,'ADR Raw Data'!$B$6:$BE$43,'ADR Raw Data'!AG$1,FALSE)</f>
        <v>111.3345276422</v>
      </c>
      <c r="Y43" s="52">
        <f>VLOOKUP($A43,'ADR Raw Data'!$B$6:$BE$43,'ADR Raw Data'!AH$1,FALSE)</f>
        <v>123.36085609153101</v>
      </c>
      <c r="Z43" s="52">
        <f>VLOOKUP($A43,'ADR Raw Data'!$B$6:$BE$43,'ADR Raw Data'!AI$1,FALSE)</f>
        <v>128.90458312637401</v>
      </c>
      <c r="AA43" s="52">
        <f>VLOOKUP($A43,'ADR Raw Data'!$B$6:$BE$43,'ADR Raw Data'!AJ$1,FALSE)</f>
        <v>126.251667384941</v>
      </c>
      <c r="AB43" s="52">
        <f>VLOOKUP($A43,'ADR Raw Data'!$B$6:$BE$43,'ADR Raw Data'!AK$1,FALSE)</f>
        <v>116.92402046596</v>
      </c>
      <c r="AC43" s="53">
        <f>VLOOKUP($A43,'ADR Raw Data'!$B$6:$BE$43,'ADR Raw Data'!AL$1,FALSE)</f>
        <v>121.94286880328301</v>
      </c>
      <c r="AD43" s="52">
        <f>VLOOKUP($A43,'ADR Raw Data'!$B$6:$BE$43,'ADR Raw Data'!AN$1,FALSE)</f>
        <v>109.932214248474</v>
      </c>
      <c r="AE43" s="52">
        <f>VLOOKUP($A43,'ADR Raw Data'!$B$6:$BE$43,'ADR Raw Data'!AO$1,FALSE)</f>
        <v>115.416978369158</v>
      </c>
      <c r="AF43" s="53">
        <f>VLOOKUP($A43,'ADR Raw Data'!$B$6:$BE$43,'ADR Raw Data'!AP$1,FALSE)</f>
        <v>112.747792166441</v>
      </c>
      <c r="AG43" s="54">
        <f>VLOOKUP($A43,'ADR Raw Data'!$B$6:$BE$43,'ADR Raw Data'!AR$1,FALSE)</f>
        <v>119.361688550368</v>
      </c>
      <c r="AI43" s="47">
        <f>VLOOKUP($A43,'ADR Raw Data'!$B$6:$BE$43,'ADR Raw Data'!AT$1,FALSE)</f>
        <v>14.4094967210312</v>
      </c>
      <c r="AJ43" s="48">
        <f>VLOOKUP($A43,'ADR Raw Data'!$B$6:$BE$43,'ADR Raw Data'!AU$1,FALSE)</f>
        <v>17.551723084031799</v>
      </c>
      <c r="AK43" s="48">
        <f>VLOOKUP($A43,'ADR Raw Data'!$B$6:$BE$43,'ADR Raw Data'!AV$1,FALSE)</f>
        <v>20.154213555987099</v>
      </c>
      <c r="AL43" s="48">
        <f>VLOOKUP($A43,'ADR Raw Data'!$B$6:$BE$43,'ADR Raw Data'!AW$1,FALSE)</f>
        <v>18.2911130550794</v>
      </c>
      <c r="AM43" s="48">
        <f>VLOOKUP($A43,'ADR Raw Data'!$B$6:$BE$43,'ADR Raw Data'!AX$1,FALSE)</f>
        <v>14.5481429354844</v>
      </c>
      <c r="AN43" s="49">
        <f>VLOOKUP($A43,'ADR Raw Data'!$B$6:$BE$43,'ADR Raw Data'!AY$1,FALSE)</f>
        <v>17.400061163535099</v>
      </c>
      <c r="AO43" s="48">
        <f>VLOOKUP($A43,'ADR Raw Data'!$B$6:$BE$43,'ADR Raw Data'!BA$1,FALSE)</f>
        <v>5.6473541842267396</v>
      </c>
      <c r="AP43" s="48">
        <f>VLOOKUP($A43,'ADR Raw Data'!$B$6:$BE$43,'ADR Raw Data'!BB$1,FALSE)</f>
        <v>15.8446098413778</v>
      </c>
      <c r="AQ43" s="49">
        <f>VLOOKUP($A43,'ADR Raw Data'!$B$6:$BE$43,'ADR Raw Data'!BC$1,FALSE)</f>
        <v>10.7127419382775</v>
      </c>
      <c r="AR43" s="50">
        <f>VLOOKUP($A43,'ADR Raw Data'!$B$6:$BE$43,'ADR Raw Data'!BE$1,FALSE)</f>
        <v>15.596883774647001</v>
      </c>
      <c r="AT43" s="51">
        <f>VLOOKUP($A43,'RevPAR Raw Data'!$B$6:$BE$43,'RevPAR Raw Data'!AG$1,FALSE)</f>
        <v>48.142462304929197</v>
      </c>
      <c r="AU43" s="52">
        <f>VLOOKUP($A43,'RevPAR Raw Data'!$B$6:$BE$43,'RevPAR Raw Data'!AH$1,FALSE)</f>
        <v>65.312885423219697</v>
      </c>
      <c r="AV43" s="52">
        <f>VLOOKUP($A43,'RevPAR Raw Data'!$B$6:$BE$43,'RevPAR Raw Data'!AI$1,FALSE)</f>
        <v>73.732260080767901</v>
      </c>
      <c r="AW43" s="52">
        <f>VLOOKUP($A43,'RevPAR Raw Data'!$B$6:$BE$43,'RevPAR Raw Data'!AJ$1,FALSE)</f>
        <v>71.339865505205196</v>
      </c>
      <c r="AX43" s="52">
        <f>VLOOKUP($A43,'RevPAR Raw Data'!$B$6:$BE$43,'RevPAR Raw Data'!AK$1,FALSE)</f>
        <v>60.114065943543601</v>
      </c>
      <c r="AY43" s="53">
        <f>VLOOKUP($A43,'RevPAR Raw Data'!$B$6:$BE$43,'RevPAR Raw Data'!AL$1,FALSE)</f>
        <v>63.728307851533103</v>
      </c>
      <c r="AZ43" s="52">
        <f>VLOOKUP($A43,'RevPAR Raw Data'!$B$6:$BE$43,'RevPAR Raw Data'!AN$1,FALSE)</f>
        <v>54.557294123018799</v>
      </c>
      <c r="BA43" s="52">
        <f>VLOOKUP($A43,'RevPAR Raw Data'!$B$6:$BE$43,'RevPAR Raw Data'!AO$1,FALSE)</f>
        <v>60.420765925279497</v>
      </c>
      <c r="BB43" s="53">
        <f>VLOOKUP($A43,'RevPAR Raw Data'!$B$6:$BE$43,'RevPAR Raw Data'!AP$1,FALSE)</f>
        <v>57.489030024149102</v>
      </c>
      <c r="BC43" s="54">
        <f>VLOOKUP($A43,'RevPAR Raw Data'!$B$6:$BE$43,'RevPAR Raw Data'!AR$1,FALSE)</f>
        <v>61.945657043709097</v>
      </c>
      <c r="BE43" s="47">
        <f>VLOOKUP($A43,'RevPAR Raw Data'!$B$6:$BE$43,'RevPAR Raw Data'!AT$1,FALSE)</f>
        <v>20.502006872723001</v>
      </c>
      <c r="BF43" s="48">
        <f>VLOOKUP($A43,'RevPAR Raw Data'!$B$6:$BE$43,'RevPAR Raw Data'!AU$1,FALSE)</f>
        <v>34.793801716980198</v>
      </c>
      <c r="BG43" s="48">
        <f>VLOOKUP($A43,'RevPAR Raw Data'!$B$6:$BE$43,'RevPAR Raw Data'!AV$1,FALSE)</f>
        <v>42.505722296296497</v>
      </c>
      <c r="BH43" s="48">
        <f>VLOOKUP($A43,'RevPAR Raw Data'!$B$6:$BE$43,'RevPAR Raw Data'!AW$1,FALSE)</f>
        <v>41.093265400502197</v>
      </c>
      <c r="BI43" s="48">
        <f>VLOOKUP($A43,'RevPAR Raw Data'!$B$6:$BE$43,'RevPAR Raw Data'!AX$1,FALSE)</f>
        <v>31.498321219919401</v>
      </c>
      <c r="BJ43" s="49">
        <f>VLOOKUP($A43,'RevPAR Raw Data'!$B$6:$BE$43,'RevPAR Raw Data'!AY$1,FALSE)</f>
        <v>34.776392664610299</v>
      </c>
      <c r="BK43" s="48">
        <f>VLOOKUP($A43,'RevPAR Raw Data'!$B$6:$BE$43,'RevPAR Raw Data'!BA$1,FALSE)</f>
        <v>6.9313189833174302</v>
      </c>
      <c r="BL43" s="48">
        <f>VLOOKUP($A43,'RevPAR Raw Data'!$B$6:$BE$43,'RevPAR Raw Data'!BB$1,FALSE)</f>
        <v>23.105657272554399</v>
      </c>
      <c r="BM43" s="49">
        <f>VLOOKUP($A43,'RevPAR Raw Data'!$B$6:$BE$43,'RevPAR Raw Data'!BC$1,FALSE)</f>
        <v>14.861741032134301</v>
      </c>
      <c r="BN43" s="50">
        <f>VLOOKUP($A43,'RevPAR Raw Data'!$B$6:$BE$43,'RevPAR Raw Data'!BE$1,FALSE)</f>
        <v>28.852618238548001</v>
      </c>
    </row>
    <row r="44" spans="1:66" x14ac:dyDescent="0.25">
      <c r="A44" s="63" t="s">
        <v>83</v>
      </c>
      <c r="B44" s="47">
        <f>VLOOKUP($A44,'Occupancy Raw Data'!$B$8:$BE$45,'Occupancy Raw Data'!AG$3,FALSE)</f>
        <v>35.0153402751952</v>
      </c>
      <c r="C44" s="48">
        <f>VLOOKUP($A44,'Occupancy Raw Data'!$B$8:$BE$45,'Occupancy Raw Data'!AH$3,FALSE)</f>
        <v>46.376441056154697</v>
      </c>
      <c r="D44" s="48">
        <f>VLOOKUP($A44,'Occupancy Raw Data'!$B$8:$BE$45,'Occupancy Raw Data'!AI$3,FALSE)</f>
        <v>50.281238378579303</v>
      </c>
      <c r="E44" s="48">
        <f>VLOOKUP($A44,'Occupancy Raw Data'!$B$8:$BE$45,'Occupancy Raw Data'!AJ$3,FALSE)</f>
        <v>50.095295648940102</v>
      </c>
      <c r="F44" s="48">
        <f>VLOOKUP($A44,'Occupancy Raw Data'!$B$8:$BE$45,'Occupancy Raw Data'!AK$3,FALSE)</f>
        <v>47.5502045370026</v>
      </c>
      <c r="G44" s="49">
        <f>VLOOKUP($A44,'Occupancy Raw Data'!$B$8:$BE$45,'Occupancy Raw Data'!AL$3,FALSE)</f>
        <v>45.863703979174403</v>
      </c>
      <c r="H44" s="48">
        <f>VLOOKUP($A44,'Occupancy Raw Data'!$B$8:$BE$45,'Occupancy Raw Data'!AN$3,FALSE)</f>
        <v>45.421160282632897</v>
      </c>
      <c r="I44" s="48">
        <f>VLOOKUP($A44,'Occupancy Raw Data'!$B$8:$BE$45,'Occupancy Raw Data'!AO$3,FALSE)</f>
        <v>42.601803644477499</v>
      </c>
      <c r="J44" s="49">
        <f>VLOOKUP($A44,'Occupancy Raw Data'!$B$8:$BE$45,'Occupancy Raw Data'!AP$3,FALSE)</f>
        <v>44.011481963555198</v>
      </c>
      <c r="K44" s="50">
        <f>VLOOKUP($A44,'Occupancy Raw Data'!$B$8:$BE$45,'Occupancy Raw Data'!AR$3,FALSE)</f>
        <v>45.334497688997502</v>
      </c>
      <c r="M44" s="47">
        <f>VLOOKUP($A44,'Occupancy Raw Data'!$B$8:$BE$45,'Occupancy Raw Data'!AT$3,FALSE)</f>
        <v>-7.04729398108603</v>
      </c>
      <c r="N44" s="48">
        <f>VLOOKUP($A44,'Occupancy Raw Data'!$B$8:$BE$45,'Occupancy Raw Data'!AU$3,FALSE)</f>
        <v>1.57037511133101</v>
      </c>
      <c r="O44" s="48">
        <f>VLOOKUP($A44,'Occupancy Raw Data'!$B$8:$BE$45,'Occupancy Raw Data'!AV$3,FALSE)</f>
        <v>6.5428799687307704</v>
      </c>
      <c r="P44" s="48">
        <f>VLOOKUP($A44,'Occupancy Raw Data'!$B$8:$BE$45,'Occupancy Raw Data'!AW$3,FALSE)</f>
        <v>7.6852023250369097</v>
      </c>
      <c r="Q44" s="48">
        <f>VLOOKUP($A44,'Occupancy Raw Data'!$B$8:$BE$45,'Occupancy Raw Data'!AX$3,FALSE)</f>
        <v>11.027544035075699</v>
      </c>
      <c r="R44" s="49">
        <f>VLOOKUP($A44,'Occupancy Raw Data'!$B$8:$BE$45,'Occupancy Raw Data'!AY$3,FALSE)</f>
        <v>4.2971169539460998</v>
      </c>
      <c r="S44" s="48">
        <f>VLOOKUP($A44,'Occupancy Raw Data'!$B$8:$BE$45,'Occupancy Raw Data'!BA$3,FALSE)</f>
        <v>3.1041253894640701</v>
      </c>
      <c r="T44" s="48">
        <f>VLOOKUP($A44,'Occupancy Raw Data'!$B$8:$BE$45,'Occupancy Raw Data'!BB$3,FALSE)</f>
        <v>-0.60271074319731499</v>
      </c>
      <c r="U44" s="49">
        <f>VLOOKUP($A44,'Occupancy Raw Data'!$B$8:$BE$45,'Occupancy Raw Data'!BC$3,FALSE)</f>
        <v>1.27416163701934</v>
      </c>
      <c r="V44" s="50">
        <f>VLOOKUP($A44,'Occupancy Raw Data'!$B$8:$BE$45,'Occupancy Raw Data'!BE$3,FALSE)</f>
        <v>3.4403266443527398</v>
      </c>
      <c r="X44" s="51">
        <f>VLOOKUP($A44,'ADR Raw Data'!$B$6:$BE$43,'ADR Raw Data'!AG$1,FALSE)</f>
        <v>87.769503484898706</v>
      </c>
      <c r="Y44" s="52">
        <f>VLOOKUP($A44,'ADR Raw Data'!$B$6:$BE$43,'ADR Raw Data'!AH$1,FALSE)</f>
        <v>90.041371222372504</v>
      </c>
      <c r="Z44" s="52">
        <f>VLOOKUP($A44,'ADR Raw Data'!$B$6:$BE$43,'ADR Raw Data'!AI$1,FALSE)</f>
        <v>91.872704664170399</v>
      </c>
      <c r="AA44" s="52">
        <f>VLOOKUP($A44,'ADR Raw Data'!$B$6:$BE$43,'ADR Raw Data'!AJ$1,FALSE)</f>
        <v>90.4563378647984</v>
      </c>
      <c r="AB44" s="52">
        <f>VLOOKUP($A44,'ADR Raw Data'!$B$6:$BE$43,'ADR Raw Data'!AK$1,FALSE)</f>
        <v>90.889036073907505</v>
      </c>
      <c r="AC44" s="53">
        <f>VLOOKUP($A44,'ADR Raw Data'!$B$6:$BE$43,'ADR Raw Data'!AL$1,FALSE)</f>
        <v>90.362435588169703</v>
      </c>
      <c r="AD44" s="52">
        <f>VLOOKUP($A44,'ADR Raw Data'!$B$6:$BE$43,'ADR Raw Data'!AN$1,FALSE)</f>
        <v>100.22462542216699</v>
      </c>
      <c r="AE44" s="52">
        <f>VLOOKUP($A44,'ADR Raw Data'!$B$6:$BE$43,'ADR Raw Data'!AO$1,FALSE)</f>
        <v>101.52661901904</v>
      </c>
      <c r="AF44" s="53">
        <f>VLOOKUP($A44,'ADR Raw Data'!$B$6:$BE$43,'ADR Raw Data'!AP$1,FALSE)</f>
        <v>100.85477093290299</v>
      </c>
      <c r="AG44" s="54">
        <f>VLOOKUP($A44,'ADR Raw Data'!$B$6:$BE$43,'ADR Raw Data'!AR$1,FALSE)</f>
        <v>93.272759332908507</v>
      </c>
      <c r="AI44" s="47">
        <f>VLOOKUP($A44,'ADR Raw Data'!$B$6:$BE$43,'ADR Raw Data'!AT$1,FALSE)</f>
        <v>2.7022899713069801E-2</v>
      </c>
      <c r="AJ44" s="48">
        <f>VLOOKUP($A44,'ADR Raw Data'!$B$6:$BE$43,'ADR Raw Data'!AU$1,FALSE)</f>
        <v>1.8535394593179799</v>
      </c>
      <c r="AK44" s="48">
        <f>VLOOKUP($A44,'ADR Raw Data'!$B$6:$BE$43,'ADR Raw Data'!AV$1,FALSE)</f>
        <v>3.38193459809774</v>
      </c>
      <c r="AL44" s="48">
        <f>VLOOKUP($A44,'ADR Raw Data'!$B$6:$BE$43,'ADR Raw Data'!AW$1,FALSE)</f>
        <v>2.3231976866742401</v>
      </c>
      <c r="AM44" s="48">
        <f>VLOOKUP($A44,'ADR Raw Data'!$B$6:$BE$43,'ADR Raw Data'!AX$1,FALSE)</f>
        <v>0.92042550300258097</v>
      </c>
      <c r="AN44" s="49">
        <f>VLOOKUP($A44,'ADR Raw Data'!$B$6:$BE$43,'ADR Raw Data'!AY$1,FALSE)</f>
        <v>1.8596416611405899</v>
      </c>
      <c r="AO44" s="48">
        <f>VLOOKUP($A44,'ADR Raw Data'!$B$6:$BE$43,'ADR Raw Data'!BA$1,FALSE)</f>
        <v>-2.1837177902195899</v>
      </c>
      <c r="AP44" s="48">
        <f>VLOOKUP($A44,'ADR Raw Data'!$B$6:$BE$43,'ADR Raw Data'!BB$1,FALSE)</f>
        <v>1.89925274192983</v>
      </c>
      <c r="AQ44" s="49">
        <f>VLOOKUP($A44,'ADR Raw Data'!$B$6:$BE$43,'ADR Raw Data'!BC$1,FALSE)</f>
        <v>-0.21261227788005099</v>
      </c>
      <c r="AR44" s="50">
        <f>VLOOKUP($A44,'ADR Raw Data'!$B$6:$BE$43,'ADR Raw Data'!BE$1,FALSE)</f>
        <v>1.1526009006915401</v>
      </c>
      <c r="AT44" s="51">
        <f>VLOOKUP($A44,'RevPAR Raw Data'!$B$6:$BE$43,'RevPAR Raw Data'!AG$1,FALSE)</f>
        <v>30.732790303086599</v>
      </c>
      <c r="AU44" s="52">
        <f>VLOOKUP($A44,'RevPAR Raw Data'!$B$6:$BE$43,'RevPAR Raw Data'!AH$1,FALSE)</f>
        <v>41.757983451096997</v>
      </c>
      <c r="AV44" s="52">
        <f>VLOOKUP($A44,'RevPAR Raw Data'!$B$6:$BE$43,'RevPAR Raw Data'!AI$1,FALSE)</f>
        <v>46.194733637039697</v>
      </c>
      <c r="AW44" s="52">
        <f>VLOOKUP($A44,'RevPAR Raw Data'!$B$6:$BE$43,'RevPAR Raw Data'!AJ$1,FALSE)</f>
        <v>45.314369886574902</v>
      </c>
      <c r="AX44" s="52">
        <f>VLOOKUP($A44,'RevPAR Raw Data'!$B$6:$BE$43,'RevPAR Raw Data'!AK$1,FALSE)</f>
        <v>43.217922554853097</v>
      </c>
      <c r="AY44" s="53">
        <f>VLOOKUP($A44,'RevPAR Raw Data'!$B$6:$BE$43,'RevPAR Raw Data'!AL$1,FALSE)</f>
        <v>41.443559966530302</v>
      </c>
      <c r="AZ44" s="52">
        <f>VLOOKUP($A44,'RevPAR Raw Data'!$B$6:$BE$43,'RevPAR Raw Data'!AN$1,FALSE)</f>
        <v>45.523187755671202</v>
      </c>
      <c r="BA44" s="52">
        <f>VLOOKUP($A44,'RevPAR Raw Data'!$B$6:$BE$43,'RevPAR Raw Data'!AO$1,FALSE)</f>
        <v>43.2521708813685</v>
      </c>
      <c r="BB44" s="53">
        <f>VLOOKUP($A44,'RevPAR Raw Data'!$B$6:$BE$43,'RevPAR Raw Data'!AP$1,FALSE)</f>
        <v>44.387679318519801</v>
      </c>
      <c r="BC44" s="54">
        <f>VLOOKUP($A44,'RevPAR Raw Data'!$B$6:$BE$43,'RevPAR Raw Data'!AR$1,FALSE)</f>
        <v>42.284736924241599</v>
      </c>
      <c r="BE44" s="47">
        <f>VLOOKUP($A44,'RevPAR Raw Data'!$B$6:$BE$43,'RevPAR Raw Data'!AT$1,FALSE)</f>
        <v>-7.0221754645579502</v>
      </c>
      <c r="BF44" s="48">
        <f>VLOOKUP($A44,'RevPAR Raw Data'!$B$6:$BE$43,'RevPAR Raw Data'!AU$1,FALSE)</f>
        <v>3.4530220929968301</v>
      </c>
      <c r="BG44" s="48">
        <f>VLOOKUP($A44,'RevPAR Raw Data'!$B$6:$BE$43,'RevPAR Raw Data'!AV$1,FALSE)</f>
        <v>10.146090488203001</v>
      </c>
      <c r="BH44" s="48">
        <f>VLOOKUP($A44,'RevPAR Raw Data'!$B$6:$BE$43,'RevPAR Raw Data'!AW$1,FALSE)</f>
        <v>10.186942454342599</v>
      </c>
      <c r="BI44" s="48">
        <f>VLOOKUP($A44,'RevPAR Raw Data'!$B$6:$BE$43,'RevPAR Raw Data'!AX$1,FALSE)</f>
        <v>12.049469865732</v>
      </c>
      <c r="BJ44" s="49">
        <f>VLOOKUP($A44,'RevPAR Raw Data'!$B$6:$BE$43,'RevPAR Raw Data'!AY$1,FALSE)</f>
        <v>6.2366695921902098</v>
      </c>
      <c r="BK44" s="48">
        <f>VLOOKUP($A44,'RevPAR Raw Data'!$B$6:$BE$43,'RevPAR Raw Data'!BA$1,FALSE)</f>
        <v>0.85262226088402904</v>
      </c>
      <c r="BL44" s="48">
        <f>VLOOKUP($A44,'RevPAR Raw Data'!$B$6:$BE$43,'RevPAR Raw Data'!BB$1,FALSE)</f>
        <v>1.2850949984164399</v>
      </c>
      <c r="BM44" s="49">
        <f>VLOOKUP($A44,'RevPAR Raw Data'!$B$6:$BE$43,'RevPAR Raw Data'!BC$1,FALSE)</f>
        <v>1.0588403350589499</v>
      </c>
      <c r="BN44" s="50">
        <f>VLOOKUP($A44,'RevPAR Raw Data'!$B$6:$BE$43,'RevPAR Raw Data'!BE$1,FALSE)</f>
        <v>4.6325807809338304</v>
      </c>
    </row>
    <row r="45" spans="1:66" x14ac:dyDescent="0.25">
      <c r="A45" s="63" t="s">
        <v>84</v>
      </c>
      <c r="B45" s="47">
        <f>VLOOKUP($A45,'Occupancy Raw Data'!$B$8:$BE$45,'Occupancy Raw Data'!AG$3,FALSE)</f>
        <v>37.392622536634597</v>
      </c>
      <c r="C45" s="48">
        <f>VLOOKUP($A45,'Occupancy Raw Data'!$B$8:$BE$45,'Occupancy Raw Data'!AH$3,FALSE)</f>
        <v>49.829459322890301</v>
      </c>
      <c r="D45" s="48">
        <f>VLOOKUP($A45,'Occupancy Raw Data'!$B$8:$BE$45,'Occupancy Raw Data'!AI$3,FALSE)</f>
        <v>53.177109651339002</v>
      </c>
      <c r="E45" s="48">
        <f>VLOOKUP($A45,'Occupancy Raw Data'!$B$8:$BE$45,'Occupancy Raw Data'!AJ$3,FALSE)</f>
        <v>51.585396664982298</v>
      </c>
      <c r="F45" s="48">
        <f>VLOOKUP($A45,'Occupancy Raw Data'!$B$8:$BE$45,'Occupancy Raw Data'!AK$3,FALSE)</f>
        <v>44.094239514906498</v>
      </c>
      <c r="G45" s="49">
        <f>VLOOKUP($A45,'Occupancy Raw Data'!$B$8:$BE$45,'Occupancy Raw Data'!AL$3,FALSE)</f>
        <v>47.215765538150499</v>
      </c>
      <c r="H45" s="48">
        <f>VLOOKUP($A45,'Occupancy Raw Data'!$B$8:$BE$45,'Occupancy Raw Data'!AN$3,FALSE)</f>
        <v>41.460333501768503</v>
      </c>
      <c r="I45" s="48">
        <f>VLOOKUP($A45,'Occupancy Raw Data'!$B$8:$BE$45,'Occupancy Raw Data'!AO$3,FALSE)</f>
        <v>41.251894896412303</v>
      </c>
      <c r="J45" s="49">
        <f>VLOOKUP($A45,'Occupancy Raw Data'!$B$8:$BE$45,'Occupancy Raw Data'!AP$3,FALSE)</f>
        <v>41.356114199090399</v>
      </c>
      <c r="K45" s="50">
        <f>VLOOKUP($A45,'Occupancy Raw Data'!$B$8:$BE$45,'Occupancy Raw Data'!AR$3,FALSE)</f>
        <v>45.541579441276198</v>
      </c>
      <c r="M45" s="47">
        <f>VLOOKUP($A45,'Occupancy Raw Data'!$B$8:$BE$45,'Occupancy Raw Data'!AT$3,FALSE)</f>
        <v>-5.9930829512388399</v>
      </c>
      <c r="N45" s="48">
        <f>VLOOKUP($A45,'Occupancy Raw Data'!$B$8:$BE$45,'Occupancy Raw Data'!AU$3,FALSE)</f>
        <v>-0.65475036670130105</v>
      </c>
      <c r="O45" s="48">
        <f>VLOOKUP($A45,'Occupancy Raw Data'!$B$8:$BE$45,'Occupancy Raw Data'!AV$3,FALSE)</f>
        <v>4.2993198462478697</v>
      </c>
      <c r="P45" s="48">
        <f>VLOOKUP($A45,'Occupancy Raw Data'!$B$8:$BE$45,'Occupancy Raw Data'!AW$3,FALSE)</f>
        <v>8.8337785220703307</v>
      </c>
      <c r="Q45" s="48">
        <f>VLOOKUP($A45,'Occupancy Raw Data'!$B$8:$BE$45,'Occupancy Raw Data'!AX$3,FALSE)</f>
        <v>6.5095144841457602</v>
      </c>
      <c r="R45" s="49">
        <f>VLOOKUP($A45,'Occupancy Raw Data'!$B$8:$BE$45,'Occupancy Raw Data'!AY$3,FALSE)</f>
        <v>2.76937476801261</v>
      </c>
      <c r="S45" s="48">
        <f>VLOOKUP($A45,'Occupancy Raw Data'!$B$8:$BE$45,'Occupancy Raw Data'!BA$3,FALSE)</f>
        <v>1.7931536951948901</v>
      </c>
      <c r="T45" s="48">
        <f>VLOOKUP($A45,'Occupancy Raw Data'!$B$8:$BE$45,'Occupancy Raw Data'!BB$3,FALSE)</f>
        <v>-4.54131876593756</v>
      </c>
      <c r="U45" s="49">
        <f>VLOOKUP($A45,'Occupancy Raw Data'!$B$8:$BE$45,'Occupancy Raw Data'!BC$3,FALSE)</f>
        <v>-1.46772791699438</v>
      </c>
      <c r="V45" s="50">
        <f>VLOOKUP($A45,'Occupancy Raw Data'!$B$8:$BE$45,'Occupancy Raw Data'!BE$3,FALSE)</f>
        <v>1.63535307613928</v>
      </c>
      <c r="X45" s="51">
        <f>VLOOKUP($A45,'ADR Raw Data'!$B$6:$BE$43,'ADR Raw Data'!AG$1,FALSE)</f>
        <v>84.289131756756703</v>
      </c>
      <c r="Y45" s="52">
        <f>VLOOKUP($A45,'ADR Raw Data'!$B$6:$BE$43,'ADR Raw Data'!AH$1,FALSE)</f>
        <v>89.361008999873206</v>
      </c>
      <c r="Z45" s="52">
        <f>VLOOKUP($A45,'ADR Raw Data'!$B$6:$BE$43,'ADR Raw Data'!AI$1,FALSE)</f>
        <v>90.354768974937599</v>
      </c>
      <c r="AA45" s="52">
        <f>VLOOKUP($A45,'ADR Raw Data'!$B$6:$BE$43,'ADR Raw Data'!AJ$1,FALSE)</f>
        <v>90.264043100281597</v>
      </c>
      <c r="AB45" s="52">
        <f>VLOOKUP($A45,'ADR Raw Data'!$B$6:$BE$43,'ADR Raw Data'!AK$1,FALSE)</f>
        <v>85.636161008451495</v>
      </c>
      <c r="AC45" s="53">
        <f>VLOOKUP($A45,'ADR Raw Data'!$B$6:$BE$43,'ADR Raw Data'!AL$1,FALSE)</f>
        <v>88.2831212542808</v>
      </c>
      <c r="AD45" s="52">
        <f>VLOOKUP($A45,'ADR Raw Data'!$B$6:$BE$43,'ADR Raw Data'!AN$1,FALSE)</f>
        <v>88.759632845825706</v>
      </c>
      <c r="AE45" s="52">
        <f>VLOOKUP($A45,'ADR Raw Data'!$B$6:$BE$43,'ADR Raw Data'!AO$1,FALSE)</f>
        <v>91.097109171642899</v>
      </c>
      <c r="AF45" s="53">
        <f>VLOOKUP($A45,'ADR Raw Data'!$B$6:$BE$43,'ADR Raw Data'!AP$1,FALSE)</f>
        <v>89.925425735013306</v>
      </c>
      <c r="AG45" s="54">
        <f>VLOOKUP($A45,'ADR Raw Data'!$B$6:$BE$43,'ADR Raw Data'!AR$1,FALSE)</f>
        <v>88.709226882764298</v>
      </c>
      <c r="AI45" s="47">
        <f>VLOOKUP($A45,'ADR Raw Data'!$B$6:$BE$43,'ADR Raw Data'!AT$1,FALSE)</f>
        <v>0.25467147783786198</v>
      </c>
      <c r="AJ45" s="48">
        <f>VLOOKUP($A45,'ADR Raw Data'!$B$6:$BE$43,'ADR Raw Data'!AU$1,FALSE)</f>
        <v>3.5273618808032499</v>
      </c>
      <c r="AK45" s="48">
        <f>VLOOKUP($A45,'ADR Raw Data'!$B$6:$BE$43,'ADR Raw Data'!AV$1,FALSE)</f>
        <v>4.1259731550735097</v>
      </c>
      <c r="AL45" s="48">
        <f>VLOOKUP($A45,'ADR Raw Data'!$B$6:$BE$43,'ADR Raw Data'!AW$1,FALSE)</f>
        <v>4.7550996203803804</v>
      </c>
      <c r="AM45" s="48">
        <f>VLOOKUP($A45,'ADR Raw Data'!$B$6:$BE$43,'ADR Raw Data'!AX$1,FALSE)</f>
        <v>1.0212415284683001</v>
      </c>
      <c r="AN45" s="49">
        <f>VLOOKUP($A45,'ADR Raw Data'!$B$6:$BE$43,'ADR Raw Data'!AY$1,FALSE)</f>
        <v>2.9895615281098</v>
      </c>
      <c r="AO45" s="48">
        <f>VLOOKUP($A45,'ADR Raw Data'!$B$6:$BE$43,'ADR Raw Data'!BA$1,FALSE)</f>
        <v>4.0610722297669898E-2</v>
      </c>
      <c r="AP45" s="48">
        <f>VLOOKUP($A45,'ADR Raw Data'!$B$6:$BE$43,'ADR Raw Data'!BB$1,FALSE)</f>
        <v>1.27977937393818</v>
      </c>
      <c r="AQ45" s="49">
        <f>VLOOKUP($A45,'ADR Raw Data'!$B$6:$BE$43,'ADR Raw Data'!BC$1,FALSE)</f>
        <v>0.64078054113886396</v>
      </c>
      <c r="AR45" s="50">
        <f>VLOOKUP($A45,'ADR Raw Data'!$B$6:$BE$43,'ADR Raw Data'!BE$1,FALSE)</f>
        <v>2.3262216139369398</v>
      </c>
      <c r="AT45" s="51">
        <f>VLOOKUP($A45,'RevPAR Raw Data'!$B$6:$BE$43,'RevPAR Raw Data'!AG$1,FALSE)</f>
        <v>31.517916877210698</v>
      </c>
      <c r="AU45" s="52">
        <f>VLOOKUP($A45,'RevPAR Raw Data'!$B$6:$BE$43,'RevPAR Raw Data'!AH$1,FALSE)</f>
        <v>44.528107630116203</v>
      </c>
      <c r="AV45" s="52">
        <f>VLOOKUP($A45,'RevPAR Raw Data'!$B$6:$BE$43,'RevPAR Raw Data'!AI$1,FALSE)</f>
        <v>48.0480545730166</v>
      </c>
      <c r="AW45" s="52">
        <f>VLOOKUP($A45,'RevPAR Raw Data'!$B$6:$BE$43,'RevPAR Raw Data'!AJ$1,FALSE)</f>
        <v>46.563064679130797</v>
      </c>
      <c r="AX45" s="52">
        <f>VLOOKUP($A45,'RevPAR Raw Data'!$B$6:$BE$43,'RevPAR Raw Data'!AK$1,FALSE)</f>
        <v>37.760613946437502</v>
      </c>
      <c r="AY45" s="53">
        <f>VLOOKUP($A45,'RevPAR Raw Data'!$B$6:$BE$43,'RevPAR Raw Data'!AL$1,FALSE)</f>
        <v>41.683551541182403</v>
      </c>
      <c r="AZ45" s="52">
        <f>VLOOKUP($A45,'RevPAR Raw Data'!$B$6:$BE$43,'RevPAR Raw Data'!AN$1,FALSE)</f>
        <v>36.800039792824599</v>
      </c>
      <c r="BA45" s="52">
        <f>VLOOKUP($A45,'RevPAR Raw Data'!$B$6:$BE$43,'RevPAR Raw Data'!AO$1,FALSE)</f>
        <v>37.579283729156103</v>
      </c>
      <c r="BB45" s="53">
        <f>VLOOKUP($A45,'RevPAR Raw Data'!$B$6:$BE$43,'RevPAR Raw Data'!AP$1,FALSE)</f>
        <v>37.189661760990298</v>
      </c>
      <c r="BC45" s="54">
        <f>VLOOKUP($A45,'RevPAR Raw Data'!$B$6:$BE$43,'RevPAR Raw Data'!AR$1,FALSE)</f>
        <v>40.399583032556102</v>
      </c>
      <c r="BE45" s="47">
        <f>VLOOKUP($A45,'RevPAR Raw Data'!$B$6:$BE$43,'RevPAR Raw Data'!AT$1,FALSE)</f>
        <v>-5.7536741463209404</v>
      </c>
      <c r="BF45" s="48">
        <f>VLOOKUP($A45,'RevPAR Raw Data'!$B$6:$BE$43,'RevPAR Raw Data'!AU$1,FALSE)</f>
        <v>2.8495160992525101</v>
      </c>
      <c r="BG45" s="48">
        <f>VLOOKUP($A45,'RevPAR Raw Data'!$B$6:$BE$43,'RevPAR Raw Data'!AV$1,FALSE)</f>
        <v>8.6026817840283201</v>
      </c>
      <c r="BH45" s="48">
        <f>VLOOKUP($A45,'RevPAR Raw Data'!$B$6:$BE$43,'RevPAR Raw Data'!AW$1,FALSE)</f>
        <v>14.0089331114189</v>
      </c>
      <c r="BI45" s="48">
        <f>VLOOKUP($A45,'RevPAR Raw Data'!$B$6:$BE$43,'RevPAR Raw Data'!AX$1,FALSE)</f>
        <v>7.5972338778278203</v>
      </c>
      <c r="BJ45" s="49">
        <f>VLOOKUP($A45,'RevPAR Raw Data'!$B$6:$BE$43,'RevPAR Raw Data'!AY$1,FALSE)</f>
        <v>5.8417284587560996</v>
      </c>
      <c r="BK45" s="48">
        <f>VLOOKUP($A45,'RevPAR Raw Data'!$B$6:$BE$43,'RevPAR Raw Data'!BA$1,FALSE)</f>
        <v>1.8344926301600899</v>
      </c>
      <c r="BL45" s="48">
        <f>VLOOKUP($A45,'RevPAR Raw Data'!$B$6:$BE$43,'RevPAR Raw Data'!BB$1,FALSE)</f>
        <v>-3.3196582528706302</v>
      </c>
      <c r="BM45" s="49">
        <f>VLOOKUP($A45,'RevPAR Raw Data'!$B$6:$BE$43,'RevPAR Raw Data'!BC$1,FALSE)</f>
        <v>-0.83635229074448303</v>
      </c>
      <c r="BN45" s="50">
        <f>VLOOKUP($A45,'RevPAR Raw Data'!$B$6:$BE$43,'RevPAR Raw Data'!BE$1,FALSE)</f>
        <v>3.9996166267975601</v>
      </c>
    </row>
    <row r="46" spans="1:66" x14ac:dyDescent="0.25">
      <c r="A46" s="66" t="s">
        <v>85</v>
      </c>
      <c r="B46" s="47">
        <f>VLOOKUP($A46,'Occupancy Raw Data'!$B$8:$BE$45,'Occupancy Raw Data'!AG$3,FALSE)</f>
        <v>30.387141594038098</v>
      </c>
      <c r="C46" s="48">
        <f>VLOOKUP($A46,'Occupancy Raw Data'!$B$8:$BE$45,'Occupancy Raw Data'!AH$3,FALSE)</f>
        <v>42.310850069470703</v>
      </c>
      <c r="D46" s="48">
        <f>VLOOKUP($A46,'Occupancy Raw Data'!$B$8:$BE$45,'Occupancy Raw Data'!AI$3,FALSE)</f>
        <v>46.466464569912802</v>
      </c>
      <c r="E46" s="48">
        <f>VLOOKUP($A46,'Occupancy Raw Data'!$B$8:$BE$45,'Occupancy Raw Data'!AJ$3,FALSE)</f>
        <v>46.807502841985603</v>
      </c>
      <c r="F46" s="48">
        <f>VLOOKUP($A46,'Occupancy Raw Data'!$B$8:$BE$45,'Occupancy Raw Data'!AK$3,FALSE)</f>
        <v>45.339143615005597</v>
      </c>
      <c r="G46" s="49">
        <f>VLOOKUP($A46,'Occupancy Raw Data'!$B$8:$BE$45,'Occupancy Raw Data'!AL$3,FALSE)</f>
        <v>42.262220538082602</v>
      </c>
      <c r="H46" s="48">
        <f>VLOOKUP($A46,'Occupancy Raw Data'!$B$8:$BE$45,'Occupancy Raw Data'!AN$3,FALSE)</f>
        <v>41.590880383983801</v>
      </c>
      <c r="I46" s="48">
        <f>VLOOKUP($A46,'Occupancy Raw Data'!$B$8:$BE$45,'Occupancy Raw Data'!AO$3,FALSE)</f>
        <v>37.552103069344398</v>
      </c>
      <c r="J46" s="49">
        <f>VLOOKUP($A46,'Occupancy Raw Data'!$B$8:$BE$45,'Occupancy Raw Data'!AP$3,FALSE)</f>
        <v>39.5714917266641</v>
      </c>
      <c r="K46" s="50">
        <f>VLOOKUP($A46,'Occupancy Raw Data'!$B$8:$BE$45,'Occupancy Raw Data'!AR$3,FALSE)</f>
        <v>41.493440877677301</v>
      </c>
      <c r="M46" s="47">
        <f>VLOOKUP($A46,'Occupancy Raw Data'!$B$8:$BE$45,'Occupancy Raw Data'!AT$3,FALSE)</f>
        <v>-12.3738187463566</v>
      </c>
      <c r="N46" s="48">
        <f>VLOOKUP($A46,'Occupancy Raw Data'!$B$8:$BE$45,'Occupancy Raw Data'!AU$3,FALSE)</f>
        <v>-3.2930786047763001</v>
      </c>
      <c r="O46" s="48">
        <f>VLOOKUP($A46,'Occupancy Raw Data'!$B$8:$BE$45,'Occupancy Raw Data'!AV$3,FALSE)</f>
        <v>1.4053529741411199</v>
      </c>
      <c r="P46" s="48">
        <f>VLOOKUP($A46,'Occupancy Raw Data'!$B$8:$BE$45,'Occupancy Raw Data'!AW$3,FALSE)</f>
        <v>-2.0916087807994199E-2</v>
      </c>
      <c r="Q46" s="48">
        <f>VLOOKUP($A46,'Occupancy Raw Data'!$B$8:$BE$45,'Occupancy Raw Data'!AX$3,FALSE)</f>
        <v>5.38250397442759</v>
      </c>
      <c r="R46" s="49">
        <f>VLOOKUP($A46,'Occupancy Raw Data'!$B$8:$BE$45,'Occupancy Raw Data'!AY$3,FALSE)</f>
        <v>-1.2993771352652801</v>
      </c>
      <c r="S46" s="48">
        <f>VLOOKUP($A46,'Occupancy Raw Data'!$B$8:$BE$45,'Occupancy Raw Data'!BA$3,FALSE)</f>
        <v>7.9061640191753204</v>
      </c>
      <c r="T46" s="48">
        <f>VLOOKUP($A46,'Occupancy Raw Data'!$B$8:$BE$45,'Occupancy Raw Data'!BB$3,FALSE)</f>
        <v>-3.4275821074295401</v>
      </c>
      <c r="U46" s="49">
        <f>VLOOKUP($A46,'Occupancy Raw Data'!$B$8:$BE$45,'Occupancy Raw Data'!BC$3,FALSE)</f>
        <v>2.2143078903463</v>
      </c>
      <c r="V46" s="50">
        <f>VLOOKUP($A46,'Occupancy Raw Data'!$B$8:$BE$45,'Occupancy Raw Data'!BE$3,FALSE)</f>
        <v>-0.36613781580110899</v>
      </c>
      <c r="X46" s="51">
        <f>VLOOKUP($A46,'ADR Raw Data'!$B$6:$BE$43,'ADR Raw Data'!AG$1,FALSE)</f>
        <v>93.458042190585005</v>
      </c>
      <c r="Y46" s="52">
        <f>VLOOKUP($A46,'ADR Raw Data'!$B$6:$BE$43,'ADR Raw Data'!AH$1,FALSE)</f>
        <v>93.472150160459705</v>
      </c>
      <c r="Z46" s="52">
        <f>VLOOKUP($A46,'ADR Raw Data'!$B$6:$BE$43,'ADR Raw Data'!AI$1,FALSE)</f>
        <v>94.028909955827302</v>
      </c>
      <c r="AA46" s="52">
        <f>VLOOKUP($A46,'ADR Raw Data'!$B$6:$BE$43,'ADR Raw Data'!AJ$1,FALSE)</f>
        <v>94.937140255009098</v>
      </c>
      <c r="AB46" s="52">
        <f>VLOOKUP($A46,'ADR Raw Data'!$B$6:$BE$43,'ADR Raw Data'!AK$1,FALSE)</f>
        <v>103.005240284162</v>
      </c>
      <c r="AC46" s="53">
        <f>VLOOKUP($A46,'ADR Raw Data'!$B$6:$BE$43,'ADR Raw Data'!AL$1,FALSE)</f>
        <v>95.962490809647605</v>
      </c>
      <c r="AD46" s="52">
        <f>VLOOKUP($A46,'ADR Raw Data'!$B$6:$BE$43,'ADR Raw Data'!AN$1,FALSE)</f>
        <v>109.677833118214</v>
      </c>
      <c r="AE46" s="52">
        <f>VLOOKUP($A46,'ADR Raw Data'!$B$6:$BE$43,'ADR Raw Data'!AO$1,FALSE)</f>
        <v>108.39090901446301</v>
      </c>
      <c r="AF46" s="53">
        <f>VLOOKUP($A46,'ADR Raw Data'!$B$6:$BE$43,'ADR Raw Data'!AP$1,FALSE)</f>
        <v>109.067207836252</v>
      </c>
      <c r="AG46" s="54">
        <f>VLOOKUP($A46,'ADR Raw Data'!$B$6:$BE$43,'ADR Raw Data'!AR$1,FALSE)</f>
        <v>99.533266544177593</v>
      </c>
      <c r="AI46" s="47">
        <f>VLOOKUP($A46,'ADR Raw Data'!$B$6:$BE$43,'ADR Raw Data'!AT$1,FALSE)</f>
        <v>3.9611601329198098</v>
      </c>
      <c r="AJ46" s="48">
        <f>VLOOKUP($A46,'ADR Raw Data'!$B$6:$BE$43,'ADR Raw Data'!AU$1,FALSE)</f>
        <v>1.9622318496221001</v>
      </c>
      <c r="AK46" s="48">
        <f>VLOOKUP($A46,'ADR Raw Data'!$B$6:$BE$43,'ADR Raw Data'!AV$1,FALSE)</f>
        <v>1.7797611871372101</v>
      </c>
      <c r="AL46" s="48">
        <f>VLOOKUP($A46,'ADR Raw Data'!$B$6:$BE$43,'ADR Raw Data'!AW$1,FALSE)</f>
        <v>3.63593520901324</v>
      </c>
      <c r="AM46" s="48">
        <f>VLOOKUP($A46,'ADR Raw Data'!$B$6:$BE$43,'ADR Raw Data'!AX$1,FALSE)</f>
        <v>4.18307664889113</v>
      </c>
      <c r="AN46" s="49">
        <f>VLOOKUP($A46,'ADR Raw Data'!$B$6:$BE$43,'ADR Raw Data'!AY$1,FALSE)</f>
        <v>3.2195081135100398</v>
      </c>
      <c r="AO46" s="48">
        <f>VLOOKUP($A46,'ADR Raw Data'!$B$6:$BE$43,'ADR Raw Data'!BA$1,FALSE)</f>
        <v>3.1500841008042602</v>
      </c>
      <c r="AP46" s="48">
        <f>VLOOKUP($A46,'ADR Raw Data'!$B$6:$BE$43,'ADR Raw Data'!BB$1,FALSE)</f>
        <v>6.2600681652237897</v>
      </c>
      <c r="AQ46" s="49">
        <f>VLOOKUP($A46,'ADR Raw Data'!$B$6:$BE$43,'ADR Raw Data'!BC$1,FALSE)</f>
        <v>4.7139115125603501</v>
      </c>
      <c r="AR46" s="50">
        <f>VLOOKUP($A46,'ADR Raw Data'!$B$6:$BE$43,'ADR Raw Data'!BE$1,FALSE)</f>
        <v>3.7443754855054499</v>
      </c>
      <c r="AT46" s="51">
        <f>VLOOKUP($A46,'RevPAR Raw Data'!$B$6:$BE$43,'RevPAR Raw Data'!AG$1,FALSE)</f>
        <v>28.399227611468898</v>
      </c>
      <c r="AU46" s="52">
        <f>VLOOKUP($A46,'RevPAR Raw Data'!$B$6:$BE$43,'RevPAR Raw Data'!AH$1,FALSE)</f>
        <v>39.548861311102598</v>
      </c>
      <c r="AV46" s="52">
        <f>VLOOKUP($A46,'RevPAR Raw Data'!$B$6:$BE$43,'RevPAR Raw Data'!AI$1,FALSE)</f>
        <v>43.6919101300997</v>
      </c>
      <c r="AW46" s="52">
        <f>VLOOKUP($A46,'RevPAR Raw Data'!$B$6:$BE$43,'RevPAR Raw Data'!AJ$1,FALSE)</f>
        <v>44.437704622963203</v>
      </c>
      <c r="AX46" s="52">
        <f>VLOOKUP($A46,'RevPAR Raw Data'!$B$6:$BE$43,'RevPAR Raw Data'!AK$1,FALSE)</f>
        <v>46.701693823417898</v>
      </c>
      <c r="AY46" s="53">
        <f>VLOOKUP($A46,'RevPAR Raw Data'!$B$6:$BE$43,'RevPAR Raw Data'!AL$1,FALSE)</f>
        <v>40.555879499810501</v>
      </c>
      <c r="AZ46" s="52">
        <f>VLOOKUP($A46,'RevPAR Raw Data'!$B$6:$BE$43,'RevPAR Raw Data'!AN$1,FALSE)</f>
        <v>45.615976379941799</v>
      </c>
      <c r="BA46" s="52">
        <f>VLOOKUP($A46,'RevPAR Raw Data'!$B$6:$BE$43,'RevPAR Raw Data'!AO$1,FALSE)</f>
        <v>40.703065870910599</v>
      </c>
      <c r="BB46" s="53">
        <f>VLOOKUP($A46,'RevPAR Raw Data'!$B$6:$BE$43,'RevPAR Raw Data'!AP$1,FALSE)</f>
        <v>43.159521125426203</v>
      </c>
      <c r="BC46" s="54">
        <f>VLOOKUP($A46,'RevPAR Raw Data'!$B$6:$BE$43,'RevPAR Raw Data'!AR$1,FALSE)</f>
        <v>41.299777107129302</v>
      </c>
      <c r="BE46" s="47">
        <f>VLOOKUP($A46,'RevPAR Raw Data'!$B$6:$BE$43,'RevPAR Raw Data'!AT$1,FALSE)</f>
        <v>-8.9028053885372902</v>
      </c>
      <c r="BF46" s="48">
        <f>VLOOKUP($A46,'RevPAR Raw Data'!$B$6:$BE$43,'RevPAR Raw Data'!AU$1,FALSE)</f>
        <v>-1.3954645923702</v>
      </c>
      <c r="BG46" s="48">
        <f>VLOOKUP($A46,'RevPAR Raw Data'!$B$6:$BE$43,'RevPAR Raw Data'!AV$1,FALSE)</f>
        <v>3.21012608805438</v>
      </c>
      <c r="BH46" s="48">
        <f>VLOOKUP($A46,'RevPAR Raw Data'!$B$6:$BE$43,'RevPAR Raw Data'!AW$1,FALSE)</f>
        <v>3.6142586258042901</v>
      </c>
      <c r="BI46" s="48">
        <f>VLOOKUP($A46,'RevPAR Raw Data'!$B$6:$BE$43,'RevPAR Raw Data'!AX$1,FALSE)</f>
        <v>9.7907348901986406</v>
      </c>
      <c r="BJ46" s="49">
        <f>VLOOKUP($A46,'RevPAR Raw Data'!$B$6:$BE$43,'RevPAR Raw Data'!AY$1,FALSE)</f>
        <v>1.8782974259498</v>
      </c>
      <c r="BK46" s="48">
        <f>VLOOKUP($A46,'RevPAR Raw Data'!$B$6:$BE$43,'RevPAR Raw Data'!BA$1,FALSE)</f>
        <v>11.3052989357311</v>
      </c>
      <c r="BL46" s="48">
        <f>VLOOKUP($A46,'RevPAR Raw Data'!$B$6:$BE$43,'RevPAR Raw Data'!BB$1,FALSE)</f>
        <v>2.61791708145015</v>
      </c>
      <c r="BM46" s="49">
        <f>VLOOKUP($A46,'RevPAR Raw Data'!$B$6:$BE$43,'RevPAR Raw Data'!BC$1,FALSE)</f>
        <v>7.0325999174732203</v>
      </c>
      <c r="BN46" s="50">
        <f>VLOOKUP($A46,'RevPAR Raw Data'!$B$6:$BE$43,'RevPAR Raw Data'!BE$1,FALSE)</f>
        <v>3.3645280950863201</v>
      </c>
    </row>
    <row r="47" spans="1:66" x14ac:dyDescent="0.25">
      <c r="A47" s="63" t="s">
        <v>86</v>
      </c>
      <c r="B47" s="47">
        <f>VLOOKUP($A47,'Occupancy Raw Data'!$B$8:$BE$45,'Occupancy Raw Data'!AG$3,FALSE)</f>
        <v>33.673469387755098</v>
      </c>
      <c r="C47" s="48">
        <f>VLOOKUP($A47,'Occupancy Raw Data'!$B$8:$BE$45,'Occupancy Raw Data'!AH$3,FALSE)</f>
        <v>45.523370638578001</v>
      </c>
      <c r="D47" s="48">
        <f>VLOOKUP($A47,'Occupancy Raw Data'!$B$8:$BE$45,'Occupancy Raw Data'!AI$3,FALSE)</f>
        <v>49.654377880184299</v>
      </c>
      <c r="E47" s="48">
        <f>VLOOKUP($A47,'Occupancy Raw Data'!$B$8:$BE$45,'Occupancy Raw Data'!AJ$3,FALSE)</f>
        <v>47.317314022383101</v>
      </c>
      <c r="F47" s="48">
        <f>VLOOKUP($A47,'Occupancy Raw Data'!$B$8:$BE$45,'Occupancy Raw Data'!AK$3,FALSE)</f>
        <v>40.1909150757077</v>
      </c>
      <c r="G47" s="49">
        <f>VLOOKUP($A47,'Occupancy Raw Data'!$B$8:$BE$45,'Occupancy Raw Data'!AL$3,FALSE)</f>
        <v>43.271889400921602</v>
      </c>
      <c r="H47" s="48">
        <f>VLOOKUP($A47,'Occupancy Raw Data'!$B$8:$BE$45,'Occupancy Raw Data'!AN$3,FALSE)</f>
        <v>41.951942067149403</v>
      </c>
      <c r="I47" s="48">
        <f>VLOOKUP($A47,'Occupancy Raw Data'!$B$8:$BE$45,'Occupancy Raw Data'!AO$3,FALSE)</f>
        <v>38.364055299539103</v>
      </c>
      <c r="J47" s="49">
        <f>VLOOKUP($A47,'Occupancy Raw Data'!$B$8:$BE$45,'Occupancy Raw Data'!AP$3,FALSE)</f>
        <v>40.157998683344303</v>
      </c>
      <c r="K47" s="50">
        <f>VLOOKUP($A47,'Occupancy Raw Data'!$B$8:$BE$45,'Occupancy Raw Data'!AR$3,FALSE)</f>
        <v>42.382206338756703</v>
      </c>
      <c r="M47" s="47">
        <f>VLOOKUP($A47,'Occupancy Raw Data'!$B$8:$BE$45,'Occupancy Raw Data'!AT$3,FALSE)</f>
        <v>-10.223782360684501</v>
      </c>
      <c r="N47" s="48">
        <f>VLOOKUP($A47,'Occupancy Raw Data'!$B$8:$BE$45,'Occupancy Raw Data'!AU$3,FALSE)</f>
        <v>-9.1028590207032494</v>
      </c>
      <c r="O47" s="48">
        <f>VLOOKUP($A47,'Occupancy Raw Data'!$B$8:$BE$45,'Occupancy Raw Data'!AV$3,FALSE)</f>
        <v>-5.6302783859868599</v>
      </c>
      <c r="P47" s="48">
        <f>VLOOKUP($A47,'Occupancy Raw Data'!$B$8:$BE$45,'Occupancy Raw Data'!AW$3,FALSE)</f>
        <v>1.12557157931762</v>
      </c>
      <c r="Q47" s="48">
        <f>VLOOKUP($A47,'Occupancy Raw Data'!$B$8:$BE$45,'Occupancy Raw Data'!AX$3,FALSE)</f>
        <v>1.79241350562734</v>
      </c>
      <c r="R47" s="49">
        <f>VLOOKUP($A47,'Occupancy Raw Data'!$B$8:$BE$45,'Occupancy Raw Data'!AY$3,FALSE)</f>
        <v>-4.4691519511663298</v>
      </c>
      <c r="S47" s="48">
        <f>VLOOKUP($A47,'Occupancy Raw Data'!$B$8:$BE$45,'Occupancy Raw Data'!BA$3,FALSE)</f>
        <v>0.631662060797473</v>
      </c>
      <c r="T47" s="48">
        <f>VLOOKUP($A47,'Occupancy Raw Data'!$B$8:$BE$45,'Occupancy Raw Data'!BB$3,FALSE)</f>
        <v>-2.4954268828930202</v>
      </c>
      <c r="U47" s="49">
        <f>VLOOKUP($A47,'Occupancy Raw Data'!$B$8:$BE$45,'Occupancy Raw Data'!BC$3,FALSE)</f>
        <v>-0.90638190364293103</v>
      </c>
      <c r="V47" s="50">
        <f>VLOOKUP($A47,'Occupancy Raw Data'!$B$8:$BE$45,'Occupancy Raw Data'!BE$3,FALSE)</f>
        <v>-3.54480608653853</v>
      </c>
      <c r="X47" s="51">
        <f>VLOOKUP($A47,'ADR Raw Data'!$B$6:$BE$43,'ADR Raw Data'!AG$1,FALSE)</f>
        <v>81.301138807429098</v>
      </c>
      <c r="Y47" s="52">
        <f>VLOOKUP($A47,'ADR Raw Data'!$B$6:$BE$43,'ADR Raw Data'!AH$1,FALSE)</f>
        <v>84.370321764280504</v>
      </c>
      <c r="Z47" s="52">
        <f>VLOOKUP($A47,'ADR Raw Data'!$B$6:$BE$43,'ADR Raw Data'!AI$1,FALSE)</f>
        <v>86.579088498508398</v>
      </c>
      <c r="AA47" s="52">
        <f>VLOOKUP($A47,'ADR Raw Data'!$B$6:$BE$43,'ADR Raw Data'!AJ$1,FALSE)</f>
        <v>86.118413913043398</v>
      </c>
      <c r="AB47" s="52">
        <f>VLOOKUP($A47,'ADR Raw Data'!$B$6:$BE$43,'ADR Raw Data'!AK$1,FALSE)</f>
        <v>84.701085176085101</v>
      </c>
      <c r="AC47" s="53">
        <f>VLOOKUP($A47,'ADR Raw Data'!$B$6:$BE$43,'ADR Raw Data'!AL$1,FALSE)</f>
        <v>84.843301384451493</v>
      </c>
      <c r="AD47" s="52">
        <f>VLOOKUP($A47,'ADR Raw Data'!$B$6:$BE$43,'ADR Raw Data'!AN$1,FALSE)</f>
        <v>88.380439387995196</v>
      </c>
      <c r="AE47" s="52">
        <f>VLOOKUP($A47,'ADR Raw Data'!$B$6:$BE$43,'ADR Raw Data'!AO$1,FALSE)</f>
        <v>89.2715958815958</v>
      </c>
      <c r="AF47" s="53">
        <f>VLOOKUP($A47,'ADR Raw Data'!$B$6:$BE$43,'ADR Raw Data'!AP$1,FALSE)</f>
        <v>88.806112704917993</v>
      </c>
      <c r="AG47" s="54">
        <f>VLOOKUP($A47,'ADR Raw Data'!$B$6:$BE$43,'ADR Raw Data'!AR$1,FALSE)</f>
        <v>85.916113946521605</v>
      </c>
      <c r="AI47" s="47">
        <f>VLOOKUP($A47,'ADR Raw Data'!$B$6:$BE$43,'ADR Raw Data'!AT$1,FALSE)</f>
        <v>4.7947756038145499</v>
      </c>
      <c r="AJ47" s="48">
        <f>VLOOKUP($A47,'ADR Raw Data'!$B$6:$BE$43,'ADR Raw Data'!AU$1,FALSE)</f>
        <v>4.7252653421528397</v>
      </c>
      <c r="AK47" s="48">
        <f>VLOOKUP($A47,'ADR Raw Data'!$B$6:$BE$43,'ADR Raw Data'!AV$1,FALSE)</f>
        <v>8.4144464037407598</v>
      </c>
      <c r="AL47" s="48">
        <f>VLOOKUP($A47,'ADR Raw Data'!$B$6:$BE$43,'ADR Raw Data'!AW$1,FALSE)</f>
        <v>7.0199761384398602</v>
      </c>
      <c r="AM47" s="48">
        <f>VLOOKUP($A47,'ADR Raw Data'!$B$6:$BE$43,'ADR Raw Data'!AX$1,FALSE)</f>
        <v>6.5855849048854598</v>
      </c>
      <c r="AN47" s="49">
        <f>VLOOKUP($A47,'ADR Raw Data'!$B$6:$BE$43,'ADR Raw Data'!AY$1,FALSE)</f>
        <v>6.4592672546573198</v>
      </c>
      <c r="AO47" s="48">
        <f>VLOOKUP($A47,'ADR Raw Data'!$B$6:$BE$43,'ADR Raw Data'!BA$1,FALSE)</f>
        <v>3.9030698950947502</v>
      </c>
      <c r="AP47" s="48">
        <f>VLOOKUP($A47,'ADR Raw Data'!$B$6:$BE$43,'ADR Raw Data'!BB$1,FALSE)</f>
        <v>6.0667160977910202</v>
      </c>
      <c r="AQ47" s="49">
        <f>VLOOKUP($A47,'ADR Raw Data'!$B$6:$BE$43,'ADR Raw Data'!BC$1,FALSE)</f>
        <v>4.93579073944138</v>
      </c>
      <c r="AR47" s="50">
        <f>VLOOKUP($A47,'ADR Raw Data'!$B$6:$BE$43,'ADR Raw Data'!BE$1,FALSE)</f>
        <v>6.0833934330028896</v>
      </c>
      <c r="AT47" s="51">
        <f>VLOOKUP($A47,'RevPAR Raw Data'!$B$6:$BE$43,'RevPAR Raw Data'!AG$1,FALSE)</f>
        <v>27.376914088215901</v>
      </c>
      <c r="AU47" s="52">
        <f>VLOOKUP($A47,'RevPAR Raw Data'!$B$6:$BE$43,'RevPAR Raw Data'!AH$1,FALSE)</f>
        <v>38.408214285714202</v>
      </c>
      <c r="AV47" s="52">
        <f>VLOOKUP($A47,'RevPAR Raw Data'!$B$6:$BE$43,'RevPAR Raw Data'!AI$1,FALSE)</f>
        <v>42.990307768268501</v>
      </c>
      <c r="AW47" s="52">
        <f>VLOOKUP($A47,'RevPAR Raw Data'!$B$6:$BE$43,'RevPAR Raw Data'!AJ$1,FALSE)</f>
        <v>40.748920342330401</v>
      </c>
      <c r="AX47" s="52">
        <f>VLOOKUP($A47,'RevPAR Raw Data'!$B$6:$BE$43,'RevPAR Raw Data'!AK$1,FALSE)</f>
        <v>34.042141211323198</v>
      </c>
      <c r="AY47" s="53">
        <f>VLOOKUP($A47,'RevPAR Raw Data'!$B$6:$BE$43,'RevPAR Raw Data'!AL$1,FALSE)</f>
        <v>36.713299539170499</v>
      </c>
      <c r="AZ47" s="52">
        <f>VLOOKUP($A47,'RevPAR Raw Data'!$B$6:$BE$43,'RevPAR Raw Data'!AN$1,FALSE)</f>
        <v>37.077310730743903</v>
      </c>
      <c r="BA47" s="52">
        <f>VLOOKUP($A47,'RevPAR Raw Data'!$B$6:$BE$43,'RevPAR Raw Data'!AO$1,FALSE)</f>
        <v>34.248204410796497</v>
      </c>
      <c r="BB47" s="53">
        <f>VLOOKUP($A47,'RevPAR Raw Data'!$B$6:$BE$43,'RevPAR Raw Data'!AP$1,FALSE)</f>
        <v>35.662757570770196</v>
      </c>
      <c r="BC47" s="54">
        <f>VLOOKUP($A47,'RevPAR Raw Data'!$B$6:$BE$43,'RevPAR Raw Data'!AR$1,FALSE)</f>
        <v>36.413144691056097</v>
      </c>
      <c r="BE47" s="47">
        <f>VLOOKUP($A47,'RevPAR Raw Data'!$B$6:$BE$43,'RevPAR Raw Data'!AT$1,FALSE)</f>
        <v>-5.9192141792871498</v>
      </c>
      <c r="BF47" s="48">
        <f>VLOOKUP($A47,'RevPAR Raw Data'!$B$6:$BE$43,'RevPAR Raw Data'!AU$1,FALSE)</f>
        <v>-4.8077279210007298</v>
      </c>
      <c r="BG47" s="48">
        <f>VLOOKUP($A47,'RevPAR Raw Data'!$B$6:$BE$43,'RevPAR Raw Data'!AV$1,FALSE)</f>
        <v>2.31041126058363</v>
      </c>
      <c r="BH47" s="48">
        <f>VLOOKUP($A47,'RevPAR Raw Data'!$B$6:$BE$43,'RevPAR Raw Data'!AW$1,FALSE)</f>
        <v>8.2245625740466402</v>
      </c>
      <c r="BI47" s="48">
        <f>VLOOKUP($A47,'RevPAR Raw Data'!$B$6:$BE$43,'RevPAR Raw Data'!AX$1,FALSE)</f>
        <v>8.4960393237725196</v>
      </c>
      <c r="BJ47" s="49">
        <f>VLOOKUP($A47,'RevPAR Raw Data'!$B$6:$BE$43,'RevPAR Raw Data'!AY$1,FALSE)</f>
        <v>1.70144083494841</v>
      </c>
      <c r="BK47" s="48">
        <f>VLOOKUP($A47,'RevPAR Raw Data'!$B$6:$BE$43,'RevPAR Raw Data'!BA$1,FALSE)</f>
        <v>4.5593861676259397</v>
      </c>
      <c r="BL47" s="48">
        <f>VLOOKUP($A47,'RevPAR Raw Data'!$B$6:$BE$43,'RevPAR Raw Data'!BB$1,FALSE)</f>
        <v>3.4198987504849199</v>
      </c>
      <c r="BM47" s="49">
        <f>VLOOKUP($A47,'RevPAR Raw Data'!$B$6:$BE$43,'RevPAR Raw Data'!BC$1,FALSE)</f>
        <v>3.98467172173447</v>
      </c>
      <c r="BN47" s="50">
        <f>VLOOKUP($A47,'RevPAR Raw Data'!$B$6:$BE$43,'RevPAR Raw Data'!BE$1,FALSE)</f>
        <v>2.3229428457831802</v>
      </c>
    </row>
    <row r="48" spans="1:66" ht="15" thickBot="1" x14ac:dyDescent="0.3">
      <c r="A48" s="63" t="s">
        <v>87</v>
      </c>
      <c r="B48" s="67">
        <f>VLOOKUP($A48,'Occupancy Raw Data'!$B$8:$BE$45,'Occupancy Raw Data'!AG$3,FALSE)</f>
        <v>40.453822806763903</v>
      </c>
      <c r="C48" s="68">
        <f>VLOOKUP($A48,'Occupancy Raw Data'!$B$8:$BE$45,'Occupancy Raw Data'!AH$3,FALSE)</f>
        <v>50.513079924844597</v>
      </c>
      <c r="D48" s="68">
        <f>VLOOKUP($A48,'Occupancy Raw Data'!$B$8:$BE$45,'Occupancy Raw Data'!AI$3,FALSE)</f>
        <v>52.684636508165902</v>
      </c>
      <c r="E48" s="68">
        <f>VLOOKUP($A48,'Occupancy Raw Data'!$B$8:$BE$45,'Occupancy Raw Data'!AJ$3,FALSE)</f>
        <v>51.669316375198697</v>
      </c>
      <c r="F48" s="68">
        <f>VLOOKUP($A48,'Occupancy Raw Data'!$B$8:$BE$45,'Occupancy Raw Data'!AK$3,FALSE)</f>
        <v>47.806763983234497</v>
      </c>
      <c r="G48" s="69">
        <f>VLOOKUP($A48,'Occupancy Raw Data'!$B$8:$BE$45,'Occupancy Raw Data'!AL$3,FALSE)</f>
        <v>48.625523919641502</v>
      </c>
      <c r="H48" s="68">
        <f>VLOOKUP($A48,'Occupancy Raw Data'!$B$8:$BE$45,'Occupancy Raw Data'!AN$3,FALSE)</f>
        <v>50.578118225177001</v>
      </c>
      <c r="I48" s="68">
        <f>VLOOKUP($A48,'Occupancy Raw Data'!$B$8:$BE$45,'Occupancy Raw Data'!AO$3,FALSE)</f>
        <v>49.523052464228897</v>
      </c>
      <c r="J48" s="69">
        <f>VLOOKUP($A48,'Occupancy Raw Data'!$B$8:$BE$45,'Occupancy Raw Data'!AP$3,FALSE)</f>
        <v>50.050585344702903</v>
      </c>
      <c r="K48" s="70">
        <f>VLOOKUP($A48,'Occupancy Raw Data'!$B$8:$BE$45,'Occupancy Raw Data'!AR$3,FALSE)</f>
        <v>49.032684326801899</v>
      </c>
      <c r="M48" s="67">
        <f>VLOOKUP($A48,'Occupancy Raw Data'!$B$8:$BE$45,'Occupancy Raw Data'!AT$3,FALSE)</f>
        <v>1.9996029808303599</v>
      </c>
      <c r="N48" s="68">
        <f>VLOOKUP($A48,'Occupancy Raw Data'!$B$8:$BE$45,'Occupancy Raw Data'!AU$3,FALSE)</f>
        <v>4.8450181257943497</v>
      </c>
      <c r="O48" s="68">
        <f>VLOOKUP($A48,'Occupancy Raw Data'!$B$8:$BE$45,'Occupancy Raw Data'!AV$3,FALSE)</f>
        <v>9.5982640117859308</v>
      </c>
      <c r="P48" s="68">
        <f>VLOOKUP($A48,'Occupancy Raw Data'!$B$8:$BE$45,'Occupancy Raw Data'!AW$3,FALSE)</f>
        <v>9.5026915460351908</v>
      </c>
      <c r="Q48" s="68">
        <f>VLOOKUP($A48,'Occupancy Raw Data'!$B$8:$BE$45,'Occupancy Raw Data'!AX$3,FALSE)</f>
        <v>10.6159789576898</v>
      </c>
      <c r="R48" s="69">
        <f>VLOOKUP($A48,'Occupancy Raw Data'!$B$8:$BE$45,'Occupancy Raw Data'!AY$3,FALSE)</f>
        <v>7.4291583999486202</v>
      </c>
      <c r="S48" s="68">
        <f>VLOOKUP($A48,'Occupancy Raw Data'!$B$8:$BE$45,'Occupancy Raw Data'!BA$3,FALSE)</f>
        <v>13.428050844308499</v>
      </c>
      <c r="T48" s="68">
        <f>VLOOKUP($A48,'Occupancy Raw Data'!$B$8:$BE$45,'Occupancy Raw Data'!BB$3,FALSE)</f>
        <v>11.0114565425524</v>
      </c>
      <c r="U48" s="69">
        <f>VLOOKUP($A48,'Occupancy Raw Data'!$B$8:$BE$45,'Occupancy Raw Data'!BC$3,FALSE)</f>
        <v>12.2194790804416</v>
      </c>
      <c r="V48" s="70">
        <f>VLOOKUP($A48,'Occupancy Raw Data'!$B$8:$BE$45,'Occupancy Raw Data'!BE$3,FALSE)</f>
        <v>8.7834576713666497</v>
      </c>
      <c r="X48" s="71">
        <f>VLOOKUP($A48,'ADR Raw Data'!$B$6:$BE$43,'ADR Raw Data'!AG$1,FALSE)</f>
        <v>97.462207038227902</v>
      </c>
      <c r="Y48" s="72">
        <f>VLOOKUP($A48,'ADR Raw Data'!$B$6:$BE$43,'ADR Raw Data'!AH$1,FALSE)</f>
        <v>99.017968526466305</v>
      </c>
      <c r="Z48" s="72">
        <f>VLOOKUP($A48,'ADR Raw Data'!$B$6:$BE$43,'ADR Raw Data'!AI$1,FALSE)</f>
        <v>102.166435086756</v>
      </c>
      <c r="AA48" s="72">
        <f>VLOOKUP($A48,'ADR Raw Data'!$B$6:$BE$43,'ADR Raw Data'!AJ$1,FALSE)</f>
        <v>101.401572727272</v>
      </c>
      <c r="AB48" s="72">
        <f>VLOOKUP($A48,'ADR Raw Data'!$B$6:$BE$43,'ADR Raw Data'!AK$1,FALSE)</f>
        <v>102.08651953744901</v>
      </c>
      <c r="AC48" s="73">
        <f>VLOOKUP($A48,'ADR Raw Data'!$B$6:$BE$43,'ADR Raw Data'!AL$1,FALSE)</f>
        <v>100.551303204137</v>
      </c>
      <c r="AD48" s="72">
        <f>VLOOKUP($A48,'ADR Raw Data'!$B$6:$BE$43,'ADR Raw Data'!AN$1,FALSE)</f>
        <v>115.055189312758</v>
      </c>
      <c r="AE48" s="72">
        <f>VLOOKUP($A48,'ADR Raw Data'!$B$6:$BE$43,'ADR Raw Data'!AO$1,FALSE)</f>
        <v>121.109239749015</v>
      </c>
      <c r="AF48" s="73">
        <f>VLOOKUP($A48,'ADR Raw Data'!$B$6:$BE$43,'ADR Raw Data'!AP$1,FALSE)</f>
        <v>118.05030970257</v>
      </c>
      <c r="AG48" s="74">
        <f>VLOOKUP($A48,'ADR Raw Data'!$B$6:$BE$43,'ADR Raw Data'!AR$1,FALSE)</f>
        <v>105.654811668351</v>
      </c>
      <c r="AI48" s="67">
        <f>VLOOKUP($A48,'ADR Raw Data'!$B$6:$BE$43,'ADR Raw Data'!AT$1,FALSE)</f>
        <v>-2.4082956375859301</v>
      </c>
      <c r="AJ48" s="68">
        <f>VLOOKUP($A48,'ADR Raw Data'!$B$6:$BE$43,'ADR Raw Data'!AU$1,FALSE)</f>
        <v>-2.5769430475798698</v>
      </c>
      <c r="AK48" s="68">
        <f>VLOOKUP($A48,'ADR Raw Data'!$B$6:$BE$43,'ADR Raw Data'!AV$1,FALSE)</f>
        <v>2.9292947553925202</v>
      </c>
      <c r="AL48" s="68">
        <f>VLOOKUP($A48,'ADR Raw Data'!$B$6:$BE$43,'ADR Raw Data'!AW$1,FALSE)</f>
        <v>4.7651515034936001</v>
      </c>
      <c r="AM48" s="68">
        <f>VLOOKUP($A48,'ADR Raw Data'!$B$6:$BE$43,'ADR Raw Data'!AX$1,FALSE)</f>
        <v>0.232666570265158</v>
      </c>
      <c r="AN48" s="69">
        <f>VLOOKUP($A48,'ADR Raw Data'!$B$6:$BE$43,'ADR Raw Data'!AY$1,FALSE)</f>
        <v>0.70069715359427498</v>
      </c>
      <c r="AO48" s="68">
        <f>VLOOKUP($A48,'ADR Raw Data'!$B$6:$BE$43,'ADR Raw Data'!BA$1,FALSE)</f>
        <v>-0.77583293600448799</v>
      </c>
      <c r="AP48" s="68">
        <f>VLOOKUP($A48,'ADR Raw Data'!$B$6:$BE$43,'ADR Raw Data'!BB$1,FALSE)</f>
        <v>5.7747687690335896</v>
      </c>
      <c r="AQ48" s="69">
        <f>VLOOKUP($A48,'ADR Raw Data'!$B$6:$BE$43,'ADR Raw Data'!BC$1,FALSE)</f>
        <v>2.45121129054044</v>
      </c>
      <c r="AR48" s="70">
        <f>VLOOKUP($A48,'ADR Raw Data'!$B$6:$BE$43,'ADR Raw Data'!BE$1,FALSE)</f>
        <v>1.39793929944165</v>
      </c>
      <c r="AT48" s="71">
        <f>VLOOKUP($A48,'RevPAR Raw Data'!$B$6:$BE$43,'RevPAR Raw Data'!AG$1,FALSE)</f>
        <v>39.427188538806099</v>
      </c>
      <c r="AU48" s="72">
        <f>VLOOKUP($A48,'RevPAR Raw Data'!$B$6:$BE$43,'RevPAR Raw Data'!AH$1,FALSE)</f>
        <v>50.017025581731403</v>
      </c>
      <c r="AV48" s="72">
        <f>VLOOKUP($A48,'RevPAR Raw Data'!$B$6:$BE$43,'RevPAR Raw Data'!AI$1,FALSE)</f>
        <v>53.826014958808997</v>
      </c>
      <c r="AW48" s="72">
        <f>VLOOKUP($A48,'RevPAR Raw Data'!$B$6:$BE$43,'RevPAR Raw Data'!AJ$1,FALSE)</f>
        <v>52.3934994218817</v>
      </c>
      <c r="AX48" s="72">
        <f>VLOOKUP($A48,'RevPAR Raw Data'!$B$6:$BE$43,'RevPAR Raw Data'!AK$1,FALSE)</f>
        <v>48.8042614539673</v>
      </c>
      <c r="AY48" s="73">
        <f>VLOOKUP($A48,'RevPAR Raw Data'!$B$6:$BE$43,'RevPAR Raw Data'!AL$1,FALSE)</f>
        <v>48.893597991039101</v>
      </c>
      <c r="AZ48" s="72">
        <f>VLOOKUP($A48,'RevPAR Raw Data'!$B$6:$BE$43,'RevPAR Raw Data'!AN$1,FALSE)</f>
        <v>58.192749674808397</v>
      </c>
      <c r="BA48" s="72">
        <f>VLOOKUP($A48,'RevPAR Raw Data'!$B$6:$BE$43,'RevPAR Raw Data'!AO$1,FALSE)</f>
        <v>59.976992339933503</v>
      </c>
      <c r="BB48" s="73">
        <f>VLOOKUP($A48,'RevPAR Raw Data'!$B$6:$BE$43,'RevPAR Raw Data'!AP$1,FALSE)</f>
        <v>59.084871007371</v>
      </c>
      <c r="BC48" s="74">
        <f>VLOOKUP($A48,'RevPAR Raw Data'!$B$6:$BE$43,'RevPAR Raw Data'!AR$1,FALSE)</f>
        <v>51.805390281419598</v>
      </c>
      <c r="BE48" s="67">
        <f>VLOOKUP($A48,'RevPAR Raw Data'!$B$6:$BE$43,'RevPAR Raw Data'!AT$1,FALSE)</f>
        <v>-0.45684900811194101</v>
      </c>
      <c r="BF48" s="68">
        <f>VLOOKUP($A48,'RevPAR Raw Data'!$B$6:$BE$43,'RevPAR Raw Data'!AU$1,FALSE)</f>
        <v>2.1432217204678299</v>
      </c>
      <c r="BG48" s="68">
        <f>VLOOKUP($A48,'RevPAR Raw Data'!$B$6:$BE$43,'RevPAR Raw Data'!AV$1,FALSE)</f>
        <v>12.808720211484401</v>
      </c>
      <c r="BH48" s="68">
        <f>VLOOKUP($A48,'RevPAR Raw Data'!$B$6:$BE$43,'RevPAR Raw Data'!AW$1,FALSE)</f>
        <v>14.720660698607</v>
      </c>
      <c r="BI48" s="68">
        <f>VLOOKUP($A48,'RevPAR Raw Data'!$B$6:$BE$43,'RevPAR Raw Data'!AX$1,FALSE)</f>
        <v>10.873345362095799</v>
      </c>
      <c r="BJ48" s="69">
        <f>VLOOKUP($A48,'RevPAR Raw Data'!$B$6:$BE$43,'RevPAR Raw Data'!AY$1,FALSE)</f>
        <v>8.1819114549873504</v>
      </c>
      <c r="BK48" s="68">
        <f>VLOOKUP($A48,'RevPAR Raw Data'!$B$6:$BE$43,'RevPAR Raw Data'!BA$1,FALSE)</f>
        <v>12.548038667190401</v>
      </c>
      <c r="BL48" s="68">
        <f>VLOOKUP($A48,'RevPAR Raw Data'!$B$6:$BE$43,'RevPAR Raw Data'!BB$1,FALSE)</f>
        <v>17.422111465021</v>
      </c>
      <c r="BM48" s="69">
        <f>VLOOKUP($A48,'RevPAR Raw Data'!$B$6:$BE$43,'RevPAR Raw Data'!BC$1,FALSE)</f>
        <v>14.9702156218471</v>
      </c>
      <c r="BN48" s="70">
        <f>VLOOKUP($A48,'RevPAR Raw Data'!$B$6:$BE$43,'RevPAR Raw Data'!BE$1,FALSE)</f>
        <v>10.3041843774461</v>
      </c>
    </row>
    <row r="49" spans="1:11" ht="14.25" customHeight="1" x14ac:dyDescent="0.25">
      <c r="A49" s="117" t="s">
        <v>108</v>
      </c>
      <c r="B49" s="117"/>
      <c r="C49" s="117"/>
      <c r="D49" s="117"/>
      <c r="E49" s="117"/>
      <c r="F49" s="117"/>
      <c r="G49" s="117"/>
      <c r="H49" s="117"/>
      <c r="I49" s="117"/>
      <c r="J49" s="117"/>
      <c r="K49" s="117"/>
    </row>
    <row r="50" spans="1:11" x14ac:dyDescent="0.25">
      <c r="A50" s="117"/>
      <c r="B50" s="117"/>
      <c r="C50" s="117"/>
      <c r="D50" s="117"/>
      <c r="E50" s="117"/>
      <c r="F50" s="117"/>
      <c r="G50" s="117"/>
      <c r="H50" s="117"/>
      <c r="I50" s="117"/>
      <c r="J50" s="117"/>
      <c r="K50" s="117"/>
    </row>
    <row r="51" spans="1:11" x14ac:dyDescent="0.25">
      <c r="A51" s="117"/>
      <c r="B51" s="117"/>
      <c r="C51" s="117"/>
      <c r="D51" s="117"/>
      <c r="E51" s="117"/>
      <c r="F51" s="117"/>
      <c r="G51" s="117"/>
      <c r="H51" s="117"/>
      <c r="I51" s="117"/>
      <c r="J51" s="117"/>
      <c r="K51" s="117"/>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101" zoomScaleNormal="85" workbookViewId="0">
      <selection activeCell="B5" sqref="B5"/>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ht="18" x14ac:dyDescent="0.25">
      <c r="A1" s="115" t="s">
        <v>111</v>
      </c>
      <c r="B1" s="115" t="s">
        <v>137</v>
      </c>
    </row>
    <row r="2" spans="1:57" ht="54" x14ac:dyDescent="0.25">
      <c r="A2" s="115" t="s">
        <v>110</v>
      </c>
      <c r="B2" s="116"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37" t="s">
        <v>5</v>
      </c>
      <c r="E4" s="138"/>
      <c r="G4" s="131" t="s">
        <v>6</v>
      </c>
      <c r="H4" s="132"/>
      <c r="I4" s="132"/>
      <c r="J4" s="132"/>
      <c r="K4" s="132"/>
      <c r="L4" s="132"/>
      <c r="M4" s="132"/>
      <c r="N4" s="132"/>
      <c r="O4" s="132"/>
      <c r="P4" s="132"/>
      <c r="Q4" s="132"/>
      <c r="R4" s="132"/>
      <c r="T4" s="131" t="s">
        <v>7</v>
      </c>
      <c r="U4" s="132"/>
      <c r="V4" s="132"/>
      <c r="W4" s="132"/>
      <c r="X4" s="132"/>
      <c r="Y4" s="132"/>
      <c r="Z4" s="132"/>
      <c r="AA4" s="132"/>
      <c r="AB4" s="132"/>
      <c r="AC4" s="132"/>
      <c r="AD4" s="132"/>
      <c r="AE4" s="132"/>
      <c r="AF4" s="4"/>
      <c r="AG4" s="131" t="s">
        <v>34</v>
      </c>
      <c r="AH4" s="132"/>
      <c r="AI4" s="132"/>
      <c r="AJ4" s="132"/>
      <c r="AK4" s="132"/>
      <c r="AL4" s="132"/>
      <c r="AM4" s="132"/>
      <c r="AN4" s="132"/>
      <c r="AO4" s="132"/>
      <c r="AP4" s="132"/>
      <c r="AQ4" s="132"/>
      <c r="AR4" s="132"/>
      <c r="AT4" s="131" t="s">
        <v>35</v>
      </c>
      <c r="AU4" s="132"/>
      <c r="AV4" s="132"/>
      <c r="AW4" s="132"/>
      <c r="AX4" s="132"/>
      <c r="AY4" s="132"/>
      <c r="AZ4" s="132"/>
      <c r="BA4" s="132"/>
      <c r="BB4" s="132"/>
      <c r="BC4" s="132"/>
      <c r="BD4" s="132"/>
      <c r="BE4" s="132"/>
    </row>
    <row r="5" spans="1:57" x14ac:dyDescent="0.2">
      <c r="A5" s="32"/>
      <c r="B5" s="32"/>
      <c r="C5" s="3"/>
      <c r="D5" s="139" t="s">
        <v>8</v>
      </c>
      <c r="E5" s="141" t="s">
        <v>9</v>
      </c>
      <c r="F5" s="5"/>
      <c r="G5" s="129" t="s">
        <v>0</v>
      </c>
      <c r="H5" s="125" t="s">
        <v>1</v>
      </c>
      <c r="I5" s="125" t="s">
        <v>10</v>
      </c>
      <c r="J5" s="125" t="s">
        <v>2</v>
      </c>
      <c r="K5" s="125" t="s">
        <v>11</v>
      </c>
      <c r="L5" s="127" t="s">
        <v>12</v>
      </c>
      <c r="M5" s="5"/>
      <c r="N5" s="129" t="s">
        <v>3</v>
      </c>
      <c r="O5" s="125" t="s">
        <v>4</v>
      </c>
      <c r="P5" s="127" t="s">
        <v>13</v>
      </c>
      <c r="Q5" s="2"/>
      <c r="R5" s="133" t="s">
        <v>14</v>
      </c>
      <c r="S5" s="2"/>
      <c r="T5" s="129" t="s">
        <v>0</v>
      </c>
      <c r="U5" s="125" t="s">
        <v>1</v>
      </c>
      <c r="V5" s="125" t="s">
        <v>10</v>
      </c>
      <c r="W5" s="125" t="s">
        <v>2</v>
      </c>
      <c r="X5" s="125" t="s">
        <v>11</v>
      </c>
      <c r="Y5" s="127" t="s">
        <v>12</v>
      </c>
      <c r="Z5" s="2"/>
      <c r="AA5" s="129" t="s">
        <v>3</v>
      </c>
      <c r="AB5" s="125" t="s">
        <v>4</v>
      </c>
      <c r="AC5" s="127" t="s">
        <v>13</v>
      </c>
      <c r="AD5" s="1"/>
      <c r="AE5" s="135" t="s">
        <v>14</v>
      </c>
      <c r="AF5" s="38"/>
      <c r="AG5" s="129" t="s">
        <v>0</v>
      </c>
      <c r="AH5" s="125" t="s">
        <v>1</v>
      </c>
      <c r="AI5" s="125" t="s">
        <v>10</v>
      </c>
      <c r="AJ5" s="125" t="s">
        <v>2</v>
      </c>
      <c r="AK5" s="125" t="s">
        <v>11</v>
      </c>
      <c r="AL5" s="127" t="s">
        <v>12</v>
      </c>
      <c r="AM5" s="5"/>
      <c r="AN5" s="129" t="s">
        <v>3</v>
      </c>
      <c r="AO5" s="125" t="s">
        <v>4</v>
      </c>
      <c r="AP5" s="127" t="s">
        <v>13</v>
      </c>
      <c r="AQ5" s="2"/>
      <c r="AR5" s="133" t="s">
        <v>14</v>
      </c>
      <c r="AS5" s="2"/>
      <c r="AT5" s="129" t="s">
        <v>0</v>
      </c>
      <c r="AU5" s="125" t="s">
        <v>1</v>
      </c>
      <c r="AV5" s="125" t="s">
        <v>10</v>
      </c>
      <c r="AW5" s="125" t="s">
        <v>2</v>
      </c>
      <c r="AX5" s="125" t="s">
        <v>11</v>
      </c>
      <c r="AY5" s="127" t="s">
        <v>12</v>
      </c>
      <c r="AZ5" s="2"/>
      <c r="BA5" s="129" t="s">
        <v>3</v>
      </c>
      <c r="BB5" s="125" t="s">
        <v>4</v>
      </c>
      <c r="BC5" s="127" t="s">
        <v>13</v>
      </c>
      <c r="BD5" s="1"/>
      <c r="BE5" s="135" t="s">
        <v>14</v>
      </c>
    </row>
    <row r="6" spans="1:57" x14ac:dyDescent="0.2">
      <c r="A6" s="32"/>
      <c r="B6" s="32"/>
      <c r="C6" s="3"/>
      <c r="D6" s="140"/>
      <c r="E6" s="142"/>
      <c r="F6" s="5"/>
      <c r="G6" s="130"/>
      <c r="H6" s="126"/>
      <c r="I6" s="126"/>
      <c r="J6" s="126"/>
      <c r="K6" s="126"/>
      <c r="L6" s="128"/>
      <c r="M6" s="5"/>
      <c r="N6" s="130"/>
      <c r="O6" s="126"/>
      <c r="P6" s="128"/>
      <c r="Q6" s="2"/>
      <c r="R6" s="134"/>
      <c r="S6" s="2"/>
      <c r="T6" s="130"/>
      <c r="U6" s="126"/>
      <c r="V6" s="126"/>
      <c r="W6" s="126"/>
      <c r="X6" s="126"/>
      <c r="Y6" s="128"/>
      <c r="Z6" s="2"/>
      <c r="AA6" s="130"/>
      <c r="AB6" s="126"/>
      <c r="AC6" s="128"/>
      <c r="AD6" s="1"/>
      <c r="AE6" s="136"/>
      <c r="AF6" s="39"/>
      <c r="AG6" s="130"/>
      <c r="AH6" s="126"/>
      <c r="AI6" s="126"/>
      <c r="AJ6" s="126"/>
      <c r="AK6" s="126"/>
      <c r="AL6" s="128"/>
      <c r="AM6" s="5"/>
      <c r="AN6" s="130"/>
      <c r="AO6" s="126"/>
      <c r="AP6" s="128"/>
      <c r="AQ6" s="2"/>
      <c r="AR6" s="134"/>
      <c r="AS6" s="2"/>
      <c r="AT6" s="130"/>
      <c r="AU6" s="126"/>
      <c r="AV6" s="126"/>
      <c r="AW6" s="126"/>
      <c r="AX6" s="126"/>
      <c r="AY6" s="128"/>
      <c r="AZ6" s="2"/>
      <c r="BA6" s="130"/>
      <c r="BB6" s="126"/>
      <c r="BC6" s="128"/>
      <c r="BD6" s="1"/>
      <c r="BE6" s="13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1">
        <v>44.512360872118201</v>
      </c>
      <c r="H8" s="162">
        <v>48.766357216593001</v>
      </c>
      <c r="I8" s="162">
        <v>54.352746761543898</v>
      </c>
      <c r="J8" s="162">
        <v>56.096487385926899</v>
      </c>
      <c r="K8" s="162">
        <v>55.8956621819842</v>
      </c>
      <c r="L8" s="163">
        <v>51.924884015860599</v>
      </c>
      <c r="M8" s="164"/>
      <c r="N8" s="165">
        <v>56.1400333675968</v>
      </c>
      <c r="O8" s="166">
        <v>63.636467079625298</v>
      </c>
      <c r="P8" s="167">
        <v>59.888291858410803</v>
      </c>
      <c r="Q8" s="164"/>
      <c r="R8" s="168">
        <v>54.200231551349397</v>
      </c>
      <c r="S8" s="169"/>
      <c r="T8" s="161">
        <v>-11.3335808541462</v>
      </c>
      <c r="U8" s="162">
        <v>-9.5494582968863106</v>
      </c>
      <c r="V8" s="162">
        <v>-1.14000613137788</v>
      </c>
      <c r="W8" s="162">
        <v>3.3701951091833702</v>
      </c>
      <c r="X8" s="162">
        <v>5.4448664790887804</v>
      </c>
      <c r="Y8" s="163">
        <v>-2.53367227012895</v>
      </c>
      <c r="Z8" s="164"/>
      <c r="AA8" s="165">
        <v>-10.0083319595192</v>
      </c>
      <c r="AB8" s="166">
        <v>24.187577803876099</v>
      </c>
      <c r="AC8" s="167">
        <v>5.4092471352498004</v>
      </c>
      <c r="AD8" s="164"/>
      <c r="AE8" s="168">
        <v>-0.15786093436996701</v>
      </c>
      <c r="AF8" s="29"/>
      <c r="AG8" s="161">
        <v>44.543132221635297</v>
      </c>
      <c r="AH8" s="162">
        <v>51.427082200162197</v>
      </c>
      <c r="AI8" s="162">
        <v>54.865167563717499</v>
      </c>
      <c r="AJ8" s="162">
        <v>54.636431810790199</v>
      </c>
      <c r="AK8" s="162">
        <v>52.789017111567297</v>
      </c>
      <c r="AL8" s="163">
        <v>51.652144860039598</v>
      </c>
      <c r="AM8" s="164"/>
      <c r="AN8" s="165">
        <v>54.710852908266197</v>
      </c>
      <c r="AO8" s="166">
        <v>57.858895652141904</v>
      </c>
      <c r="AP8" s="167">
        <v>56.284874173590701</v>
      </c>
      <c r="AQ8" s="164"/>
      <c r="AR8" s="168">
        <v>52.975798495436202</v>
      </c>
      <c r="AS8" s="169"/>
      <c r="AT8" s="161">
        <v>-4.0238989894918902</v>
      </c>
      <c r="AU8" s="162">
        <v>0.33680892618845498</v>
      </c>
      <c r="AV8" s="162">
        <v>3.7427254969921999</v>
      </c>
      <c r="AW8" s="162">
        <v>4.4060929880136097</v>
      </c>
      <c r="AX8" s="162">
        <v>3.7898690602296701</v>
      </c>
      <c r="AY8" s="163">
        <v>1.78041803894183</v>
      </c>
      <c r="AZ8" s="164"/>
      <c r="BA8" s="165">
        <v>-3.34865448485573</v>
      </c>
      <c r="BB8" s="166">
        <v>1.9813521067705799</v>
      </c>
      <c r="BC8" s="167">
        <v>-0.68062272561748005</v>
      </c>
      <c r="BD8" s="164"/>
      <c r="BE8" s="168">
        <v>1.02080764801706</v>
      </c>
    </row>
    <row r="9" spans="1:57" x14ac:dyDescent="0.2">
      <c r="A9" s="20" t="s">
        <v>18</v>
      </c>
      <c r="B9" s="3" t="str">
        <f>TRIM(A9)</f>
        <v>Virginia</v>
      </c>
      <c r="C9" s="10"/>
      <c r="D9" s="24" t="s">
        <v>16</v>
      </c>
      <c r="E9" s="27" t="s">
        <v>17</v>
      </c>
      <c r="F9" s="3"/>
      <c r="G9" s="170">
        <v>40.4399279978552</v>
      </c>
      <c r="H9" s="164">
        <v>44.315149812973097</v>
      </c>
      <c r="I9" s="164">
        <v>48.900818322247801</v>
      </c>
      <c r="J9" s="164">
        <v>49.453837810246903</v>
      </c>
      <c r="K9" s="164">
        <v>48.156540833131103</v>
      </c>
      <c r="L9" s="171">
        <v>46.253532777279901</v>
      </c>
      <c r="M9" s="164"/>
      <c r="N9" s="172">
        <v>46.710114769376098</v>
      </c>
      <c r="O9" s="173">
        <v>52.432625652679</v>
      </c>
      <c r="P9" s="174">
        <v>49.571370211027499</v>
      </c>
      <c r="Q9" s="164"/>
      <c r="R9" s="175">
        <v>47.201427552790001</v>
      </c>
      <c r="S9" s="169"/>
      <c r="T9" s="170">
        <v>-7.3275677908696597</v>
      </c>
      <c r="U9" s="164">
        <v>-6.7302038352522002</v>
      </c>
      <c r="V9" s="164">
        <v>1.9589551209642</v>
      </c>
      <c r="W9" s="164">
        <v>7.3851221030939698</v>
      </c>
      <c r="X9" s="164">
        <v>11.760628545589499</v>
      </c>
      <c r="Y9" s="171">
        <v>1.3205678991915599</v>
      </c>
      <c r="Z9" s="164"/>
      <c r="AA9" s="172">
        <v>-9.7591172000460205</v>
      </c>
      <c r="AB9" s="173">
        <v>20.227617645189898</v>
      </c>
      <c r="AC9" s="174">
        <v>3.9484279002520499</v>
      </c>
      <c r="AD9" s="164"/>
      <c r="AE9" s="175">
        <v>2.09536104434688</v>
      </c>
      <c r="AF9" s="30"/>
      <c r="AG9" s="170">
        <v>41.019200571931897</v>
      </c>
      <c r="AH9" s="164">
        <v>49.864517240939001</v>
      </c>
      <c r="AI9" s="164">
        <v>53.321481916482597</v>
      </c>
      <c r="AJ9" s="164">
        <v>52.759942302414402</v>
      </c>
      <c r="AK9" s="164">
        <v>49.017470733170697</v>
      </c>
      <c r="AL9" s="171">
        <v>49.196599887403302</v>
      </c>
      <c r="AM9" s="164"/>
      <c r="AN9" s="172">
        <v>49.204976318443499</v>
      </c>
      <c r="AO9" s="173">
        <v>51.265144068121103</v>
      </c>
      <c r="AP9" s="174">
        <v>50.235060193282301</v>
      </c>
      <c r="AQ9" s="164"/>
      <c r="AR9" s="175">
        <v>49.493298232527899</v>
      </c>
      <c r="AS9" s="169"/>
      <c r="AT9" s="170">
        <v>-2.68408564477265</v>
      </c>
      <c r="AU9" s="164">
        <v>2.7390930720154598</v>
      </c>
      <c r="AV9" s="164">
        <v>6.6164604026899196</v>
      </c>
      <c r="AW9" s="164">
        <v>7.5214098101804296</v>
      </c>
      <c r="AX9" s="164">
        <v>5.7469516199245296</v>
      </c>
      <c r="AY9" s="171">
        <v>4.1767165970688298</v>
      </c>
      <c r="AZ9" s="164"/>
      <c r="BA9" s="172">
        <v>-2.3513163598250002</v>
      </c>
      <c r="BB9" s="173">
        <v>1.3157030699146901</v>
      </c>
      <c r="BC9" s="174">
        <v>-0.51397497427432404</v>
      </c>
      <c r="BD9" s="164"/>
      <c r="BE9" s="175">
        <v>2.7716788052183401</v>
      </c>
    </row>
    <row r="10" spans="1:57" x14ac:dyDescent="0.2">
      <c r="A10" s="21" t="s">
        <v>19</v>
      </c>
      <c r="B10" s="3" t="str">
        <f t="shared" ref="B10:B45" si="0">TRIM(A10)</f>
        <v>Norfolk/Virginia Beach, VA</v>
      </c>
      <c r="C10" s="3"/>
      <c r="D10" s="24" t="s">
        <v>16</v>
      </c>
      <c r="E10" s="27" t="s">
        <v>17</v>
      </c>
      <c r="F10" s="3"/>
      <c r="G10" s="170">
        <v>43.299702326071397</v>
      </c>
      <c r="H10" s="164">
        <v>43.821290271594499</v>
      </c>
      <c r="I10" s="164">
        <v>47.219514765153697</v>
      </c>
      <c r="J10" s="164">
        <v>49.183517841647102</v>
      </c>
      <c r="K10" s="164">
        <v>49.350649350649299</v>
      </c>
      <c r="L10" s="171">
        <v>46.575869133578699</v>
      </c>
      <c r="M10" s="164"/>
      <c r="N10" s="172">
        <v>49.253180896182897</v>
      </c>
      <c r="O10" s="173">
        <v>57.208714206685798</v>
      </c>
      <c r="P10" s="174">
        <v>53.230947551434298</v>
      </c>
      <c r="Q10" s="164"/>
      <c r="R10" s="175">
        <v>48.476833649993402</v>
      </c>
      <c r="S10" s="169"/>
      <c r="T10" s="170">
        <v>-6.0111177437006296</v>
      </c>
      <c r="U10" s="164">
        <v>-12.415362666034399</v>
      </c>
      <c r="V10" s="164">
        <v>-6.5428039878283304</v>
      </c>
      <c r="W10" s="164">
        <v>0.80793815251964396</v>
      </c>
      <c r="X10" s="164">
        <v>6.4082898728568001</v>
      </c>
      <c r="Y10" s="171">
        <v>-3.6873703821297599</v>
      </c>
      <c r="Z10" s="164"/>
      <c r="AA10" s="172">
        <v>-17.2382741390966</v>
      </c>
      <c r="AB10" s="173">
        <v>25.717257132237101</v>
      </c>
      <c r="AC10" s="174">
        <v>1.36588613073429</v>
      </c>
      <c r="AD10" s="164"/>
      <c r="AE10" s="175">
        <v>-2.1569581247534302</v>
      </c>
      <c r="AF10" s="30"/>
      <c r="AG10" s="170">
        <v>43.654013329469699</v>
      </c>
      <c r="AH10" s="164">
        <v>48.117805115776697</v>
      </c>
      <c r="AI10" s="164">
        <v>49.456679223413502</v>
      </c>
      <c r="AJ10" s="164">
        <v>49.215335194059698</v>
      </c>
      <c r="AK10" s="164">
        <v>47.995310977055297</v>
      </c>
      <c r="AL10" s="171">
        <v>47.687965567742403</v>
      </c>
      <c r="AM10" s="164"/>
      <c r="AN10" s="172">
        <v>53.223703274413197</v>
      </c>
      <c r="AO10" s="173">
        <v>57.387845420299698</v>
      </c>
      <c r="AP10" s="174">
        <v>55.305774347356397</v>
      </c>
      <c r="AQ10" s="164"/>
      <c r="AR10" s="175">
        <v>49.864343127220103</v>
      </c>
      <c r="AS10" s="169"/>
      <c r="AT10" s="170">
        <v>0.71686364902199196</v>
      </c>
      <c r="AU10" s="164">
        <v>0.50151927705327604</v>
      </c>
      <c r="AV10" s="164">
        <v>2.6328451062520202</v>
      </c>
      <c r="AW10" s="164">
        <v>4.6668055799266996</v>
      </c>
      <c r="AX10" s="164">
        <v>1.4611866082232301</v>
      </c>
      <c r="AY10" s="171">
        <v>2.0133160963489098</v>
      </c>
      <c r="AZ10" s="164"/>
      <c r="BA10" s="172">
        <v>-6.4013810786452598</v>
      </c>
      <c r="BB10" s="173">
        <v>0.66856724209888996</v>
      </c>
      <c r="BC10" s="174">
        <v>-2.8619487137401101</v>
      </c>
      <c r="BD10" s="164"/>
      <c r="BE10" s="175">
        <v>0.41667516819155098</v>
      </c>
    </row>
    <row r="11" spans="1:57" x14ac:dyDescent="0.2">
      <c r="A11" s="21" t="s">
        <v>20</v>
      </c>
      <c r="B11" s="2" t="s">
        <v>72</v>
      </c>
      <c r="C11" s="3"/>
      <c r="D11" s="24" t="s">
        <v>16</v>
      </c>
      <c r="E11" s="27" t="s">
        <v>17</v>
      </c>
      <c r="F11" s="3"/>
      <c r="G11" s="170">
        <v>42.6412732474964</v>
      </c>
      <c r="H11" s="164">
        <v>44.434012875536403</v>
      </c>
      <c r="I11" s="164">
        <v>48.900214592274601</v>
      </c>
      <c r="J11" s="164">
        <v>49.204220314735302</v>
      </c>
      <c r="K11" s="164">
        <v>48.788447782546399</v>
      </c>
      <c r="L11" s="171">
        <v>46.7936337625178</v>
      </c>
      <c r="M11" s="164"/>
      <c r="N11" s="172">
        <v>48.292203147353298</v>
      </c>
      <c r="O11" s="173">
        <v>55.852110157367598</v>
      </c>
      <c r="P11" s="174">
        <v>52.072156652360498</v>
      </c>
      <c r="Q11" s="164"/>
      <c r="R11" s="175">
        <v>48.301783159615702</v>
      </c>
      <c r="S11" s="169"/>
      <c r="T11" s="170">
        <v>-10.5114513539383</v>
      </c>
      <c r="U11" s="164">
        <v>-13.298533229128299</v>
      </c>
      <c r="V11" s="164">
        <v>-6.9506688257892302</v>
      </c>
      <c r="W11" s="164">
        <v>-4.5618928803427403</v>
      </c>
      <c r="X11" s="164">
        <v>1.74394575666031</v>
      </c>
      <c r="Y11" s="171">
        <v>-6.7710143683254698</v>
      </c>
      <c r="Z11" s="164"/>
      <c r="AA11" s="172">
        <v>-14.3352421365959</v>
      </c>
      <c r="AB11" s="173">
        <v>10.413645426634</v>
      </c>
      <c r="AC11" s="174">
        <v>-2.6217782922972601</v>
      </c>
      <c r="AD11" s="164"/>
      <c r="AE11" s="175">
        <v>-5.5332284413943604</v>
      </c>
      <c r="AF11" s="30"/>
      <c r="AG11" s="170">
        <v>42.460211015736697</v>
      </c>
      <c r="AH11" s="164">
        <v>51.374731759656598</v>
      </c>
      <c r="AI11" s="164">
        <v>55.867757510729597</v>
      </c>
      <c r="AJ11" s="164">
        <v>55.4765736766809</v>
      </c>
      <c r="AK11" s="164">
        <v>50.742131616595103</v>
      </c>
      <c r="AL11" s="171">
        <v>51.184281115879799</v>
      </c>
      <c r="AM11" s="164"/>
      <c r="AN11" s="172">
        <v>50.012294349070103</v>
      </c>
      <c r="AO11" s="173">
        <v>53.722952432045702</v>
      </c>
      <c r="AP11" s="174">
        <v>51.867623390557902</v>
      </c>
      <c r="AQ11" s="164"/>
      <c r="AR11" s="175">
        <v>51.3795217657878</v>
      </c>
      <c r="AS11" s="169"/>
      <c r="AT11" s="170">
        <v>-17.080565671095801</v>
      </c>
      <c r="AU11" s="164">
        <v>-11.6592101829218</v>
      </c>
      <c r="AV11" s="164">
        <v>-7.96127113541952</v>
      </c>
      <c r="AW11" s="164">
        <v>-7.9559476576162496</v>
      </c>
      <c r="AX11" s="164">
        <v>-8.37838796734761</v>
      </c>
      <c r="AY11" s="171">
        <v>-10.4280635790667</v>
      </c>
      <c r="AZ11" s="164"/>
      <c r="BA11" s="172">
        <v>-12.603892587235901</v>
      </c>
      <c r="BB11" s="173">
        <v>-8.5286527106146295</v>
      </c>
      <c r="BC11" s="174">
        <v>-10.540273648538401</v>
      </c>
      <c r="BD11" s="164"/>
      <c r="BE11" s="175">
        <v>-10.4605680442469</v>
      </c>
    </row>
    <row r="12" spans="1:57" x14ac:dyDescent="0.2">
      <c r="A12" s="21" t="s">
        <v>21</v>
      </c>
      <c r="B12" s="3" t="str">
        <f t="shared" si="0"/>
        <v>Virginia Area</v>
      </c>
      <c r="C12" s="3"/>
      <c r="D12" s="24" t="s">
        <v>16</v>
      </c>
      <c r="E12" s="27" t="s">
        <v>17</v>
      </c>
      <c r="F12" s="3"/>
      <c r="G12" s="170">
        <v>37.2334673343207</v>
      </c>
      <c r="H12" s="164">
        <v>45.358158779415497</v>
      </c>
      <c r="I12" s="164">
        <v>52.175752873968499</v>
      </c>
      <c r="J12" s="164">
        <v>52.335613701013202</v>
      </c>
      <c r="K12" s="164">
        <v>49.6273832193149</v>
      </c>
      <c r="L12" s="171">
        <v>47.346075181606601</v>
      </c>
      <c r="M12" s="164"/>
      <c r="N12" s="172">
        <v>43.670216517384802</v>
      </c>
      <c r="O12" s="173">
        <v>43.381056491995203</v>
      </c>
      <c r="P12" s="174">
        <v>43.525636504689999</v>
      </c>
      <c r="Q12" s="164"/>
      <c r="R12" s="175">
        <v>46.254521273916097</v>
      </c>
      <c r="S12" s="169"/>
      <c r="T12" s="170">
        <v>-9.4975448803393991</v>
      </c>
      <c r="U12" s="164">
        <v>-4.9906247547790299</v>
      </c>
      <c r="V12" s="164">
        <v>8.0099695363577297</v>
      </c>
      <c r="W12" s="164">
        <v>13.612977089775701</v>
      </c>
      <c r="X12" s="164">
        <v>23.024525714586598</v>
      </c>
      <c r="Y12" s="171">
        <v>5.8759442741152599</v>
      </c>
      <c r="Z12" s="164"/>
      <c r="AA12" s="172">
        <v>4.3250709921759602</v>
      </c>
      <c r="AB12" s="173">
        <v>12.5617123309171</v>
      </c>
      <c r="AC12" s="174">
        <v>8.2701165756076698</v>
      </c>
      <c r="AD12" s="164"/>
      <c r="AE12" s="175">
        <v>6.5075414286985902</v>
      </c>
      <c r="AF12" s="30"/>
      <c r="AG12" s="170">
        <v>35.861132660977503</v>
      </c>
      <c r="AH12" s="164">
        <v>47.190093330512198</v>
      </c>
      <c r="AI12" s="164">
        <v>50.936831464372098</v>
      </c>
      <c r="AJ12" s="164">
        <v>50.034675694101601</v>
      </c>
      <c r="AK12" s="164">
        <v>46.484237252274397</v>
      </c>
      <c r="AL12" s="171">
        <v>46.101394080447598</v>
      </c>
      <c r="AM12" s="164"/>
      <c r="AN12" s="172">
        <v>44.900909796177402</v>
      </c>
      <c r="AO12" s="173">
        <v>43.532689188236098</v>
      </c>
      <c r="AP12" s="174">
        <v>44.216799492206697</v>
      </c>
      <c r="AQ12" s="164"/>
      <c r="AR12" s="175">
        <v>45.562938483807301</v>
      </c>
      <c r="AS12" s="169"/>
      <c r="AT12" s="170">
        <v>-5.4218010324363597</v>
      </c>
      <c r="AU12" s="164">
        <v>0.25361907620188601</v>
      </c>
      <c r="AV12" s="164">
        <v>5.6114494056466402</v>
      </c>
      <c r="AW12" s="164">
        <v>6.1878223795230403</v>
      </c>
      <c r="AX12" s="164">
        <v>8.5252529573511193</v>
      </c>
      <c r="AY12" s="171">
        <v>3.2877486401785898</v>
      </c>
      <c r="AZ12" s="164"/>
      <c r="BA12" s="172">
        <v>4.2992278856125701</v>
      </c>
      <c r="BB12" s="173">
        <v>2.4349362795720499</v>
      </c>
      <c r="BC12" s="174">
        <v>3.37297895876622</v>
      </c>
      <c r="BD12" s="164"/>
      <c r="BE12" s="175">
        <v>3.3112068033689099</v>
      </c>
    </row>
    <row r="13" spans="1:57" x14ac:dyDescent="0.2">
      <c r="A13" s="34" t="s">
        <v>22</v>
      </c>
      <c r="B13" s="2" t="s">
        <v>88</v>
      </c>
      <c r="C13" s="3"/>
      <c r="D13" s="24" t="s">
        <v>16</v>
      </c>
      <c r="E13" s="27" t="s">
        <v>17</v>
      </c>
      <c r="F13" s="3"/>
      <c r="G13" s="170">
        <v>37.854926369033699</v>
      </c>
      <c r="H13" s="164">
        <v>42.892504170328699</v>
      </c>
      <c r="I13" s="164">
        <v>48.4161719072303</v>
      </c>
      <c r="J13" s="164">
        <v>49.154275259636499</v>
      </c>
      <c r="K13" s="164">
        <v>47.002744345392898</v>
      </c>
      <c r="L13" s="171">
        <v>45.064124410324403</v>
      </c>
      <c r="M13" s="164"/>
      <c r="N13" s="172">
        <v>47.635019999641202</v>
      </c>
      <c r="O13" s="173">
        <v>60.429409337948996</v>
      </c>
      <c r="P13" s="174">
        <v>54.032214668795099</v>
      </c>
      <c r="Q13" s="164"/>
      <c r="R13" s="175">
        <v>47.626435912744597</v>
      </c>
      <c r="S13" s="169"/>
      <c r="T13" s="170">
        <v>-8.2901439369362606</v>
      </c>
      <c r="U13" s="164">
        <v>-7.5453647344405905E-2</v>
      </c>
      <c r="V13" s="164">
        <v>11.4505526530228</v>
      </c>
      <c r="W13" s="164">
        <v>18.2179330409679</v>
      </c>
      <c r="X13" s="164">
        <v>15.5041206347938</v>
      </c>
      <c r="Y13" s="171">
        <v>7.3382104910995496</v>
      </c>
      <c r="Z13" s="164"/>
      <c r="AA13" s="172">
        <v>-12.122234239398701</v>
      </c>
      <c r="AB13" s="173">
        <v>43.760189188278602</v>
      </c>
      <c r="AC13" s="174">
        <v>12.2702761381302</v>
      </c>
      <c r="AD13" s="164"/>
      <c r="AE13" s="175">
        <v>8.8920722005535193</v>
      </c>
      <c r="AF13" s="30"/>
      <c r="AG13" s="170">
        <v>43.622311707413303</v>
      </c>
      <c r="AH13" s="164">
        <v>52.617890262057998</v>
      </c>
      <c r="AI13" s="164">
        <v>56.897634123154702</v>
      </c>
      <c r="AJ13" s="164">
        <v>55.217619414898301</v>
      </c>
      <c r="AK13" s="164">
        <v>50.396181234417298</v>
      </c>
      <c r="AL13" s="171">
        <v>51.750327348388304</v>
      </c>
      <c r="AM13" s="164"/>
      <c r="AN13" s="172">
        <v>49.768165593442198</v>
      </c>
      <c r="AO13" s="173">
        <v>54.140060267977198</v>
      </c>
      <c r="AP13" s="174">
        <v>51.954112930709698</v>
      </c>
      <c r="AQ13" s="164"/>
      <c r="AR13" s="175">
        <v>51.808551800480103</v>
      </c>
      <c r="AS13" s="169"/>
      <c r="AT13" s="170">
        <v>11.171798232321001</v>
      </c>
      <c r="AU13" s="164">
        <v>24.5046303229838</v>
      </c>
      <c r="AV13" s="164">
        <v>28.388345684871499</v>
      </c>
      <c r="AW13" s="164">
        <v>26.927615359523202</v>
      </c>
      <c r="AX13" s="164">
        <v>20.006262612136901</v>
      </c>
      <c r="AY13" s="171">
        <v>22.448220487876</v>
      </c>
      <c r="AZ13" s="164"/>
      <c r="BA13" s="172">
        <v>2.3197955167529298</v>
      </c>
      <c r="BB13" s="173">
        <v>9.7316922847990792</v>
      </c>
      <c r="BC13" s="174">
        <v>6.0523749463984799</v>
      </c>
      <c r="BD13" s="164"/>
      <c r="BE13" s="175">
        <v>17.2552886606504</v>
      </c>
    </row>
    <row r="14" spans="1:57" x14ac:dyDescent="0.2">
      <c r="A14" s="21" t="s">
        <v>23</v>
      </c>
      <c r="B14" s="3" t="str">
        <f t="shared" si="0"/>
        <v>Arlington, VA</v>
      </c>
      <c r="C14" s="3"/>
      <c r="D14" s="24" t="s">
        <v>16</v>
      </c>
      <c r="E14" s="27" t="s">
        <v>17</v>
      </c>
      <c r="F14" s="3"/>
      <c r="G14" s="170">
        <v>32.594142259414198</v>
      </c>
      <c r="H14" s="164">
        <v>41.255230125522999</v>
      </c>
      <c r="I14" s="164">
        <v>44.435146443514597</v>
      </c>
      <c r="J14" s="164">
        <v>45.512552301255198</v>
      </c>
      <c r="K14" s="164">
        <v>41.861924686192403</v>
      </c>
      <c r="L14" s="171">
        <v>41.131799163179899</v>
      </c>
      <c r="M14" s="164"/>
      <c r="N14" s="172">
        <v>40.826359832635902</v>
      </c>
      <c r="O14" s="173">
        <v>52.112970711297002</v>
      </c>
      <c r="P14" s="174">
        <v>46.469665271966498</v>
      </c>
      <c r="Q14" s="164"/>
      <c r="R14" s="175">
        <v>42.656903765690302</v>
      </c>
      <c r="S14" s="169"/>
      <c r="T14" s="170">
        <v>-3.7531635105747001</v>
      </c>
      <c r="U14" s="164">
        <v>17.915434148118798</v>
      </c>
      <c r="V14" s="164">
        <v>21.396920050265599</v>
      </c>
      <c r="W14" s="164">
        <v>31.398052186238999</v>
      </c>
      <c r="X14" s="164">
        <v>18.051842765271299</v>
      </c>
      <c r="Y14" s="171">
        <v>17.149055664114002</v>
      </c>
      <c r="Z14" s="164"/>
      <c r="AA14" s="172">
        <v>-23.959339383807698</v>
      </c>
      <c r="AB14" s="173">
        <v>32.951026906578498</v>
      </c>
      <c r="AC14" s="174">
        <v>5.6027951497076997E-2</v>
      </c>
      <c r="AD14" s="164"/>
      <c r="AE14" s="175">
        <v>11.234431557413</v>
      </c>
      <c r="AF14" s="30"/>
      <c r="AG14" s="170">
        <v>41.3336820083682</v>
      </c>
      <c r="AH14" s="164">
        <v>54.777719665271903</v>
      </c>
      <c r="AI14" s="164">
        <v>59.442991631799103</v>
      </c>
      <c r="AJ14" s="164">
        <v>57.115585774058502</v>
      </c>
      <c r="AK14" s="164">
        <v>51.888075313807498</v>
      </c>
      <c r="AL14" s="171">
        <v>52.911610878661001</v>
      </c>
      <c r="AM14" s="164"/>
      <c r="AN14" s="172">
        <v>48.865062761506202</v>
      </c>
      <c r="AO14" s="173">
        <v>49.165794979079401</v>
      </c>
      <c r="AP14" s="174">
        <v>49.015428870292801</v>
      </c>
      <c r="AQ14" s="164"/>
      <c r="AR14" s="175">
        <v>51.798416019127302</v>
      </c>
      <c r="AS14" s="169"/>
      <c r="AT14" s="170">
        <v>17.037808426492798</v>
      </c>
      <c r="AU14" s="164">
        <v>33.852869659338999</v>
      </c>
      <c r="AV14" s="164">
        <v>35.568675087253602</v>
      </c>
      <c r="AW14" s="164">
        <v>35.228883396083297</v>
      </c>
      <c r="AX14" s="164">
        <v>32.2643887631722</v>
      </c>
      <c r="AY14" s="171">
        <v>31.258949922422801</v>
      </c>
      <c r="AZ14" s="164"/>
      <c r="BA14" s="172">
        <v>6.1606942982128796</v>
      </c>
      <c r="BB14" s="173">
        <v>11.5603639429539</v>
      </c>
      <c r="BC14" s="174">
        <v>8.8018487932814402</v>
      </c>
      <c r="BD14" s="164"/>
      <c r="BE14" s="175">
        <v>24.321317182588299</v>
      </c>
    </row>
    <row r="15" spans="1:57" x14ac:dyDescent="0.2">
      <c r="A15" s="21" t="s">
        <v>24</v>
      </c>
      <c r="B15" s="3" t="str">
        <f t="shared" si="0"/>
        <v>Suburban Virginia Area</v>
      </c>
      <c r="C15" s="3"/>
      <c r="D15" s="24" t="s">
        <v>16</v>
      </c>
      <c r="E15" s="27" t="s">
        <v>17</v>
      </c>
      <c r="F15" s="3"/>
      <c r="G15" s="170">
        <v>39.597411933860499</v>
      </c>
      <c r="H15" s="164">
        <v>38.993529834651298</v>
      </c>
      <c r="I15" s="164">
        <v>44.6441409058231</v>
      </c>
      <c r="J15" s="164">
        <v>45.8662832494608</v>
      </c>
      <c r="K15" s="164">
        <v>43.3932422717469</v>
      </c>
      <c r="L15" s="171">
        <v>42.498921639108502</v>
      </c>
      <c r="M15" s="164"/>
      <c r="N15" s="172">
        <v>42.803738317757002</v>
      </c>
      <c r="O15" s="173">
        <v>53.903666427030899</v>
      </c>
      <c r="P15" s="174">
        <v>48.353702372393897</v>
      </c>
      <c r="Q15" s="164"/>
      <c r="R15" s="175">
        <v>44.171716134332897</v>
      </c>
      <c r="S15" s="169"/>
      <c r="T15" s="170">
        <v>-5.5435297468879696</v>
      </c>
      <c r="U15" s="164">
        <v>-17.616079536861101</v>
      </c>
      <c r="V15" s="164">
        <v>-5.6193880510279701</v>
      </c>
      <c r="W15" s="164">
        <v>-0.16565526955361301</v>
      </c>
      <c r="X15" s="164">
        <v>-4.0522522158172096</v>
      </c>
      <c r="Y15" s="171">
        <v>-6.68738760438442</v>
      </c>
      <c r="Z15" s="164"/>
      <c r="AA15" s="172">
        <v>-23.964995751911601</v>
      </c>
      <c r="AB15" s="173">
        <v>33.961184329205203</v>
      </c>
      <c r="AC15" s="174">
        <v>2.8400786847947099E-2</v>
      </c>
      <c r="AD15" s="164"/>
      <c r="AE15" s="175">
        <v>-4.6752565444154204</v>
      </c>
      <c r="AF15" s="30"/>
      <c r="AG15" s="170">
        <v>42.214234363766998</v>
      </c>
      <c r="AH15" s="164">
        <v>49.2056074766355</v>
      </c>
      <c r="AI15" s="164">
        <v>52.508986340762</v>
      </c>
      <c r="AJ15" s="164">
        <v>51.046010064701598</v>
      </c>
      <c r="AK15" s="164">
        <v>46.480948957584403</v>
      </c>
      <c r="AL15" s="171">
        <v>48.2911574406901</v>
      </c>
      <c r="AM15" s="164"/>
      <c r="AN15" s="172">
        <v>47.225017972681499</v>
      </c>
      <c r="AO15" s="173">
        <v>50.334291876347898</v>
      </c>
      <c r="AP15" s="174">
        <v>48.779654924514702</v>
      </c>
      <c r="AQ15" s="164"/>
      <c r="AR15" s="175">
        <v>48.430728150354298</v>
      </c>
      <c r="AS15" s="169"/>
      <c r="AT15" s="170">
        <v>-1.37393498546314</v>
      </c>
      <c r="AU15" s="164">
        <v>-1.5527976207970999</v>
      </c>
      <c r="AV15" s="164">
        <v>1.7522016248414201</v>
      </c>
      <c r="AW15" s="164">
        <v>0.96996755820523695</v>
      </c>
      <c r="AX15" s="164">
        <v>-3.1950635946950201</v>
      </c>
      <c r="AY15" s="171">
        <v>-0.61891377681754201</v>
      </c>
      <c r="AZ15" s="164"/>
      <c r="BA15" s="172">
        <v>-8.6876172136926897</v>
      </c>
      <c r="BB15" s="173">
        <v>0.37371385301020799</v>
      </c>
      <c r="BC15" s="174">
        <v>-4.2301897921374403</v>
      </c>
      <c r="BD15" s="164"/>
      <c r="BE15" s="175">
        <v>-1.68358738196413</v>
      </c>
    </row>
    <row r="16" spans="1:57" x14ac:dyDescent="0.2">
      <c r="A16" s="21" t="s">
        <v>25</v>
      </c>
      <c r="B16" s="3" t="str">
        <f t="shared" si="0"/>
        <v>Alexandria, VA</v>
      </c>
      <c r="C16" s="3"/>
      <c r="D16" s="24" t="s">
        <v>16</v>
      </c>
      <c r="E16" s="27" t="s">
        <v>17</v>
      </c>
      <c r="F16" s="3"/>
      <c r="G16" s="170">
        <v>40.526378468500603</v>
      </c>
      <c r="H16" s="164">
        <v>43.277360962248402</v>
      </c>
      <c r="I16" s="164">
        <v>44.587352625937797</v>
      </c>
      <c r="J16" s="164">
        <v>45.480528760271497</v>
      </c>
      <c r="K16" s="164">
        <v>44.682624746933399</v>
      </c>
      <c r="L16" s="171">
        <v>43.710849112778298</v>
      </c>
      <c r="M16" s="164"/>
      <c r="N16" s="172">
        <v>49.517684887459801</v>
      </c>
      <c r="O16" s="173">
        <v>67.285935453137995</v>
      </c>
      <c r="P16" s="174">
        <v>58.401810170298901</v>
      </c>
      <c r="Q16" s="164"/>
      <c r="R16" s="175">
        <v>47.908266557784202</v>
      </c>
      <c r="S16" s="169"/>
      <c r="T16" s="170">
        <v>-9.7332371010659902</v>
      </c>
      <c r="U16" s="164">
        <v>-5.9562748675629402</v>
      </c>
      <c r="V16" s="164">
        <v>-1.74422266318192</v>
      </c>
      <c r="W16" s="164">
        <v>2.0142415061246002</v>
      </c>
      <c r="X16" s="164">
        <v>-0.66266257977890097</v>
      </c>
      <c r="Y16" s="171">
        <v>-3.23320758408377</v>
      </c>
      <c r="Z16" s="164"/>
      <c r="AA16" s="172">
        <v>-20.710476748982401</v>
      </c>
      <c r="AB16" s="173">
        <v>38.8955997598027</v>
      </c>
      <c r="AC16" s="174">
        <v>5.3278648006609499</v>
      </c>
      <c r="AD16" s="164"/>
      <c r="AE16" s="175">
        <v>-0.41397375075561998</v>
      </c>
      <c r="AF16" s="30"/>
      <c r="AG16" s="170">
        <v>40.8776944146719</v>
      </c>
      <c r="AH16" s="164">
        <v>48.794212218649498</v>
      </c>
      <c r="AI16" s="164">
        <v>53.012980826485602</v>
      </c>
      <c r="AJ16" s="164">
        <v>52.783732285340001</v>
      </c>
      <c r="AK16" s="164">
        <v>50.232225794926698</v>
      </c>
      <c r="AL16" s="171">
        <v>49.140169108014703</v>
      </c>
      <c r="AM16" s="164"/>
      <c r="AN16" s="172">
        <v>52.340121471954198</v>
      </c>
      <c r="AO16" s="173">
        <v>58.913897820650199</v>
      </c>
      <c r="AP16" s="174">
        <v>55.627009646302199</v>
      </c>
      <c r="AQ16" s="164"/>
      <c r="AR16" s="175">
        <v>50.993552118954</v>
      </c>
      <c r="AS16" s="169"/>
      <c r="AT16" s="170">
        <v>1.74454149348314</v>
      </c>
      <c r="AU16" s="164">
        <v>14.5501068205508</v>
      </c>
      <c r="AV16" s="164">
        <v>16.8358022350357</v>
      </c>
      <c r="AW16" s="164">
        <v>17.3447751007132</v>
      </c>
      <c r="AX16" s="164">
        <v>13.1599084523294</v>
      </c>
      <c r="AY16" s="171">
        <v>12.955667417351</v>
      </c>
      <c r="AZ16" s="164"/>
      <c r="BA16" s="172">
        <v>-2.8814617031171501</v>
      </c>
      <c r="BB16" s="173">
        <v>7.0806447448587804</v>
      </c>
      <c r="BC16" s="174">
        <v>2.1510535282537901</v>
      </c>
      <c r="BD16" s="164"/>
      <c r="BE16" s="175">
        <v>9.3505984236155104</v>
      </c>
    </row>
    <row r="17" spans="1:57" x14ac:dyDescent="0.2">
      <c r="A17" s="21" t="s">
        <v>26</v>
      </c>
      <c r="B17" s="3" t="str">
        <f t="shared" si="0"/>
        <v>Fairfax/Tysons Corner, VA</v>
      </c>
      <c r="C17" s="3"/>
      <c r="D17" s="24" t="s">
        <v>16</v>
      </c>
      <c r="E17" s="27" t="s">
        <v>17</v>
      </c>
      <c r="F17" s="3"/>
      <c r="G17" s="170">
        <v>43.151318833873198</v>
      </c>
      <c r="H17" s="164">
        <v>41.496992133271597</v>
      </c>
      <c r="I17" s="164">
        <v>42.827394724664501</v>
      </c>
      <c r="J17" s="164">
        <v>43.301712170291502</v>
      </c>
      <c r="K17" s="164">
        <v>44.5395650161962</v>
      </c>
      <c r="L17" s="171">
        <v>43.063396575659397</v>
      </c>
      <c r="M17" s="164"/>
      <c r="N17" s="172">
        <v>48.519204072188799</v>
      </c>
      <c r="O17" s="173">
        <v>57.623785284590397</v>
      </c>
      <c r="P17" s="174">
        <v>53.071494678389598</v>
      </c>
      <c r="Q17" s="164"/>
      <c r="R17" s="175">
        <v>45.922853176439403</v>
      </c>
      <c r="S17" s="169"/>
      <c r="T17" s="170">
        <v>6.3087052333354299</v>
      </c>
      <c r="U17" s="164">
        <v>0.66382344097217705</v>
      </c>
      <c r="V17" s="164">
        <v>4.84480395303697</v>
      </c>
      <c r="W17" s="164">
        <v>11.8452819798026</v>
      </c>
      <c r="X17" s="164">
        <v>19.340862746693301</v>
      </c>
      <c r="Y17" s="171">
        <v>8.3632206099774304</v>
      </c>
      <c r="Z17" s="164"/>
      <c r="AA17" s="172">
        <v>-4.3955466284785798</v>
      </c>
      <c r="AB17" s="173">
        <v>43.229076785977703</v>
      </c>
      <c r="AC17" s="174">
        <v>16.667081785921599</v>
      </c>
      <c r="AD17" s="164"/>
      <c r="AE17" s="175">
        <v>10.9704766600674</v>
      </c>
      <c r="AF17" s="30"/>
      <c r="AG17" s="170">
        <v>41.378412771864802</v>
      </c>
      <c r="AH17" s="164">
        <v>51.451874132346099</v>
      </c>
      <c r="AI17" s="164">
        <v>55.738084220268298</v>
      </c>
      <c r="AJ17" s="164">
        <v>54.792341508560803</v>
      </c>
      <c r="AK17" s="164">
        <v>47.952336881073499</v>
      </c>
      <c r="AL17" s="171">
        <v>50.262609902822703</v>
      </c>
      <c r="AM17" s="164"/>
      <c r="AN17" s="172">
        <v>47.194585839888902</v>
      </c>
      <c r="AO17" s="173">
        <v>51.567561314206301</v>
      </c>
      <c r="AP17" s="174">
        <v>49.381073577047601</v>
      </c>
      <c r="AQ17" s="164"/>
      <c r="AR17" s="175">
        <v>50.010742381172697</v>
      </c>
      <c r="AS17" s="169"/>
      <c r="AT17" s="170">
        <v>8.2868367356929902</v>
      </c>
      <c r="AU17" s="164">
        <v>20.878263962957099</v>
      </c>
      <c r="AV17" s="164">
        <v>22.5871556564062</v>
      </c>
      <c r="AW17" s="164">
        <v>21.635648678951199</v>
      </c>
      <c r="AX17" s="164">
        <v>12.9598351923488</v>
      </c>
      <c r="AY17" s="171">
        <v>17.577707306631901</v>
      </c>
      <c r="AZ17" s="164"/>
      <c r="BA17" s="172">
        <v>0.99262676971218999</v>
      </c>
      <c r="BB17" s="173">
        <v>11.700814876404101</v>
      </c>
      <c r="BC17" s="174">
        <v>6.3141985793367397</v>
      </c>
      <c r="BD17" s="164"/>
      <c r="BE17" s="175">
        <v>14.165300130263899</v>
      </c>
    </row>
    <row r="18" spans="1:57" x14ac:dyDescent="0.2">
      <c r="A18" s="21" t="s">
        <v>27</v>
      </c>
      <c r="B18" s="3" t="str">
        <f t="shared" si="0"/>
        <v>I-95 Fredericksburg, VA</v>
      </c>
      <c r="C18" s="3"/>
      <c r="D18" s="24" t="s">
        <v>16</v>
      </c>
      <c r="E18" s="27" t="s">
        <v>17</v>
      </c>
      <c r="F18" s="3"/>
      <c r="G18" s="170">
        <v>44.7463556851311</v>
      </c>
      <c r="H18" s="164">
        <v>48.688046647230301</v>
      </c>
      <c r="I18" s="164">
        <v>55.626822157434397</v>
      </c>
      <c r="J18" s="164">
        <v>53.644314868804599</v>
      </c>
      <c r="K18" s="164">
        <v>50.215743440233197</v>
      </c>
      <c r="L18" s="171">
        <v>50.5842565597667</v>
      </c>
      <c r="M18" s="164"/>
      <c r="N18" s="172">
        <v>50.425655976676303</v>
      </c>
      <c r="O18" s="173">
        <v>53.644314868804599</v>
      </c>
      <c r="P18" s="174">
        <v>52.034985422740498</v>
      </c>
      <c r="Q18" s="164"/>
      <c r="R18" s="175">
        <v>50.998750520616397</v>
      </c>
      <c r="S18" s="169"/>
      <c r="T18" s="170">
        <v>-15.421971232060301</v>
      </c>
      <c r="U18" s="164">
        <v>-7.4602526724975702</v>
      </c>
      <c r="V18" s="164">
        <v>8.2786094475503909</v>
      </c>
      <c r="W18" s="164">
        <v>8.9833313712318894</v>
      </c>
      <c r="X18" s="164">
        <v>6.9460292939031003</v>
      </c>
      <c r="Y18" s="171">
        <v>-5.8409250245984902E-2</v>
      </c>
      <c r="Z18" s="164"/>
      <c r="AA18" s="172">
        <v>-5.2108493256015098</v>
      </c>
      <c r="AB18" s="173">
        <v>0.70672192117785204</v>
      </c>
      <c r="AC18" s="174">
        <v>-2.2501141399737001</v>
      </c>
      <c r="AD18" s="164"/>
      <c r="AE18" s="175">
        <v>-0.70741789145637302</v>
      </c>
      <c r="AF18" s="30"/>
      <c r="AG18" s="170">
        <v>44.5131195335276</v>
      </c>
      <c r="AH18" s="164">
        <v>49.886297376093196</v>
      </c>
      <c r="AI18" s="164">
        <v>53.172011661807502</v>
      </c>
      <c r="AJ18" s="164">
        <v>55.099125364431401</v>
      </c>
      <c r="AK18" s="164">
        <v>51.498542274052397</v>
      </c>
      <c r="AL18" s="171">
        <v>50.833819241982503</v>
      </c>
      <c r="AM18" s="164"/>
      <c r="AN18" s="172">
        <v>50.306122448979501</v>
      </c>
      <c r="AO18" s="173">
        <v>52.081632653061199</v>
      </c>
      <c r="AP18" s="174">
        <v>51.1938775510204</v>
      </c>
      <c r="AQ18" s="164"/>
      <c r="AR18" s="175">
        <v>50.936693044564699</v>
      </c>
      <c r="AS18" s="169"/>
      <c r="AT18" s="170">
        <v>-8.2268985488098298</v>
      </c>
      <c r="AU18" s="164">
        <v>-2.16623640980775</v>
      </c>
      <c r="AV18" s="164">
        <v>1.9686582384395099</v>
      </c>
      <c r="AW18" s="164">
        <v>4.4060524490684001</v>
      </c>
      <c r="AX18" s="164">
        <v>1.0883084674900001</v>
      </c>
      <c r="AY18" s="171">
        <v>-0.46549317750617802</v>
      </c>
      <c r="AZ18" s="164"/>
      <c r="BA18" s="172">
        <v>-5.2063746847053398</v>
      </c>
      <c r="BB18" s="173">
        <v>-7.5341558730394</v>
      </c>
      <c r="BC18" s="174">
        <v>-6.4049089523053304</v>
      </c>
      <c r="BD18" s="164"/>
      <c r="BE18" s="175">
        <v>-2.2468086363016901</v>
      </c>
    </row>
    <row r="19" spans="1:57" x14ac:dyDescent="0.2">
      <c r="A19" s="21" t="s">
        <v>28</v>
      </c>
      <c r="B19" s="3" t="str">
        <f t="shared" si="0"/>
        <v>Dulles Airport Area, VA</v>
      </c>
      <c r="C19" s="3"/>
      <c r="D19" s="24" t="s">
        <v>16</v>
      </c>
      <c r="E19" s="27" t="s">
        <v>17</v>
      </c>
      <c r="F19" s="3"/>
      <c r="G19" s="170">
        <v>41.548093340922001</v>
      </c>
      <c r="H19" s="164">
        <v>44.925061658129302</v>
      </c>
      <c r="I19" s="164">
        <v>46.679946879150002</v>
      </c>
      <c r="J19" s="164">
        <v>45.380383228988798</v>
      </c>
      <c r="K19" s="164">
        <v>45.124264845380303</v>
      </c>
      <c r="L19" s="171">
        <v>44.731549990514097</v>
      </c>
      <c r="M19" s="164"/>
      <c r="N19" s="172">
        <v>45.399354961107903</v>
      </c>
      <c r="O19" s="173">
        <v>49.7249098842724</v>
      </c>
      <c r="P19" s="174">
        <v>47.562132422690098</v>
      </c>
      <c r="Q19" s="164"/>
      <c r="R19" s="175">
        <v>45.5402878282787</v>
      </c>
      <c r="S19" s="169"/>
      <c r="T19" s="170">
        <v>6.3273786574133499</v>
      </c>
      <c r="U19" s="164">
        <v>10.3549106326985</v>
      </c>
      <c r="V19" s="164">
        <v>15.326927583782499</v>
      </c>
      <c r="W19" s="164">
        <v>18.977699971228901</v>
      </c>
      <c r="X19" s="164">
        <v>21.032025167549101</v>
      </c>
      <c r="Y19" s="171">
        <v>14.2940405569248</v>
      </c>
      <c r="Z19" s="164"/>
      <c r="AA19" s="172">
        <v>5.6097071315087099</v>
      </c>
      <c r="AB19" s="173">
        <v>29.449145566494298</v>
      </c>
      <c r="AC19" s="174">
        <v>16.859471953891202</v>
      </c>
      <c r="AD19" s="164"/>
      <c r="AE19" s="175">
        <v>15.0476943821962</v>
      </c>
      <c r="AF19" s="30"/>
      <c r="AG19" s="170">
        <v>47.121039650920103</v>
      </c>
      <c r="AH19" s="164">
        <v>59.061373553405403</v>
      </c>
      <c r="AI19" s="164">
        <v>64.197970024663206</v>
      </c>
      <c r="AJ19" s="164">
        <v>63.137924492506102</v>
      </c>
      <c r="AK19" s="164">
        <v>56.089926010244703</v>
      </c>
      <c r="AL19" s="171">
        <v>57.921646746347903</v>
      </c>
      <c r="AM19" s="164"/>
      <c r="AN19" s="172">
        <v>50.192088787706297</v>
      </c>
      <c r="AO19" s="173">
        <v>51.804686017833397</v>
      </c>
      <c r="AP19" s="174">
        <v>50.998387402769801</v>
      </c>
      <c r="AQ19" s="164"/>
      <c r="AR19" s="175">
        <v>55.943572648182702</v>
      </c>
      <c r="AS19" s="169"/>
      <c r="AT19" s="170">
        <v>12.210413487794201</v>
      </c>
      <c r="AU19" s="164">
        <v>17.9575404675006</v>
      </c>
      <c r="AV19" s="164">
        <v>25.880677217895101</v>
      </c>
      <c r="AW19" s="164">
        <v>27.984701677815998</v>
      </c>
      <c r="AX19" s="164">
        <v>24.4312790781877</v>
      </c>
      <c r="AY19" s="171">
        <v>21.954692509487799</v>
      </c>
      <c r="AZ19" s="164"/>
      <c r="BA19" s="172">
        <v>11.6306242168694</v>
      </c>
      <c r="BB19" s="173">
        <v>14.503805025486701</v>
      </c>
      <c r="BC19" s="174">
        <v>13.0716756202598</v>
      </c>
      <c r="BD19" s="164"/>
      <c r="BE19" s="175">
        <v>19.509311110346001</v>
      </c>
    </row>
    <row r="20" spans="1:57" x14ac:dyDescent="0.2">
      <c r="A20" s="21" t="s">
        <v>29</v>
      </c>
      <c r="B20" s="3" t="str">
        <f t="shared" si="0"/>
        <v>Williamsburg, VA</v>
      </c>
      <c r="C20" s="3"/>
      <c r="D20" s="24" t="s">
        <v>16</v>
      </c>
      <c r="E20" s="27" t="s">
        <v>17</v>
      </c>
      <c r="F20" s="3"/>
      <c r="G20" s="170">
        <v>41.368209255533102</v>
      </c>
      <c r="H20" s="164">
        <v>49.470154258886602</v>
      </c>
      <c r="I20" s="164">
        <v>62.240107310529801</v>
      </c>
      <c r="J20" s="164">
        <v>64.614352783366797</v>
      </c>
      <c r="K20" s="164">
        <v>62.132796780684103</v>
      </c>
      <c r="L20" s="171">
        <v>55.965124077800098</v>
      </c>
      <c r="M20" s="164"/>
      <c r="N20" s="172">
        <v>57.9610999329309</v>
      </c>
      <c r="O20" s="173">
        <v>53.534540576794001</v>
      </c>
      <c r="P20" s="174">
        <v>55.747820254862503</v>
      </c>
      <c r="Q20" s="164"/>
      <c r="R20" s="175">
        <v>55.903037271246497</v>
      </c>
      <c r="S20" s="169"/>
      <c r="T20" s="170">
        <v>-11.456076219084199</v>
      </c>
      <c r="U20" s="164">
        <v>-18.642132448939201</v>
      </c>
      <c r="V20" s="164">
        <v>3.5779691008971799</v>
      </c>
      <c r="W20" s="164">
        <v>23.329418425915399</v>
      </c>
      <c r="X20" s="164">
        <v>31.2387957749294</v>
      </c>
      <c r="Y20" s="171">
        <v>4.6659045980962501</v>
      </c>
      <c r="Z20" s="164"/>
      <c r="AA20" s="172">
        <v>1.1872359920956801</v>
      </c>
      <c r="AB20" s="173">
        <v>44.350689267499398</v>
      </c>
      <c r="AC20" s="174">
        <v>18.064826143023598</v>
      </c>
      <c r="AD20" s="164"/>
      <c r="AE20" s="175">
        <v>8.15434388203259</v>
      </c>
      <c r="AF20" s="30"/>
      <c r="AG20" s="170">
        <v>39.201877934272296</v>
      </c>
      <c r="AH20" s="164">
        <v>41.351441985244797</v>
      </c>
      <c r="AI20" s="164">
        <v>43.769282360831603</v>
      </c>
      <c r="AJ20" s="164">
        <v>44.322602280348697</v>
      </c>
      <c r="AK20" s="164">
        <v>43.551307847082398</v>
      </c>
      <c r="AL20" s="171">
        <v>42.439302481555998</v>
      </c>
      <c r="AM20" s="164"/>
      <c r="AN20" s="172">
        <v>52.370892018779301</v>
      </c>
      <c r="AO20" s="173">
        <v>57.357478202548599</v>
      </c>
      <c r="AP20" s="174">
        <v>54.864185110663897</v>
      </c>
      <c r="AQ20" s="164"/>
      <c r="AR20" s="175">
        <v>45.989268947015397</v>
      </c>
      <c r="AS20" s="169"/>
      <c r="AT20" s="170">
        <v>0.29036365083154198</v>
      </c>
      <c r="AU20" s="164">
        <v>-8.5749721216808101</v>
      </c>
      <c r="AV20" s="164">
        <v>-4.4852416310912302E-2</v>
      </c>
      <c r="AW20" s="164">
        <v>10.5245925689053</v>
      </c>
      <c r="AX20" s="164">
        <v>7.1147858308396899</v>
      </c>
      <c r="AY20" s="171">
        <v>1.59371190214681</v>
      </c>
      <c r="AZ20" s="164"/>
      <c r="BA20" s="172">
        <v>-2.1069666710271902</v>
      </c>
      <c r="BB20" s="173">
        <v>1.5618284718101001</v>
      </c>
      <c r="BC20" s="174">
        <v>-0.220622043991413</v>
      </c>
      <c r="BD20" s="164"/>
      <c r="BE20" s="175">
        <v>0.97297843645712501</v>
      </c>
    </row>
    <row r="21" spans="1:57" x14ac:dyDescent="0.2">
      <c r="A21" s="21" t="s">
        <v>30</v>
      </c>
      <c r="B21" s="3" t="str">
        <f t="shared" si="0"/>
        <v>Virginia Beach, VA</v>
      </c>
      <c r="C21" s="3"/>
      <c r="D21" s="24" t="s">
        <v>16</v>
      </c>
      <c r="E21" s="27" t="s">
        <v>17</v>
      </c>
      <c r="F21" s="3"/>
      <c r="G21" s="170">
        <v>36.4032563111586</v>
      </c>
      <c r="H21" s="164">
        <v>36.370364279253302</v>
      </c>
      <c r="I21" s="164">
        <v>37.069319957240303</v>
      </c>
      <c r="J21" s="164">
        <v>38.613132717311302</v>
      </c>
      <c r="K21" s="164">
        <v>39.478661294301403</v>
      </c>
      <c r="L21" s="171">
        <v>37.5880932433098</v>
      </c>
      <c r="M21" s="164"/>
      <c r="N21" s="172">
        <v>43.376367075075997</v>
      </c>
      <c r="O21" s="173">
        <v>58.4244716717375</v>
      </c>
      <c r="P21" s="174">
        <v>50.900419373406699</v>
      </c>
      <c r="Q21" s="164"/>
      <c r="R21" s="175">
        <v>41.3885791419684</v>
      </c>
      <c r="S21" s="169"/>
      <c r="T21" s="170">
        <v>-13.3795218589201</v>
      </c>
      <c r="U21" s="164">
        <v>-18.559153878591399</v>
      </c>
      <c r="V21" s="164">
        <v>-16.851750130197601</v>
      </c>
      <c r="W21" s="164">
        <v>-15.903781971692601</v>
      </c>
      <c r="X21" s="164">
        <v>-11.7668029224342</v>
      </c>
      <c r="Y21" s="171">
        <v>-15.3138849710689</v>
      </c>
      <c r="Z21" s="164"/>
      <c r="AA21" s="172">
        <v>-30.729577071318701</v>
      </c>
      <c r="AB21" s="173">
        <v>27.4558314943277</v>
      </c>
      <c r="AC21" s="174">
        <v>-6.1379050201630996</v>
      </c>
      <c r="AD21" s="164"/>
      <c r="AE21" s="175">
        <v>-12.3080410263007</v>
      </c>
      <c r="AF21" s="30"/>
      <c r="AG21" s="170">
        <v>34.234437957404801</v>
      </c>
      <c r="AH21" s="164">
        <v>37.690157059452297</v>
      </c>
      <c r="AI21" s="164">
        <v>37.78472165118</v>
      </c>
      <c r="AJ21" s="164">
        <v>37.738134340614202</v>
      </c>
      <c r="AK21" s="164">
        <v>38.553572896965697</v>
      </c>
      <c r="AL21" s="171">
        <v>37.200355134655197</v>
      </c>
      <c r="AM21" s="164"/>
      <c r="AN21" s="172">
        <v>45.440342077131803</v>
      </c>
      <c r="AO21" s="173">
        <v>51.200559164542298</v>
      </c>
      <c r="AP21" s="174">
        <v>48.3204506208371</v>
      </c>
      <c r="AQ21" s="164"/>
      <c r="AR21" s="175">
        <v>40.376890914215899</v>
      </c>
      <c r="AS21" s="169"/>
      <c r="AT21" s="170">
        <v>-5.7191905083257302</v>
      </c>
      <c r="AU21" s="164">
        <v>-2.89043003345129</v>
      </c>
      <c r="AV21" s="164">
        <v>-4.0067133025628099</v>
      </c>
      <c r="AW21" s="164">
        <v>-5.1886991316714299</v>
      </c>
      <c r="AX21" s="164">
        <v>-7.9467002362797601</v>
      </c>
      <c r="AY21" s="171">
        <v>-5.1834591433920796</v>
      </c>
      <c r="AZ21" s="164"/>
      <c r="BA21" s="172">
        <v>-13.911359321030501</v>
      </c>
      <c r="BB21" s="173">
        <v>-3.0802467896397299</v>
      </c>
      <c r="BC21" s="174">
        <v>-8.4935169540309605</v>
      </c>
      <c r="BD21" s="164"/>
      <c r="BE21" s="175">
        <v>-6.3433145924925904</v>
      </c>
    </row>
    <row r="22" spans="1:57" x14ac:dyDescent="0.2">
      <c r="A22" s="34" t="s">
        <v>31</v>
      </c>
      <c r="B22" s="3" t="str">
        <f t="shared" si="0"/>
        <v>Norfolk/Portsmouth, VA</v>
      </c>
      <c r="C22" s="3"/>
      <c r="D22" s="24" t="s">
        <v>16</v>
      </c>
      <c r="E22" s="27" t="s">
        <v>17</v>
      </c>
      <c r="F22" s="3"/>
      <c r="G22" s="170">
        <v>40.007031112673502</v>
      </c>
      <c r="H22" s="164">
        <v>38.143786254174699</v>
      </c>
      <c r="I22" s="164">
        <v>39.9367199859377</v>
      </c>
      <c r="J22" s="164">
        <v>41.378098084021701</v>
      </c>
      <c r="K22" s="164">
        <v>42.327298294955099</v>
      </c>
      <c r="L22" s="171">
        <v>40.3585867463526</v>
      </c>
      <c r="M22" s="164"/>
      <c r="N22" s="172">
        <v>45.579187906486197</v>
      </c>
      <c r="O22" s="173">
        <v>59.184390929864598</v>
      </c>
      <c r="P22" s="174">
        <v>52.381789418175401</v>
      </c>
      <c r="Q22" s="164"/>
      <c r="R22" s="175">
        <v>43.7937875097305</v>
      </c>
      <c r="S22" s="169"/>
      <c r="T22" s="170">
        <v>-1.8871085336759901</v>
      </c>
      <c r="U22" s="164">
        <v>-6.1735387386505902</v>
      </c>
      <c r="V22" s="164">
        <v>-6.45275302059349</v>
      </c>
      <c r="W22" s="164">
        <v>0.65133944198806204</v>
      </c>
      <c r="X22" s="164">
        <v>-2.0223741785746698</v>
      </c>
      <c r="Y22" s="171">
        <v>-3.1856558663860999</v>
      </c>
      <c r="Z22" s="164"/>
      <c r="AA22" s="172">
        <v>-23.424811817083899</v>
      </c>
      <c r="AB22" s="173">
        <v>27.412085163687401</v>
      </c>
      <c r="AC22" s="174">
        <v>-1.14153005031348</v>
      </c>
      <c r="AD22" s="164"/>
      <c r="AE22" s="175">
        <v>-2.4966657611922001</v>
      </c>
      <c r="AF22" s="30"/>
      <c r="AG22" s="170">
        <v>45.9087713130602</v>
      </c>
      <c r="AH22" s="164">
        <v>50.975566883459301</v>
      </c>
      <c r="AI22" s="164">
        <v>53.018984004218602</v>
      </c>
      <c r="AJ22" s="164">
        <v>52.663033925118597</v>
      </c>
      <c r="AK22" s="164">
        <v>50.158200035155502</v>
      </c>
      <c r="AL22" s="171">
        <v>50.544911232202402</v>
      </c>
      <c r="AM22" s="164"/>
      <c r="AN22" s="172">
        <v>54.789945508876698</v>
      </c>
      <c r="AO22" s="173">
        <v>56.661979258217599</v>
      </c>
      <c r="AP22" s="174">
        <v>55.725962383547099</v>
      </c>
      <c r="AQ22" s="164"/>
      <c r="AR22" s="175">
        <v>52.025211561158102</v>
      </c>
      <c r="AS22" s="169"/>
      <c r="AT22" s="170">
        <v>3.03113900993166</v>
      </c>
      <c r="AU22" s="164">
        <v>6.3415527581639601</v>
      </c>
      <c r="AV22" s="164">
        <v>7.6742688259790004</v>
      </c>
      <c r="AW22" s="164">
        <v>10.7650768043511</v>
      </c>
      <c r="AX22" s="164">
        <v>5.0406455482360002</v>
      </c>
      <c r="AY22" s="171">
        <v>6.6213184848876496</v>
      </c>
      <c r="AZ22" s="164"/>
      <c r="BA22" s="172">
        <v>-2.9518064924454199</v>
      </c>
      <c r="BB22" s="173">
        <v>3.6958398642471302</v>
      </c>
      <c r="BC22" s="174">
        <v>0.31774750334869001</v>
      </c>
      <c r="BD22" s="164"/>
      <c r="BE22" s="175">
        <v>4.6096504979831101</v>
      </c>
    </row>
    <row r="23" spans="1:57" x14ac:dyDescent="0.2">
      <c r="A23" s="35" t="s">
        <v>32</v>
      </c>
      <c r="B23" s="3" t="str">
        <f t="shared" si="0"/>
        <v>Newport News/Hampton, VA</v>
      </c>
      <c r="C23" s="3"/>
      <c r="D23" s="24" t="s">
        <v>16</v>
      </c>
      <c r="E23" s="27" t="s">
        <v>17</v>
      </c>
      <c r="F23" s="3"/>
      <c r="G23" s="170">
        <v>50.973885442216101</v>
      </c>
      <c r="H23" s="164">
        <v>48.073871014283597</v>
      </c>
      <c r="I23" s="164">
        <v>49.040542490261103</v>
      </c>
      <c r="J23" s="164">
        <v>53.3544943009666</v>
      </c>
      <c r="K23" s="164">
        <v>54.249026114557701</v>
      </c>
      <c r="L23" s="171">
        <v>51.138363872456999</v>
      </c>
      <c r="M23" s="164"/>
      <c r="N23" s="172">
        <v>50.122637426056798</v>
      </c>
      <c r="O23" s="173">
        <v>55.836098687058097</v>
      </c>
      <c r="P23" s="174">
        <v>52.979368056557398</v>
      </c>
      <c r="Q23" s="164"/>
      <c r="R23" s="175">
        <v>51.664365067914297</v>
      </c>
      <c r="S23" s="169"/>
      <c r="T23" s="170">
        <v>-0.87864317732924002</v>
      </c>
      <c r="U23" s="164">
        <v>-6.9030997858006904</v>
      </c>
      <c r="V23" s="164">
        <v>-7.2479785312984104</v>
      </c>
      <c r="W23" s="164">
        <v>1.9782620193910101</v>
      </c>
      <c r="X23" s="164">
        <v>9.0083765910826106</v>
      </c>
      <c r="Y23" s="171">
        <v>-0.903252986323417</v>
      </c>
      <c r="Z23" s="164"/>
      <c r="AA23" s="172">
        <v>-12.001377032061001</v>
      </c>
      <c r="AB23" s="173">
        <v>13.426126698868201</v>
      </c>
      <c r="AC23" s="174">
        <v>-0.213342570294245</v>
      </c>
      <c r="AD23" s="164"/>
      <c r="AE23" s="175">
        <v>-0.70210861426022397</v>
      </c>
      <c r="AF23" s="30"/>
      <c r="AG23" s="170">
        <v>51.031597172125203</v>
      </c>
      <c r="AH23" s="164">
        <v>55.258981387967097</v>
      </c>
      <c r="AI23" s="164">
        <v>57.1562545087288</v>
      </c>
      <c r="AJ23" s="164">
        <v>57.791083537729001</v>
      </c>
      <c r="AK23" s="164">
        <v>56.164334150916098</v>
      </c>
      <c r="AL23" s="171">
        <v>55.480450151493201</v>
      </c>
      <c r="AM23" s="164"/>
      <c r="AN23" s="172">
        <v>60.5792814889626</v>
      </c>
      <c r="AO23" s="173">
        <v>64.1718366758043</v>
      </c>
      <c r="AP23" s="174">
        <v>62.375559082383397</v>
      </c>
      <c r="AQ23" s="164"/>
      <c r="AR23" s="175">
        <v>57.450481274604698</v>
      </c>
      <c r="AS23" s="169"/>
      <c r="AT23" s="170">
        <v>2.3317625962053201</v>
      </c>
      <c r="AU23" s="164">
        <v>2.53239268327984</v>
      </c>
      <c r="AV23" s="164">
        <v>5.51808761396713</v>
      </c>
      <c r="AW23" s="164">
        <v>7.9410036718208801</v>
      </c>
      <c r="AX23" s="164">
        <v>2.2871441492851301</v>
      </c>
      <c r="AY23" s="171">
        <v>4.1384920695202103</v>
      </c>
      <c r="AZ23" s="164"/>
      <c r="BA23" s="172">
        <v>-5.1111926635858902</v>
      </c>
      <c r="BB23" s="173">
        <v>1.75397069570237</v>
      </c>
      <c r="BC23" s="174">
        <v>-1.6996191550800599</v>
      </c>
      <c r="BD23" s="164"/>
      <c r="BE23" s="175">
        <v>2.2546139013201598</v>
      </c>
    </row>
    <row r="24" spans="1:57" x14ac:dyDescent="0.2">
      <c r="A24" s="36" t="s">
        <v>33</v>
      </c>
      <c r="B24" s="3" t="str">
        <f t="shared" si="0"/>
        <v>Chesapeake/Suffolk, VA</v>
      </c>
      <c r="C24" s="3"/>
      <c r="D24" s="25" t="s">
        <v>16</v>
      </c>
      <c r="E24" s="28" t="s">
        <v>17</v>
      </c>
      <c r="F24" s="3"/>
      <c r="G24" s="176">
        <v>54.445414847161501</v>
      </c>
      <c r="H24" s="177">
        <v>52.786026200873302</v>
      </c>
      <c r="I24" s="177">
        <v>54.253275109170303</v>
      </c>
      <c r="J24" s="177">
        <v>54.375545851528301</v>
      </c>
      <c r="K24" s="177">
        <v>54.724890829694303</v>
      </c>
      <c r="L24" s="178">
        <v>54.117030567685497</v>
      </c>
      <c r="M24" s="164"/>
      <c r="N24" s="179">
        <v>52.995633187772903</v>
      </c>
      <c r="O24" s="180">
        <v>59.109170305676798</v>
      </c>
      <c r="P24" s="181">
        <v>56.052401746724797</v>
      </c>
      <c r="Q24" s="164"/>
      <c r="R24" s="182">
        <v>54.669993761696801</v>
      </c>
      <c r="S24" s="169"/>
      <c r="T24" s="176">
        <v>4.3172690763052204</v>
      </c>
      <c r="U24" s="177">
        <v>-2.6731078904991898</v>
      </c>
      <c r="V24" s="177">
        <v>-1.4281180577594399</v>
      </c>
      <c r="W24" s="177">
        <v>2.1325459317585298</v>
      </c>
      <c r="X24" s="177">
        <v>15.311004784688899</v>
      </c>
      <c r="Y24" s="178">
        <v>3.2114064894396601</v>
      </c>
      <c r="Z24" s="164"/>
      <c r="AA24" s="179">
        <v>-10.4750663912658</v>
      </c>
      <c r="AB24" s="180">
        <v>17.459215550156099</v>
      </c>
      <c r="AC24" s="181">
        <v>2.3604465709728801</v>
      </c>
      <c r="AD24" s="164"/>
      <c r="AE24" s="182">
        <v>2.96066544480473</v>
      </c>
      <c r="AF24" s="31"/>
      <c r="AG24" s="176">
        <v>58.288209606986797</v>
      </c>
      <c r="AH24" s="177">
        <v>67.593886462881997</v>
      </c>
      <c r="AI24" s="177">
        <v>68.794759825327503</v>
      </c>
      <c r="AJ24" s="177">
        <v>66.192139737991198</v>
      </c>
      <c r="AK24" s="177">
        <v>61.799126637554501</v>
      </c>
      <c r="AL24" s="178">
        <v>64.533624454148395</v>
      </c>
      <c r="AM24" s="164"/>
      <c r="AN24" s="179">
        <v>60.406113537117903</v>
      </c>
      <c r="AO24" s="180">
        <v>63.078602620087302</v>
      </c>
      <c r="AP24" s="181">
        <v>61.742358078602599</v>
      </c>
      <c r="AQ24" s="164"/>
      <c r="AR24" s="182">
        <v>63.736119775421002</v>
      </c>
      <c r="AS24" s="75"/>
      <c r="AT24" s="176">
        <v>7.59310011284862</v>
      </c>
      <c r="AU24" s="177">
        <v>8.0633901144931492</v>
      </c>
      <c r="AV24" s="177">
        <v>7.94107571085988</v>
      </c>
      <c r="AW24" s="177">
        <v>6.0074131058115903</v>
      </c>
      <c r="AX24" s="177">
        <v>7.6443295048299902</v>
      </c>
      <c r="AY24" s="178">
        <v>7.44499861860377</v>
      </c>
      <c r="AZ24" s="164"/>
      <c r="BA24" s="179">
        <v>-1.7891373801916901</v>
      </c>
      <c r="BB24" s="180">
        <v>3.08285163776493</v>
      </c>
      <c r="BC24" s="181">
        <v>0.64061499039077496</v>
      </c>
      <c r="BD24" s="164"/>
      <c r="BE24" s="182">
        <v>5.4713066099577699</v>
      </c>
    </row>
    <row r="25" spans="1:57" x14ac:dyDescent="0.2">
      <c r="A25" s="19" t="s">
        <v>43</v>
      </c>
      <c r="B25" s="3" t="str">
        <f t="shared" si="0"/>
        <v>Richmond CBD/Airport, VA</v>
      </c>
      <c r="C25" s="9"/>
      <c r="D25" s="23" t="s">
        <v>16</v>
      </c>
      <c r="E25" s="26" t="s">
        <v>17</v>
      </c>
      <c r="F25" s="3"/>
      <c r="G25" s="161">
        <v>33.3396119796571</v>
      </c>
      <c r="H25" s="162">
        <v>35.260877754756002</v>
      </c>
      <c r="I25" s="162">
        <v>40.685628178564698</v>
      </c>
      <c r="J25" s="162">
        <v>41.7404407609719</v>
      </c>
      <c r="K25" s="162">
        <v>40.968167263138</v>
      </c>
      <c r="L25" s="163">
        <v>38.398945187417503</v>
      </c>
      <c r="M25" s="164"/>
      <c r="N25" s="165">
        <v>44.735355057449603</v>
      </c>
      <c r="O25" s="166">
        <v>57.524957619137297</v>
      </c>
      <c r="P25" s="167">
        <v>51.130156338293403</v>
      </c>
      <c r="Q25" s="164"/>
      <c r="R25" s="168">
        <v>42.0364340876678</v>
      </c>
      <c r="S25" s="169"/>
      <c r="T25" s="161">
        <v>-11.122460076475001</v>
      </c>
      <c r="U25" s="162">
        <v>-9.5228182964336803</v>
      </c>
      <c r="V25" s="162">
        <v>-8.20054882945157</v>
      </c>
      <c r="W25" s="162">
        <v>-0.18261037070067501</v>
      </c>
      <c r="X25" s="162">
        <v>0.15073990659574801</v>
      </c>
      <c r="Y25" s="163">
        <v>-5.6664004969935799</v>
      </c>
      <c r="Z25" s="164"/>
      <c r="AA25" s="165">
        <v>-20.2537095274064</v>
      </c>
      <c r="AB25" s="166">
        <v>31.771110043133799</v>
      </c>
      <c r="AC25" s="167">
        <v>2.4362191777507798</v>
      </c>
      <c r="AD25" s="164"/>
      <c r="AE25" s="168">
        <v>-2.9744120002319598</v>
      </c>
      <c r="AF25" s="29"/>
      <c r="AG25" s="161">
        <v>38.166321341118802</v>
      </c>
      <c r="AH25" s="162">
        <v>49.2418534563948</v>
      </c>
      <c r="AI25" s="162">
        <v>55.561310981352399</v>
      </c>
      <c r="AJ25" s="162">
        <v>55.208137125635702</v>
      </c>
      <c r="AK25" s="162">
        <v>47.113392352608699</v>
      </c>
      <c r="AL25" s="163">
        <v>49.058203051422097</v>
      </c>
      <c r="AM25" s="164"/>
      <c r="AN25" s="165">
        <v>46.388208702203798</v>
      </c>
      <c r="AO25" s="166">
        <v>51.525711056696103</v>
      </c>
      <c r="AP25" s="167">
        <v>48.956959879449897</v>
      </c>
      <c r="AQ25" s="164"/>
      <c r="AR25" s="168">
        <v>49.029276430858602</v>
      </c>
      <c r="AS25" s="169"/>
      <c r="AT25" s="161">
        <v>-19.4190140413534</v>
      </c>
      <c r="AU25" s="162">
        <v>-11.3739079185699</v>
      </c>
      <c r="AV25" s="162">
        <v>-6.5992531108085304</v>
      </c>
      <c r="AW25" s="162">
        <v>-6.8886911679267104</v>
      </c>
      <c r="AX25" s="162">
        <v>-12.732443005073801</v>
      </c>
      <c r="AY25" s="163">
        <v>-11.027221554919601</v>
      </c>
      <c r="AZ25" s="164"/>
      <c r="BA25" s="165">
        <v>-16.4457644793439</v>
      </c>
      <c r="BB25" s="166">
        <v>-6.7651103949567801</v>
      </c>
      <c r="BC25" s="167">
        <v>-11.6168552517065</v>
      </c>
      <c r="BD25" s="164"/>
      <c r="BE25" s="168">
        <v>-11.1961141916283</v>
      </c>
    </row>
    <row r="26" spans="1:57" x14ac:dyDescent="0.2">
      <c r="A26" s="20" t="s">
        <v>44</v>
      </c>
      <c r="B26" s="3" t="str">
        <f t="shared" si="0"/>
        <v>Richmond North/Glen Allen, VA</v>
      </c>
      <c r="C26" s="10"/>
      <c r="D26" s="24" t="s">
        <v>16</v>
      </c>
      <c r="E26" s="27" t="s">
        <v>17</v>
      </c>
      <c r="F26" s="3"/>
      <c r="G26" s="170">
        <v>45.409540954095398</v>
      </c>
      <c r="H26" s="164">
        <v>47.142214221422101</v>
      </c>
      <c r="I26" s="164">
        <v>52.171467146714598</v>
      </c>
      <c r="J26" s="164">
        <v>52.475247524752398</v>
      </c>
      <c r="K26" s="164">
        <v>52.0139513951395</v>
      </c>
      <c r="L26" s="171">
        <v>49.842484248424803</v>
      </c>
      <c r="M26" s="164"/>
      <c r="N26" s="172">
        <v>51.485148514851403</v>
      </c>
      <c r="O26" s="173">
        <v>60.598559855985499</v>
      </c>
      <c r="P26" s="174">
        <v>56.041854185418501</v>
      </c>
      <c r="Q26" s="164"/>
      <c r="R26" s="175">
        <v>51.613732801851597</v>
      </c>
      <c r="S26" s="169"/>
      <c r="T26" s="170">
        <v>-8.9958248542245496</v>
      </c>
      <c r="U26" s="164">
        <v>-11.0619066596491</v>
      </c>
      <c r="V26" s="164">
        <v>-2.8576721547601802</v>
      </c>
      <c r="W26" s="164">
        <v>-0.17069204770863999</v>
      </c>
      <c r="X26" s="164">
        <v>4.9768460312393801</v>
      </c>
      <c r="Y26" s="171">
        <v>-3.6760305720050899</v>
      </c>
      <c r="Z26" s="164"/>
      <c r="AA26" s="172">
        <v>-11.986949129527501</v>
      </c>
      <c r="AB26" s="173">
        <v>17.383589652068601</v>
      </c>
      <c r="AC26" s="174">
        <v>1.83096617698848</v>
      </c>
      <c r="AD26" s="164"/>
      <c r="AE26" s="175">
        <v>-2.04213968938793</v>
      </c>
      <c r="AF26" s="30"/>
      <c r="AG26" s="170">
        <v>42.4870612061206</v>
      </c>
      <c r="AH26" s="164">
        <v>52.151777677767697</v>
      </c>
      <c r="AI26" s="164">
        <v>57.248537353735301</v>
      </c>
      <c r="AJ26" s="164">
        <v>55.991224122412198</v>
      </c>
      <c r="AK26" s="164">
        <v>52.005513051305101</v>
      </c>
      <c r="AL26" s="171">
        <v>51.9768226822682</v>
      </c>
      <c r="AM26" s="164"/>
      <c r="AN26" s="172">
        <v>51.926755175517499</v>
      </c>
      <c r="AO26" s="173">
        <v>56.716921692169201</v>
      </c>
      <c r="AP26" s="174">
        <v>54.321838433843297</v>
      </c>
      <c r="AQ26" s="164"/>
      <c r="AR26" s="175">
        <v>52.646827182718198</v>
      </c>
      <c r="AS26" s="169"/>
      <c r="AT26" s="170">
        <v>-13.823298762581199</v>
      </c>
      <c r="AU26" s="164">
        <v>-7.3392426323539803</v>
      </c>
      <c r="AV26" s="164">
        <v>-2.5345922992241499</v>
      </c>
      <c r="AW26" s="164">
        <v>-3.4775099131534701</v>
      </c>
      <c r="AX26" s="164">
        <v>-2.6237616621071802</v>
      </c>
      <c r="AY26" s="171">
        <v>-5.7493764559170897</v>
      </c>
      <c r="AZ26" s="164"/>
      <c r="BA26" s="172">
        <v>-8.4649370972352607</v>
      </c>
      <c r="BB26" s="173">
        <v>-3.3977491926043699</v>
      </c>
      <c r="BC26" s="174">
        <v>-5.89096698610442</v>
      </c>
      <c r="BD26" s="164"/>
      <c r="BE26" s="175">
        <v>-5.7928879023311302</v>
      </c>
    </row>
    <row r="27" spans="1:57" x14ac:dyDescent="0.2">
      <c r="A27" s="21" t="s">
        <v>45</v>
      </c>
      <c r="B27" s="3" t="str">
        <f t="shared" si="0"/>
        <v>Richmond West/Midlothian, VA</v>
      </c>
      <c r="C27" s="3"/>
      <c r="D27" s="24" t="s">
        <v>16</v>
      </c>
      <c r="E27" s="27" t="s">
        <v>17</v>
      </c>
      <c r="F27" s="3"/>
      <c r="G27" s="170">
        <v>55.203308063404499</v>
      </c>
      <c r="H27" s="164">
        <v>52.963473466574698</v>
      </c>
      <c r="I27" s="164">
        <v>55.513439007580899</v>
      </c>
      <c r="J27" s="164">
        <v>58.511371467953097</v>
      </c>
      <c r="K27" s="164">
        <v>58.063404548587101</v>
      </c>
      <c r="L27" s="171">
        <v>56.050999310820103</v>
      </c>
      <c r="M27" s="164"/>
      <c r="N27" s="172">
        <v>52.1364576154376</v>
      </c>
      <c r="O27" s="173">
        <v>54.962095106822801</v>
      </c>
      <c r="P27" s="174">
        <v>53.549276361130197</v>
      </c>
      <c r="Q27" s="164"/>
      <c r="R27" s="175">
        <v>55.336221325194401</v>
      </c>
      <c r="S27" s="169"/>
      <c r="T27" s="170">
        <v>8.5353175483885995</v>
      </c>
      <c r="U27" s="164">
        <v>-1.4158709543858401</v>
      </c>
      <c r="V27" s="164">
        <v>3.6632151461589402</v>
      </c>
      <c r="W27" s="164">
        <v>8.2161844751684203</v>
      </c>
      <c r="X27" s="164">
        <v>20.446261223821701</v>
      </c>
      <c r="Y27" s="171">
        <v>7.6191061979464703</v>
      </c>
      <c r="Z27" s="164"/>
      <c r="AA27" s="172">
        <v>-4.9681162257893599</v>
      </c>
      <c r="AB27" s="173">
        <v>13.203178842177801</v>
      </c>
      <c r="AC27" s="174">
        <v>3.5631220055203299</v>
      </c>
      <c r="AD27" s="164"/>
      <c r="AE27" s="175">
        <v>6.4662394940240002</v>
      </c>
      <c r="AF27" s="30"/>
      <c r="AG27" s="170">
        <v>47.510337698139203</v>
      </c>
      <c r="AH27" s="164">
        <v>55.487594762232902</v>
      </c>
      <c r="AI27" s="164">
        <v>58.597518952446499</v>
      </c>
      <c r="AJ27" s="164">
        <v>60.303239145416903</v>
      </c>
      <c r="AK27" s="164">
        <v>56.116471399035099</v>
      </c>
      <c r="AL27" s="171">
        <v>55.6030323914541</v>
      </c>
      <c r="AM27" s="164"/>
      <c r="AN27" s="172">
        <v>57.417298414886197</v>
      </c>
      <c r="AO27" s="173">
        <v>61.440385940730501</v>
      </c>
      <c r="AP27" s="174">
        <v>59.428842177808399</v>
      </c>
      <c r="AQ27" s="164"/>
      <c r="AR27" s="175">
        <v>56.696120901840999</v>
      </c>
      <c r="AS27" s="169"/>
      <c r="AT27" s="170">
        <v>-0.51987052375182496</v>
      </c>
      <c r="AU27" s="164">
        <v>-1.09771062662843</v>
      </c>
      <c r="AV27" s="164">
        <v>-1.91468689056559</v>
      </c>
      <c r="AW27" s="164">
        <v>1.74801077626715</v>
      </c>
      <c r="AX27" s="164">
        <v>1.82247274031092</v>
      </c>
      <c r="AY27" s="171">
        <v>1.16565994027734E-2</v>
      </c>
      <c r="AZ27" s="164"/>
      <c r="BA27" s="172">
        <v>-1.85077194036532</v>
      </c>
      <c r="BB27" s="173">
        <v>-0.16690336006805401</v>
      </c>
      <c r="BC27" s="174">
        <v>-0.98749454038383699</v>
      </c>
      <c r="BD27" s="164"/>
      <c r="BE27" s="175">
        <v>-0.289683627612637</v>
      </c>
    </row>
    <row r="28" spans="1:57" x14ac:dyDescent="0.2">
      <c r="A28" s="21" t="s">
        <v>46</v>
      </c>
      <c r="B28" s="3" t="str">
        <f t="shared" si="0"/>
        <v>Petersburg/Chester, VA</v>
      </c>
      <c r="C28" s="3"/>
      <c r="D28" s="24" t="s">
        <v>16</v>
      </c>
      <c r="E28" s="27" t="s">
        <v>17</v>
      </c>
      <c r="F28" s="3"/>
      <c r="G28" s="170">
        <v>40.425128107800298</v>
      </c>
      <c r="H28" s="164">
        <v>44.410704118428498</v>
      </c>
      <c r="I28" s="164">
        <v>48.016701461377799</v>
      </c>
      <c r="J28" s="164">
        <v>46.080850256215598</v>
      </c>
      <c r="K28" s="164">
        <v>46.118808122983403</v>
      </c>
      <c r="L28" s="171">
        <v>45.010438413361101</v>
      </c>
      <c r="M28" s="164"/>
      <c r="N28" s="172">
        <v>44.372746251660601</v>
      </c>
      <c r="O28" s="173">
        <v>46.650218257733897</v>
      </c>
      <c r="P28" s="174">
        <v>45.511482254697199</v>
      </c>
      <c r="Q28" s="164"/>
      <c r="R28" s="175">
        <v>45.153593796599999</v>
      </c>
      <c r="S28" s="169"/>
      <c r="T28" s="170">
        <v>-22.794755335492201</v>
      </c>
      <c r="U28" s="164">
        <v>-25.251179170192302</v>
      </c>
      <c r="V28" s="164">
        <v>-17.8384433438457</v>
      </c>
      <c r="W28" s="164">
        <v>-21.072167631034301</v>
      </c>
      <c r="X28" s="164">
        <v>-11.789853062431799</v>
      </c>
      <c r="Y28" s="171">
        <v>-19.876624986660399</v>
      </c>
      <c r="Z28" s="164"/>
      <c r="AA28" s="172">
        <v>-17.609478731133599</v>
      </c>
      <c r="AB28" s="173">
        <v>-18.051647313120601</v>
      </c>
      <c r="AC28" s="174">
        <v>-17.836689173999599</v>
      </c>
      <c r="AD28" s="164"/>
      <c r="AE28" s="175">
        <v>-19.299626425035701</v>
      </c>
      <c r="AF28" s="30"/>
      <c r="AG28" s="170">
        <v>43.959954450559799</v>
      </c>
      <c r="AH28" s="164">
        <v>49.947807933194099</v>
      </c>
      <c r="AI28" s="164">
        <v>52.343898272917002</v>
      </c>
      <c r="AJ28" s="164">
        <v>52.220535205921401</v>
      </c>
      <c r="AK28" s="164">
        <v>49.307268931486</v>
      </c>
      <c r="AL28" s="171">
        <v>49.555892958815697</v>
      </c>
      <c r="AM28" s="164"/>
      <c r="AN28" s="172">
        <v>46.356044790282702</v>
      </c>
      <c r="AO28" s="173">
        <v>46.6359840576959</v>
      </c>
      <c r="AP28" s="174">
        <v>46.496014423989301</v>
      </c>
      <c r="AQ28" s="164"/>
      <c r="AR28" s="175">
        <v>48.681641948865298</v>
      </c>
      <c r="AS28" s="169"/>
      <c r="AT28" s="170">
        <v>-27.1708745289992</v>
      </c>
      <c r="AU28" s="164">
        <v>-23.379370409909701</v>
      </c>
      <c r="AV28" s="164">
        <v>-20.520969271862398</v>
      </c>
      <c r="AW28" s="164">
        <v>-20.555946292801998</v>
      </c>
      <c r="AX28" s="164">
        <v>-18.311897259078201</v>
      </c>
      <c r="AY28" s="171">
        <v>-21.9593430755505</v>
      </c>
      <c r="AZ28" s="164"/>
      <c r="BA28" s="172">
        <v>-21.572992838988998</v>
      </c>
      <c r="BB28" s="173">
        <v>-23.200956664546101</v>
      </c>
      <c r="BC28" s="174">
        <v>-22.397961577472</v>
      </c>
      <c r="BD28" s="164"/>
      <c r="BE28" s="175">
        <v>-22.079527409508401</v>
      </c>
    </row>
    <row r="29" spans="1:57" x14ac:dyDescent="0.2">
      <c r="A29" s="77" t="s">
        <v>99</v>
      </c>
      <c r="B29" s="37" t="s">
        <v>71</v>
      </c>
      <c r="C29" s="3"/>
      <c r="D29" s="24" t="s">
        <v>16</v>
      </c>
      <c r="E29" s="27" t="s">
        <v>17</v>
      </c>
      <c r="F29" s="3"/>
      <c r="G29" s="170">
        <v>33.1476468138275</v>
      </c>
      <c r="H29" s="164">
        <v>39.993752603082001</v>
      </c>
      <c r="I29" s="164">
        <v>47.037692628071603</v>
      </c>
      <c r="J29" s="164">
        <v>47.329237817576001</v>
      </c>
      <c r="K29" s="164">
        <v>45.267596834652203</v>
      </c>
      <c r="L29" s="171">
        <v>42.555185339441799</v>
      </c>
      <c r="M29" s="164"/>
      <c r="N29" s="172">
        <v>40.082257392753</v>
      </c>
      <c r="O29" s="173">
        <v>41.050603915035403</v>
      </c>
      <c r="P29" s="174">
        <v>40.566430653894201</v>
      </c>
      <c r="Q29" s="164"/>
      <c r="R29" s="175">
        <v>41.986969714999702</v>
      </c>
      <c r="S29" s="169"/>
      <c r="T29" s="170">
        <v>-16.7331112036651</v>
      </c>
      <c r="U29" s="164">
        <v>-13.2948118438671</v>
      </c>
      <c r="V29" s="164">
        <v>-0.92808834417372599</v>
      </c>
      <c r="W29" s="164">
        <v>5.6455216359224902</v>
      </c>
      <c r="X29" s="164">
        <v>14.9178992406797</v>
      </c>
      <c r="Y29" s="171">
        <v>-2.2190475057977199</v>
      </c>
      <c r="Z29" s="164"/>
      <c r="AA29" s="172">
        <v>-5.3580426404349897</v>
      </c>
      <c r="AB29" s="173">
        <v>3.8058732249555298</v>
      </c>
      <c r="AC29" s="174">
        <v>-0.94962727292928295</v>
      </c>
      <c r="AD29" s="164"/>
      <c r="AE29" s="175">
        <v>-1.8777276616560401</v>
      </c>
      <c r="AF29" s="30"/>
      <c r="AG29" s="170">
        <v>34.499947938359</v>
      </c>
      <c r="AH29" s="164">
        <v>45.143950437317699</v>
      </c>
      <c r="AI29" s="164">
        <v>48.360058309037903</v>
      </c>
      <c r="AJ29" s="164">
        <v>47.160037484381498</v>
      </c>
      <c r="AK29" s="164">
        <v>42.9638692211578</v>
      </c>
      <c r="AL29" s="171">
        <v>43.625572678050801</v>
      </c>
      <c r="AM29" s="164"/>
      <c r="AN29" s="172">
        <v>41.045397750937099</v>
      </c>
      <c r="AO29" s="173">
        <v>40.589858392336502</v>
      </c>
      <c r="AP29" s="174">
        <v>40.817628071636797</v>
      </c>
      <c r="AQ29" s="164"/>
      <c r="AR29" s="175">
        <v>42.823302790503902</v>
      </c>
      <c r="AS29" s="169"/>
      <c r="AT29" s="170">
        <v>-10.980769499703101</v>
      </c>
      <c r="AU29" s="164">
        <v>-5.60183114886628</v>
      </c>
      <c r="AV29" s="164">
        <v>-0.80439528257528803</v>
      </c>
      <c r="AW29" s="164">
        <v>2.30805085096054</v>
      </c>
      <c r="AX29" s="164">
        <v>4.1123384333817201</v>
      </c>
      <c r="AY29" s="171">
        <v>-2.0502735245916002</v>
      </c>
      <c r="AZ29" s="164"/>
      <c r="BA29" s="172">
        <v>-1.8681210108657</v>
      </c>
      <c r="BB29" s="173">
        <v>-5.4672006299698097</v>
      </c>
      <c r="BC29" s="174">
        <v>-3.6897043637863098</v>
      </c>
      <c r="BD29" s="164"/>
      <c r="BE29" s="175">
        <v>-2.5034353714435702</v>
      </c>
    </row>
    <row r="30" spans="1:57" x14ac:dyDescent="0.2">
      <c r="A30" s="21" t="s">
        <v>48</v>
      </c>
      <c r="B30" s="3" t="str">
        <f t="shared" si="0"/>
        <v>Roanoke, VA</v>
      </c>
      <c r="C30" s="3"/>
      <c r="D30" s="24" t="s">
        <v>16</v>
      </c>
      <c r="E30" s="27" t="s">
        <v>17</v>
      </c>
      <c r="F30" s="3"/>
      <c r="G30" s="170">
        <v>53.827838827838796</v>
      </c>
      <c r="H30" s="164">
        <v>62.783882783882703</v>
      </c>
      <c r="I30" s="164">
        <v>61.373626373626301</v>
      </c>
      <c r="J30" s="164">
        <v>59.230769230769198</v>
      </c>
      <c r="K30" s="164">
        <v>59.230769230769198</v>
      </c>
      <c r="L30" s="171">
        <v>59.2893772893772</v>
      </c>
      <c r="M30" s="164"/>
      <c r="N30" s="172">
        <v>52.509157509157497</v>
      </c>
      <c r="O30" s="173">
        <v>52.564102564102498</v>
      </c>
      <c r="P30" s="174">
        <v>52.536630036630001</v>
      </c>
      <c r="Q30" s="164"/>
      <c r="R30" s="175">
        <v>57.360020931449498</v>
      </c>
      <c r="S30" s="169"/>
      <c r="T30" s="170">
        <v>16.885030670985</v>
      </c>
      <c r="U30" s="164">
        <v>25.201615994068799</v>
      </c>
      <c r="V30" s="164">
        <v>21.307341077827299</v>
      </c>
      <c r="W30" s="164">
        <v>21.620791783278499</v>
      </c>
      <c r="X30" s="164">
        <v>38.220980143902601</v>
      </c>
      <c r="Y30" s="171">
        <v>24.377174371400201</v>
      </c>
      <c r="Z30" s="164"/>
      <c r="AA30" s="172">
        <v>11.2375118807334</v>
      </c>
      <c r="AB30" s="173">
        <v>19.357471955128201</v>
      </c>
      <c r="AC30" s="174">
        <v>15.156647964905799</v>
      </c>
      <c r="AD30" s="164"/>
      <c r="AE30" s="175">
        <v>21.824553041474498</v>
      </c>
      <c r="AF30" s="30"/>
      <c r="AG30" s="170">
        <v>43.145604395604302</v>
      </c>
      <c r="AH30" s="164">
        <v>53.635531135531103</v>
      </c>
      <c r="AI30" s="164">
        <v>55.695970695970601</v>
      </c>
      <c r="AJ30" s="164">
        <v>55.251831501831496</v>
      </c>
      <c r="AK30" s="164">
        <v>51.1446886446886</v>
      </c>
      <c r="AL30" s="171">
        <v>51.774725274725199</v>
      </c>
      <c r="AM30" s="164"/>
      <c r="AN30" s="172">
        <v>54.143772893772798</v>
      </c>
      <c r="AO30" s="173">
        <v>52.760989010989</v>
      </c>
      <c r="AP30" s="174">
        <v>53.452380952380899</v>
      </c>
      <c r="AQ30" s="164"/>
      <c r="AR30" s="175">
        <v>52.2540554683411</v>
      </c>
      <c r="AS30" s="169"/>
      <c r="AT30" s="170">
        <v>5.3361605844806101</v>
      </c>
      <c r="AU30" s="164">
        <v>9.3113655853598001</v>
      </c>
      <c r="AV30" s="164">
        <v>13.0547979592065</v>
      </c>
      <c r="AW30" s="164">
        <v>10.598793567543501</v>
      </c>
      <c r="AX30" s="164">
        <v>13.000408624695901</v>
      </c>
      <c r="AY30" s="171">
        <v>10.389699978718401</v>
      </c>
      <c r="AZ30" s="164"/>
      <c r="BA30" s="172">
        <v>17.198939427109199</v>
      </c>
      <c r="BB30" s="173">
        <v>13.7504419548925</v>
      </c>
      <c r="BC30" s="174">
        <v>15.471246518768201</v>
      </c>
      <c r="BD30" s="164"/>
      <c r="BE30" s="175">
        <v>11.828007155993401</v>
      </c>
    </row>
    <row r="31" spans="1:57" x14ac:dyDescent="0.2">
      <c r="A31" s="21" t="s">
        <v>49</v>
      </c>
      <c r="B31" s="3" t="str">
        <f t="shared" si="0"/>
        <v>Charlottesville, VA</v>
      </c>
      <c r="C31" s="3"/>
      <c r="D31" s="24" t="s">
        <v>16</v>
      </c>
      <c r="E31" s="27" t="s">
        <v>17</v>
      </c>
      <c r="F31" s="3"/>
      <c r="G31" s="170">
        <v>34.727834561445199</v>
      </c>
      <c r="H31" s="164">
        <v>42.262895174708802</v>
      </c>
      <c r="I31" s="164">
        <v>56.025671499881099</v>
      </c>
      <c r="J31" s="164">
        <v>61.706679343950498</v>
      </c>
      <c r="K31" s="164">
        <v>53.981459472308003</v>
      </c>
      <c r="L31" s="171">
        <v>49.740908010458703</v>
      </c>
      <c r="M31" s="164"/>
      <c r="N31" s="172">
        <v>46.612788210125899</v>
      </c>
      <c r="O31" s="173">
        <v>50.297123841217001</v>
      </c>
      <c r="P31" s="174">
        <v>48.4549560256714</v>
      </c>
      <c r="Q31" s="164"/>
      <c r="R31" s="175">
        <v>49.373493157662303</v>
      </c>
      <c r="S31" s="169"/>
      <c r="T31" s="170">
        <v>-22.323448006349299</v>
      </c>
      <c r="U31" s="164">
        <v>-21.0387909406926</v>
      </c>
      <c r="V31" s="164">
        <v>6.5860804747859003</v>
      </c>
      <c r="W31" s="164">
        <v>21.722343558894</v>
      </c>
      <c r="X31" s="164">
        <v>19.1927484946277</v>
      </c>
      <c r="Y31" s="171">
        <v>0.78006899355487602</v>
      </c>
      <c r="Z31" s="164"/>
      <c r="AA31" s="172">
        <v>-4.8272158205834099</v>
      </c>
      <c r="AB31" s="173">
        <v>47.038979074824802</v>
      </c>
      <c r="AC31" s="174">
        <v>16.823504590670201</v>
      </c>
      <c r="AD31" s="164"/>
      <c r="AE31" s="175">
        <v>4.8725242273009197</v>
      </c>
      <c r="AF31" s="30"/>
      <c r="AG31" s="170">
        <v>36.724506774423503</v>
      </c>
      <c r="AH31" s="164">
        <v>50.629902543379998</v>
      </c>
      <c r="AI31" s="164">
        <v>57.4518659377228</v>
      </c>
      <c r="AJ31" s="164">
        <v>58.384834799144201</v>
      </c>
      <c r="AK31" s="164">
        <v>54.468742571903903</v>
      </c>
      <c r="AL31" s="171">
        <v>51.531970525314897</v>
      </c>
      <c r="AM31" s="164"/>
      <c r="AN31" s="172">
        <v>48.009270263845899</v>
      </c>
      <c r="AO31" s="173">
        <v>50.065367245067698</v>
      </c>
      <c r="AP31" s="174">
        <v>49.037318754456798</v>
      </c>
      <c r="AQ31" s="164"/>
      <c r="AR31" s="175">
        <v>50.819212876498298</v>
      </c>
      <c r="AS31" s="169"/>
      <c r="AT31" s="170">
        <v>-11.278521849004999</v>
      </c>
      <c r="AU31" s="164">
        <v>-0.28912614389168501</v>
      </c>
      <c r="AV31" s="164">
        <v>10.0263331708524</v>
      </c>
      <c r="AW31" s="164">
        <v>8.9025022237042197</v>
      </c>
      <c r="AX31" s="164">
        <v>10.6138762975982</v>
      </c>
      <c r="AY31" s="171">
        <v>4.2142728831618896</v>
      </c>
      <c r="AZ31" s="164"/>
      <c r="BA31" s="172">
        <v>0.79209915130117903</v>
      </c>
      <c r="BB31" s="173">
        <v>10.5399538800008</v>
      </c>
      <c r="BC31" s="174">
        <v>5.5537249143964704</v>
      </c>
      <c r="BD31" s="164"/>
      <c r="BE31" s="175">
        <v>4.5853275363033399</v>
      </c>
    </row>
    <row r="32" spans="1:57" x14ac:dyDescent="0.2">
      <c r="A32" s="21" t="s">
        <v>50</v>
      </c>
      <c r="B32" t="s">
        <v>73</v>
      </c>
      <c r="C32" s="3"/>
      <c r="D32" s="24" t="s">
        <v>16</v>
      </c>
      <c r="E32" s="27" t="s">
        <v>17</v>
      </c>
      <c r="F32" s="3"/>
      <c r="G32" s="170">
        <v>35.242356450410099</v>
      </c>
      <c r="H32" s="164">
        <v>48.545861297539098</v>
      </c>
      <c r="I32" s="164">
        <v>61.372110365398903</v>
      </c>
      <c r="J32" s="164">
        <v>62.431021625652399</v>
      </c>
      <c r="K32" s="164">
        <v>58.269947800149097</v>
      </c>
      <c r="L32" s="171">
        <v>53.172259507829899</v>
      </c>
      <c r="M32" s="164"/>
      <c r="N32" s="172">
        <v>51.498881431767302</v>
      </c>
      <c r="O32" s="173">
        <v>48.128262490678502</v>
      </c>
      <c r="P32" s="174">
        <v>49.813571961222898</v>
      </c>
      <c r="Q32" s="164"/>
      <c r="R32" s="175">
        <v>52.212634494513601</v>
      </c>
      <c r="S32" s="169"/>
      <c r="T32" s="170">
        <v>-23.2633734297407</v>
      </c>
      <c r="U32" s="164">
        <v>-13.4756306876415</v>
      </c>
      <c r="V32" s="164">
        <v>9.3848785623209992</v>
      </c>
      <c r="W32" s="164">
        <v>23.888943586601901</v>
      </c>
      <c r="X32" s="164">
        <v>28.8647040416786</v>
      </c>
      <c r="Y32" s="171">
        <v>4.7728456495326599</v>
      </c>
      <c r="Z32" s="164"/>
      <c r="AA32" s="172">
        <v>5.7836878002104699</v>
      </c>
      <c r="AB32" s="173">
        <v>15.312475406633199</v>
      </c>
      <c r="AC32" s="174">
        <v>10.182089165123701</v>
      </c>
      <c r="AD32" s="164"/>
      <c r="AE32" s="175">
        <v>6.1939611764505997</v>
      </c>
      <c r="AF32" s="30"/>
      <c r="AG32" s="170">
        <v>37.788963460104299</v>
      </c>
      <c r="AH32" s="164">
        <v>50.868754660700901</v>
      </c>
      <c r="AI32" s="164">
        <v>55.137956748694997</v>
      </c>
      <c r="AJ32" s="164">
        <v>55.212527964205798</v>
      </c>
      <c r="AK32" s="164">
        <v>47.0246085011185</v>
      </c>
      <c r="AL32" s="171">
        <v>49.206562266964902</v>
      </c>
      <c r="AM32" s="164"/>
      <c r="AN32" s="172">
        <v>49.317673378076002</v>
      </c>
      <c r="AO32" s="173">
        <v>46.633109619686799</v>
      </c>
      <c r="AP32" s="174">
        <v>47.9753914988814</v>
      </c>
      <c r="AQ32" s="164"/>
      <c r="AR32" s="175">
        <v>48.854799190369597</v>
      </c>
      <c r="AS32" s="169"/>
      <c r="AT32" s="170">
        <v>-7.7926569911845602</v>
      </c>
      <c r="AU32" s="164">
        <v>0.24000728738433799</v>
      </c>
      <c r="AV32" s="164">
        <v>4.3078893347735896</v>
      </c>
      <c r="AW32" s="164">
        <v>9.4473955339912496</v>
      </c>
      <c r="AX32" s="164">
        <v>4.7806393266173099</v>
      </c>
      <c r="AY32" s="171">
        <v>2.5495366145314402</v>
      </c>
      <c r="AZ32" s="164"/>
      <c r="BA32" s="172">
        <v>3.2800042715200299</v>
      </c>
      <c r="BB32" s="173">
        <v>2.25896006775629</v>
      </c>
      <c r="BC32" s="174">
        <v>2.7812313791098302</v>
      </c>
      <c r="BD32" s="164"/>
      <c r="BE32" s="175">
        <v>2.6144380235678799</v>
      </c>
    </row>
    <row r="33" spans="1:57" x14ac:dyDescent="0.2">
      <c r="A33" s="21" t="s">
        <v>51</v>
      </c>
      <c r="B33" s="3" t="str">
        <f t="shared" si="0"/>
        <v>Staunton &amp; Harrisonburg, VA</v>
      </c>
      <c r="C33" s="3"/>
      <c r="D33" s="24" t="s">
        <v>16</v>
      </c>
      <c r="E33" s="27" t="s">
        <v>17</v>
      </c>
      <c r="F33" s="3"/>
      <c r="G33" s="170">
        <v>37.069597069597002</v>
      </c>
      <c r="H33" s="164">
        <v>54.835164835164797</v>
      </c>
      <c r="I33" s="164">
        <v>63.461538461538403</v>
      </c>
      <c r="J33" s="164">
        <v>65.329670329670293</v>
      </c>
      <c r="K33" s="164">
        <v>62.454212454212403</v>
      </c>
      <c r="L33" s="171">
        <v>56.630036630036599</v>
      </c>
      <c r="M33" s="164"/>
      <c r="N33" s="172">
        <v>53.9743589743589</v>
      </c>
      <c r="O33" s="173">
        <v>47.490842490842397</v>
      </c>
      <c r="P33" s="174">
        <v>50.732600732600702</v>
      </c>
      <c r="Q33" s="164"/>
      <c r="R33" s="175">
        <v>54.945054945054899</v>
      </c>
      <c r="S33" s="169"/>
      <c r="T33" s="170">
        <v>-21.729120450866301</v>
      </c>
      <c r="U33" s="164">
        <v>-1.8510330105969299</v>
      </c>
      <c r="V33" s="164">
        <v>16.081909312834298</v>
      </c>
      <c r="W33" s="164">
        <v>24.064547439941698</v>
      </c>
      <c r="X33" s="164">
        <v>32.905311499184201</v>
      </c>
      <c r="Y33" s="171">
        <v>9.9403534690907396</v>
      </c>
      <c r="Z33" s="164"/>
      <c r="AA33" s="172">
        <v>24.4396072013093</v>
      </c>
      <c r="AB33" s="173">
        <v>14.612643481240299</v>
      </c>
      <c r="AC33" s="174">
        <v>19.6384029463463</v>
      </c>
      <c r="AD33" s="164"/>
      <c r="AE33" s="175">
        <v>12.3427760982346</v>
      </c>
      <c r="AF33" s="30"/>
      <c r="AG33" s="170">
        <v>36.804029304029299</v>
      </c>
      <c r="AH33" s="164">
        <v>50.9706959706959</v>
      </c>
      <c r="AI33" s="164">
        <v>55.178571428571402</v>
      </c>
      <c r="AJ33" s="164">
        <v>54.935897435897402</v>
      </c>
      <c r="AK33" s="164">
        <v>51.130952380952301</v>
      </c>
      <c r="AL33" s="171">
        <v>49.804029304029299</v>
      </c>
      <c r="AM33" s="164"/>
      <c r="AN33" s="172">
        <v>50.238095238095198</v>
      </c>
      <c r="AO33" s="173">
        <v>45.384615384615302</v>
      </c>
      <c r="AP33" s="174">
        <v>47.8113553113553</v>
      </c>
      <c r="AQ33" s="164"/>
      <c r="AR33" s="175">
        <v>49.234693877551003</v>
      </c>
      <c r="AS33" s="169"/>
      <c r="AT33" s="170">
        <v>1.10494651754634</v>
      </c>
      <c r="AU33" s="164">
        <v>9.9469416817878997</v>
      </c>
      <c r="AV33" s="164">
        <v>14.751943191632201</v>
      </c>
      <c r="AW33" s="164">
        <v>16.4600185102972</v>
      </c>
      <c r="AX33" s="164">
        <v>16.790682967959501</v>
      </c>
      <c r="AY33" s="171">
        <v>12.2735419693895</v>
      </c>
      <c r="AZ33" s="164"/>
      <c r="BA33" s="172">
        <v>9.5221808671159796</v>
      </c>
      <c r="BB33" s="173">
        <v>8.8387058332836705</v>
      </c>
      <c r="BC33" s="174">
        <v>9.1967217101583199</v>
      </c>
      <c r="BD33" s="164"/>
      <c r="BE33" s="175">
        <v>11.4026190973361</v>
      </c>
    </row>
    <row r="34" spans="1:57" x14ac:dyDescent="0.2">
      <c r="A34" s="21" t="s">
        <v>52</v>
      </c>
      <c r="B34" s="3" t="str">
        <f t="shared" si="0"/>
        <v>Blacksburg &amp; Wytheville, VA</v>
      </c>
      <c r="C34" s="3"/>
      <c r="D34" s="24" t="s">
        <v>16</v>
      </c>
      <c r="E34" s="27" t="s">
        <v>17</v>
      </c>
      <c r="F34" s="3"/>
      <c r="G34" s="170">
        <v>31.0586859036849</v>
      </c>
      <c r="H34" s="164">
        <v>43.146812244102101</v>
      </c>
      <c r="I34" s="164">
        <v>51.725482550204703</v>
      </c>
      <c r="J34" s="164">
        <v>49.931760577110502</v>
      </c>
      <c r="K34" s="164">
        <v>45.447455644375097</v>
      </c>
      <c r="L34" s="171">
        <v>44.262039383895399</v>
      </c>
      <c r="M34" s="164"/>
      <c r="N34" s="172">
        <v>38.311561707935198</v>
      </c>
      <c r="O34" s="173">
        <v>34.8605966075258</v>
      </c>
      <c r="P34" s="174">
        <v>36.586079157730502</v>
      </c>
      <c r="Q34" s="164"/>
      <c r="R34" s="175">
        <v>42.068907890705503</v>
      </c>
      <c r="S34" s="169"/>
      <c r="T34" s="170">
        <v>-19.529768340452598</v>
      </c>
      <c r="U34" s="164">
        <v>-5.3279953754302296</v>
      </c>
      <c r="V34" s="164">
        <v>10.9793916698244</v>
      </c>
      <c r="W34" s="164">
        <v>11.031613246890799</v>
      </c>
      <c r="X34" s="164">
        <v>26.778383608289399</v>
      </c>
      <c r="Y34" s="171">
        <v>4.5897107505222898</v>
      </c>
      <c r="Z34" s="164"/>
      <c r="AA34" s="172">
        <v>26.880769245776499</v>
      </c>
      <c r="AB34" s="173">
        <v>-1.6309897708429399</v>
      </c>
      <c r="AC34" s="174">
        <v>11.485943616963301</v>
      </c>
      <c r="AD34" s="164"/>
      <c r="AE34" s="175">
        <v>6.2223655150636201</v>
      </c>
      <c r="AF34" s="30"/>
      <c r="AG34" s="170">
        <v>29.9717293819457</v>
      </c>
      <c r="AH34" s="164">
        <v>41.377461493468502</v>
      </c>
      <c r="AI34" s="164">
        <v>46.076233183856502</v>
      </c>
      <c r="AJ34" s="164">
        <v>45.910508871124897</v>
      </c>
      <c r="AK34" s="164">
        <v>46.553909144082603</v>
      </c>
      <c r="AL34" s="171">
        <v>41.977968414895599</v>
      </c>
      <c r="AM34" s="164"/>
      <c r="AN34" s="172">
        <v>41.036264379021198</v>
      </c>
      <c r="AO34" s="173">
        <v>35.874439461883398</v>
      </c>
      <c r="AP34" s="174">
        <v>38.455351920452301</v>
      </c>
      <c r="AQ34" s="164"/>
      <c r="AR34" s="175">
        <v>40.971506559340398</v>
      </c>
      <c r="AS34" s="169"/>
      <c r="AT34" s="170">
        <v>-9.5292899503489501</v>
      </c>
      <c r="AU34" s="164">
        <v>-2.6412670741917301</v>
      </c>
      <c r="AV34" s="164">
        <v>2.8371008193099199</v>
      </c>
      <c r="AW34" s="164">
        <v>-1.01044005091052</v>
      </c>
      <c r="AX34" s="164">
        <v>6.1193307750029202</v>
      </c>
      <c r="AY34" s="171">
        <v>-0.37612048093315298</v>
      </c>
      <c r="AZ34" s="164"/>
      <c r="BA34" s="172">
        <v>9.6009560142543293</v>
      </c>
      <c r="BB34" s="173">
        <v>-1.3741294536645801</v>
      </c>
      <c r="BC34" s="174">
        <v>4.1927538664661999</v>
      </c>
      <c r="BD34" s="164"/>
      <c r="BE34" s="175">
        <v>0.80931845669952396</v>
      </c>
    </row>
    <row r="35" spans="1:57" x14ac:dyDescent="0.2">
      <c r="A35" s="21" t="s">
        <v>53</v>
      </c>
      <c r="B35" s="3" t="str">
        <f t="shared" si="0"/>
        <v>Lynchburg, VA</v>
      </c>
      <c r="C35" s="3"/>
      <c r="D35" s="24" t="s">
        <v>16</v>
      </c>
      <c r="E35" s="27" t="s">
        <v>17</v>
      </c>
      <c r="F35" s="3"/>
      <c r="G35" s="170">
        <v>47.315327041978499</v>
      </c>
      <c r="H35" s="164">
        <v>39.017246989912103</v>
      </c>
      <c r="I35" s="164">
        <v>43.377806703547002</v>
      </c>
      <c r="J35" s="164">
        <v>39.472827855515703</v>
      </c>
      <c r="K35" s="164">
        <v>38.041002277904298</v>
      </c>
      <c r="L35" s="171">
        <v>41.444842173771498</v>
      </c>
      <c r="M35" s="164"/>
      <c r="N35" s="172">
        <v>36.999674585095903</v>
      </c>
      <c r="O35" s="173">
        <v>39.0823299707126</v>
      </c>
      <c r="P35" s="174">
        <v>38.041002277904298</v>
      </c>
      <c r="Q35" s="164"/>
      <c r="R35" s="175">
        <v>40.472316489237997</v>
      </c>
      <c r="S35" s="169"/>
      <c r="T35" s="170">
        <v>67.018576675692103</v>
      </c>
      <c r="U35" s="164">
        <v>12.8822508502261</v>
      </c>
      <c r="V35" s="164">
        <v>24.885763494797299</v>
      </c>
      <c r="W35" s="164">
        <v>20.834351661438799</v>
      </c>
      <c r="X35" s="164">
        <v>24.732219691217399</v>
      </c>
      <c r="Y35" s="171">
        <v>28.876427033508801</v>
      </c>
      <c r="Z35" s="164"/>
      <c r="AA35" s="172">
        <v>2.5221030052753801</v>
      </c>
      <c r="AB35" s="173">
        <v>43.0917565056737</v>
      </c>
      <c r="AC35" s="174">
        <v>19.998928617953599</v>
      </c>
      <c r="AD35" s="164"/>
      <c r="AE35" s="175">
        <v>26.365876922338298</v>
      </c>
      <c r="AF35" s="30"/>
      <c r="AG35" s="170">
        <v>38.398958672307103</v>
      </c>
      <c r="AH35" s="164">
        <v>46.802798568174403</v>
      </c>
      <c r="AI35" s="164">
        <v>50.2440611780019</v>
      </c>
      <c r="AJ35" s="164">
        <v>45.476732834363801</v>
      </c>
      <c r="AK35" s="164">
        <v>40.904653433127201</v>
      </c>
      <c r="AL35" s="171">
        <v>44.365440937194897</v>
      </c>
      <c r="AM35" s="164"/>
      <c r="AN35" s="172">
        <v>45.289619264562297</v>
      </c>
      <c r="AO35" s="173">
        <v>46.078750406768599</v>
      </c>
      <c r="AP35" s="174">
        <v>45.684184835665398</v>
      </c>
      <c r="AQ35" s="164"/>
      <c r="AR35" s="175">
        <v>44.7422249081865</v>
      </c>
      <c r="AS35" s="169"/>
      <c r="AT35" s="170">
        <v>16.6395543406881</v>
      </c>
      <c r="AU35" s="164">
        <v>10.029921190745</v>
      </c>
      <c r="AV35" s="164">
        <v>15.0273270258213</v>
      </c>
      <c r="AW35" s="164">
        <v>11.8814827796645</v>
      </c>
      <c r="AX35" s="164">
        <v>13.3956151067717</v>
      </c>
      <c r="AY35" s="171">
        <v>13.259584069953</v>
      </c>
      <c r="AZ35" s="164"/>
      <c r="BA35" s="172">
        <v>4.8027182511063602</v>
      </c>
      <c r="BB35" s="173">
        <v>14.2435559339417</v>
      </c>
      <c r="BC35" s="174">
        <v>9.3603970391797304</v>
      </c>
      <c r="BD35" s="164"/>
      <c r="BE35" s="175">
        <v>12.093646636355301</v>
      </c>
    </row>
    <row r="36" spans="1:57" x14ac:dyDescent="0.2">
      <c r="A36" s="21" t="s">
        <v>78</v>
      </c>
      <c r="B36" s="3" t="str">
        <f t="shared" si="0"/>
        <v>Central Virginia</v>
      </c>
      <c r="C36" s="3"/>
      <c r="D36" s="24" t="s">
        <v>16</v>
      </c>
      <c r="E36" s="27" t="s">
        <v>17</v>
      </c>
      <c r="F36" s="3"/>
      <c r="G36" s="170">
        <v>41.679064106031902</v>
      </c>
      <c r="H36" s="164">
        <v>42.946984041114398</v>
      </c>
      <c r="I36" s="164">
        <v>48.677982147687302</v>
      </c>
      <c r="J36" s="164">
        <v>49.685555856099498</v>
      </c>
      <c r="K36" s="164">
        <v>47.927373546118403</v>
      </c>
      <c r="L36" s="171">
        <v>46.183391939410299</v>
      </c>
      <c r="M36" s="164"/>
      <c r="N36" s="172">
        <v>46.3078171490397</v>
      </c>
      <c r="O36" s="173">
        <v>52.458074114146598</v>
      </c>
      <c r="P36" s="174">
        <v>49.382945631593103</v>
      </c>
      <c r="Q36" s="164"/>
      <c r="R36" s="175">
        <v>47.097550137176803</v>
      </c>
      <c r="S36" s="169"/>
      <c r="T36" s="170">
        <v>-8.3877705753102898</v>
      </c>
      <c r="U36" s="164">
        <v>-14.149212074659401</v>
      </c>
      <c r="V36" s="164">
        <v>-4.5358412842454898</v>
      </c>
      <c r="W36" s="164">
        <v>0.289159546291477</v>
      </c>
      <c r="X36" s="164">
        <v>5.1447742581941398</v>
      </c>
      <c r="Y36" s="171">
        <v>-4.4358895820993798</v>
      </c>
      <c r="Z36" s="164"/>
      <c r="AA36" s="172">
        <v>-13.2731706332697</v>
      </c>
      <c r="AB36" s="173">
        <v>13.353167845112401</v>
      </c>
      <c r="AC36" s="174">
        <v>-0.91814834921925204</v>
      </c>
      <c r="AD36" s="164"/>
      <c r="AE36" s="175">
        <v>-3.40788116060103</v>
      </c>
      <c r="AF36" s="30"/>
      <c r="AG36" s="170">
        <v>40.8633689477955</v>
      </c>
      <c r="AH36" s="164">
        <v>50.2510481471463</v>
      </c>
      <c r="AI36" s="164">
        <v>54.796963754395399</v>
      </c>
      <c r="AJ36" s="164">
        <v>54.2737354611847</v>
      </c>
      <c r="AK36" s="164">
        <v>49.758249932377602</v>
      </c>
      <c r="AL36" s="171">
        <v>49.9886732485799</v>
      </c>
      <c r="AM36" s="164"/>
      <c r="AN36" s="172">
        <v>48.628955910197398</v>
      </c>
      <c r="AO36" s="173">
        <v>51.719299431971798</v>
      </c>
      <c r="AP36" s="174">
        <v>50.174127671084598</v>
      </c>
      <c r="AQ36" s="164"/>
      <c r="AR36" s="175">
        <v>50.041660226438403</v>
      </c>
      <c r="AS36" s="169"/>
      <c r="AT36" s="170">
        <v>-15.1507718138862</v>
      </c>
      <c r="AU36" s="164">
        <v>-9.8916508497522599</v>
      </c>
      <c r="AV36" s="164">
        <v>-5.3619498466912301</v>
      </c>
      <c r="AW36" s="164">
        <v>-5.2061134606786101</v>
      </c>
      <c r="AX36" s="164">
        <v>-5.2007354436198101</v>
      </c>
      <c r="AY36" s="171">
        <v>-7.9640451352531398</v>
      </c>
      <c r="AZ36" s="164"/>
      <c r="BA36" s="172">
        <v>-10.810777521612501</v>
      </c>
      <c r="BB36" s="173">
        <v>-6.17609310781397</v>
      </c>
      <c r="BC36" s="174">
        <v>-8.48061077423535</v>
      </c>
      <c r="BD36" s="164"/>
      <c r="BE36" s="175">
        <v>-8.11257398736924</v>
      </c>
    </row>
    <row r="37" spans="1:57" x14ac:dyDescent="0.2">
      <c r="A37" s="21" t="s">
        <v>79</v>
      </c>
      <c r="B37" s="3" t="str">
        <f t="shared" si="0"/>
        <v>Chesapeake Bay</v>
      </c>
      <c r="C37" s="3"/>
      <c r="D37" s="24" t="s">
        <v>16</v>
      </c>
      <c r="E37" s="27" t="s">
        <v>17</v>
      </c>
      <c r="F37" s="3"/>
      <c r="G37" s="170">
        <v>38.5329619312906</v>
      </c>
      <c r="H37" s="164">
        <v>37.418755803156898</v>
      </c>
      <c r="I37" s="164">
        <v>44.661095636025898</v>
      </c>
      <c r="J37" s="164">
        <v>48.282265552460501</v>
      </c>
      <c r="K37" s="164">
        <v>42.896935933147603</v>
      </c>
      <c r="L37" s="171">
        <v>42.3584029712163</v>
      </c>
      <c r="M37" s="164"/>
      <c r="N37" s="172">
        <v>35.561745589600697</v>
      </c>
      <c r="O37" s="173">
        <v>39.554317548746504</v>
      </c>
      <c r="P37" s="174">
        <v>37.5580315691736</v>
      </c>
      <c r="Q37" s="164"/>
      <c r="R37" s="175">
        <v>40.986868284918401</v>
      </c>
      <c r="S37" s="169"/>
      <c r="T37" s="170">
        <v>7.7922077922077904</v>
      </c>
      <c r="U37" s="164">
        <v>-11.816192560175001</v>
      </c>
      <c r="V37" s="164">
        <v>1.9067796610169401</v>
      </c>
      <c r="W37" s="164">
        <v>13.537117903930101</v>
      </c>
      <c r="X37" s="164">
        <v>27.977839335180001</v>
      </c>
      <c r="Y37" s="171">
        <v>6.9385841537740198</v>
      </c>
      <c r="Z37" s="164"/>
      <c r="AA37" s="172">
        <v>-14.317673378076</v>
      </c>
      <c r="AB37" s="173">
        <v>15.7608695652173</v>
      </c>
      <c r="AC37" s="174">
        <v>-0.73619631901840399</v>
      </c>
      <c r="AD37" s="164"/>
      <c r="AE37" s="175">
        <v>4.8168249660786904</v>
      </c>
      <c r="AF37" s="30"/>
      <c r="AG37" s="170">
        <v>38.068709377901499</v>
      </c>
      <c r="AH37" s="164">
        <v>48.978644382544097</v>
      </c>
      <c r="AI37" s="164">
        <v>52.321262766945203</v>
      </c>
      <c r="AJ37" s="164">
        <v>49.582172701949801</v>
      </c>
      <c r="AK37" s="164">
        <v>43.987929433611797</v>
      </c>
      <c r="AL37" s="171">
        <v>46.587743732590503</v>
      </c>
      <c r="AM37" s="164"/>
      <c r="AN37" s="172">
        <v>40.645311049210697</v>
      </c>
      <c r="AO37" s="173">
        <v>42.084493964716799</v>
      </c>
      <c r="AP37" s="174">
        <v>41.364902506963702</v>
      </c>
      <c r="AQ37" s="164"/>
      <c r="AR37" s="175">
        <v>45.095503382411401</v>
      </c>
      <c r="AS37" s="169"/>
      <c r="AT37" s="170">
        <v>-0.182592818015824</v>
      </c>
      <c r="AU37" s="164">
        <v>-0.42472864558754098</v>
      </c>
      <c r="AV37" s="164">
        <v>2.9693924166285899</v>
      </c>
      <c r="AW37" s="164">
        <v>3.13858039594398</v>
      </c>
      <c r="AX37" s="164">
        <v>2.7657266811279801</v>
      </c>
      <c r="AY37" s="171">
        <v>1.71295357794445</v>
      </c>
      <c r="AZ37" s="164"/>
      <c r="BA37" s="172">
        <v>-7.35449735449735</v>
      </c>
      <c r="BB37" s="173">
        <v>-0.27502750275027499</v>
      </c>
      <c r="BC37" s="174">
        <v>-3.88349514563106</v>
      </c>
      <c r="BD37" s="164"/>
      <c r="BE37" s="175">
        <v>0.184175629880654</v>
      </c>
    </row>
    <row r="38" spans="1:57" x14ac:dyDescent="0.2">
      <c r="A38" s="21" t="s">
        <v>80</v>
      </c>
      <c r="B38" s="3" t="str">
        <f t="shared" si="0"/>
        <v>Coastal Virginia - Eastern Shore</v>
      </c>
      <c r="C38" s="3"/>
      <c r="D38" s="24" t="s">
        <v>16</v>
      </c>
      <c r="E38" s="27" t="s">
        <v>17</v>
      </c>
      <c r="F38" s="3"/>
      <c r="G38" s="170">
        <v>27.630582891748599</v>
      </c>
      <c r="H38" s="164">
        <v>33.9137017411052</v>
      </c>
      <c r="I38" s="164">
        <v>42.240726722180099</v>
      </c>
      <c r="J38" s="164">
        <v>43.754731264193701</v>
      </c>
      <c r="K38" s="164">
        <v>41.559424678273999</v>
      </c>
      <c r="L38" s="171">
        <v>37.819833459500302</v>
      </c>
      <c r="M38" s="164"/>
      <c r="N38" s="172">
        <v>40.726722180166497</v>
      </c>
      <c r="O38" s="173">
        <v>44.8145344436033</v>
      </c>
      <c r="P38" s="174">
        <v>42.770628311884899</v>
      </c>
      <c r="Q38" s="164"/>
      <c r="R38" s="175">
        <v>39.234346274467299</v>
      </c>
      <c r="S38" s="169"/>
      <c r="T38" s="170">
        <v>-19.594438742416401</v>
      </c>
      <c r="U38" s="164">
        <v>-21.529760036434499</v>
      </c>
      <c r="V38" s="164">
        <v>-1.6226610054625501</v>
      </c>
      <c r="W38" s="164">
        <v>9.4252769577289293</v>
      </c>
      <c r="X38" s="164">
        <v>11.372996830854801</v>
      </c>
      <c r="Y38" s="171">
        <v>-4.4091953590247899</v>
      </c>
      <c r="Z38" s="164"/>
      <c r="AA38" s="172">
        <v>-2.92441262583419</v>
      </c>
      <c r="AB38" s="173">
        <v>26.766595289079198</v>
      </c>
      <c r="AC38" s="174">
        <v>10.3031993306506</v>
      </c>
      <c r="AD38" s="164"/>
      <c r="AE38" s="175">
        <v>-0.28063420469862099</v>
      </c>
      <c r="AF38" s="30"/>
      <c r="AG38" s="170">
        <v>30.317940953822799</v>
      </c>
      <c r="AH38" s="164">
        <v>40.726722180166497</v>
      </c>
      <c r="AI38" s="164">
        <v>43.981831945495799</v>
      </c>
      <c r="AJ38" s="164">
        <v>43.716881150643403</v>
      </c>
      <c r="AK38" s="164">
        <v>37.528387585162697</v>
      </c>
      <c r="AL38" s="171">
        <v>39.254352763058201</v>
      </c>
      <c r="AM38" s="164"/>
      <c r="AN38" s="172">
        <v>37.282361847085497</v>
      </c>
      <c r="AO38" s="173">
        <v>38.115064345192998</v>
      </c>
      <c r="AP38" s="174">
        <v>37.698713096139201</v>
      </c>
      <c r="AQ38" s="164"/>
      <c r="AR38" s="175">
        <v>38.8098842867957</v>
      </c>
      <c r="AS38" s="169"/>
      <c r="AT38" s="170">
        <v>-9.0301950926938694</v>
      </c>
      <c r="AU38" s="164">
        <v>-6.4878972773263603</v>
      </c>
      <c r="AV38" s="164">
        <v>2.0981188555311099</v>
      </c>
      <c r="AW38" s="164">
        <v>9.1388103111677701</v>
      </c>
      <c r="AX38" s="164">
        <v>2.9949769212856299</v>
      </c>
      <c r="AY38" s="171">
        <v>-9.1318222443309699E-2</v>
      </c>
      <c r="AZ38" s="164"/>
      <c r="BA38" s="172">
        <v>-3.0556401856505699</v>
      </c>
      <c r="BB38" s="173">
        <v>-0.99293230035823898</v>
      </c>
      <c r="BC38" s="174">
        <v>-2.0232939067856499</v>
      </c>
      <c r="BD38" s="164"/>
      <c r="BE38" s="175">
        <v>-0.63889574658020898</v>
      </c>
    </row>
    <row r="39" spans="1:57" x14ac:dyDescent="0.2">
      <c r="A39" s="21" t="s">
        <v>81</v>
      </c>
      <c r="B39" s="3" t="str">
        <f t="shared" si="0"/>
        <v>Coastal Virginia - Hampton Roads</v>
      </c>
      <c r="C39" s="3"/>
      <c r="D39" s="24" t="s">
        <v>16</v>
      </c>
      <c r="E39" s="27" t="s">
        <v>17</v>
      </c>
      <c r="F39" s="3"/>
      <c r="G39" s="170">
        <v>43.119762097864204</v>
      </c>
      <c r="H39" s="164">
        <v>43.6928899702622</v>
      </c>
      <c r="I39" s="164">
        <v>47.137064071370602</v>
      </c>
      <c r="J39" s="164">
        <v>49.044740676776897</v>
      </c>
      <c r="K39" s="164">
        <v>49.205190592051899</v>
      </c>
      <c r="L39" s="171">
        <v>46.440886832632501</v>
      </c>
      <c r="M39" s="164"/>
      <c r="N39" s="172">
        <v>49.194376858610397</v>
      </c>
      <c r="O39" s="173">
        <v>57.1586915382535</v>
      </c>
      <c r="P39" s="174">
        <v>53.176534198432002</v>
      </c>
      <c r="Q39" s="164"/>
      <c r="R39" s="175">
        <v>48.364852238241198</v>
      </c>
      <c r="S39" s="169"/>
      <c r="T39" s="170">
        <v>-6.53603770229088</v>
      </c>
      <c r="U39" s="164">
        <v>-12.77888584487</v>
      </c>
      <c r="V39" s="164">
        <v>-6.7320528502972001</v>
      </c>
      <c r="W39" s="164">
        <v>0.37428353554868499</v>
      </c>
      <c r="X39" s="164">
        <v>6.0037218506827301</v>
      </c>
      <c r="Y39" s="171">
        <v>-4.0672556196670699</v>
      </c>
      <c r="Z39" s="164"/>
      <c r="AA39" s="172">
        <v>-17.5207277791744</v>
      </c>
      <c r="AB39" s="173">
        <v>25.595802717163</v>
      </c>
      <c r="AC39" s="174">
        <v>1.1303974432788499</v>
      </c>
      <c r="AD39" s="164"/>
      <c r="AE39" s="175">
        <v>-2.49285362346922</v>
      </c>
      <c r="AF39" s="30"/>
      <c r="AG39" s="170">
        <v>43.460394701270602</v>
      </c>
      <c r="AH39" s="164">
        <v>47.841984320086503</v>
      </c>
      <c r="AI39" s="164">
        <v>49.165314949986403</v>
      </c>
      <c r="AJ39" s="164">
        <v>48.969113951414499</v>
      </c>
      <c r="AK39" s="164">
        <v>47.829818869964797</v>
      </c>
      <c r="AL39" s="171">
        <v>47.453464672076599</v>
      </c>
      <c r="AM39" s="164"/>
      <c r="AN39" s="172">
        <v>53.191403081913997</v>
      </c>
      <c r="AO39" s="173">
        <v>57.361449040281101</v>
      </c>
      <c r="AP39" s="174">
        <v>55.276426061097503</v>
      </c>
      <c r="AQ39" s="164"/>
      <c r="AR39" s="175">
        <v>49.688449759989403</v>
      </c>
      <c r="AS39" s="169"/>
      <c r="AT39" s="170">
        <v>0.26908809244675502</v>
      </c>
      <c r="AU39" s="164">
        <v>-2.2495528183202199E-3</v>
      </c>
      <c r="AV39" s="164">
        <v>2.1161257420476298</v>
      </c>
      <c r="AW39" s="164">
        <v>4.2458945637543399</v>
      </c>
      <c r="AX39" s="164">
        <v>1.1613321769209399</v>
      </c>
      <c r="AY39" s="171">
        <v>1.57485065877252</v>
      </c>
      <c r="AZ39" s="164"/>
      <c r="BA39" s="172">
        <v>-6.5049731697263002</v>
      </c>
      <c r="BB39" s="173">
        <v>0.50777989908555898</v>
      </c>
      <c r="BC39" s="174">
        <v>-2.9930499711946799</v>
      </c>
      <c r="BD39" s="164"/>
      <c r="BE39" s="175">
        <v>7.7448309842744506E-2</v>
      </c>
    </row>
    <row r="40" spans="1:57" x14ac:dyDescent="0.2">
      <c r="A40" s="20" t="s">
        <v>82</v>
      </c>
      <c r="B40" s="3" t="str">
        <f t="shared" si="0"/>
        <v>Northern Virginia</v>
      </c>
      <c r="C40" s="3"/>
      <c r="D40" s="24" t="s">
        <v>16</v>
      </c>
      <c r="E40" s="27" t="s">
        <v>17</v>
      </c>
      <c r="F40" s="3"/>
      <c r="G40" s="170">
        <v>40.2987194837348</v>
      </c>
      <c r="H40" s="164">
        <v>43.622785478011998</v>
      </c>
      <c r="I40" s="164">
        <v>46.829149501795897</v>
      </c>
      <c r="J40" s="164">
        <v>46.776386549505801</v>
      </c>
      <c r="K40" s="164">
        <v>45.177263226251497</v>
      </c>
      <c r="L40" s="171">
        <v>44.540860847860003</v>
      </c>
      <c r="M40" s="164"/>
      <c r="N40" s="172">
        <v>46.451691458489698</v>
      </c>
      <c r="O40" s="173">
        <v>55.123079732938201</v>
      </c>
      <c r="P40" s="174">
        <v>50.787385595713999</v>
      </c>
      <c r="Q40" s="164"/>
      <c r="R40" s="175">
        <v>46.325582204389697</v>
      </c>
      <c r="S40" s="169"/>
      <c r="T40" s="170">
        <v>-4.0681811031319004</v>
      </c>
      <c r="U40" s="164">
        <v>0.56494782260105103</v>
      </c>
      <c r="V40" s="164">
        <v>8.2992370186191398</v>
      </c>
      <c r="W40" s="164">
        <v>13.134435478674</v>
      </c>
      <c r="X40" s="164">
        <v>11.0222227149813</v>
      </c>
      <c r="Y40" s="171">
        <v>5.71548602173959</v>
      </c>
      <c r="Z40" s="164"/>
      <c r="AA40" s="172">
        <v>-11.625879897015199</v>
      </c>
      <c r="AB40" s="173">
        <v>26.969064219878799</v>
      </c>
      <c r="AC40" s="174">
        <v>5.8326776360064896</v>
      </c>
      <c r="AD40" s="164"/>
      <c r="AE40" s="175">
        <v>5.75204990804757</v>
      </c>
      <c r="AF40" s="30"/>
      <c r="AG40" s="170">
        <v>43.241268746068101</v>
      </c>
      <c r="AH40" s="164">
        <v>52.944578606652101</v>
      </c>
      <c r="AI40" s="164">
        <v>57.199098971122403</v>
      </c>
      <c r="AJ40" s="164">
        <v>56.506077886234898</v>
      </c>
      <c r="AK40" s="164">
        <v>51.4129309819997</v>
      </c>
      <c r="AL40" s="171">
        <v>52.260791038415398</v>
      </c>
      <c r="AM40" s="164"/>
      <c r="AN40" s="172">
        <v>49.6281226535706</v>
      </c>
      <c r="AO40" s="173">
        <v>52.349980721228903</v>
      </c>
      <c r="AP40" s="174">
        <v>50.989051687399801</v>
      </c>
      <c r="AQ40" s="164"/>
      <c r="AR40" s="175">
        <v>51.897436938125203</v>
      </c>
      <c r="AS40" s="169"/>
      <c r="AT40" s="170">
        <v>5.3251787013340603</v>
      </c>
      <c r="AU40" s="164">
        <v>14.667652826001399</v>
      </c>
      <c r="AV40" s="164">
        <v>18.602351160905702</v>
      </c>
      <c r="AW40" s="164">
        <v>19.276302129987901</v>
      </c>
      <c r="AX40" s="164">
        <v>14.7974273960789</v>
      </c>
      <c r="AY40" s="171">
        <v>14.800956088830601</v>
      </c>
      <c r="AZ40" s="164"/>
      <c r="BA40" s="172">
        <v>1.2153307662127599</v>
      </c>
      <c r="BB40" s="173">
        <v>6.2679199672034196</v>
      </c>
      <c r="BC40" s="174">
        <v>3.7475353073361002</v>
      </c>
      <c r="BD40" s="164"/>
      <c r="BE40" s="175">
        <v>11.4672074463033</v>
      </c>
    </row>
    <row r="41" spans="1:57" x14ac:dyDescent="0.2">
      <c r="A41" s="22" t="s">
        <v>83</v>
      </c>
      <c r="B41" s="3" t="str">
        <f t="shared" si="0"/>
        <v>Shenandoah Valley</v>
      </c>
      <c r="C41" s="3"/>
      <c r="D41" s="25" t="s">
        <v>16</v>
      </c>
      <c r="E41" s="28" t="s">
        <v>17</v>
      </c>
      <c r="F41" s="3"/>
      <c r="G41" s="176">
        <v>32.883971736705</v>
      </c>
      <c r="H41" s="177">
        <v>46.931944960952002</v>
      </c>
      <c r="I41" s="177">
        <v>54.648568240981703</v>
      </c>
      <c r="J41" s="177">
        <v>55.652658981033802</v>
      </c>
      <c r="K41" s="177">
        <v>53.607288955001799</v>
      </c>
      <c r="L41" s="178">
        <v>48.744886574934903</v>
      </c>
      <c r="M41" s="164"/>
      <c r="N41" s="179">
        <v>46.439196727407897</v>
      </c>
      <c r="O41" s="180">
        <v>43.5291930085533</v>
      </c>
      <c r="P41" s="181">
        <v>44.984194867980598</v>
      </c>
      <c r="Q41" s="164"/>
      <c r="R41" s="182">
        <v>47.670403230090798</v>
      </c>
      <c r="S41" s="169"/>
      <c r="T41" s="176">
        <v>-25.930516027705099</v>
      </c>
      <c r="U41" s="177">
        <v>-9.6079027980237708</v>
      </c>
      <c r="V41" s="177">
        <v>4.3246960854784602</v>
      </c>
      <c r="W41" s="177">
        <v>11.336230381423899</v>
      </c>
      <c r="X41" s="177">
        <v>17.585618586844301</v>
      </c>
      <c r="Y41" s="178">
        <v>-0.22571428313787001</v>
      </c>
      <c r="Z41" s="164"/>
      <c r="AA41" s="179">
        <v>3.9303066776393898</v>
      </c>
      <c r="AB41" s="180">
        <v>4.2455853193628901</v>
      </c>
      <c r="AC41" s="181">
        <v>4.0622750789655999</v>
      </c>
      <c r="AD41" s="164"/>
      <c r="AE41" s="182">
        <v>0.88111143734627795</v>
      </c>
      <c r="AF41" s="31"/>
      <c r="AG41" s="176">
        <v>35.0153402751952</v>
      </c>
      <c r="AH41" s="177">
        <v>46.376441056154697</v>
      </c>
      <c r="AI41" s="177">
        <v>50.281238378579303</v>
      </c>
      <c r="AJ41" s="177">
        <v>50.095295648940102</v>
      </c>
      <c r="AK41" s="177">
        <v>47.5502045370026</v>
      </c>
      <c r="AL41" s="178">
        <v>45.863703979174403</v>
      </c>
      <c r="AM41" s="164"/>
      <c r="AN41" s="179">
        <v>45.421160282632897</v>
      </c>
      <c r="AO41" s="180">
        <v>42.601803644477499</v>
      </c>
      <c r="AP41" s="181">
        <v>44.011481963555198</v>
      </c>
      <c r="AQ41" s="164"/>
      <c r="AR41" s="182">
        <v>45.334497688997502</v>
      </c>
      <c r="AS41" s="75"/>
      <c r="AT41" s="176">
        <v>-7.04729398108603</v>
      </c>
      <c r="AU41" s="177">
        <v>1.57037511133101</v>
      </c>
      <c r="AV41" s="177">
        <v>6.5428799687307704</v>
      </c>
      <c r="AW41" s="177">
        <v>7.6852023250369097</v>
      </c>
      <c r="AX41" s="177">
        <v>11.027544035075699</v>
      </c>
      <c r="AY41" s="178">
        <v>4.2971169539460998</v>
      </c>
      <c r="AZ41" s="164"/>
      <c r="BA41" s="179">
        <v>3.1041253894640701</v>
      </c>
      <c r="BB41" s="180">
        <v>-0.60271074319731499</v>
      </c>
      <c r="BC41" s="181">
        <v>1.27416163701934</v>
      </c>
      <c r="BD41" s="164"/>
      <c r="BE41" s="182">
        <v>3.4403266443527398</v>
      </c>
    </row>
    <row r="42" spans="1:57" x14ac:dyDescent="0.2">
      <c r="A42" s="19" t="s">
        <v>84</v>
      </c>
      <c r="B42" s="3" t="str">
        <f t="shared" si="0"/>
        <v>Southern Virginia</v>
      </c>
      <c r="C42" s="9"/>
      <c r="D42" s="23" t="s">
        <v>16</v>
      </c>
      <c r="E42" s="26" t="s">
        <v>17</v>
      </c>
      <c r="F42" s="3"/>
      <c r="G42" s="161">
        <v>35.118746841839297</v>
      </c>
      <c r="H42" s="162">
        <v>42.193026781202597</v>
      </c>
      <c r="I42" s="162">
        <v>48.938858009095497</v>
      </c>
      <c r="J42" s="162">
        <v>48.357756442647798</v>
      </c>
      <c r="K42" s="162">
        <v>46.867104598281898</v>
      </c>
      <c r="L42" s="163">
        <v>44.295098534613402</v>
      </c>
      <c r="M42" s="164"/>
      <c r="N42" s="165">
        <v>40.828701364325397</v>
      </c>
      <c r="O42" s="166">
        <v>41.232945932288999</v>
      </c>
      <c r="P42" s="167">
        <v>41.030823648307198</v>
      </c>
      <c r="Q42" s="164"/>
      <c r="R42" s="168">
        <v>43.362448567097303</v>
      </c>
      <c r="S42" s="169"/>
      <c r="T42" s="161">
        <v>-9.4823445658581704</v>
      </c>
      <c r="U42" s="162">
        <v>-8.3193232564318293</v>
      </c>
      <c r="V42" s="162">
        <v>5.0129749907908296</v>
      </c>
      <c r="W42" s="162">
        <v>11.958103951136</v>
      </c>
      <c r="X42" s="162">
        <v>25.454271199863602</v>
      </c>
      <c r="Y42" s="163">
        <v>4.4830166221011698</v>
      </c>
      <c r="Z42" s="164"/>
      <c r="AA42" s="165">
        <v>3.8822806564037999</v>
      </c>
      <c r="AB42" s="166">
        <v>3.5532994923857801</v>
      </c>
      <c r="AC42" s="167">
        <v>3.7168042221099302</v>
      </c>
      <c r="AD42" s="164"/>
      <c r="AE42" s="168">
        <v>4.2745726042522199</v>
      </c>
      <c r="AF42" s="29"/>
      <c r="AG42" s="161">
        <v>37.392622536634597</v>
      </c>
      <c r="AH42" s="162">
        <v>49.829459322890301</v>
      </c>
      <c r="AI42" s="162">
        <v>53.177109651339002</v>
      </c>
      <c r="AJ42" s="162">
        <v>51.585396664982298</v>
      </c>
      <c r="AK42" s="162">
        <v>44.094239514906498</v>
      </c>
      <c r="AL42" s="163">
        <v>47.215765538150499</v>
      </c>
      <c r="AM42" s="164"/>
      <c r="AN42" s="165">
        <v>41.460333501768503</v>
      </c>
      <c r="AO42" s="166">
        <v>41.251894896412303</v>
      </c>
      <c r="AP42" s="167">
        <v>41.356114199090399</v>
      </c>
      <c r="AQ42" s="164"/>
      <c r="AR42" s="168">
        <v>45.541579441276198</v>
      </c>
      <c r="AS42" s="169"/>
      <c r="AT42" s="161">
        <v>-5.9930829512388399</v>
      </c>
      <c r="AU42" s="162">
        <v>-0.65475036670130105</v>
      </c>
      <c r="AV42" s="162">
        <v>4.2993198462478697</v>
      </c>
      <c r="AW42" s="162">
        <v>8.8337785220703307</v>
      </c>
      <c r="AX42" s="162">
        <v>6.5095144841457602</v>
      </c>
      <c r="AY42" s="163">
        <v>2.76937476801261</v>
      </c>
      <c r="AZ42" s="164"/>
      <c r="BA42" s="165">
        <v>1.7931536951948901</v>
      </c>
      <c r="BB42" s="166">
        <v>-4.54131876593756</v>
      </c>
      <c r="BC42" s="167">
        <v>-1.46772791699438</v>
      </c>
      <c r="BD42" s="164"/>
      <c r="BE42" s="168">
        <v>1.63535307613928</v>
      </c>
    </row>
    <row r="43" spans="1:57" x14ac:dyDescent="0.2">
      <c r="A43" s="20" t="s">
        <v>85</v>
      </c>
      <c r="B43" s="3" t="str">
        <f t="shared" si="0"/>
        <v>Southwest Virginia - Blue Ridge Highlands</v>
      </c>
      <c r="C43" s="10"/>
      <c r="D43" s="24" t="s">
        <v>16</v>
      </c>
      <c r="E43" s="27" t="s">
        <v>17</v>
      </c>
      <c r="F43" s="3"/>
      <c r="G43" s="170">
        <v>31.489200454717601</v>
      </c>
      <c r="H43" s="164">
        <v>44.751799924213699</v>
      </c>
      <c r="I43" s="164">
        <v>55.033472274851498</v>
      </c>
      <c r="J43" s="164">
        <v>53.315649867373999</v>
      </c>
      <c r="K43" s="164">
        <v>50.4105090311986</v>
      </c>
      <c r="L43" s="171">
        <v>47.000126310471103</v>
      </c>
      <c r="M43" s="164"/>
      <c r="N43" s="172">
        <v>43.008715422508502</v>
      </c>
      <c r="O43" s="173">
        <v>38.385752178855597</v>
      </c>
      <c r="P43" s="174">
        <v>40.697233800682</v>
      </c>
      <c r="Q43" s="164"/>
      <c r="R43" s="175">
        <v>45.199299879102803</v>
      </c>
      <c r="S43" s="169"/>
      <c r="T43" s="170">
        <v>-25.146228285385099</v>
      </c>
      <c r="U43" s="164">
        <v>-9.1975352461204505</v>
      </c>
      <c r="V43" s="164">
        <v>9.2994322814071992</v>
      </c>
      <c r="W43" s="164">
        <v>12.205075938726299</v>
      </c>
      <c r="X43" s="164">
        <v>28.1086630700323</v>
      </c>
      <c r="Y43" s="171">
        <v>2.8136119154358101</v>
      </c>
      <c r="Z43" s="164"/>
      <c r="AA43" s="172">
        <v>24.057397449021199</v>
      </c>
      <c r="AB43" s="173">
        <v>-2.0615679311878599</v>
      </c>
      <c r="AC43" s="174">
        <v>10.1977915236778</v>
      </c>
      <c r="AD43" s="164"/>
      <c r="AE43" s="175">
        <v>4.6170319685301404</v>
      </c>
      <c r="AF43" s="30"/>
      <c r="AG43" s="170">
        <v>30.387141594038098</v>
      </c>
      <c r="AH43" s="164">
        <v>42.310850069470703</v>
      </c>
      <c r="AI43" s="164">
        <v>46.466464569912802</v>
      </c>
      <c r="AJ43" s="164">
        <v>46.807502841985603</v>
      </c>
      <c r="AK43" s="164">
        <v>45.339143615005597</v>
      </c>
      <c r="AL43" s="171">
        <v>42.262220538082602</v>
      </c>
      <c r="AM43" s="164"/>
      <c r="AN43" s="172">
        <v>41.590880383983801</v>
      </c>
      <c r="AO43" s="173">
        <v>37.552103069344398</v>
      </c>
      <c r="AP43" s="174">
        <v>39.5714917266641</v>
      </c>
      <c r="AQ43" s="164"/>
      <c r="AR43" s="175">
        <v>41.493440877677301</v>
      </c>
      <c r="AS43" s="169"/>
      <c r="AT43" s="170">
        <v>-12.3738187463566</v>
      </c>
      <c r="AU43" s="164">
        <v>-3.2930786047763001</v>
      </c>
      <c r="AV43" s="164">
        <v>1.4053529741411199</v>
      </c>
      <c r="AW43" s="164">
        <v>-2.0916087807994199E-2</v>
      </c>
      <c r="AX43" s="164">
        <v>5.38250397442759</v>
      </c>
      <c r="AY43" s="171">
        <v>-1.2993771352652801</v>
      </c>
      <c r="AZ43" s="164"/>
      <c r="BA43" s="172">
        <v>7.9061640191753204</v>
      </c>
      <c r="BB43" s="173">
        <v>-3.4275821074295401</v>
      </c>
      <c r="BC43" s="174">
        <v>2.2143078903463</v>
      </c>
      <c r="BD43" s="164"/>
      <c r="BE43" s="175">
        <v>-0.36613781580110899</v>
      </c>
    </row>
    <row r="44" spans="1:57" x14ac:dyDescent="0.2">
      <c r="A44" s="21" t="s">
        <v>86</v>
      </c>
      <c r="B44" s="3" t="str">
        <f t="shared" si="0"/>
        <v>Southwest Virginia - Heart of Appalachia</v>
      </c>
      <c r="C44" s="3"/>
      <c r="D44" s="24" t="s">
        <v>16</v>
      </c>
      <c r="E44" s="27" t="s">
        <v>17</v>
      </c>
      <c r="F44" s="3"/>
      <c r="G44" s="170">
        <v>31.1389071757735</v>
      </c>
      <c r="H44" s="164">
        <v>36.076366030282998</v>
      </c>
      <c r="I44" s="164">
        <v>46.807109940750401</v>
      </c>
      <c r="J44" s="164">
        <v>45.358788676761002</v>
      </c>
      <c r="K44" s="164">
        <v>40.552995391704997</v>
      </c>
      <c r="L44" s="171">
        <v>39.9868334430546</v>
      </c>
      <c r="M44" s="164"/>
      <c r="N44" s="172">
        <v>36.866359447004598</v>
      </c>
      <c r="O44" s="173">
        <v>38.775510204081598</v>
      </c>
      <c r="P44" s="174">
        <v>37.820934825543098</v>
      </c>
      <c r="Q44" s="164"/>
      <c r="R44" s="175">
        <v>39.368005266622703</v>
      </c>
      <c r="S44" s="169"/>
      <c r="T44" s="170">
        <v>-7.7972709551656898</v>
      </c>
      <c r="U44" s="164">
        <v>-18.330849478390402</v>
      </c>
      <c r="V44" s="164">
        <v>-0.14044943820224701</v>
      </c>
      <c r="W44" s="164">
        <v>5.6748466257668699</v>
      </c>
      <c r="X44" s="164">
        <v>20.312499999999901</v>
      </c>
      <c r="Y44" s="171">
        <v>-0.75163398692810401</v>
      </c>
      <c r="Z44" s="164"/>
      <c r="AA44" s="172">
        <v>4.4776119402985</v>
      </c>
      <c r="AB44" s="173">
        <v>17.471798846120699</v>
      </c>
      <c r="AC44" s="174">
        <v>10.654319217306799</v>
      </c>
      <c r="AD44" s="164"/>
      <c r="AE44" s="175">
        <v>2.04728637908361</v>
      </c>
      <c r="AF44" s="30"/>
      <c r="AG44" s="170">
        <v>33.673469387755098</v>
      </c>
      <c r="AH44" s="164">
        <v>45.523370638578001</v>
      </c>
      <c r="AI44" s="164">
        <v>49.654377880184299</v>
      </c>
      <c r="AJ44" s="164">
        <v>47.317314022383101</v>
      </c>
      <c r="AK44" s="164">
        <v>40.1909150757077</v>
      </c>
      <c r="AL44" s="171">
        <v>43.271889400921602</v>
      </c>
      <c r="AM44" s="164"/>
      <c r="AN44" s="172">
        <v>41.951942067149403</v>
      </c>
      <c r="AO44" s="173">
        <v>38.364055299539103</v>
      </c>
      <c r="AP44" s="174">
        <v>40.157998683344303</v>
      </c>
      <c r="AQ44" s="164"/>
      <c r="AR44" s="175">
        <v>42.382206338756703</v>
      </c>
      <c r="AS44" s="169"/>
      <c r="AT44" s="170">
        <v>-10.223782360684501</v>
      </c>
      <c r="AU44" s="164">
        <v>-9.1028590207032494</v>
      </c>
      <c r="AV44" s="164">
        <v>-5.6302783859868599</v>
      </c>
      <c r="AW44" s="164">
        <v>1.12557157931762</v>
      </c>
      <c r="AX44" s="164">
        <v>1.79241350562734</v>
      </c>
      <c r="AY44" s="171">
        <v>-4.4691519511663298</v>
      </c>
      <c r="AZ44" s="164"/>
      <c r="BA44" s="172">
        <v>0.631662060797473</v>
      </c>
      <c r="BB44" s="173">
        <v>-2.4954268828930202</v>
      </c>
      <c r="BC44" s="174">
        <v>-0.90638190364293103</v>
      </c>
      <c r="BD44" s="164"/>
      <c r="BE44" s="175">
        <v>-3.54480608653853</v>
      </c>
    </row>
    <row r="45" spans="1:57" x14ac:dyDescent="0.2">
      <c r="A45" s="22" t="s">
        <v>87</v>
      </c>
      <c r="B45" s="3" t="str">
        <f t="shared" si="0"/>
        <v>Virginia Mountains</v>
      </c>
      <c r="C45" s="3"/>
      <c r="D45" s="25" t="s">
        <v>16</v>
      </c>
      <c r="E45" s="28" t="s">
        <v>17</v>
      </c>
      <c r="F45" s="3"/>
      <c r="G45" s="176">
        <v>48.258418846654102</v>
      </c>
      <c r="H45" s="177">
        <v>55.542708483884901</v>
      </c>
      <c r="I45" s="177">
        <v>56.655586067350697</v>
      </c>
      <c r="J45" s="177">
        <v>54.950137303078399</v>
      </c>
      <c r="K45" s="177">
        <v>53.779447897094897</v>
      </c>
      <c r="L45" s="178">
        <v>53.837259719612597</v>
      </c>
      <c r="M45" s="164"/>
      <c r="N45" s="179">
        <v>48.475213181095498</v>
      </c>
      <c r="O45" s="180">
        <v>49.255672785084499</v>
      </c>
      <c r="P45" s="181">
        <v>48.865442983089999</v>
      </c>
      <c r="Q45" s="164"/>
      <c r="R45" s="182">
        <v>52.416740652034697</v>
      </c>
      <c r="S45" s="169"/>
      <c r="T45" s="176">
        <v>11.687219595368701</v>
      </c>
      <c r="U45" s="177">
        <v>15.828776796015999</v>
      </c>
      <c r="V45" s="177">
        <v>15.9277326638076</v>
      </c>
      <c r="W45" s="177">
        <v>18.881890615636699</v>
      </c>
      <c r="X45" s="177">
        <v>31.281469808843799</v>
      </c>
      <c r="Y45" s="178">
        <v>18.4695112614246</v>
      </c>
      <c r="Z45" s="164"/>
      <c r="AA45" s="179">
        <v>6.3981318086401204</v>
      </c>
      <c r="AB45" s="180">
        <v>20.876525020510901</v>
      </c>
      <c r="AC45" s="181">
        <v>13.2337653090771</v>
      </c>
      <c r="AD45" s="164"/>
      <c r="AE45" s="182">
        <v>17.0282028015706</v>
      </c>
      <c r="AF45" s="31"/>
      <c r="AG45" s="176">
        <v>40.453822806763903</v>
      </c>
      <c r="AH45" s="177">
        <v>50.513079924844597</v>
      </c>
      <c r="AI45" s="177">
        <v>52.684636508165902</v>
      </c>
      <c r="AJ45" s="177">
        <v>51.669316375198697</v>
      </c>
      <c r="AK45" s="177">
        <v>47.806763983234497</v>
      </c>
      <c r="AL45" s="178">
        <v>48.625523919641502</v>
      </c>
      <c r="AM45" s="164"/>
      <c r="AN45" s="179">
        <v>50.578118225177001</v>
      </c>
      <c r="AO45" s="180">
        <v>49.523052464228897</v>
      </c>
      <c r="AP45" s="181">
        <v>50.050585344702903</v>
      </c>
      <c r="AQ45" s="164"/>
      <c r="AR45" s="182">
        <v>49.032684326801899</v>
      </c>
      <c r="AS45" s="169"/>
      <c r="AT45" s="176">
        <v>1.9996029808303599</v>
      </c>
      <c r="AU45" s="177">
        <v>4.8450181257943497</v>
      </c>
      <c r="AV45" s="177">
        <v>9.5982640117859308</v>
      </c>
      <c r="AW45" s="177">
        <v>9.5026915460351908</v>
      </c>
      <c r="AX45" s="177">
        <v>10.6159789576898</v>
      </c>
      <c r="AY45" s="178">
        <v>7.4291583999486202</v>
      </c>
      <c r="AZ45" s="164"/>
      <c r="BA45" s="179">
        <v>13.428050844308499</v>
      </c>
      <c r="BB45" s="180">
        <v>11.0114565425524</v>
      </c>
      <c r="BC45" s="181">
        <v>12.2194790804416</v>
      </c>
      <c r="BD45" s="164"/>
      <c r="BE45" s="182">
        <v>8.7834576713666497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H1" zoomScale="85" zoomScaleNormal="85" workbookViewId="0">
      <selection activeCell="AB22" sqref="AB21:AB22"/>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37" t="s">
        <v>5</v>
      </c>
      <c r="E2" s="138"/>
      <c r="G2" s="131" t="s">
        <v>36</v>
      </c>
      <c r="H2" s="132"/>
      <c r="I2" s="132"/>
      <c r="J2" s="132"/>
      <c r="K2" s="132"/>
      <c r="L2" s="132"/>
      <c r="M2" s="132"/>
      <c r="N2" s="132"/>
      <c r="O2" s="132"/>
      <c r="P2" s="132"/>
      <c r="Q2" s="132"/>
      <c r="R2" s="132"/>
      <c r="T2" s="131" t="s">
        <v>37</v>
      </c>
      <c r="U2" s="132"/>
      <c r="V2" s="132"/>
      <c r="W2" s="132"/>
      <c r="X2" s="132"/>
      <c r="Y2" s="132"/>
      <c r="Z2" s="132"/>
      <c r="AA2" s="132"/>
      <c r="AB2" s="132"/>
      <c r="AC2" s="132"/>
      <c r="AD2" s="132"/>
      <c r="AE2" s="132"/>
      <c r="AF2" s="4"/>
      <c r="AG2" s="131" t="s">
        <v>38</v>
      </c>
      <c r="AH2" s="132"/>
      <c r="AI2" s="132"/>
      <c r="AJ2" s="132"/>
      <c r="AK2" s="132"/>
      <c r="AL2" s="132"/>
      <c r="AM2" s="132"/>
      <c r="AN2" s="132"/>
      <c r="AO2" s="132"/>
      <c r="AP2" s="132"/>
      <c r="AQ2" s="132"/>
      <c r="AR2" s="132"/>
      <c r="AT2" s="131" t="s">
        <v>39</v>
      </c>
      <c r="AU2" s="132"/>
      <c r="AV2" s="132"/>
      <c r="AW2" s="132"/>
      <c r="AX2" s="132"/>
      <c r="AY2" s="132"/>
      <c r="AZ2" s="132"/>
      <c r="BA2" s="132"/>
      <c r="BB2" s="132"/>
      <c r="BC2" s="132"/>
      <c r="BD2" s="132"/>
      <c r="BE2" s="132"/>
    </row>
    <row r="3" spans="1:57" x14ac:dyDescent="0.2">
      <c r="A3" s="32"/>
      <c r="B3" s="32"/>
      <c r="C3" s="3"/>
      <c r="D3" s="139" t="s">
        <v>8</v>
      </c>
      <c r="E3" s="141" t="s">
        <v>9</v>
      </c>
      <c r="F3" s="5"/>
      <c r="G3" s="129" t="s">
        <v>0</v>
      </c>
      <c r="H3" s="125" t="s">
        <v>1</v>
      </c>
      <c r="I3" s="125" t="s">
        <v>10</v>
      </c>
      <c r="J3" s="125" t="s">
        <v>2</v>
      </c>
      <c r="K3" s="125" t="s">
        <v>11</v>
      </c>
      <c r="L3" s="127" t="s">
        <v>12</v>
      </c>
      <c r="M3" s="5"/>
      <c r="N3" s="129" t="s">
        <v>3</v>
      </c>
      <c r="O3" s="125" t="s">
        <v>4</v>
      </c>
      <c r="P3" s="127" t="s">
        <v>13</v>
      </c>
      <c r="Q3" s="2"/>
      <c r="R3" s="133" t="s">
        <v>14</v>
      </c>
      <c r="S3" s="2"/>
      <c r="T3" s="129" t="s">
        <v>0</v>
      </c>
      <c r="U3" s="125" t="s">
        <v>1</v>
      </c>
      <c r="V3" s="125" t="s">
        <v>10</v>
      </c>
      <c r="W3" s="125" t="s">
        <v>2</v>
      </c>
      <c r="X3" s="125" t="s">
        <v>11</v>
      </c>
      <c r="Y3" s="127" t="s">
        <v>12</v>
      </c>
      <c r="Z3" s="2"/>
      <c r="AA3" s="129" t="s">
        <v>3</v>
      </c>
      <c r="AB3" s="125" t="s">
        <v>4</v>
      </c>
      <c r="AC3" s="127" t="s">
        <v>13</v>
      </c>
      <c r="AD3" s="1"/>
      <c r="AE3" s="135" t="s">
        <v>14</v>
      </c>
      <c r="AF3" s="38"/>
      <c r="AG3" s="129" t="s">
        <v>0</v>
      </c>
      <c r="AH3" s="125" t="s">
        <v>1</v>
      </c>
      <c r="AI3" s="125" t="s">
        <v>10</v>
      </c>
      <c r="AJ3" s="125" t="s">
        <v>2</v>
      </c>
      <c r="AK3" s="125" t="s">
        <v>11</v>
      </c>
      <c r="AL3" s="127" t="s">
        <v>12</v>
      </c>
      <c r="AM3" s="5"/>
      <c r="AN3" s="129" t="s">
        <v>3</v>
      </c>
      <c r="AO3" s="125" t="s">
        <v>4</v>
      </c>
      <c r="AP3" s="127" t="s">
        <v>13</v>
      </c>
      <c r="AQ3" s="2"/>
      <c r="AR3" s="133" t="s">
        <v>14</v>
      </c>
      <c r="AS3" s="2"/>
      <c r="AT3" s="129" t="s">
        <v>0</v>
      </c>
      <c r="AU3" s="125" t="s">
        <v>1</v>
      </c>
      <c r="AV3" s="125" t="s">
        <v>10</v>
      </c>
      <c r="AW3" s="125" t="s">
        <v>2</v>
      </c>
      <c r="AX3" s="125" t="s">
        <v>11</v>
      </c>
      <c r="AY3" s="127" t="s">
        <v>12</v>
      </c>
      <c r="AZ3" s="2"/>
      <c r="BA3" s="129" t="s">
        <v>3</v>
      </c>
      <c r="BB3" s="125" t="s">
        <v>4</v>
      </c>
      <c r="BC3" s="127" t="s">
        <v>13</v>
      </c>
      <c r="BD3" s="1"/>
      <c r="BE3" s="135" t="s">
        <v>14</v>
      </c>
    </row>
    <row r="4" spans="1:57" x14ac:dyDescent="0.2">
      <c r="A4" s="32"/>
      <c r="B4" s="32"/>
      <c r="C4" s="3"/>
      <c r="D4" s="140"/>
      <c r="E4" s="142"/>
      <c r="F4" s="5"/>
      <c r="G4" s="130"/>
      <c r="H4" s="126"/>
      <c r="I4" s="126"/>
      <c r="J4" s="126"/>
      <c r="K4" s="126"/>
      <c r="L4" s="128"/>
      <c r="M4" s="5"/>
      <c r="N4" s="130"/>
      <c r="O4" s="126"/>
      <c r="P4" s="128"/>
      <c r="Q4" s="2"/>
      <c r="R4" s="134"/>
      <c r="S4" s="2"/>
      <c r="T4" s="130"/>
      <c r="U4" s="126"/>
      <c r="V4" s="126"/>
      <c r="W4" s="126"/>
      <c r="X4" s="126"/>
      <c r="Y4" s="128"/>
      <c r="Z4" s="2"/>
      <c r="AA4" s="130"/>
      <c r="AB4" s="126"/>
      <c r="AC4" s="128"/>
      <c r="AD4" s="1"/>
      <c r="AE4" s="136"/>
      <c r="AF4" s="39"/>
      <c r="AG4" s="130"/>
      <c r="AH4" s="126"/>
      <c r="AI4" s="126"/>
      <c r="AJ4" s="126"/>
      <c r="AK4" s="126"/>
      <c r="AL4" s="128"/>
      <c r="AM4" s="5"/>
      <c r="AN4" s="130"/>
      <c r="AO4" s="126"/>
      <c r="AP4" s="128"/>
      <c r="AQ4" s="2"/>
      <c r="AR4" s="134"/>
      <c r="AS4" s="2"/>
      <c r="AT4" s="130"/>
      <c r="AU4" s="126"/>
      <c r="AV4" s="126"/>
      <c r="AW4" s="126"/>
      <c r="AX4" s="126"/>
      <c r="AY4" s="128"/>
      <c r="AZ4" s="2"/>
      <c r="BA4" s="130"/>
      <c r="BB4" s="126"/>
      <c r="BC4" s="128"/>
      <c r="BD4" s="1"/>
      <c r="BE4" s="13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3">
        <v>142.84145523858101</v>
      </c>
      <c r="H6" s="184">
        <v>150.65332819016001</v>
      </c>
      <c r="I6" s="184">
        <v>157.31596673751599</v>
      </c>
      <c r="J6" s="184">
        <v>161.208017623014</v>
      </c>
      <c r="K6" s="184">
        <v>165.81321059653499</v>
      </c>
      <c r="L6" s="185">
        <v>156.25345582891501</v>
      </c>
      <c r="M6" s="186"/>
      <c r="N6" s="187">
        <v>181.92004886714301</v>
      </c>
      <c r="O6" s="188">
        <v>198.93707868117301</v>
      </c>
      <c r="P6" s="189">
        <v>190.961179050769</v>
      </c>
      <c r="Q6" s="186"/>
      <c r="R6" s="190">
        <v>167.21106210063601</v>
      </c>
      <c r="S6" s="169"/>
      <c r="T6" s="161">
        <v>-1.6006775496380801</v>
      </c>
      <c r="U6" s="162">
        <v>-2.3805209074619301E-2</v>
      </c>
      <c r="V6" s="162">
        <v>2.6549292150363399</v>
      </c>
      <c r="W6" s="162">
        <v>3.64795047883826</v>
      </c>
      <c r="X6" s="162">
        <v>0.80338094084514</v>
      </c>
      <c r="Y6" s="163">
        <v>1.52264145778059</v>
      </c>
      <c r="Z6" s="164"/>
      <c r="AA6" s="165">
        <v>-3.0961308892821302</v>
      </c>
      <c r="AB6" s="166">
        <v>25.016893258153601</v>
      </c>
      <c r="AC6" s="167">
        <v>9.2217209915264693</v>
      </c>
      <c r="AD6" s="164"/>
      <c r="AE6" s="168">
        <v>4.3984529642263404</v>
      </c>
      <c r="AF6" s="29"/>
      <c r="AG6" s="183">
        <v>134.08533998132299</v>
      </c>
      <c r="AH6" s="184">
        <v>137.36021216837599</v>
      </c>
      <c r="AI6" s="184">
        <v>141.81681866945701</v>
      </c>
      <c r="AJ6" s="184">
        <v>142.72643476426299</v>
      </c>
      <c r="AK6" s="184">
        <v>142.54107302496101</v>
      </c>
      <c r="AL6" s="185">
        <v>139.936363942794</v>
      </c>
      <c r="AM6" s="186"/>
      <c r="AN6" s="187">
        <v>153.963966712782</v>
      </c>
      <c r="AO6" s="188">
        <v>163.15773724061901</v>
      </c>
      <c r="AP6" s="189">
        <v>158.68940477585099</v>
      </c>
      <c r="AQ6" s="186"/>
      <c r="AR6" s="190">
        <v>145.629129759546</v>
      </c>
      <c r="AS6" s="169"/>
      <c r="AT6" s="161">
        <v>4.8525990873777198</v>
      </c>
      <c r="AU6" s="162">
        <v>6.9984205408204803</v>
      </c>
      <c r="AV6" s="162">
        <v>9.1311614291240204</v>
      </c>
      <c r="AW6" s="162">
        <v>9.1736991292376509</v>
      </c>
      <c r="AX6" s="162">
        <v>6.1857096355316097</v>
      </c>
      <c r="AY6" s="163">
        <v>7.4165043973662899</v>
      </c>
      <c r="AZ6" s="164"/>
      <c r="BA6" s="165">
        <v>2.32671894764511</v>
      </c>
      <c r="BB6" s="166">
        <v>12.135290749581101</v>
      </c>
      <c r="BC6" s="167">
        <v>7.2375208412249998</v>
      </c>
      <c r="BD6" s="164"/>
      <c r="BE6" s="168">
        <v>7.2847736817416999</v>
      </c>
    </row>
    <row r="7" spans="1:57" x14ac:dyDescent="0.2">
      <c r="A7" s="20" t="s">
        <v>18</v>
      </c>
      <c r="B7" s="3" t="str">
        <f>TRIM(A7)</f>
        <v>Virginia</v>
      </c>
      <c r="C7" s="10"/>
      <c r="D7" s="24" t="s">
        <v>16</v>
      </c>
      <c r="E7" s="27" t="s">
        <v>17</v>
      </c>
      <c r="F7" s="3"/>
      <c r="G7" s="191">
        <v>100.261626624996</v>
      </c>
      <c r="H7" s="186">
        <v>101.38294280158399</v>
      </c>
      <c r="I7" s="186">
        <v>104.130283038546</v>
      </c>
      <c r="J7" s="186">
        <v>103.86575449044599</v>
      </c>
      <c r="K7" s="186">
        <v>102.504708603846</v>
      </c>
      <c r="L7" s="192">
        <v>102.532417747143</v>
      </c>
      <c r="M7" s="186"/>
      <c r="N7" s="193">
        <v>109.981147605121</v>
      </c>
      <c r="O7" s="194">
        <v>125.636714879111</v>
      </c>
      <c r="P7" s="195">
        <v>118.26075027459601</v>
      </c>
      <c r="Q7" s="186"/>
      <c r="R7" s="196">
        <v>107.25156467558701</v>
      </c>
      <c r="S7" s="169"/>
      <c r="T7" s="170">
        <v>4.8381622768291699</v>
      </c>
      <c r="U7" s="164">
        <v>3.36296413755537</v>
      </c>
      <c r="V7" s="164">
        <v>5.4788154202003998</v>
      </c>
      <c r="W7" s="164">
        <v>5.9706924337212302</v>
      </c>
      <c r="X7" s="164">
        <v>3.0592756386218301</v>
      </c>
      <c r="Y7" s="171">
        <v>4.6295082360757203</v>
      </c>
      <c r="Z7" s="164"/>
      <c r="AA7" s="172">
        <v>-8.1571292647276294</v>
      </c>
      <c r="AB7" s="173">
        <v>24.262874948539199</v>
      </c>
      <c r="AC7" s="174">
        <v>6.3221104732988502</v>
      </c>
      <c r="AD7" s="164"/>
      <c r="AE7" s="175">
        <v>5.2577649384779797</v>
      </c>
      <c r="AF7" s="30"/>
      <c r="AG7" s="191">
        <v>100.10685298312301</v>
      </c>
      <c r="AH7" s="186">
        <v>106.118931700456</v>
      </c>
      <c r="AI7" s="186">
        <v>109.617857496902</v>
      </c>
      <c r="AJ7" s="186">
        <v>108.439912817891</v>
      </c>
      <c r="AK7" s="186">
        <v>104.502570637145</v>
      </c>
      <c r="AL7" s="192">
        <v>106.050617212278</v>
      </c>
      <c r="AM7" s="186"/>
      <c r="AN7" s="193">
        <v>109.092977774678</v>
      </c>
      <c r="AO7" s="194">
        <v>114.670926731973</v>
      </c>
      <c r="AP7" s="195">
        <v>111.939140950358</v>
      </c>
      <c r="AQ7" s="186"/>
      <c r="AR7" s="196">
        <v>107.758240953675</v>
      </c>
      <c r="AS7" s="169"/>
      <c r="AT7" s="170">
        <v>7.0872661617662702</v>
      </c>
      <c r="AU7" s="164">
        <v>9.9319218403655398</v>
      </c>
      <c r="AV7" s="164">
        <v>12.0211797877785</v>
      </c>
      <c r="AW7" s="164">
        <v>11.2181790657108</v>
      </c>
      <c r="AX7" s="164">
        <v>7.91625503236925</v>
      </c>
      <c r="AY7" s="171">
        <v>9.8641242690268296</v>
      </c>
      <c r="AZ7" s="164"/>
      <c r="BA7" s="172">
        <v>2.0486471839854099</v>
      </c>
      <c r="BB7" s="173">
        <v>10.1960807342425</v>
      </c>
      <c r="BC7" s="174">
        <v>6.1244855623515999</v>
      </c>
      <c r="BD7" s="164"/>
      <c r="BE7" s="175">
        <v>8.6164248893121798</v>
      </c>
    </row>
    <row r="8" spans="1:57" x14ac:dyDescent="0.2">
      <c r="A8" s="21" t="s">
        <v>19</v>
      </c>
      <c r="B8" s="3" t="str">
        <f t="shared" ref="B8:B43" si="0">TRIM(A8)</f>
        <v>Norfolk/Virginia Beach, VA</v>
      </c>
      <c r="C8" s="3"/>
      <c r="D8" s="24" t="s">
        <v>16</v>
      </c>
      <c r="E8" s="27" t="s">
        <v>17</v>
      </c>
      <c r="F8" s="3"/>
      <c r="G8" s="191">
        <v>103.712794287278</v>
      </c>
      <c r="H8" s="186">
        <v>108.76740518184501</v>
      </c>
      <c r="I8" s="186">
        <v>112.83547104602501</v>
      </c>
      <c r="J8" s="186">
        <v>112.599340098374</v>
      </c>
      <c r="K8" s="186">
        <v>110.426814113376</v>
      </c>
      <c r="L8" s="192">
        <v>109.814471602872</v>
      </c>
      <c r="M8" s="186"/>
      <c r="N8" s="193">
        <v>117.574172631973</v>
      </c>
      <c r="O8" s="194">
        <v>133.20693214992801</v>
      </c>
      <c r="P8" s="195">
        <v>125.97464371752299</v>
      </c>
      <c r="Q8" s="186"/>
      <c r="R8" s="196">
        <v>114.88317369479</v>
      </c>
      <c r="S8" s="169"/>
      <c r="T8" s="170">
        <v>4.1024860644796197</v>
      </c>
      <c r="U8" s="164">
        <v>4.496868596643</v>
      </c>
      <c r="V8" s="164">
        <v>6.7914757657614899</v>
      </c>
      <c r="W8" s="164">
        <v>7.2100469262984701</v>
      </c>
      <c r="X8" s="164">
        <v>7.0504228621956004</v>
      </c>
      <c r="Y8" s="171">
        <v>6.0228399749183597</v>
      </c>
      <c r="Z8" s="164"/>
      <c r="AA8" s="172">
        <v>-9.9682405550410103</v>
      </c>
      <c r="AB8" s="173">
        <v>28.218218833879</v>
      </c>
      <c r="AC8" s="174">
        <v>5.8336971289753397</v>
      </c>
      <c r="AD8" s="164"/>
      <c r="AE8" s="175">
        <v>6.1236377801390098</v>
      </c>
      <c r="AF8" s="30"/>
      <c r="AG8" s="191">
        <v>95.990578515825305</v>
      </c>
      <c r="AH8" s="186">
        <v>97.270112943446804</v>
      </c>
      <c r="AI8" s="186">
        <v>99.238898174361097</v>
      </c>
      <c r="AJ8" s="186">
        <v>99.415058809052397</v>
      </c>
      <c r="AK8" s="186">
        <v>98.82301748127</v>
      </c>
      <c r="AL8" s="192">
        <v>98.199641194844304</v>
      </c>
      <c r="AM8" s="186"/>
      <c r="AN8" s="193">
        <v>113.14151930905599</v>
      </c>
      <c r="AO8" s="194">
        <v>121.611257226302</v>
      </c>
      <c r="AP8" s="195">
        <v>117.53581643337201</v>
      </c>
      <c r="AQ8" s="186"/>
      <c r="AR8" s="196">
        <v>104.326743341709</v>
      </c>
      <c r="AS8" s="169"/>
      <c r="AT8" s="170">
        <v>3.4044567751302601</v>
      </c>
      <c r="AU8" s="164">
        <v>5.36956666601648</v>
      </c>
      <c r="AV8" s="164">
        <v>6.59570176691608</v>
      </c>
      <c r="AW8" s="164">
        <v>6.8323502027091898</v>
      </c>
      <c r="AX8" s="164">
        <v>5.3337676672333298</v>
      </c>
      <c r="AY8" s="171">
        <v>5.5622273536319504</v>
      </c>
      <c r="AZ8" s="164"/>
      <c r="BA8" s="172">
        <v>-0.77274696498291096</v>
      </c>
      <c r="BB8" s="173">
        <v>9.7230552479754397</v>
      </c>
      <c r="BC8" s="174">
        <v>4.5441669634567301</v>
      </c>
      <c r="BD8" s="164"/>
      <c r="BE8" s="175">
        <v>4.9772530421576997</v>
      </c>
    </row>
    <row r="9" spans="1:57" ht="14.25" x14ac:dyDescent="0.25">
      <c r="A9" s="21" t="s">
        <v>20</v>
      </c>
      <c r="B9" s="46" t="s">
        <v>72</v>
      </c>
      <c r="C9" s="3"/>
      <c r="D9" s="24" t="s">
        <v>16</v>
      </c>
      <c r="E9" s="27" t="s">
        <v>17</v>
      </c>
      <c r="F9" s="3"/>
      <c r="G9" s="191">
        <v>92.236025739148602</v>
      </c>
      <c r="H9" s="186">
        <v>91.552273749874203</v>
      </c>
      <c r="I9" s="186">
        <v>93.063416968367093</v>
      </c>
      <c r="J9" s="186">
        <v>93.180134254043196</v>
      </c>
      <c r="K9" s="186">
        <v>91.565888903143005</v>
      </c>
      <c r="L9" s="192">
        <v>92.337906911376905</v>
      </c>
      <c r="M9" s="186"/>
      <c r="N9" s="193">
        <v>100.54991692279199</v>
      </c>
      <c r="O9" s="194">
        <v>109.237510453854</v>
      </c>
      <c r="P9" s="195">
        <v>105.20903286971399</v>
      </c>
      <c r="Q9" s="186"/>
      <c r="R9" s="196">
        <v>96.302429504555107</v>
      </c>
      <c r="S9" s="169"/>
      <c r="T9" s="170">
        <v>4.8994344456107797</v>
      </c>
      <c r="U9" s="164">
        <v>5.9557586229002197</v>
      </c>
      <c r="V9" s="164">
        <v>4.6862750427536097</v>
      </c>
      <c r="W9" s="164">
        <v>6.8366945935876497</v>
      </c>
      <c r="X9" s="164">
        <v>2.55834419721785</v>
      </c>
      <c r="Y9" s="171">
        <v>5.0095008374525198</v>
      </c>
      <c r="Z9" s="164"/>
      <c r="AA9" s="172">
        <v>-3.5343591796219598</v>
      </c>
      <c r="AB9" s="173">
        <v>14.783986260401701</v>
      </c>
      <c r="AC9" s="174">
        <v>5.2735387629553898</v>
      </c>
      <c r="AD9" s="164"/>
      <c r="AE9" s="175">
        <v>5.2202554409933599</v>
      </c>
      <c r="AF9" s="30"/>
      <c r="AG9" s="191">
        <v>91.646710565938406</v>
      </c>
      <c r="AH9" s="186">
        <v>98.096409324283101</v>
      </c>
      <c r="AI9" s="186">
        <v>100.918011285159</v>
      </c>
      <c r="AJ9" s="186">
        <v>100.05213385446</v>
      </c>
      <c r="AK9" s="186">
        <v>95.244505218061605</v>
      </c>
      <c r="AL9" s="192">
        <v>97.500781954598196</v>
      </c>
      <c r="AM9" s="186"/>
      <c r="AN9" s="193">
        <v>101.227032583189</v>
      </c>
      <c r="AO9" s="194">
        <v>106.001276755362</v>
      </c>
      <c r="AP9" s="195">
        <v>103.699543137888</v>
      </c>
      <c r="AQ9" s="186"/>
      <c r="AR9" s="196">
        <v>99.288681655230704</v>
      </c>
      <c r="AS9" s="169"/>
      <c r="AT9" s="170">
        <v>3.8647277466202001</v>
      </c>
      <c r="AU9" s="164">
        <v>7.64733537677116</v>
      </c>
      <c r="AV9" s="164">
        <v>7.6822957420723403</v>
      </c>
      <c r="AW9" s="164">
        <v>7.2451306439836296</v>
      </c>
      <c r="AX9" s="164">
        <v>3.4069713566070101</v>
      </c>
      <c r="AY9" s="171">
        <v>6.2026259769081298</v>
      </c>
      <c r="AZ9" s="164"/>
      <c r="BA9" s="172">
        <v>1.6256746629712699</v>
      </c>
      <c r="BB9" s="173">
        <v>6.2179499520891799</v>
      </c>
      <c r="BC9" s="174">
        <v>4.0083067485378203</v>
      </c>
      <c r="BD9" s="164"/>
      <c r="BE9" s="175">
        <v>5.52888374036434</v>
      </c>
    </row>
    <row r="10" spans="1:57" x14ac:dyDescent="0.2">
      <c r="A10" s="21" t="s">
        <v>21</v>
      </c>
      <c r="B10" s="3" t="str">
        <f t="shared" si="0"/>
        <v>Virginia Area</v>
      </c>
      <c r="C10" s="3"/>
      <c r="D10" s="24" t="s">
        <v>16</v>
      </c>
      <c r="E10" s="27" t="s">
        <v>17</v>
      </c>
      <c r="F10" s="3"/>
      <c r="G10" s="191">
        <v>98.535669276423704</v>
      </c>
      <c r="H10" s="186">
        <v>98.560645796620705</v>
      </c>
      <c r="I10" s="186">
        <v>102.525806974858</v>
      </c>
      <c r="J10" s="186">
        <v>101.43473766957101</v>
      </c>
      <c r="K10" s="186">
        <v>100.868755566082</v>
      </c>
      <c r="L10" s="192">
        <v>100.54990516196899</v>
      </c>
      <c r="M10" s="186"/>
      <c r="N10" s="193">
        <v>108.837016580534</v>
      </c>
      <c r="O10" s="194">
        <v>116.781732509619</v>
      </c>
      <c r="P10" s="195">
        <v>112.796179480947</v>
      </c>
      <c r="Q10" s="186"/>
      <c r="R10" s="196">
        <v>103.842413470125</v>
      </c>
      <c r="S10" s="169"/>
      <c r="T10" s="170">
        <v>0.65726054604287798</v>
      </c>
      <c r="U10" s="164">
        <v>-2.2183928295577702</v>
      </c>
      <c r="V10" s="164">
        <v>1.69190743210177</v>
      </c>
      <c r="W10" s="164">
        <v>2.61139566477067</v>
      </c>
      <c r="X10" s="164">
        <v>-1.80754659397182</v>
      </c>
      <c r="Y10" s="171">
        <v>0.33424740183297103</v>
      </c>
      <c r="Z10" s="164"/>
      <c r="AA10" s="172">
        <v>-7.6956046036664301</v>
      </c>
      <c r="AB10" s="173">
        <v>11.7662300879537</v>
      </c>
      <c r="AC10" s="174">
        <v>1.1795471724175599</v>
      </c>
      <c r="AD10" s="164"/>
      <c r="AE10" s="175">
        <v>0.62919879521099797</v>
      </c>
      <c r="AF10" s="30"/>
      <c r="AG10" s="191">
        <v>92.719209072881299</v>
      </c>
      <c r="AH10" s="186">
        <v>94.855094964691801</v>
      </c>
      <c r="AI10" s="186">
        <v>96.938579983384798</v>
      </c>
      <c r="AJ10" s="186">
        <v>96.577349323998902</v>
      </c>
      <c r="AK10" s="186">
        <v>97.835003034440902</v>
      </c>
      <c r="AL10" s="192">
        <v>95.957977144488893</v>
      </c>
      <c r="AM10" s="186"/>
      <c r="AN10" s="193">
        <v>106.858079138197</v>
      </c>
      <c r="AO10" s="194">
        <v>109.203665586607</v>
      </c>
      <c r="AP10" s="195">
        <v>108.012727224393</v>
      </c>
      <c r="AQ10" s="186"/>
      <c r="AR10" s="196">
        <v>99.300433503909304</v>
      </c>
      <c r="AS10" s="169"/>
      <c r="AT10" s="170">
        <v>0.44549692771578597</v>
      </c>
      <c r="AU10" s="164">
        <v>1.4151597698079601</v>
      </c>
      <c r="AV10" s="164">
        <v>4.0522933911651497</v>
      </c>
      <c r="AW10" s="164">
        <v>4.0621958972381602</v>
      </c>
      <c r="AX10" s="164">
        <v>2.1729218083075699</v>
      </c>
      <c r="AY10" s="171">
        <v>2.60934282754038</v>
      </c>
      <c r="AZ10" s="164"/>
      <c r="BA10" s="172">
        <v>0.28056436398732898</v>
      </c>
      <c r="BB10" s="173">
        <v>4.71276957478611</v>
      </c>
      <c r="BC10" s="174">
        <v>2.4482743946952898</v>
      </c>
      <c r="BD10" s="164"/>
      <c r="BE10" s="175">
        <v>2.56325129273828</v>
      </c>
    </row>
    <row r="11" spans="1:57" x14ac:dyDescent="0.2">
      <c r="A11" s="34" t="s">
        <v>22</v>
      </c>
      <c r="B11" s="3" t="str">
        <f t="shared" si="0"/>
        <v>Washington, DC</v>
      </c>
      <c r="C11" s="3"/>
      <c r="D11" s="24" t="s">
        <v>16</v>
      </c>
      <c r="E11" s="27" t="s">
        <v>17</v>
      </c>
      <c r="F11" s="3"/>
      <c r="G11" s="191">
        <v>117.03615342699401</v>
      </c>
      <c r="H11" s="186">
        <v>122.545519382762</v>
      </c>
      <c r="I11" s="186">
        <v>128.306567194591</v>
      </c>
      <c r="J11" s="186">
        <v>129.67636768354899</v>
      </c>
      <c r="K11" s="186">
        <v>126.198555209983</v>
      </c>
      <c r="L11" s="192">
        <v>125.175485617166</v>
      </c>
      <c r="M11" s="186"/>
      <c r="N11" s="193">
        <v>134.682030726362</v>
      </c>
      <c r="O11" s="194">
        <v>166.42945384386999</v>
      </c>
      <c r="P11" s="195">
        <v>152.43512523445099</v>
      </c>
      <c r="Q11" s="186"/>
      <c r="R11" s="196">
        <v>134.011506869214</v>
      </c>
      <c r="S11" s="169"/>
      <c r="T11" s="170">
        <v>5.20068920123214</v>
      </c>
      <c r="U11" s="164">
        <v>6.9312973647922496</v>
      </c>
      <c r="V11" s="164">
        <v>12.601039401942799</v>
      </c>
      <c r="W11" s="164">
        <v>13.269990210616699</v>
      </c>
      <c r="X11" s="164">
        <v>7.04967817920258</v>
      </c>
      <c r="Y11" s="171">
        <v>9.3987737890245509</v>
      </c>
      <c r="Z11" s="164"/>
      <c r="AA11" s="172">
        <v>-10.915546127942701</v>
      </c>
      <c r="AB11" s="173">
        <v>41.322805592699403</v>
      </c>
      <c r="AC11" s="174">
        <v>11.58764291666</v>
      </c>
      <c r="AD11" s="164"/>
      <c r="AE11" s="175">
        <v>10.396984091595399</v>
      </c>
      <c r="AF11" s="30"/>
      <c r="AG11" s="191">
        <v>143.583291495124</v>
      </c>
      <c r="AH11" s="186">
        <v>157.49338686722299</v>
      </c>
      <c r="AI11" s="186">
        <v>163.92592738249101</v>
      </c>
      <c r="AJ11" s="186">
        <v>157.821613805705</v>
      </c>
      <c r="AK11" s="186">
        <v>145.94833092347301</v>
      </c>
      <c r="AL11" s="192">
        <v>154.38423938068701</v>
      </c>
      <c r="AM11" s="186"/>
      <c r="AN11" s="193">
        <v>137.889097265396</v>
      </c>
      <c r="AO11" s="194">
        <v>146.25218479390699</v>
      </c>
      <c r="AP11" s="195">
        <v>142.24657771572899</v>
      </c>
      <c r="AQ11" s="186"/>
      <c r="AR11" s="196">
        <v>150.906592638479</v>
      </c>
      <c r="AS11" s="169"/>
      <c r="AT11" s="170">
        <v>24.024625499291599</v>
      </c>
      <c r="AU11" s="164">
        <v>30.0377269386188</v>
      </c>
      <c r="AV11" s="164">
        <v>33.161976906720497</v>
      </c>
      <c r="AW11" s="164">
        <v>29.3596339819291</v>
      </c>
      <c r="AX11" s="164">
        <v>21.925653893617401</v>
      </c>
      <c r="AY11" s="171">
        <v>28.182398106055999</v>
      </c>
      <c r="AZ11" s="164"/>
      <c r="BA11" s="172">
        <v>7.4114220896454999</v>
      </c>
      <c r="BB11" s="173">
        <v>20.023345217116798</v>
      </c>
      <c r="BC11" s="174">
        <v>13.7140035993152</v>
      </c>
      <c r="BD11" s="164"/>
      <c r="BE11" s="175">
        <v>23.781211646701401</v>
      </c>
    </row>
    <row r="12" spans="1:57" x14ac:dyDescent="0.2">
      <c r="A12" s="21" t="s">
        <v>23</v>
      </c>
      <c r="B12" s="3" t="str">
        <f t="shared" si="0"/>
        <v>Arlington, VA</v>
      </c>
      <c r="C12" s="3"/>
      <c r="D12" s="24" t="s">
        <v>16</v>
      </c>
      <c r="E12" s="27" t="s">
        <v>17</v>
      </c>
      <c r="F12" s="3"/>
      <c r="G12" s="191">
        <v>105.786039794608</v>
      </c>
      <c r="H12" s="186">
        <v>102.645720081135</v>
      </c>
      <c r="I12" s="186">
        <v>103.85470338982999</v>
      </c>
      <c r="J12" s="186">
        <v>102.890284991955</v>
      </c>
      <c r="K12" s="186">
        <v>101.60288105946999</v>
      </c>
      <c r="L12" s="192">
        <v>103.24648593662501</v>
      </c>
      <c r="M12" s="186"/>
      <c r="N12" s="193">
        <v>111.75387906738401</v>
      </c>
      <c r="O12" s="194">
        <v>155.34651746286599</v>
      </c>
      <c r="P12" s="195">
        <v>136.19715700619</v>
      </c>
      <c r="Q12" s="186"/>
      <c r="R12" s="196">
        <v>113.502448679324</v>
      </c>
      <c r="S12" s="169"/>
      <c r="T12" s="170">
        <v>6.9056539348558799</v>
      </c>
      <c r="U12" s="164">
        <v>4.2555932997085701</v>
      </c>
      <c r="V12" s="164">
        <v>4.5142541693900098</v>
      </c>
      <c r="W12" s="164">
        <v>4.57825257629543</v>
      </c>
      <c r="X12" s="164">
        <v>-3.57097954538684</v>
      </c>
      <c r="Y12" s="171">
        <v>3.1186436081406099</v>
      </c>
      <c r="Z12" s="164"/>
      <c r="AA12" s="172">
        <v>-18.388099495909699</v>
      </c>
      <c r="AB12" s="173">
        <v>45.298589620248997</v>
      </c>
      <c r="AC12" s="174">
        <v>9.6011592260029506</v>
      </c>
      <c r="AD12" s="164"/>
      <c r="AE12" s="175">
        <v>4.6319701907460198</v>
      </c>
      <c r="AF12" s="30"/>
      <c r="AG12" s="191">
        <v>132.97103947867799</v>
      </c>
      <c r="AH12" s="186">
        <v>153.904788752565</v>
      </c>
      <c r="AI12" s="186">
        <v>159.68129030838901</v>
      </c>
      <c r="AJ12" s="186">
        <v>155.55814797857201</v>
      </c>
      <c r="AK12" s="186">
        <v>137.34995111379899</v>
      </c>
      <c r="AL12" s="192">
        <v>149.042103749246</v>
      </c>
      <c r="AM12" s="186"/>
      <c r="AN12" s="193">
        <v>118.116980627207</v>
      </c>
      <c r="AO12" s="194">
        <v>125.295838519227</v>
      </c>
      <c r="AP12" s="195">
        <v>121.71742097260299</v>
      </c>
      <c r="AQ12" s="186"/>
      <c r="AR12" s="196">
        <v>141.65450307960799</v>
      </c>
      <c r="AS12" s="169"/>
      <c r="AT12" s="170">
        <v>19.122312080148902</v>
      </c>
      <c r="AU12" s="164">
        <v>21.5724464123508</v>
      </c>
      <c r="AV12" s="164">
        <v>22.126268612128701</v>
      </c>
      <c r="AW12" s="164">
        <v>21.4179255159764</v>
      </c>
      <c r="AX12" s="164">
        <v>17.0627244891784</v>
      </c>
      <c r="AY12" s="171">
        <v>20.787463668159901</v>
      </c>
      <c r="AZ12" s="164"/>
      <c r="BA12" s="172">
        <v>4.2500999866285598</v>
      </c>
      <c r="BB12" s="173">
        <v>20.682639962426801</v>
      </c>
      <c r="BC12" s="174">
        <v>12.0115314009703</v>
      </c>
      <c r="BD12" s="164"/>
      <c r="BE12" s="175">
        <v>19.195196304399101</v>
      </c>
    </row>
    <row r="13" spans="1:57" x14ac:dyDescent="0.2">
      <c r="A13" s="21" t="s">
        <v>24</v>
      </c>
      <c r="B13" s="3" t="str">
        <f t="shared" si="0"/>
        <v>Suburban Virginia Area</v>
      </c>
      <c r="C13" s="3"/>
      <c r="D13" s="24" t="s">
        <v>16</v>
      </c>
      <c r="E13" s="27" t="s">
        <v>17</v>
      </c>
      <c r="F13" s="3"/>
      <c r="G13" s="191">
        <v>121.178954248366</v>
      </c>
      <c r="H13" s="186">
        <v>121.697872418879</v>
      </c>
      <c r="I13" s="186">
        <v>129.71837037037</v>
      </c>
      <c r="J13" s="186">
        <v>129.87970532915301</v>
      </c>
      <c r="K13" s="186">
        <v>128.38143141153</v>
      </c>
      <c r="L13" s="192">
        <v>126.41710738209601</v>
      </c>
      <c r="M13" s="186"/>
      <c r="N13" s="193">
        <v>147.4277393349</v>
      </c>
      <c r="O13" s="194">
        <v>172.50493198186101</v>
      </c>
      <c r="P13" s="195">
        <v>161.405496580434</v>
      </c>
      <c r="Q13" s="186"/>
      <c r="R13" s="196">
        <v>137.36023250406799</v>
      </c>
      <c r="S13" s="169"/>
      <c r="T13" s="170">
        <v>3.73089336075684</v>
      </c>
      <c r="U13" s="164">
        <v>-4.2260220147905097</v>
      </c>
      <c r="V13" s="164">
        <v>-0.46261657746931001</v>
      </c>
      <c r="W13" s="164">
        <v>1.2348097065663101E-2</v>
      </c>
      <c r="X13" s="164">
        <v>-1.3392624899413199</v>
      </c>
      <c r="Y13" s="171">
        <v>-0.48109327985066203</v>
      </c>
      <c r="Z13" s="164"/>
      <c r="AA13" s="172">
        <v>-4.16041279616858</v>
      </c>
      <c r="AB13" s="173">
        <v>41.3328435181038</v>
      </c>
      <c r="AC13" s="174">
        <v>14.6955761483913</v>
      </c>
      <c r="AD13" s="164"/>
      <c r="AE13" s="175">
        <v>4.7877976144021597</v>
      </c>
      <c r="AF13" s="30"/>
      <c r="AG13" s="191">
        <v>110.750814884196</v>
      </c>
      <c r="AH13" s="186">
        <v>110.907674044853</v>
      </c>
      <c r="AI13" s="186">
        <v>115.022126232201</v>
      </c>
      <c r="AJ13" s="186">
        <v>111.841197802971</v>
      </c>
      <c r="AK13" s="186">
        <v>116.369426958471</v>
      </c>
      <c r="AL13" s="192">
        <v>113.02377220013901</v>
      </c>
      <c r="AM13" s="186"/>
      <c r="AN13" s="193">
        <v>135.33175901963699</v>
      </c>
      <c r="AO13" s="194">
        <v>144.54006641433901</v>
      </c>
      <c r="AP13" s="195">
        <v>140.082649865517</v>
      </c>
      <c r="AQ13" s="186"/>
      <c r="AR13" s="196">
        <v>120.81058008354999</v>
      </c>
      <c r="AS13" s="169"/>
      <c r="AT13" s="170">
        <v>4.8552278349505604</v>
      </c>
      <c r="AU13" s="164">
        <v>1.1266076686086799</v>
      </c>
      <c r="AV13" s="164">
        <v>5.0497416787334704</v>
      </c>
      <c r="AW13" s="164">
        <v>3.5867848598338399</v>
      </c>
      <c r="AX13" s="164">
        <v>2.2651156380261099</v>
      </c>
      <c r="AY13" s="171">
        <v>3.3309476354257401</v>
      </c>
      <c r="AZ13" s="164"/>
      <c r="BA13" s="172">
        <v>2.3581885332853401</v>
      </c>
      <c r="BB13" s="173">
        <v>12.4718094245338</v>
      </c>
      <c r="BC13" s="174">
        <v>7.4287764716421396</v>
      </c>
      <c r="BD13" s="164"/>
      <c r="BE13" s="175">
        <v>4.5265881769053502</v>
      </c>
    </row>
    <row r="14" spans="1:57" x14ac:dyDescent="0.2">
      <c r="A14" s="21" t="s">
        <v>25</v>
      </c>
      <c r="B14" s="3" t="str">
        <f t="shared" si="0"/>
        <v>Alexandria, VA</v>
      </c>
      <c r="C14" s="3"/>
      <c r="D14" s="24" t="s">
        <v>16</v>
      </c>
      <c r="E14" s="27" t="s">
        <v>17</v>
      </c>
      <c r="F14" s="3"/>
      <c r="G14" s="191">
        <v>107.514449015574</v>
      </c>
      <c r="H14" s="186">
        <v>110.05779031370299</v>
      </c>
      <c r="I14" s="186">
        <v>109.242099358974</v>
      </c>
      <c r="J14" s="186">
        <v>112.032136684996</v>
      </c>
      <c r="K14" s="186">
        <v>109.546860341151</v>
      </c>
      <c r="L14" s="192">
        <v>109.726168809938</v>
      </c>
      <c r="M14" s="186"/>
      <c r="N14" s="193">
        <v>114.434242424242</v>
      </c>
      <c r="O14" s="194">
        <v>144.508838938053</v>
      </c>
      <c r="P14" s="195">
        <v>131.75902528548099</v>
      </c>
      <c r="Q14" s="186"/>
      <c r="R14" s="196">
        <v>117.40011257102201</v>
      </c>
      <c r="S14" s="169"/>
      <c r="T14" s="170">
        <v>11.966851017123901</v>
      </c>
      <c r="U14" s="164">
        <v>12.802911572199701</v>
      </c>
      <c r="V14" s="164">
        <v>14.589616842830299</v>
      </c>
      <c r="W14" s="164">
        <v>17.2598538901591</v>
      </c>
      <c r="X14" s="164">
        <v>11.43324159122</v>
      </c>
      <c r="Y14" s="171">
        <v>13.6364972648643</v>
      </c>
      <c r="Z14" s="164"/>
      <c r="AA14" s="172">
        <v>-10.258001465740101</v>
      </c>
      <c r="AB14" s="173">
        <v>40.116268937975299</v>
      </c>
      <c r="AC14" s="174">
        <v>12.7449884107341</v>
      </c>
      <c r="AD14" s="164"/>
      <c r="AE14" s="175">
        <v>13.709375936496899</v>
      </c>
      <c r="AF14" s="30"/>
      <c r="AG14" s="191">
        <v>114.877934450109</v>
      </c>
      <c r="AH14" s="186">
        <v>123.373991701751</v>
      </c>
      <c r="AI14" s="186">
        <v>129.453077614287</v>
      </c>
      <c r="AJ14" s="186">
        <v>128.61114445259099</v>
      </c>
      <c r="AK14" s="186">
        <v>123.698610123281</v>
      </c>
      <c r="AL14" s="192">
        <v>124.463585051983</v>
      </c>
      <c r="AM14" s="186"/>
      <c r="AN14" s="193">
        <v>118.11388168373099</v>
      </c>
      <c r="AO14" s="194">
        <v>127.315142005255</v>
      </c>
      <c r="AP14" s="195">
        <v>122.986353832155</v>
      </c>
      <c r="AQ14" s="186"/>
      <c r="AR14" s="196">
        <v>124.00316854888401</v>
      </c>
      <c r="AS14" s="169"/>
      <c r="AT14" s="170">
        <v>16.3252540117414</v>
      </c>
      <c r="AU14" s="164">
        <v>17.177477549679601</v>
      </c>
      <c r="AV14" s="164">
        <v>19.781942802321701</v>
      </c>
      <c r="AW14" s="164">
        <v>18.1150342440332</v>
      </c>
      <c r="AX14" s="164">
        <v>17.2016348639482</v>
      </c>
      <c r="AY14" s="171">
        <v>18.020828312657802</v>
      </c>
      <c r="AZ14" s="164"/>
      <c r="BA14" s="172">
        <v>6.4328643909873104</v>
      </c>
      <c r="BB14" s="173">
        <v>22.727319185681999</v>
      </c>
      <c r="BC14" s="174">
        <v>14.5986136199271</v>
      </c>
      <c r="BD14" s="164"/>
      <c r="BE14" s="175">
        <v>16.896263862240499</v>
      </c>
    </row>
    <row r="15" spans="1:57" x14ac:dyDescent="0.2">
      <c r="A15" s="21" t="s">
        <v>26</v>
      </c>
      <c r="B15" s="3" t="str">
        <f t="shared" si="0"/>
        <v>Fairfax/Tysons Corner, VA</v>
      </c>
      <c r="C15" s="3"/>
      <c r="D15" s="24" t="s">
        <v>16</v>
      </c>
      <c r="E15" s="27" t="s">
        <v>17</v>
      </c>
      <c r="F15" s="3"/>
      <c r="G15" s="191">
        <v>115.195310991957</v>
      </c>
      <c r="H15" s="186">
        <v>114.695525508781</v>
      </c>
      <c r="I15" s="186">
        <v>113.135834683954</v>
      </c>
      <c r="J15" s="186">
        <v>115.91606999732799</v>
      </c>
      <c r="K15" s="186">
        <v>114.70114025974</v>
      </c>
      <c r="L15" s="192">
        <v>114.73207930367499</v>
      </c>
      <c r="M15" s="186"/>
      <c r="N15" s="193">
        <v>117.11340724845</v>
      </c>
      <c r="O15" s="194">
        <v>143.55758682995301</v>
      </c>
      <c r="P15" s="195">
        <v>131.469642506811</v>
      </c>
      <c r="Q15" s="186"/>
      <c r="R15" s="196">
        <v>120.258661604347</v>
      </c>
      <c r="S15" s="169"/>
      <c r="T15" s="170">
        <v>12.120235513008399</v>
      </c>
      <c r="U15" s="164">
        <v>12.4118647367173</v>
      </c>
      <c r="V15" s="164">
        <v>9.7975513194922694</v>
      </c>
      <c r="W15" s="164">
        <v>8.6165666185909195</v>
      </c>
      <c r="X15" s="164">
        <v>8.51102412513149</v>
      </c>
      <c r="Y15" s="171">
        <v>10.3323383569742</v>
      </c>
      <c r="Z15" s="164"/>
      <c r="AA15" s="172">
        <v>-6.8453921970570901</v>
      </c>
      <c r="AB15" s="173">
        <v>33.670398032659698</v>
      </c>
      <c r="AC15" s="174">
        <v>11.7796267164077</v>
      </c>
      <c r="AD15" s="164"/>
      <c r="AE15" s="175">
        <v>11.074638658776299</v>
      </c>
      <c r="AF15" s="30"/>
      <c r="AG15" s="191">
        <v>129.520967358635</v>
      </c>
      <c r="AH15" s="186">
        <v>146.98351377178099</v>
      </c>
      <c r="AI15" s="186">
        <v>157.30688252386801</v>
      </c>
      <c r="AJ15" s="186">
        <v>153.78231301134801</v>
      </c>
      <c r="AK15" s="186">
        <v>136.83601628468</v>
      </c>
      <c r="AL15" s="192">
        <v>145.944006490666</v>
      </c>
      <c r="AM15" s="186"/>
      <c r="AN15" s="193">
        <v>120.536785145238</v>
      </c>
      <c r="AO15" s="194">
        <v>127.508404374649</v>
      </c>
      <c r="AP15" s="195">
        <v>124.176938912967</v>
      </c>
      <c r="AQ15" s="186"/>
      <c r="AR15" s="196">
        <v>139.803147750367</v>
      </c>
      <c r="AS15" s="169"/>
      <c r="AT15" s="170">
        <v>18.876428047925199</v>
      </c>
      <c r="AU15" s="164">
        <v>24.761416419241399</v>
      </c>
      <c r="AV15" s="164">
        <v>28.345203206191201</v>
      </c>
      <c r="AW15" s="164">
        <v>24.099844700110101</v>
      </c>
      <c r="AX15" s="164">
        <v>19.464181506524401</v>
      </c>
      <c r="AY15" s="171">
        <v>23.810519701378102</v>
      </c>
      <c r="AZ15" s="164"/>
      <c r="BA15" s="172">
        <v>6.5776002244025404</v>
      </c>
      <c r="BB15" s="173">
        <v>17.3487911314831</v>
      </c>
      <c r="BC15" s="174">
        <v>11.981062122239701</v>
      </c>
      <c r="BD15" s="164"/>
      <c r="BE15" s="175">
        <v>20.769369475059602</v>
      </c>
    </row>
    <row r="16" spans="1:57" x14ac:dyDescent="0.2">
      <c r="A16" s="21" t="s">
        <v>27</v>
      </c>
      <c r="B16" s="3" t="str">
        <f t="shared" si="0"/>
        <v>I-95 Fredericksburg, VA</v>
      </c>
      <c r="C16" s="3"/>
      <c r="D16" s="24" t="s">
        <v>16</v>
      </c>
      <c r="E16" s="27" t="s">
        <v>17</v>
      </c>
      <c r="F16" s="3"/>
      <c r="G16" s="191">
        <v>83.380578577013196</v>
      </c>
      <c r="H16" s="186">
        <v>85.302869461077805</v>
      </c>
      <c r="I16" s="186">
        <v>87.571182389937107</v>
      </c>
      <c r="J16" s="186">
        <v>86.266469565217307</v>
      </c>
      <c r="K16" s="186">
        <v>85.527443102647396</v>
      </c>
      <c r="L16" s="192">
        <v>85.710633991147105</v>
      </c>
      <c r="M16" s="186"/>
      <c r="N16" s="193">
        <v>89.704040240517998</v>
      </c>
      <c r="O16" s="194">
        <v>94.882976086956504</v>
      </c>
      <c r="P16" s="195">
        <v>92.373594800537802</v>
      </c>
      <c r="Q16" s="186"/>
      <c r="R16" s="196">
        <v>87.653018097478096</v>
      </c>
      <c r="S16" s="169"/>
      <c r="T16" s="170">
        <v>3.2573942043519502</v>
      </c>
      <c r="U16" s="164">
        <v>7.0737907253674797</v>
      </c>
      <c r="V16" s="164">
        <v>10.361642736306401</v>
      </c>
      <c r="W16" s="164">
        <v>7.8411142033539099</v>
      </c>
      <c r="X16" s="164">
        <v>6.50806537369112</v>
      </c>
      <c r="Y16" s="171">
        <v>7.1244367138757498</v>
      </c>
      <c r="Z16" s="164"/>
      <c r="AA16" s="172">
        <v>9.5236976263849499E-2</v>
      </c>
      <c r="AB16" s="173">
        <v>8.6567912705783705</v>
      </c>
      <c r="AC16" s="174">
        <v>4.4119031087538003</v>
      </c>
      <c r="AD16" s="164"/>
      <c r="AE16" s="175">
        <v>6.22608306415861</v>
      </c>
      <c r="AF16" s="30"/>
      <c r="AG16" s="191">
        <v>82.9486874508776</v>
      </c>
      <c r="AH16" s="186">
        <v>85.654429898895401</v>
      </c>
      <c r="AI16" s="186">
        <v>86.565098146726598</v>
      </c>
      <c r="AJ16" s="186">
        <v>86.733132440869795</v>
      </c>
      <c r="AK16" s="186">
        <v>85.285290987318803</v>
      </c>
      <c r="AL16" s="192">
        <v>85.530128699242894</v>
      </c>
      <c r="AM16" s="186"/>
      <c r="AN16" s="193">
        <v>88.246796290930106</v>
      </c>
      <c r="AO16" s="194">
        <v>90.734568405732105</v>
      </c>
      <c r="AP16" s="195">
        <v>89.512252626783194</v>
      </c>
      <c r="AQ16" s="186"/>
      <c r="AR16" s="196">
        <v>86.673623005911693</v>
      </c>
      <c r="AS16" s="169"/>
      <c r="AT16" s="170">
        <v>4.3874274038491201</v>
      </c>
      <c r="AU16" s="164">
        <v>6.5257855554829201</v>
      </c>
      <c r="AV16" s="164">
        <v>7.3525483422565996</v>
      </c>
      <c r="AW16" s="164">
        <v>7.6933461413592896</v>
      </c>
      <c r="AX16" s="164">
        <v>5.0815951535456296</v>
      </c>
      <c r="AY16" s="171">
        <v>6.3123241372757697</v>
      </c>
      <c r="AZ16" s="164"/>
      <c r="BA16" s="172">
        <v>4.6946690096567503</v>
      </c>
      <c r="BB16" s="173">
        <v>6.6921806859961199</v>
      </c>
      <c r="BC16" s="174">
        <v>5.7093428431317097</v>
      </c>
      <c r="BD16" s="164"/>
      <c r="BE16" s="175">
        <v>6.0627684302018503</v>
      </c>
    </row>
    <row r="17" spans="1:57" x14ac:dyDescent="0.2">
      <c r="A17" s="21" t="s">
        <v>28</v>
      </c>
      <c r="B17" s="3" t="str">
        <f t="shared" si="0"/>
        <v>Dulles Airport Area, VA</v>
      </c>
      <c r="C17" s="3"/>
      <c r="D17" s="24" t="s">
        <v>16</v>
      </c>
      <c r="E17" s="27" t="s">
        <v>17</v>
      </c>
      <c r="F17" s="3"/>
      <c r="G17" s="191">
        <v>92.133853881278498</v>
      </c>
      <c r="H17" s="186">
        <v>93.624786739864803</v>
      </c>
      <c r="I17" s="186">
        <v>96.008463726884699</v>
      </c>
      <c r="J17" s="186">
        <v>93.127368311036705</v>
      </c>
      <c r="K17" s="186">
        <v>91.246850956485105</v>
      </c>
      <c r="L17" s="192">
        <v>93.264633132581196</v>
      </c>
      <c r="M17" s="186"/>
      <c r="N17" s="193">
        <v>92.324563309653101</v>
      </c>
      <c r="O17" s="194">
        <v>101.619269362838</v>
      </c>
      <c r="P17" s="195">
        <v>97.1832439170323</v>
      </c>
      <c r="Q17" s="186"/>
      <c r="R17" s="196">
        <v>94.433943045884604</v>
      </c>
      <c r="S17" s="169"/>
      <c r="T17" s="170">
        <v>11.007835838249299</v>
      </c>
      <c r="U17" s="164">
        <v>8.8915521873994798</v>
      </c>
      <c r="V17" s="164">
        <v>16.651889874035199</v>
      </c>
      <c r="W17" s="164">
        <v>11.050318898312</v>
      </c>
      <c r="X17" s="164">
        <v>8.15614778705819</v>
      </c>
      <c r="Y17" s="171">
        <v>11.157287825929799</v>
      </c>
      <c r="Z17" s="164"/>
      <c r="AA17" s="172">
        <v>-2.8292791508836399</v>
      </c>
      <c r="AB17" s="173">
        <v>20.392030243867602</v>
      </c>
      <c r="AC17" s="174">
        <v>7.9718952670197698</v>
      </c>
      <c r="AD17" s="164"/>
      <c r="AE17" s="175">
        <v>10.195583568280799</v>
      </c>
      <c r="AF17" s="30"/>
      <c r="AG17" s="191">
        <v>102.933157523905</v>
      </c>
      <c r="AH17" s="186">
        <v>114.919484440875</v>
      </c>
      <c r="AI17" s="186">
        <v>120.164041963725</v>
      </c>
      <c r="AJ17" s="186">
        <v>117.80788686899</v>
      </c>
      <c r="AK17" s="186">
        <v>107.36934593269</v>
      </c>
      <c r="AL17" s="192">
        <v>113.299236255547</v>
      </c>
      <c r="AM17" s="186"/>
      <c r="AN17" s="193">
        <v>96.729091424521599</v>
      </c>
      <c r="AO17" s="194">
        <v>97.524516365300897</v>
      </c>
      <c r="AP17" s="195">
        <v>97.133091839107095</v>
      </c>
      <c r="AQ17" s="186"/>
      <c r="AR17" s="196">
        <v>109.088629762856</v>
      </c>
      <c r="AS17" s="169"/>
      <c r="AT17" s="170">
        <v>14.3454760929848</v>
      </c>
      <c r="AU17" s="164">
        <v>17.537135631918101</v>
      </c>
      <c r="AV17" s="164">
        <v>21.955841660957098</v>
      </c>
      <c r="AW17" s="164">
        <v>19.8825971961232</v>
      </c>
      <c r="AX17" s="164">
        <v>17.440582894721</v>
      </c>
      <c r="AY17" s="171">
        <v>18.6843716543741</v>
      </c>
      <c r="AZ17" s="164"/>
      <c r="BA17" s="172">
        <v>9.5325542414376798</v>
      </c>
      <c r="BB17" s="173">
        <v>13.515725942540101</v>
      </c>
      <c r="BC17" s="174">
        <v>11.508711936145099</v>
      </c>
      <c r="BD17" s="164"/>
      <c r="BE17" s="175">
        <v>17.094704251930899</v>
      </c>
    </row>
    <row r="18" spans="1:57" x14ac:dyDescent="0.2">
      <c r="A18" s="21" t="s">
        <v>29</v>
      </c>
      <c r="B18" s="3" t="str">
        <f t="shared" si="0"/>
        <v>Williamsburg, VA</v>
      </c>
      <c r="C18" s="3"/>
      <c r="D18" s="24" t="s">
        <v>16</v>
      </c>
      <c r="E18" s="27" t="s">
        <v>17</v>
      </c>
      <c r="F18" s="3"/>
      <c r="G18" s="191">
        <v>188.88613164721099</v>
      </c>
      <c r="H18" s="186">
        <v>192.63266540130101</v>
      </c>
      <c r="I18" s="186">
        <v>196.97917887931001</v>
      </c>
      <c r="J18" s="186">
        <v>195.33242266971101</v>
      </c>
      <c r="K18" s="186">
        <v>188.358428324697</v>
      </c>
      <c r="L18" s="192">
        <v>192.71990844158901</v>
      </c>
      <c r="M18" s="186"/>
      <c r="N18" s="193">
        <v>194.72967368664601</v>
      </c>
      <c r="O18" s="194">
        <v>209.431510899523</v>
      </c>
      <c r="P18" s="195">
        <v>201.78874879692</v>
      </c>
      <c r="Q18" s="186"/>
      <c r="R18" s="196">
        <v>195.30381140095199</v>
      </c>
      <c r="S18" s="169"/>
      <c r="T18" s="170">
        <v>12.1205946798509</v>
      </c>
      <c r="U18" s="164">
        <v>11.0128745467544</v>
      </c>
      <c r="V18" s="164">
        <v>10.1057225292559</v>
      </c>
      <c r="W18" s="164">
        <v>6.2963966954468402</v>
      </c>
      <c r="X18" s="164">
        <v>4.8465576440579499</v>
      </c>
      <c r="Y18" s="171">
        <v>8.9184129579621398</v>
      </c>
      <c r="Z18" s="164"/>
      <c r="AA18" s="172">
        <v>4.2431755696411901</v>
      </c>
      <c r="AB18" s="173">
        <v>28.6413024329172</v>
      </c>
      <c r="AC18" s="174">
        <v>13.7415767696898</v>
      </c>
      <c r="AD18" s="164"/>
      <c r="AE18" s="175">
        <v>10.3024315288589</v>
      </c>
      <c r="AF18" s="30"/>
      <c r="AG18" s="191">
        <v>148.45769118905</v>
      </c>
      <c r="AH18" s="186">
        <v>144.57817208661001</v>
      </c>
      <c r="AI18" s="186">
        <v>149.45947287771901</v>
      </c>
      <c r="AJ18" s="186">
        <v>152.92137550124801</v>
      </c>
      <c r="AK18" s="186">
        <v>155.23531146531101</v>
      </c>
      <c r="AL18" s="192">
        <v>150.23170662325899</v>
      </c>
      <c r="AM18" s="186"/>
      <c r="AN18" s="193">
        <v>181.35138246782299</v>
      </c>
      <c r="AO18" s="194">
        <v>194.588720767072</v>
      </c>
      <c r="AP18" s="195">
        <v>188.27083585464899</v>
      </c>
      <c r="AQ18" s="186"/>
      <c r="AR18" s="196">
        <v>163.197376195337</v>
      </c>
      <c r="AS18" s="169"/>
      <c r="AT18" s="170">
        <v>1.6664501770825599</v>
      </c>
      <c r="AU18" s="164">
        <v>2.64641263083805</v>
      </c>
      <c r="AV18" s="164">
        <v>3.6022761575676201</v>
      </c>
      <c r="AW18" s="164">
        <v>3.8748852325449201</v>
      </c>
      <c r="AX18" s="164">
        <v>3.50832314616666</v>
      </c>
      <c r="AY18" s="171">
        <v>3.2290262513727601</v>
      </c>
      <c r="AZ18" s="164"/>
      <c r="BA18" s="172">
        <v>0.26926001243563602</v>
      </c>
      <c r="BB18" s="173">
        <v>9.6989922298430002</v>
      </c>
      <c r="BC18" s="174">
        <v>5.1330307097388204</v>
      </c>
      <c r="BD18" s="164"/>
      <c r="BE18" s="175">
        <v>3.8835273749356101</v>
      </c>
    </row>
    <row r="19" spans="1:57" x14ac:dyDescent="0.2">
      <c r="A19" s="21" t="s">
        <v>30</v>
      </c>
      <c r="B19" s="3" t="str">
        <f t="shared" si="0"/>
        <v>Virginia Beach, VA</v>
      </c>
      <c r="C19" s="3"/>
      <c r="D19" s="24" t="s">
        <v>16</v>
      </c>
      <c r="E19" s="27" t="s">
        <v>17</v>
      </c>
      <c r="F19" s="3"/>
      <c r="G19" s="191">
        <v>96.417247820194206</v>
      </c>
      <c r="H19" s="186">
        <v>99.793076644811194</v>
      </c>
      <c r="I19" s="186">
        <v>95.9056897515527</v>
      </c>
      <c r="J19" s="186">
        <v>95.503744578568401</v>
      </c>
      <c r="K19" s="186">
        <v>98.983356300770595</v>
      </c>
      <c r="L19" s="192">
        <v>97.318935317512299</v>
      </c>
      <c r="M19" s="186"/>
      <c r="N19" s="193">
        <v>111.552398919431</v>
      </c>
      <c r="O19" s="194">
        <v>131.00311040112501</v>
      </c>
      <c r="P19" s="195">
        <v>122.71534763327899</v>
      </c>
      <c r="Q19" s="186"/>
      <c r="R19" s="196">
        <v>106.235516936558</v>
      </c>
      <c r="S19" s="169"/>
      <c r="T19" s="170">
        <v>-2.17906795814234</v>
      </c>
      <c r="U19" s="164">
        <v>1.7213295921248699</v>
      </c>
      <c r="V19" s="164">
        <v>-3.49665353529767</v>
      </c>
      <c r="W19" s="164">
        <v>-5.5204869415992297</v>
      </c>
      <c r="X19" s="164">
        <v>-3.73248603657487</v>
      </c>
      <c r="Y19" s="171">
        <v>-2.69611230017227</v>
      </c>
      <c r="Z19" s="164"/>
      <c r="AA19" s="172">
        <v>-26.714408251791301</v>
      </c>
      <c r="AB19" s="173">
        <v>13.862543532079901</v>
      </c>
      <c r="AC19" s="174">
        <v>-10.10498245118</v>
      </c>
      <c r="AD19" s="164"/>
      <c r="AE19" s="175">
        <v>-5.1432251150751203</v>
      </c>
      <c r="AF19" s="30"/>
      <c r="AG19" s="191">
        <v>95.957305452471005</v>
      </c>
      <c r="AH19" s="186">
        <v>98.749332060652307</v>
      </c>
      <c r="AI19" s="186">
        <v>100.028107083786</v>
      </c>
      <c r="AJ19" s="186">
        <v>96.895435130283403</v>
      </c>
      <c r="AK19" s="186">
        <v>97.133384979204394</v>
      </c>
      <c r="AL19" s="192">
        <v>97.783878677185498</v>
      </c>
      <c r="AM19" s="186"/>
      <c r="AN19" s="193">
        <v>107.84885657347</v>
      </c>
      <c r="AO19" s="194">
        <v>115.52390518750499</v>
      </c>
      <c r="AP19" s="195">
        <v>111.915113982131</v>
      </c>
      <c r="AQ19" s="186"/>
      <c r="AR19" s="196">
        <v>102.614727693907</v>
      </c>
      <c r="AS19" s="169"/>
      <c r="AT19" s="170">
        <v>3.3587479398556699</v>
      </c>
      <c r="AU19" s="164">
        <v>7.0330556338898704</v>
      </c>
      <c r="AV19" s="164">
        <v>7.4376577948136298</v>
      </c>
      <c r="AW19" s="164">
        <v>3.1772277263465001</v>
      </c>
      <c r="AX19" s="164">
        <v>2.9743747410231598</v>
      </c>
      <c r="AY19" s="171">
        <v>4.7911476053822399</v>
      </c>
      <c r="AZ19" s="164"/>
      <c r="BA19" s="172">
        <v>-7.7787875043633399</v>
      </c>
      <c r="BB19" s="173">
        <v>6.1668194650675003</v>
      </c>
      <c r="BC19" s="174">
        <v>-0.85301475923685799</v>
      </c>
      <c r="BD19" s="164"/>
      <c r="BE19" s="175">
        <v>2.4507970197912599</v>
      </c>
    </row>
    <row r="20" spans="1:57" x14ac:dyDescent="0.2">
      <c r="A20" s="34" t="s">
        <v>31</v>
      </c>
      <c r="B20" s="3" t="str">
        <f t="shared" si="0"/>
        <v>Norfolk/Portsmouth, VA</v>
      </c>
      <c r="C20" s="3"/>
      <c r="D20" s="24" t="s">
        <v>16</v>
      </c>
      <c r="E20" s="27" t="s">
        <v>17</v>
      </c>
      <c r="F20" s="3"/>
      <c r="G20" s="191">
        <v>82.032091036906806</v>
      </c>
      <c r="H20" s="186">
        <v>80.311091843317897</v>
      </c>
      <c r="I20" s="186">
        <v>82.707899647887302</v>
      </c>
      <c r="J20" s="186">
        <v>83.299509515717901</v>
      </c>
      <c r="K20" s="186">
        <v>81.860391237541506</v>
      </c>
      <c r="L20" s="192">
        <v>82.064401045296094</v>
      </c>
      <c r="M20" s="186"/>
      <c r="N20" s="193">
        <v>91.328419591206995</v>
      </c>
      <c r="O20" s="194">
        <v>127.71221921591901</v>
      </c>
      <c r="P20" s="195">
        <v>111.88282451342199</v>
      </c>
      <c r="Q20" s="186"/>
      <c r="R20" s="196">
        <v>92.254642092889895</v>
      </c>
      <c r="S20" s="169"/>
      <c r="T20" s="170">
        <v>7.7271447167948599</v>
      </c>
      <c r="U20" s="164">
        <v>4.1425391155378097</v>
      </c>
      <c r="V20" s="164">
        <v>7.5599625103034302</v>
      </c>
      <c r="W20" s="164">
        <v>7.4168717537394997</v>
      </c>
      <c r="X20" s="164">
        <v>3.7281863496399699</v>
      </c>
      <c r="Y20" s="171">
        <v>6.1084577991587601</v>
      </c>
      <c r="Z20" s="164"/>
      <c r="AA20" s="172">
        <v>-23.351932362390802</v>
      </c>
      <c r="AB20" s="173">
        <v>44.781373250885601</v>
      </c>
      <c r="AC20" s="174">
        <v>5.9597561942248598</v>
      </c>
      <c r="AD20" s="164"/>
      <c r="AE20" s="175">
        <v>6.2083441930276901</v>
      </c>
      <c r="AF20" s="30"/>
      <c r="AG20" s="191">
        <v>86.429129376854505</v>
      </c>
      <c r="AH20" s="186">
        <v>90.158096224137907</v>
      </c>
      <c r="AI20" s="186">
        <v>92.231514496477402</v>
      </c>
      <c r="AJ20" s="186">
        <v>92.155191713951893</v>
      </c>
      <c r="AK20" s="186">
        <v>89.185592754512001</v>
      </c>
      <c r="AL20" s="192">
        <v>90.138835444270498</v>
      </c>
      <c r="AM20" s="186"/>
      <c r="AN20" s="193">
        <v>95.596140928777601</v>
      </c>
      <c r="AO20" s="194">
        <v>105.641076314564</v>
      </c>
      <c r="AP20" s="195">
        <v>100.702969919564</v>
      </c>
      <c r="AQ20" s="186"/>
      <c r="AR20" s="196">
        <v>93.371864435514993</v>
      </c>
      <c r="AS20" s="169"/>
      <c r="AT20" s="170">
        <v>1.29275737455485</v>
      </c>
      <c r="AU20" s="164">
        <v>8.0467413562375807</v>
      </c>
      <c r="AV20" s="164">
        <v>10.920941995829301</v>
      </c>
      <c r="AW20" s="164">
        <v>10.2947748721166</v>
      </c>
      <c r="AX20" s="164">
        <v>7.5939723931629599</v>
      </c>
      <c r="AY20" s="171">
        <v>7.7605640106491496</v>
      </c>
      <c r="AZ20" s="164"/>
      <c r="BA20" s="172">
        <v>-1.45030650232653</v>
      </c>
      <c r="BB20" s="173">
        <v>16.110382764884601</v>
      </c>
      <c r="BC20" s="174">
        <v>7.0826418634377299</v>
      </c>
      <c r="BD20" s="164"/>
      <c r="BE20" s="175">
        <v>7.3675585460542496</v>
      </c>
    </row>
    <row r="21" spans="1:57" x14ac:dyDescent="0.2">
      <c r="A21" s="35" t="s">
        <v>32</v>
      </c>
      <c r="B21" s="3" t="str">
        <f t="shared" si="0"/>
        <v>Newport News/Hampton, VA</v>
      </c>
      <c r="C21" s="3"/>
      <c r="D21" s="24" t="s">
        <v>16</v>
      </c>
      <c r="E21" s="27" t="s">
        <v>17</v>
      </c>
      <c r="F21" s="3"/>
      <c r="G21" s="191">
        <v>73.150579649023399</v>
      </c>
      <c r="H21" s="186">
        <v>72.332461344537805</v>
      </c>
      <c r="I21" s="186">
        <v>71.296252427184399</v>
      </c>
      <c r="J21" s="186">
        <v>73.751212952947498</v>
      </c>
      <c r="K21" s="186">
        <v>73.727435531914793</v>
      </c>
      <c r="L21" s="192">
        <v>72.888831068728095</v>
      </c>
      <c r="M21" s="186"/>
      <c r="N21" s="193">
        <v>79.806495250431695</v>
      </c>
      <c r="O21" s="194">
        <v>99.449386976744094</v>
      </c>
      <c r="P21" s="195">
        <v>90.1575288807189</v>
      </c>
      <c r="Q21" s="186"/>
      <c r="R21" s="196">
        <v>77.948326669592205</v>
      </c>
      <c r="S21" s="169"/>
      <c r="T21" s="170">
        <v>3.1046234937358501</v>
      </c>
      <c r="U21" s="164">
        <v>4.90489669604729</v>
      </c>
      <c r="V21" s="164">
        <v>-0.36642670217946299</v>
      </c>
      <c r="W21" s="164">
        <v>4.7873261733957202</v>
      </c>
      <c r="X21" s="164">
        <v>7.7515225650443096</v>
      </c>
      <c r="Y21" s="171">
        <v>4.0204914301488897</v>
      </c>
      <c r="Z21" s="164"/>
      <c r="AA21" s="172">
        <v>-0.73282772202202995</v>
      </c>
      <c r="AB21" s="173">
        <v>34.676871688788601</v>
      </c>
      <c r="AC21" s="174">
        <v>16.546038700574801</v>
      </c>
      <c r="AD21" s="164"/>
      <c r="AE21" s="175">
        <v>7.9677618395013203</v>
      </c>
      <c r="AF21" s="30"/>
      <c r="AG21" s="191">
        <v>73.173986676561995</v>
      </c>
      <c r="AH21" s="186">
        <v>74.981325443864193</v>
      </c>
      <c r="AI21" s="186">
        <v>75.802465303546597</v>
      </c>
      <c r="AJ21" s="186">
        <v>76.774205061789999</v>
      </c>
      <c r="AK21" s="186">
        <v>76.014581260034603</v>
      </c>
      <c r="AL21" s="192">
        <v>75.400739761010001</v>
      </c>
      <c r="AM21" s="186"/>
      <c r="AN21" s="193">
        <v>93.098533289669504</v>
      </c>
      <c r="AO21" s="194">
        <v>98.808717475127807</v>
      </c>
      <c r="AP21" s="195">
        <v>96.0358456947897</v>
      </c>
      <c r="AQ21" s="186"/>
      <c r="AR21" s="196">
        <v>81.801910900235796</v>
      </c>
      <c r="AS21" s="169"/>
      <c r="AT21" s="170">
        <v>3.9841830943539698</v>
      </c>
      <c r="AU21" s="164">
        <v>6.4759048417977398</v>
      </c>
      <c r="AV21" s="164">
        <v>5.7934048106231097</v>
      </c>
      <c r="AW21" s="164">
        <v>8.0352462323618798</v>
      </c>
      <c r="AX21" s="164">
        <v>4.5271643148278198</v>
      </c>
      <c r="AY21" s="171">
        <v>5.8028633831086296</v>
      </c>
      <c r="AZ21" s="164"/>
      <c r="BA21" s="172">
        <v>3.8290677296430902</v>
      </c>
      <c r="BB21" s="173">
        <v>10.8726870144967</v>
      </c>
      <c r="BC21" s="174">
        <v>7.4300884091097403</v>
      </c>
      <c r="BD21" s="164"/>
      <c r="BE21" s="175">
        <v>6.07764495699438</v>
      </c>
    </row>
    <row r="22" spans="1:57" x14ac:dyDescent="0.2">
      <c r="A22" s="36" t="s">
        <v>33</v>
      </c>
      <c r="B22" s="3" t="str">
        <f t="shared" si="0"/>
        <v>Chesapeake/Suffolk, VA</v>
      </c>
      <c r="C22" s="3"/>
      <c r="D22" s="25" t="s">
        <v>16</v>
      </c>
      <c r="E22" s="28" t="s">
        <v>17</v>
      </c>
      <c r="F22" s="3"/>
      <c r="G22" s="197">
        <v>80.275000481231899</v>
      </c>
      <c r="H22" s="198">
        <v>80.160458868299102</v>
      </c>
      <c r="I22" s="198">
        <v>79.201953992273005</v>
      </c>
      <c r="J22" s="198">
        <v>78.815953870864107</v>
      </c>
      <c r="K22" s="198">
        <v>78.744213948292298</v>
      </c>
      <c r="L22" s="199">
        <v>79.434706539280796</v>
      </c>
      <c r="M22" s="186"/>
      <c r="N22" s="200">
        <v>83.835242221489693</v>
      </c>
      <c r="O22" s="201">
        <v>92.009608865248197</v>
      </c>
      <c r="P22" s="202">
        <v>88.145316500467402</v>
      </c>
      <c r="Q22" s="186"/>
      <c r="R22" s="203">
        <v>81.986383691633506</v>
      </c>
      <c r="S22" s="169"/>
      <c r="T22" s="176">
        <v>9.7039130172529493</v>
      </c>
      <c r="U22" s="177">
        <v>9.9792531368630097</v>
      </c>
      <c r="V22" s="177">
        <v>8.15567774959022</v>
      </c>
      <c r="W22" s="177">
        <v>8.1180474187165004</v>
      </c>
      <c r="X22" s="177">
        <v>12.528281852369499</v>
      </c>
      <c r="Y22" s="178">
        <v>9.5778169401242099</v>
      </c>
      <c r="Z22" s="164"/>
      <c r="AA22" s="179">
        <v>1.3219200567859599</v>
      </c>
      <c r="AB22" s="180">
        <v>19.9445933237911</v>
      </c>
      <c r="AC22" s="181">
        <v>10.222823980468901</v>
      </c>
      <c r="AD22" s="164"/>
      <c r="AE22" s="182">
        <v>9.7612628213247898</v>
      </c>
      <c r="AF22" s="31"/>
      <c r="AG22" s="197">
        <v>81.749579839676301</v>
      </c>
      <c r="AH22" s="198">
        <v>85.2207517346081</v>
      </c>
      <c r="AI22" s="198">
        <v>85.650806169861596</v>
      </c>
      <c r="AJ22" s="198">
        <v>85.487051180894497</v>
      </c>
      <c r="AK22" s="198">
        <v>82.161954183154293</v>
      </c>
      <c r="AL22" s="199">
        <v>84.154185294555404</v>
      </c>
      <c r="AM22" s="186"/>
      <c r="AN22" s="200">
        <v>84.740833412853306</v>
      </c>
      <c r="AO22" s="201">
        <v>88.035940567670394</v>
      </c>
      <c r="AP22" s="202">
        <v>86.424043783152896</v>
      </c>
      <c r="AQ22" s="186"/>
      <c r="AR22" s="203">
        <v>84.782429266215701</v>
      </c>
      <c r="AS22" s="169"/>
      <c r="AT22" s="176">
        <v>10.749320374569599</v>
      </c>
      <c r="AU22" s="177">
        <v>11.990050675500701</v>
      </c>
      <c r="AV22" s="177">
        <v>11.4722345903764</v>
      </c>
      <c r="AW22" s="177">
        <v>11.7527772915069</v>
      </c>
      <c r="AX22" s="177">
        <v>10.2696520688626</v>
      </c>
      <c r="AY22" s="178">
        <v>11.282959481566399</v>
      </c>
      <c r="AZ22" s="164"/>
      <c r="BA22" s="179">
        <v>7.4263274617938801</v>
      </c>
      <c r="BB22" s="180">
        <v>11.7567478921007</v>
      </c>
      <c r="BC22" s="181">
        <v>9.6350931886597593</v>
      </c>
      <c r="BD22" s="164"/>
      <c r="BE22" s="182">
        <v>10.751368437458201</v>
      </c>
    </row>
    <row r="23" spans="1:57" x14ac:dyDescent="0.2">
      <c r="A23" s="19" t="s">
        <v>43</v>
      </c>
      <c r="B23" s="3" t="str">
        <f t="shared" si="0"/>
        <v>Richmond CBD/Airport, VA</v>
      </c>
      <c r="C23" s="9"/>
      <c r="D23" s="23" t="s">
        <v>16</v>
      </c>
      <c r="E23" s="26" t="s">
        <v>17</v>
      </c>
      <c r="F23" s="3"/>
      <c r="G23" s="183">
        <v>120.36953672316299</v>
      </c>
      <c r="H23" s="184">
        <v>122.501116452991</v>
      </c>
      <c r="I23" s="184">
        <v>121.57487037036999</v>
      </c>
      <c r="J23" s="184">
        <v>125.843628158844</v>
      </c>
      <c r="K23" s="184">
        <v>124.81862988505701</v>
      </c>
      <c r="L23" s="185">
        <v>123.155880506229</v>
      </c>
      <c r="M23" s="186"/>
      <c r="N23" s="187">
        <v>141.692265263157</v>
      </c>
      <c r="O23" s="188">
        <v>148.108526522593</v>
      </c>
      <c r="P23" s="189">
        <v>145.30163381838199</v>
      </c>
      <c r="Q23" s="186"/>
      <c r="R23" s="190">
        <v>130.852033030341</v>
      </c>
      <c r="S23" s="169"/>
      <c r="T23" s="161">
        <v>4.8994227573692699</v>
      </c>
      <c r="U23" s="162">
        <v>11.2521736753725</v>
      </c>
      <c r="V23" s="162">
        <v>5.9682540552801697</v>
      </c>
      <c r="W23" s="162">
        <v>11.834782355589599</v>
      </c>
      <c r="X23" s="162">
        <v>2.3139720820773402</v>
      </c>
      <c r="Y23" s="163">
        <v>7.2264692943460203</v>
      </c>
      <c r="Z23" s="164"/>
      <c r="AA23" s="165">
        <v>-2.1881484308611401</v>
      </c>
      <c r="AB23" s="166">
        <v>19.7586730721112</v>
      </c>
      <c r="AC23" s="167">
        <v>7.1132275376797702</v>
      </c>
      <c r="AD23" s="164"/>
      <c r="AE23" s="168">
        <v>7.5452085201405801</v>
      </c>
      <c r="AF23" s="29"/>
      <c r="AG23" s="183">
        <v>121.27968661320099</v>
      </c>
      <c r="AH23" s="184">
        <v>131.69585349526599</v>
      </c>
      <c r="AI23" s="184">
        <v>132.97135858971001</v>
      </c>
      <c r="AJ23" s="184">
        <v>133.601107983623</v>
      </c>
      <c r="AK23" s="184">
        <v>127.271458270864</v>
      </c>
      <c r="AL23" s="185">
        <v>129.94307525436699</v>
      </c>
      <c r="AM23" s="186"/>
      <c r="AN23" s="187">
        <v>138.00759212262699</v>
      </c>
      <c r="AO23" s="188">
        <v>145.08550904770601</v>
      </c>
      <c r="AP23" s="189">
        <v>141.732238253258</v>
      </c>
      <c r="AQ23" s="186"/>
      <c r="AR23" s="190">
        <v>133.306439361716</v>
      </c>
      <c r="AS23" s="169"/>
      <c r="AT23" s="161">
        <v>7.8820098698631798</v>
      </c>
      <c r="AU23" s="162">
        <v>15.146470071358699</v>
      </c>
      <c r="AV23" s="162">
        <v>12.913666303474301</v>
      </c>
      <c r="AW23" s="162">
        <v>12.917753737334399</v>
      </c>
      <c r="AX23" s="162">
        <v>6.3152376236322301</v>
      </c>
      <c r="AY23" s="163">
        <v>11.383800824921501</v>
      </c>
      <c r="AZ23" s="164"/>
      <c r="BA23" s="165">
        <v>4.3879431456940701</v>
      </c>
      <c r="BB23" s="166">
        <v>10.9285635095492</v>
      </c>
      <c r="BC23" s="167">
        <v>7.7796598884966999</v>
      </c>
      <c r="BD23" s="164"/>
      <c r="BE23" s="168">
        <v>10.2511879152293</v>
      </c>
    </row>
    <row r="24" spans="1:57" x14ac:dyDescent="0.2">
      <c r="A24" s="20" t="s">
        <v>44</v>
      </c>
      <c r="B24" s="3" t="str">
        <f t="shared" si="0"/>
        <v>Richmond North/Glen Allen, VA</v>
      </c>
      <c r="C24" s="10"/>
      <c r="D24" s="24" t="s">
        <v>16</v>
      </c>
      <c r="E24" s="27" t="s">
        <v>17</v>
      </c>
      <c r="F24" s="3"/>
      <c r="G24" s="191">
        <v>88.208057482656002</v>
      </c>
      <c r="H24" s="186">
        <v>87.4314033412887</v>
      </c>
      <c r="I24" s="186">
        <v>88.210187621306801</v>
      </c>
      <c r="J24" s="186">
        <v>88.458642795883307</v>
      </c>
      <c r="K24" s="186">
        <v>84.736506597447502</v>
      </c>
      <c r="L24" s="192">
        <v>87.389793227990907</v>
      </c>
      <c r="M24" s="186"/>
      <c r="N24" s="193">
        <v>93.641763548951005</v>
      </c>
      <c r="O24" s="194">
        <v>103.541685852209</v>
      </c>
      <c r="P24" s="195">
        <v>98.994200963661896</v>
      </c>
      <c r="Q24" s="186"/>
      <c r="R24" s="196">
        <v>90.989790421026399</v>
      </c>
      <c r="S24" s="169"/>
      <c r="T24" s="170">
        <v>7.1473031811888896</v>
      </c>
      <c r="U24" s="164">
        <v>7.34730431283434</v>
      </c>
      <c r="V24" s="164">
        <v>6.5513211642326503</v>
      </c>
      <c r="W24" s="164">
        <v>10.8840526558233</v>
      </c>
      <c r="X24" s="164">
        <v>4.85830029569511</v>
      </c>
      <c r="Y24" s="171">
        <v>7.3151692405902704</v>
      </c>
      <c r="Z24" s="164"/>
      <c r="AA24" s="172">
        <v>-1.7772129378863899</v>
      </c>
      <c r="AB24" s="173">
        <v>14.886365860208601</v>
      </c>
      <c r="AC24" s="174">
        <v>6.5906916532765401</v>
      </c>
      <c r="AD24" s="164"/>
      <c r="AE24" s="175">
        <v>7.2159190193283997</v>
      </c>
      <c r="AF24" s="30"/>
      <c r="AG24" s="191">
        <v>86.798541542535503</v>
      </c>
      <c r="AH24" s="186">
        <v>93.100581414163202</v>
      </c>
      <c r="AI24" s="186">
        <v>95.993451088291593</v>
      </c>
      <c r="AJ24" s="186">
        <v>94.612946347834793</v>
      </c>
      <c r="AK24" s="186">
        <v>89.911439234139195</v>
      </c>
      <c r="AL24" s="192">
        <v>92.395203909344701</v>
      </c>
      <c r="AM24" s="186"/>
      <c r="AN24" s="193">
        <v>94.969282812415301</v>
      </c>
      <c r="AO24" s="194">
        <v>98.943701150565303</v>
      </c>
      <c r="AP24" s="195">
        <v>97.0441092556634</v>
      </c>
      <c r="AQ24" s="186"/>
      <c r="AR24" s="196">
        <v>93.765722452468694</v>
      </c>
      <c r="AS24" s="169"/>
      <c r="AT24" s="170">
        <v>6.9465496560066402</v>
      </c>
      <c r="AU24" s="164">
        <v>9.3161003200049404</v>
      </c>
      <c r="AV24" s="164">
        <v>8.9340931345801309</v>
      </c>
      <c r="AW24" s="164">
        <v>9.3451576119444493</v>
      </c>
      <c r="AX24" s="164">
        <v>6.8376367366715396</v>
      </c>
      <c r="AY24" s="171">
        <v>8.4830140766081694</v>
      </c>
      <c r="AZ24" s="164"/>
      <c r="BA24" s="172">
        <v>4.0129943029584103</v>
      </c>
      <c r="BB24" s="173">
        <v>6.68284534228314</v>
      </c>
      <c r="BC24" s="174">
        <v>5.43779770629176</v>
      </c>
      <c r="BD24" s="164"/>
      <c r="BE24" s="175">
        <v>7.5293166076968996</v>
      </c>
    </row>
    <row r="25" spans="1:57" x14ac:dyDescent="0.2">
      <c r="A25" s="21" t="s">
        <v>45</v>
      </c>
      <c r="B25" s="3" t="str">
        <f t="shared" si="0"/>
        <v>Richmond West/Midlothian, VA</v>
      </c>
      <c r="C25" s="3"/>
      <c r="D25" s="24" t="s">
        <v>16</v>
      </c>
      <c r="E25" s="27" t="s">
        <v>17</v>
      </c>
      <c r="F25" s="3"/>
      <c r="G25" s="191">
        <v>89.879609800249597</v>
      </c>
      <c r="H25" s="186">
        <v>85.268340273259497</v>
      </c>
      <c r="I25" s="186">
        <v>86.576792054624406</v>
      </c>
      <c r="J25" s="186">
        <v>85.936876383981101</v>
      </c>
      <c r="K25" s="186">
        <v>86.934375667655701</v>
      </c>
      <c r="L25" s="192">
        <v>86.920573589081499</v>
      </c>
      <c r="M25" s="186"/>
      <c r="N25" s="193">
        <v>88.104686913416998</v>
      </c>
      <c r="O25" s="194">
        <v>93.437947836990503</v>
      </c>
      <c r="P25" s="195">
        <v>90.841672490347406</v>
      </c>
      <c r="Q25" s="186"/>
      <c r="R25" s="196">
        <v>88.004709821190204</v>
      </c>
      <c r="S25" s="169"/>
      <c r="T25" s="170">
        <v>13.7337399610948</v>
      </c>
      <c r="U25" s="164">
        <v>10.811156242026099</v>
      </c>
      <c r="V25" s="164">
        <v>8.8838115068384695</v>
      </c>
      <c r="W25" s="164">
        <v>10.053519067650001</v>
      </c>
      <c r="X25" s="164">
        <v>10.0505805677711</v>
      </c>
      <c r="Y25" s="171">
        <v>10.7311585753373</v>
      </c>
      <c r="Z25" s="164"/>
      <c r="AA25" s="172">
        <v>-4.6880432553099496</v>
      </c>
      <c r="AB25" s="173">
        <v>7.2578701218089199</v>
      </c>
      <c r="AC25" s="174">
        <v>1.0034929338924199</v>
      </c>
      <c r="AD25" s="164"/>
      <c r="AE25" s="175">
        <v>7.6520024995502798</v>
      </c>
      <c r="AF25" s="30"/>
      <c r="AG25" s="191">
        <v>84.875603191296406</v>
      </c>
      <c r="AH25" s="186">
        <v>86.640009610308894</v>
      </c>
      <c r="AI25" s="186">
        <v>88.670400646868501</v>
      </c>
      <c r="AJ25" s="186">
        <v>88.079362700000004</v>
      </c>
      <c r="AK25" s="186">
        <v>86.816303607614302</v>
      </c>
      <c r="AL25" s="192">
        <v>87.114224693232501</v>
      </c>
      <c r="AM25" s="186"/>
      <c r="AN25" s="193">
        <v>94.331182115528804</v>
      </c>
      <c r="AO25" s="194">
        <v>99.346481954570905</v>
      </c>
      <c r="AP25" s="195">
        <v>96.923710813944993</v>
      </c>
      <c r="AQ25" s="186"/>
      <c r="AR25" s="196">
        <v>90.052024081269394</v>
      </c>
      <c r="AS25" s="169"/>
      <c r="AT25" s="170">
        <v>8.9919614155004108</v>
      </c>
      <c r="AU25" s="164">
        <v>8.2230164210890795</v>
      </c>
      <c r="AV25" s="164">
        <v>7.5186567927925898</v>
      </c>
      <c r="AW25" s="164">
        <v>9.1567920189373897</v>
      </c>
      <c r="AX25" s="164">
        <v>8.6672268296615602</v>
      </c>
      <c r="AY25" s="171">
        <v>8.4822958323323103</v>
      </c>
      <c r="AZ25" s="164"/>
      <c r="BA25" s="172">
        <v>2.8511901646976501</v>
      </c>
      <c r="BB25" s="173">
        <v>7.3184165203233498</v>
      </c>
      <c r="BC25" s="174">
        <v>5.1749105966489797</v>
      </c>
      <c r="BD25" s="164"/>
      <c r="BE25" s="175">
        <v>7.3616772669788597</v>
      </c>
    </row>
    <row r="26" spans="1:57" x14ac:dyDescent="0.2">
      <c r="A26" s="21" t="s">
        <v>46</v>
      </c>
      <c r="B26" s="3" t="str">
        <f t="shared" si="0"/>
        <v>Petersburg/Chester, VA</v>
      </c>
      <c r="C26" s="3"/>
      <c r="D26" s="24" t="s">
        <v>16</v>
      </c>
      <c r="E26" s="27" t="s">
        <v>17</v>
      </c>
      <c r="F26" s="3"/>
      <c r="G26" s="191">
        <v>78.2621026291079</v>
      </c>
      <c r="H26" s="186">
        <v>78.299546923076903</v>
      </c>
      <c r="I26" s="186">
        <v>81.747068300395199</v>
      </c>
      <c r="J26" s="186">
        <v>77.503769151564995</v>
      </c>
      <c r="K26" s="186">
        <v>78.006885843621305</v>
      </c>
      <c r="L26" s="192">
        <v>78.805463425535507</v>
      </c>
      <c r="M26" s="186"/>
      <c r="N26" s="193">
        <v>80.331039905902401</v>
      </c>
      <c r="O26" s="194">
        <v>83.674422823433602</v>
      </c>
      <c r="P26" s="195">
        <v>82.044558507089207</v>
      </c>
      <c r="Q26" s="186"/>
      <c r="R26" s="196">
        <v>79.738254347303894</v>
      </c>
      <c r="S26" s="169"/>
      <c r="T26" s="170">
        <v>-4.9044386107314004</v>
      </c>
      <c r="U26" s="164">
        <v>-5.5508483016988999</v>
      </c>
      <c r="V26" s="164">
        <v>-1.8998499418536401</v>
      </c>
      <c r="W26" s="164">
        <v>-8.7448126966682107</v>
      </c>
      <c r="X26" s="164">
        <v>-5.1099200658892698</v>
      </c>
      <c r="Y26" s="171">
        <v>-5.2487245101743598</v>
      </c>
      <c r="Z26" s="164"/>
      <c r="AA26" s="172">
        <v>-4.6713283346547803</v>
      </c>
      <c r="AB26" s="173">
        <v>-1.4440810151888099</v>
      </c>
      <c r="AC26" s="174">
        <v>-3.0122724958808602</v>
      </c>
      <c r="AD26" s="164"/>
      <c r="AE26" s="175">
        <v>-4.5885498034459502</v>
      </c>
      <c r="AF26" s="30"/>
      <c r="AG26" s="191">
        <v>77.658473049109503</v>
      </c>
      <c r="AH26" s="186">
        <v>80.529099373040694</v>
      </c>
      <c r="AI26" s="186">
        <v>83.273012771936095</v>
      </c>
      <c r="AJ26" s="186">
        <v>81.766988651644496</v>
      </c>
      <c r="AK26" s="186">
        <v>79.181639260969902</v>
      </c>
      <c r="AL26" s="192">
        <v>80.592212690053998</v>
      </c>
      <c r="AM26" s="186"/>
      <c r="AN26" s="193">
        <v>80.670212712384796</v>
      </c>
      <c r="AO26" s="194">
        <v>81.798538050666295</v>
      </c>
      <c r="AP26" s="195">
        <v>81.236073712944503</v>
      </c>
      <c r="AQ26" s="186"/>
      <c r="AR26" s="196">
        <v>80.767913838570806</v>
      </c>
      <c r="AS26" s="169"/>
      <c r="AT26" s="170">
        <v>-6.8333784484669904</v>
      </c>
      <c r="AU26" s="164">
        <v>-5.3138250230127602</v>
      </c>
      <c r="AV26" s="164">
        <v>-2.9460053663732002</v>
      </c>
      <c r="AW26" s="164">
        <v>-5.8382678229114102</v>
      </c>
      <c r="AX26" s="164">
        <v>-7.0522153618771704</v>
      </c>
      <c r="AY26" s="171">
        <v>-5.4963279331716004</v>
      </c>
      <c r="AZ26" s="164"/>
      <c r="BA26" s="172">
        <v>-6.5674838958254496</v>
      </c>
      <c r="BB26" s="173">
        <v>-5.8447989432772101</v>
      </c>
      <c r="BC26" s="174">
        <v>-6.2069780381592699</v>
      </c>
      <c r="BD26" s="164"/>
      <c r="BE26" s="175">
        <v>-5.6940921790601298</v>
      </c>
    </row>
    <row r="27" spans="1:57" x14ac:dyDescent="0.2">
      <c r="A27" s="77" t="s">
        <v>99</v>
      </c>
      <c r="B27" s="37" t="s">
        <v>71</v>
      </c>
      <c r="C27" s="3"/>
      <c r="D27" s="24" t="s">
        <v>16</v>
      </c>
      <c r="E27" s="27" t="s">
        <v>17</v>
      </c>
      <c r="F27" s="3"/>
      <c r="G27" s="191">
        <v>105.10065965132701</v>
      </c>
      <c r="H27" s="186">
        <v>104.55194480604</v>
      </c>
      <c r="I27" s="186">
        <v>108.49916436081899</v>
      </c>
      <c r="J27" s="186">
        <v>106.27732592674001</v>
      </c>
      <c r="K27" s="186">
        <v>107.056854514088</v>
      </c>
      <c r="L27" s="192">
        <v>106.426728896501</v>
      </c>
      <c r="M27" s="186"/>
      <c r="N27" s="193">
        <v>115.729397324327</v>
      </c>
      <c r="O27" s="194">
        <v>119.732498414711</v>
      </c>
      <c r="P27" s="195">
        <v>117.75483701232</v>
      </c>
      <c r="Q27" s="186"/>
      <c r="R27" s="196">
        <v>109.553827718142</v>
      </c>
      <c r="S27" s="169"/>
      <c r="T27" s="170">
        <v>-0.17201244568273399</v>
      </c>
      <c r="U27" s="164">
        <v>-5.2270966596583701</v>
      </c>
      <c r="V27" s="164">
        <v>-1.2983031755736301</v>
      </c>
      <c r="W27" s="164">
        <v>-1.85507509554156</v>
      </c>
      <c r="X27" s="164">
        <v>-5.2636621042331999</v>
      </c>
      <c r="Y27" s="171">
        <v>-2.69946548530528</v>
      </c>
      <c r="Z27" s="164"/>
      <c r="AA27" s="172">
        <v>-7.1695182705940601</v>
      </c>
      <c r="AB27" s="173">
        <v>5.6284848934009499</v>
      </c>
      <c r="AC27" s="174">
        <v>-1.23837044020858</v>
      </c>
      <c r="AD27" s="164"/>
      <c r="AE27" s="175">
        <v>-2.2400883792760098</v>
      </c>
      <c r="AF27" s="30"/>
      <c r="AG27" s="191">
        <v>94.752319764590396</v>
      </c>
      <c r="AH27" s="186">
        <v>95.776432751909994</v>
      </c>
      <c r="AI27" s="186">
        <v>97.041425072666499</v>
      </c>
      <c r="AJ27" s="186">
        <v>97.119362477231306</v>
      </c>
      <c r="AK27" s="186">
        <v>98.073012420478605</v>
      </c>
      <c r="AL27" s="192">
        <v>96.637605732970499</v>
      </c>
      <c r="AM27" s="186"/>
      <c r="AN27" s="193">
        <v>107.62786688229301</v>
      </c>
      <c r="AO27" s="194">
        <v>110.818476559994</v>
      </c>
      <c r="AP27" s="195">
        <v>109.214269634259</v>
      </c>
      <c r="AQ27" s="186"/>
      <c r="AR27" s="196">
        <v>100.062640742638</v>
      </c>
      <c r="AS27" s="169"/>
      <c r="AT27" s="170">
        <v>-0.17179685317958401</v>
      </c>
      <c r="AU27" s="164">
        <v>-1.13194537062749</v>
      </c>
      <c r="AV27" s="164">
        <v>0.75231725574130803</v>
      </c>
      <c r="AW27" s="164">
        <v>1.4461470740334501</v>
      </c>
      <c r="AX27" s="164">
        <v>-0.41785588664433099</v>
      </c>
      <c r="AY27" s="171">
        <v>0.17000105162996701</v>
      </c>
      <c r="AZ27" s="164"/>
      <c r="BA27" s="172">
        <v>-1.1636040163035899</v>
      </c>
      <c r="BB27" s="173">
        <v>2.52726124538344</v>
      </c>
      <c r="BC27" s="174">
        <v>0.67120684701709399</v>
      </c>
      <c r="BD27" s="164"/>
      <c r="BE27" s="175">
        <v>0.28083436459477401</v>
      </c>
    </row>
    <row r="28" spans="1:57" x14ac:dyDescent="0.2">
      <c r="A28" s="21" t="s">
        <v>48</v>
      </c>
      <c r="B28" s="3" t="str">
        <f t="shared" si="0"/>
        <v>Roanoke, VA</v>
      </c>
      <c r="C28" s="3"/>
      <c r="D28" s="24" t="s">
        <v>16</v>
      </c>
      <c r="E28" s="27" t="s">
        <v>17</v>
      </c>
      <c r="F28" s="3"/>
      <c r="G28" s="191">
        <v>92.254242939775395</v>
      </c>
      <c r="H28" s="186">
        <v>92.308095099183106</v>
      </c>
      <c r="I28" s="186">
        <v>92.973813786929199</v>
      </c>
      <c r="J28" s="186">
        <v>91.234128014842298</v>
      </c>
      <c r="K28" s="186">
        <v>89.965043290043198</v>
      </c>
      <c r="L28" s="192">
        <v>91.753412825898906</v>
      </c>
      <c r="M28" s="186"/>
      <c r="N28" s="193">
        <v>96.001224276246901</v>
      </c>
      <c r="O28" s="194">
        <v>114.105369337979</v>
      </c>
      <c r="P28" s="195">
        <v>105.05803032944</v>
      </c>
      <c r="Q28" s="186"/>
      <c r="R28" s="196">
        <v>95.235080052912394</v>
      </c>
      <c r="S28" s="169"/>
      <c r="T28" s="170">
        <v>10.6166923860214</v>
      </c>
      <c r="U28" s="164">
        <v>10.889477798321</v>
      </c>
      <c r="V28" s="164">
        <v>8.7705612941527793</v>
      </c>
      <c r="W28" s="164">
        <v>10.6110081893755</v>
      </c>
      <c r="X28" s="164">
        <v>9.36800263665579</v>
      </c>
      <c r="Y28" s="171">
        <v>9.9960520369096404</v>
      </c>
      <c r="Z28" s="164"/>
      <c r="AA28" s="172">
        <v>-6.6640577076438596</v>
      </c>
      <c r="AB28" s="173">
        <v>35.392032607036299</v>
      </c>
      <c r="AC28" s="174">
        <v>11.896103759413499</v>
      </c>
      <c r="AD28" s="164"/>
      <c r="AE28" s="175">
        <v>10.3346601990377</v>
      </c>
      <c r="AF28" s="30"/>
      <c r="AG28" s="191">
        <v>88.358383741908</v>
      </c>
      <c r="AH28" s="186">
        <v>91.802059074611506</v>
      </c>
      <c r="AI28" s="186">
        <v>93.673122328181506</v>
      </c>
      <c r="AJ28" s="186">
        <v>91.989619623767197</v>
      </c>
      <c r="AK28" s="186">
        <v>90.709052820053699</v>
      </c>
      <c r="AL28" s="192">
        <v>91.454757685096695</v>
      </c>
      <c r="AM28" s="186"/>
      <c r="AN28" s="193">
        <v>100.113400422832</v>
      </c>
      <c r="AO28" s="194">
        <v>104.52229888049899</v>
      </c>
      <c r="AP28" s="195">
        <v>102.289335703272</v>
      </c>
      <c r="AQ28" s="186"/>
      <c r="AR28" s="196">
        <v>94.621341661868101</v>
      </c>
      <c r="AS28" s="169"/>
      <c r="AT28" s="170">
        <v>5.8821776410239899</v>
      </c>
      <c r="AU28" s="164">
        <v>7.1056798558720597</v>
      </c>
      <c r="AV28" s="164">
        <v>10.583119339424</v>
      </c>
      <c r="AW28" s="164">
        <v>10.329897316944299</v>
      </c>
      <c r="AX28" s="164">
        <v>10.485238638227999</v>
      </c>
      <c r="AY28" s="171">
        <v>8.9895438920773607</v>
      </c>
      <c r="AZ28" s="164"/>
      <c r="BA28" s="172">
        <v>8.6757999763665801</v>
      </c>
      <c r="BB28" s="173">
        <v>16.404513260332401</v>
      </c>
      <c r="BC28" s="174">
        <v>12.4622122913695</v>
      </c>
      <c r="BD28" s="164"/>
      <c r="BE28" s="175">
        <v>10.146543365617999</v>
      </c>
    </row>
    <row r="29" spans="1:57" x14ac:dyDescent="0.2">
      <c r="A29" s="21" t="s">
        <v>49</v>
      </c>
      <c r="B29" s="3" t="str">
        <f t="shared" si="0"/>
        <v>Charlottesville, VA</v>
      </c>
      <c r="C29" s="3"/>
      <c r="D29" s="24" t="s">
        <v>16</v>
      </c>
      <c r="E29" s="27" t="s">
        <v>17</v>
      </c>
      <c r="F29" s="3"/>
      <c r="G29" s="191">
        <v>117.315681040383</v>
      </c>
      <c r="H29" s="186">
        <v>121.252142857142</v>
      </c>
      <c r="I29" s="186">
        <v>132.12350445481499</v>
      </c>
      <c r="J29" s="186">
        <v>130.732862095531</v>
      </c>
      <c r="K29" s="186">
        <v>130.46166446499299</v>
      </c>
      <c r="L29" s="192">
        <v>127.50268278696301</v>
      </c>
      <c r="M29" s="186"/>
      <c r="N29" s="193">
        <v>149.4873890872</v>
      </c>
      <c r="O29" s="194">
        <v>158.84949432892199</v>
      </c>
      <c r="P29" s="195">
        <v>154.346406671572</v>
      </c>
      <c r="Q29" s="186"/>
      <c r="R29" s="196">
        <v>135.02963342503401</v>
      </c>
      <c r="S29" s="169"/>
      <c r="T29" s="170">
        <v>4.4651092450381897</v>
      </c>
      <c r="U29" s="164">
        <v>1.37783417780335</v>
      </c>
      <c r="V29" s="164">
        <v>13.568951830800801</v>
      </c>
      <c r="W29" s="164">
        <v>12.9816784195413</v>
      </c>
      <c r="X29" s="164">
        <v>2.5799707297557402</v>
      </c>
      <c r="Y29" s="171">
        <v>7.8920596838021897</v>
      </c>
      <c r="Z29" s="164"/>
      <c r="AA29" s="172">
        <v>-0.72892340577467396</v>
      </c>
      <c r="AB29" s="173">
        <v>24.282180615100799</v>
      </c>
      <c r="AC29" s="174">
        <v>9.4273956241898205</v>
      </c>
      <c r="AD29" s="164"/>
      <c r="AE29" s="175">
        <v>8.8964108522594394</v>
      </c>
      <c r="AF29" s="30"/>
      <c r="AG29" s="191">
        <v>111.43851941747501</v>
      </c>
      <c r="AH29" s="186">
        <v>113.59681924882599</v>
      </c>
      <c r="AI29" s="186">
        <v>118.988421597021</v>
      </c>
      <c r="AJ29" s="186">
        <v>118.161196946564</v>
      </c>
      <c r="AK29" s="186">
        <v>119.512897665284</v>
      </c>
      <c r="AL29" s="192">
        <v>116.776309186097</v>
      </c>
      <c r="AM29" s="186"/>
      <c r="AN29" s="193">
        <v>136.21106325040199</v>
      </c>
      <c r="AO29" s="194">
        <v>141.25049495548899</v>
      </c>
      <c r="AP29" s="195">
        <v>138.78360397479301</v>
      </c>
      <c r="AQ29" s="186"/>
      <c r="AR29" s="196">
        <v>122.843636135843</v>
      </c>
      <c r="AS29" s="169"/>
      <c r="AT29" s="170">
        <v>1.3601744434054399</v>
      </c>
      <c r="AU29" s="164">
        <v>2.96684185782195</v>
      </c>
      <c r="AV29" s="164">
        <v>9.4578282833181895</v>
      </c>
      <c r="AW29" s="164">
        <v>7.4287083554493503</v>
      </c>
      <c r="AX29" s="164">
        <v>3.9162458500936799</v>
      </c>
      <c r="AY29" s="171">
        <v>5.4133790834765003</v>
      </c>
      <c r="AZ29" s="164"/>
      <c r="BA29" s="172">
        <v>4.66545660204243</v>
      </c>
      <c r="BB29" s="173">
        <v>10.8360820508912</v>
      </c>
      <c r="BC29" s="174">
        <v>7.7354697665849601</v>
      </c>
      <c r="BD29" s="164"/>
      <c r="BE29" s="175">
        <v>6.1549540889557504</v>
      </c>
    </row>
    <row r="30" spans="1:57" x14ac:dyDescent="0.2">
      <c r="A30" s="21" t="s">
        <v>50</v>
      </c>
      <c r="B30" t="s">
        <v>73</v>
      </c>
      <c r="C30" s="3"/>
      <c r="D30" s="24" t="s">
        <v>16</v>
      </c>
      <c r="E30" s="27" t="s">
        <v>17</v>
      </c>
      <c r="F30" s="3"/>
      <c r="G30" s="191">
        <v>87.489344054168399</v>
      </c>
      <c r="H30" s="186">
        <v>90.985821812596001</v>
      </c>
      <c r="I30" s="186">
        <v>92.677236938031498</v>
      </c>
      <c r="J30" s="186">
        <v>91.896089345437105</v>
      </c>
      <c r="K30" s="186">
        <v>90.482073201945198</v>
      </c>
      <c r="L30" s="192">
        <v>91.016127566475902</v>
      </c>
      <c r="M30" s="186"/>
      <c r="N30" s="193">
        <v>95.934002316825897</v>
      </c>
      <c r="O30" s="194">
        <v>102.917121165168</v>
      </c>
      <c r="P30" s="195">
        <v>99.3074341317365</v>
      </c>
      <c r="Q30" s="186"/>
      <c r="R30" s="196">
        <v>93.276224189994196</v>
      </c>
      <c r="S30" s="169"/>
      <c r="T30" s="170">
        <v>4.2322775633936702</v>
      </c>
      <c r="U30" s="164">
        <v>6.1508946996400002</v>
      </c>
      <c r="V30" s="164">
        <v>6.9217227622778497</v>
      </c>
      <c r="W30" s="164">
        <v>7.6981150209255702</v>
      </c>
      <c r="X30" s="164">
        <v>3.4205231072601499</v>
      </c>
      <c r="Y30" s="171">
        <v>6.0238108644266699</v>
      </c>
      <c r="Z30" s="164"/>
      <c r="AA30" s="172">
        <v>1.04714109711079</v>
      </c>
      <c r="AB30" s="173">
        <v>15.8360557218405</v>
      </c>
      <c r="AC30" s="174">
        <v>7.7934181930765201</v>
      </c>
      <c r="AD30" s="164"/>
      <c r="AE30" s="175">
        <v>6.6068314709257203</v>
      </c>
      <c r="AF30" s="30"/>
      <c r="AG30" s="191">
        <v>87.574767636901797</v>
      </c>
      <c r="AH30" s="186">
        <v>92.582005424026903</v>
      </c>
      <c r="AI30" s="186">
        <v>95.327529077630501</v>
      </c>
      <c r="AJ30" s="186">
        <v>94.070128309022095</v>
      </c>
      <c r="AK30" s="186">
        <v>90.996209958769398</v>
      </c>
      <c r="AL30" s="192">
        <v>92.459078137786804</v>
      </c>
      <c r="AM30" s="186"/>
      <c r="AN30" s="193">
        <v>97.184445452483502</v>
      </c>
      <c r="AO30" s="194">
        <v>98.395505716798496</v>
      </c>
      <c r="AP30" s="195">
        <v>97.773033729696095</v>
      </c>
      <c r="AQ30" s="186"/>
      <c r="AR30" s="196">
        <v>93.950021587440006</v>
      </c>
      <c r="AS30" s="169"/>
      <c r="AT30" s="170">
        <v>6.8305925136882797</v>
      </c>
      <c r="AU30" s="164">
        <v>6.8013462343866804</v>
      </c>
      <c r="AV30" s="164">
        <v>8.6289280830246895</v>
      </c>
      <c r="AW30" s="164">
        <v>7.8235967345971202</v>
      </c>
      <c r="AX30" s="164">
        <v>5.5530169236943197</v>
      </c>
      <c r="AY30" s="171">
        <v>7.3294154312403199</v>
      </c>
      <c r="AZ30" s="164"/>
      <c r="BA30" s="172">
        <v>5.8380148327674899</v>
      </c>
      <c r="BB30" s="173">
        <v>8.70965046107648</v>
      </c>
      <c r="BC30" s="174">
        <v>7.2271710552765303</v>
      </c>
      <c r="BD30" s="164"/>
      <c r="BE30" s="175">
        <v>7.3023521848926798</v>
      </c>
    </row>
    <row r="31" spans="1:57" x14ac:dyDescent="0.2">
      <c r="A31" s="21" t="s">
        <v>51</v>
      </c>
      <c r="B31" s="3" t="str">
        <f t="shared" si="0"/>
        <v>Staunton &amp; Harrisonburg, VA</v>
      </c>
      <c r="C31" s="3"/>
      <c r="D31" s="24" t="s">
        <v>16</v>
      </c>
      <c r="E31" s="27" t="s">
        <v>17</v>
      </c>
      <c r="F31" s="3"/>
      <c r="G31" s="191">
        <v>86.788226284584894</v>
      </c>
      <c r="H31" s="186">
        <v>88.975865063460205</v>
      </c>
      <c r="I31" s="186">
        <v>91.715898989898903</v>
      </c>
      <c r="J31" s="186">
        <v>90.533930473787393</v>
      </c>
      <c r="K31" s="186">
        <v>88.961841642228705</v>
      </c>
      <c r="L31" s="192">
        <v>89.659968305304005</v>
      </c>
      <c r="M31" s="186"/>
      <c r="N31" s="193">
        <v>93.087784187309097</v>
      </c>
      <c r="O31" s="194">
        <v>99.669853451600403</v>
      </c>
      <c r="P31" s="195">
        <v>96.168525270758096</v>
      </c>
      <c r="Q31" s="186"/>
      <c r="R31" s="196">
        <v>91.376987619047597</v>
      </c>
      <c r="S31" s="169"/>
      <c r="T31" s="170">
        <v>-9.0637815462803299</v>
      </c>
      <c r="U31" s="164">
        <v>-6.7317850174659499</v>
      </c>
      <c r="V31" s="164">
        <v>-3.91356983311305</v>
      </c>
      <c r="W31" s="164">
        <v>-2.60821669297881</v>
      </c>
      <c r="X31" s="164">
        <v>-7.9357897377363598</v>
      </c>
      <c r="Y31" s="171">
        <v>-5.7627621055954004</v>
      </c>
      <c r="Z31" s="164"/>
      <c r="AA31" s="172">
        <v>-17.298478222290701</v>
      </c>
      <c r="AB31" s="173">
        <v>-4.6533505073357997</v>
      </c>
      <c r="AC31" s="174">
        <v>-11.4781252692958</v>
      </c>
      <c r="AD31" s="164"/>
      <c r="AE31" s="175">
        <v>-7.2182174621165096</v>
      </c>
      <c r="AF31" s="30"/>
      <c r="AG31" s="191">
        <v>84.674922866384605</v>
      </c>
      <c r="AH31" s="186">
        <v>87.923175530003505</v>
      </c>
      <c r="AI31" s="186">
        <v>89.774106713135794</v>
      </c>
      <c r="AJ31" s="186">
        <v>88.269634939156504</v>
      </c>
      <c r="AK31" s="186">
        <v>86.814257186352606</v>
      </c>
      <c r="AL31" s="192">
        <v>87.701972382598399</v>
      </c>
      <c r="AM31" s="186"/>
      <c r="AN31" s="193">
        <v>97.248302952971102</v>
      </c>
      <c r="AO31" s="194">
        <v>95.881997578692406</v>
      </c>
      <c r="AP31" s="195">
        <v>96.599824746217095</v>
      </c>
      <c r="AQ31" s="186"/>
      <c r="AR31" s="196">
        <v>90.170721535804404</v>
      </c>
      <c r="AS31" s="169"/>
      <c r="AT31" s="170">
        <v>-4.3715093130190397</v>
      </c>
      <c r="AU31" s="164">
        <v>-0.53437474602570001</v>
      </c>
      <c r="AV31" s="164">
        <v>1.7427306235334099</v>
      </c>
      <c r="AW31" s="164">
        <v>0.36038632722499703</v>
      </c>
      <c r="AX31" s="164">
        <v>-3.54894684592634</v>
      </c>
      <c r="AY31" s="171">
        <v>-1.02462491135238</v>
      </c>
      <c r="AZ31" s="164"/>
      <c r="BA31" s="172">
        <v>-8.8664545072471004</v>
      </c>
      <c r="BB31" s="173">
        <v>-6.6908687773951003</v>
      </c>
      <c r="BC31" s="174">
        <v>-7.8489027613955997</v>
      </c>
      <c r="BD31" s="164"/>
      <c r="BE31" s="175">
        <v>-3.2507957896341302</v>
      </c>
    </row>
    <row r="32" spans="1:57" x14ac:dyDescent="0.2">
      <c r="A32" s="21" t="s">
        <v>52</v>
      </c>
      <c r="B32" s="3" t="str">
        <f t="shared" si="0"/>
        <v>Blacksburg &amp; Wytheville, VA</v>
      </c>
      <c r="C32" s="3"/>
      <c r="D32" s="24" t="s">
        <v>16</v>
      </c>
      <c r="E32" s="27" t="s">
        <v>17</v>
      </c>
      <c r="F32" s="3"/>
      <c r="G32" s="191">
        <v>85.202234777149997</v>
      </c>
      <c r="H32" s="186">
        <v>86.668992318120104</v>
      </c>
      <c r="I32" s="186">
        <v>87.804975499434605</v>
      </c>
      <c r="J32" s="186">
        <v>86.890152284263905</v>
      </c>
      <c r="K32" s="186">
        <v>86.221557271557202</v>
      </c>
      <c r="L32" s="192">
        <v>86.686668134965998</v>
      </c>
      <c r="M32" s="186"/>
      <c r="N32" s="193">
        <v>91.398269720101695</v>
      </c>
      <c r="O32" s="194">
        <v>93.597108501118498</v>
      </c>
      <c r="P32" s="195">
        <v>92.445837996269603</v>
      </c>
      <c r="Q32" s="186"/>
      <c r="R32" s="196">
        <v>88.117690677966095</v>
      </c>
      <c r="S32" s="169"/>
      <c r="T32" s="170">
        <v>2.8801382927296002</v>
      </c>
      <c r="U32" s="164">
        <v>6.9911334981008597</v>
      </c>
      <c r="V32" s="164">
        <v>5.1925615195632302</v>
      </c>
      <c r="W32" s="164">
        <v>7.1949523122197503</v>
      </c>
      <c r="X32" s="164">
        <v>6.9538035966112002</v>
      </c>
      <c r="Y32" s="171">
        <v>5.9426833905711502</v>
      </c>
      <c r="Z32" s="164"/>
      <c r="AA32" s="172">
        <v>6.5826249688969396</v>
      </c>
      <c r="AB32" s="173">
        <v>10.466821247294201</v>
      </c>
      <c r="AC32" s="174">
        <v>8.5043269189298591</v>
      </c>
      <c r="AD32" s="164"/>
      <c r="AE32" s="175">
        <v>6.64982745168364</v>
      </c>
      <c r="AF32" s="30"/>
      <c r="AG32" s="191">
        <v>82.719960969263198</v>
      </c>
      <c r="AH32" s="186">
        <v>85.225090116621502</v>
      </c>
      <c r="AI32" s="186">
        <v>86.506286893049804</v>
      </c>
      <c r="AJ32" s="186">
        <v>87.4482386665251</v>
      </c>
      <c r="AK32" s="186">
        <v>98.588858758245195</v>
      </c>
      <c r="AL32" s="192">
        <v>88.599008615684696</v>
      </c>
      <c r="AM32" s="186"/>
      <c r="AN32" s="193">
        <v>101.868889416795</v>
      </c>
      <c r="AO32" s="194">
        <v>94.179156250000005</v>
      </c>
      <c r="AP32" s="195">
        <v>98.282069205906495</v>
      </c>
      <c r="AQ32" s="186"/>
      <c r="AR32" s="196">
        <v>91.195694765465603</v>
      </c>
      <c r="AS32" s="169"/>
      <c r="AT32" s="170">
        <v>3.0415578039036801</v>
      </c>
      <c r="AU32" s="164">
        <v>6.0104947699760602</v>
      </c>
      <c r="AV32" s="164">
        <v>5.0392679508614204</v>
      </c>
      <c r="AW32" s="164">
        <v>5.4488780343174801</v>
      </c>
      <c r="AX32" s="164">
        <v>6.1824472891951903</v>
      </c>
      <c r="AY32" s="171">
        <v>5.5448613352751099</v>
      </c>
      <c r="AZ32" s="164"/>
      <c r="BA32" s="172">
        <v>7.3451131482219401</v>
      </c>
      <c r="BB32" s="173">
        <v>5.4963903576366002</v>
      </c>
      <c r="BC32" s="174">
        <v>6.6820954118463902</v>
      </c>
      <c r="BD32" s="164"/>
      <c r="BE32" s="175">
        <v>5.9586716186201896</v>
      </c>
    </row>
    <row r="33" spans="1:64" x14ac:dyDescent="0.2">
      <c r="A33" s="21" t="s">
        <v>53</v>
      </c>
      <c r="B33" s="3" t="str">
        <f t="shared" si="0"/>
        <v>Lynchburg, VA</v>
      </c>
      <c r="C33" s="3"/>
      <c r="D33" s="24" t="s">
        <v>16</v>
      </c>
      <c r="E33" s="27" t="s">
        <v>17</v>
      </c>
      <c r="F33" s="3"/>
      <c r="G33" s="191">
        <v>94.575013755158096</v>
      </c>
      <c r="H33" s="186">
        <v>90.283886572143402</v>
      </c>
      <c r="I33" s="186">
        <v>91.1142310577644</v>
      </c>
      <c r="J33" s="186">
        <v>92.398244023083194</v>
      </c>
      <c r="K33" s="186">
        <v>91.456253207869906</v>
      </c>
      <c r="L33" s="192">
        <v>92.055456972361796</v>
      </c>
      <c r="M33" s="186"/>
      <c r="N33" s="193">
        <v>95.381011433597095</v>
      </c>
      <c r="O33" s="194">
        <v>101.148259783513</v>
      </c>
      <c r="P33" s="195">
        <v>98.343571428571394</v>
      </c>
      <c r="Q33" s="186"/>
      <c r="R33" s="196">
        <v>93.744132781989407</v>
      </c>
      <c r="S33" s="169"/>
      <c r="T33" s="170">
        <v>5.5178031655219399</v>
      </c>
      <c r="U33" s="164">
        <v>-0.56974882801387206</v>
      </c>
      <c r="V33" s="164">
        <v>2.9191476627092898</v>
      </c>
      <c r="W33" s="164">
        <v>5.1174686318373004</v>
      </c>
      <c r="X33" s="164">
        <v>5.24624811314259</v>
      </c>
      <c r="Y33" s="171">
        <v>3.6961114579548799</v>
      </c>
      <c r="Z33" s="164"/>
      <c r="AA33" s="172">
        <v>-8.5792660866762294</v>
      </c>
      <c r="AB33" s="173">
        <v>12.158525475564399</v>
      </c>
      <c r="AC33" s="174">
        <v>0.108585852226645</v>
      </c>
      <c r="AD33" s="164"/>
      <c r="AE33" s="175">
        <v>2.50829616906729</v>
      </c>
      <c r="AF33" s="30"/>
      <c r="AG33" s="191">
        <v>92.223531779661002</v>
      </c>
      <c r="AH33" s="186">
        <v>95.383933599860896</v>
      </c>
      <c r="AI33" s="186">
        <v>98.181679080310801</v>
      </c>
      <c r="AJ33" s="186">
        <v>98.2450733452593</v>
      </c>
      <c r="AK33" s="186">
        <v>95.6291925218774</v>
      </c>
      <c r="AL33" s="192">
        <v>96.102337257490703</v>
      </c>
      <c r="AM33" s="186"/>
      <c r="AN33" s="193">
        <v>100.711050835279</v>
      </c>
      <c r="AO33" s="194">
        <v>105.00418079096001</v>
      </c>
      <c r="AP33" s="195">
        <v>102.87615528448001</v>
      </c>
      <c r="AQ33" s="186"/>
      <c r="AR33" s="196">
        <v>98.078459400488299</v>
      </c>
      <c r="AS33" s="169"/>
      <c r="AT33" s="170">
        <v>-0.86665466091778898</v>
      </c>
      <c r="AU33" s="164">
        <v>2.4303151035777701</v>
      </c>
      <c r="AV33" s="164">
        <v>5.1160477487769596</v>
      </c>
      <c r="AW33" s="164">
        <v>4.9390519183216401</v>
      </c>
      <c r="AX33" s="164">
        <v>2.9244109563628</v>
      </c>
      <c r="AY33" s="171">
        <v>3.0766613736572901</v>
      </c>
      <c r="AZ33" s="164"/>
      <c r="BA33" s="172">
        <v>-3.8001957056775399</v>
      </c>
      <c r="BB33" s="173">
        <v>2.7009654941869901</v>
      </c>
      <c r="BC33" s="174">
        <v>-0.61064831539745701</v>
      </c>
      <c r="BD33" s="164"/>
      <c r="BE33" s="175">
        <v>1.8403408023425001</v>
      </c>
    </row>
    <row r="34" spans="1:64" x14ac:dyDescent="0.2">
      <c r="A34" s="21" t="s">
        <v>78</v>
      </c>
      <c r="B34" s="3" t="str">
        <f t="shared" si="0"/>
        <v>Central Virginia</v>
      </c>
      <c r="C34" s="3"/>
      <c r="D34" s="24" t="s">
        <v>16</v>
      </c>
      <c r="E34" s="27" t="s">
        <v>17</v>
      </c>
      <c r="F34" s="3"/>
      <c r="G34" s="191">
        <v>95.588258294799999</v>
      </c>
      <c r="H34" s="186">
        <v>95.6030278696268</v>
      </c>
      <c r="I34" s="186">
        <v>99.391676738209298</v>
      </c>
      <c r="J34" s="186">
        <v>99.935761823749502</v>
      </c>
      <c r="K34" s="186">
        <v>97.640769664902905</v>
      </c>
      <c r="L34" s="192">
        <v>97.754217230877302</v>
      </c>
      <c r="M34" s="186"/>
      <c r="N34" s="193">
        <v>107.40098276869099</v>
      </c>
      <c r="O34" s="194">
        <v>115.053398001933</v>
      </c>
      <c r="P34" s="195">
        <v>111.465452398069</v>
      </c>
      <c r="Q34" s="186"/>
      <c r="R34" s="196">
        <v>101.86180838298699</v>
      </c>
      <c r="S34" s="169"/>
      <c r="T34" s="170">
        <v>3.9872555859588399</v>
      </c>
      <c r="U34" s="164">
        <v>3.50182076337139</v>
      </c>
      <c r="V34" s="164">
        <v>6.2756765215770498</v>
      </c>
      <c r="W34" s="164">
        <v>8.7178355264066099</v>
      </c>
      <c r="X34" s="164">
        <v>3.0719774485497502</v>
      </c>
      <c r="Y34" s="171">
        <v>5.2453418173229904</v>
      </c>
      <c r="Z34" s="164"/>
      <c r="AA34" s="172">
        <v>-2.8316908085081698</v>
      </c>
      <c r="AB34" s="173">
        <v>16.6384331733992</v>
      </c>
      <c r="AC34" s="174">
        <v>6.1406056078192401</v>
      </c>
      <c r="AD34" s="164"/>
      <c r="AE34" s="175">
        <v>5.6401158510592904</v>
      </c>
      <c r="AF34" s="30"/>
      <c r="AG34" s="191">
        <v>94.145692861427705</v>
      </c>
      <c r="AH34" s="186">
        <v>99.524981244427906</v>
      </c>
      <c r="AI34" s="186">
        <v>102.63662270350299</v>
      </c>
      <c r="AJ34" s="186">
        <v>102.282295664091</v>
      </c>
      <c r="AK34" s="186">
        <v>98.688235483980506</v>
      </c>
      <c r="AL34" s="192">
        <v>99.759864082003901</v>
      </c>
      <c r="AM34" s="186"/>
      <c r="AN34" s="193">
        <v>106.349840604901</v>
      </c>
      <c r="AO34" s="194">
        <v>110.911935736933</v>
      </c>
      <c r="AP34" s="195">
        <v>108.70113573570499</v>
      </c>
      <c r="AQ34" s="186"/>
      <c r="AR34" s="196">
        <v>102.32127564797</v>
      </c>
      <c r="AS34" s="169"/>
      <c r="AT34" s="170">
        <v>2.9507508385661998</v>
      </c>
      <c r="AU34" s="164">
        <v>5.8750841042930801</v>
      </c>
      <c r="AV34" s="164">
        <v>7.2851835264243201</v>
      </c>
      <c r="AW34" s="164">
        <v>7.0083370438149402</v>
      </c>
      <c r="AX34" s="164">
        <v>3.5514919250899699</v>
      </c>
      <c r="AY34" s="171">
        <v>5.5782834352941997</v>
      </c>
      <c r="AZ34" s="164"/>
      <c r="BA34" s="172">
        <v>2.2313887075071102</v>
      </c>
      <c r="BB34" s="173">
        <v>7.15066974543074</v>
      </c>
      <c r="BC34" s="174">
        <v>4.7539448494356202</v>
      </c>
      <c r="BD34" s="164"/>
      <c r="BE34" s="175">
        <v>5.3150064268155397</v>
      </c>
    </row>
    <row r="35" spans="1:64" x14ac:dyDescent="0.2">
      <c r="A35" s="21" t="s">
        <v>79</v>
      </c>
      <c r="B35" s="3" t="str">
        <f t="shared" si="0"/>
        <v>Chesapeake Bay</v>
      </c>
      <c r="C35" s="3"/>
      <c r="D35" s="24" t="s">
        <v>16</v>
      </c>
      <c r="E35" s="27" t="s">
        <v>17</v>
      </c>
      <c r="F35" s="3"/>
      <c r="G35" s="191">
        <v>104.39959036144499</v>
      </c>
      <c r="H35" s="186">
        <v>106.404267990074</v>
      </c>
      <c r="I35" s="186">
        <v>104.63948024948</v>
      </c>
      <c r="J35" s="186">
        <v>98.796923076922994</v>
      </c>
      <c r="K35" s="186">
        <v>88.966341991341906</v>
      </c>
      <c r="L35" s="192">
        <v>100.401223147742</v>
      </c>
      <c r="M35" s="186"/>
      <c r="N35" s="193">
        <v>89.394804177545595</v>
      </c>
      <c r="O35" s="194">
        <v>94.331338028169</v>
      </c>
      <c r="P35" s="195">
        <v>91.994264524103798</v>
      </c>
      <c r="Q35" s="186"/>
      <c r="R35" s="196">
        <v>98.200177993527504</v>
      </c>
      <c r="S35" s="169"/>
      <c r="T35" s="170">
        <v>3.3020662785733701</v>
      </c>
      <c r="U35" s="164">
        <v>9.0577602292811008</v>
      </c>
      <c r="V35" s="164">
        <v>5.5130478092877304</v>
      </c>
      <c r="W35" s="164">
        <v>0.971356675227523</v>
      </c>
      <c r="X35" s="164">
        <v>-9.3865515016040604</v>
      </c>
      <c r="Y35" s="171">
        <v>1.7058908667852499</v>
      </c>
      <c r="Z35" s="164"/>
      <c r="AA35" s="172">
        <v>-25.661322495366001</v>
      </c>
      <c r="AB35" s="173">
        <v>-8.3405353659145707</v>
      </c>
      <c r="AC35" s="174">
        <v>-18.1724340393069</v>
      </c>
      <c r="AD35" s="164"/>
      <c r="AE35" s="175">
        <v>-4.2012319525127904</v>
      </c>
      <c r="AF35" s="30"/>
      <c r="AG35" s="191">
        <v>90.352042682926793</v>
      </c>
      <c r="AH35" s="186">
        <v>93.515781990521305</v>
      </c>
      <c r="AI35" s="186">
        <v>93.385368234250194</v>
      </c>
      <c r="AJ35" s="186">
        <v>89.945580524344507</v>
      </c>
      <c r="AK35" s="186">
        <v>89.649176781002595</v>
      </c>
      <c r="AL35" s="192">
        <v>91.479344294967603</v>
      </c>
      <c r="AM35" s="186"/>
      <c r="AN35" s="193">
        <v>97.081970302684098</v>
      </c>
      <c r="AO35" s="194">
        <v>100.53266409266401</v>
      </c>
      <c r="AP35" s="195">
        <v>98.837331649831597</v>
      </c>
      <c r="AQ35" s="186"/>
      <c r="AR35" s="196">
        <v>93.407711596440905</v>
      </c>
      <c r="AS35" s="169"/>
      <c r="AT35" s="170">
        <v>-2.27932106034354E-2</v>
      </c>
      <c r="AU35" s="164">
        <v>4.8172312670033497</v>
      </c>
      <c r="AV35" s="164">
        <v>4.9765488143304903</v>
      </c>
      <c r="AW35" s="164">
        <v>-0.382295564735118</v>
      </c>
      <c r="AX35" s="164">
        <v>-0.95389964555993401</v>
      </c>
      <c r="AY35" s="171">
        <v>1.84763367063921</v>
      </c>
      <c r="AZ35" s="164"/>
      <c r="BA35" s="172">
        <v>-5.7366679134732701</v>
      </c>
      <c r="BB35" s="173">
        <v>-4.3144360462422702</v>
      </c>
      <c r="BC35" s="174">
        <v>-4.9711987164741904</v>
      </c>
      <c r="BD35" s="164"/>
      <c r="BE35" s="175">
        <v>-0.30717268692756999</v>
      </c>
    </row>
    <row r="36" spans="1:64" x14ac:dyDescent="0.2">
      <c r="A36" s="21" t="s">
        <v>80</v>
      </c>
      <c r="B36" s="3" t="str">
        <f t="shared" si="0"/>
        <v>Coastal Virginia - Eastern Shore</v>
      </c>
      <c r="C36" s="3"/>
      <c r="D36" s="24" t="s">
        <v>16</v>
      </c>
      <c r="E36" s="27" t="s">
        <v>17</v>
      </c>
      <c r="F36" s="3"/>
      <c r="G36" s="191">
        <v>106.803671232876</v>
      </c>
      <c r="H36" s="186">
        <v>105.91761160714201</v>
      </c>
      <c r="I36" s="186">
        <v>108.38034050179201</v>
      </c>
      <c r="J36" s="186">
        <v>104.3023183391</v>
      </c>
      <c r="K36" s="186">
        <v>107.25550091074599</v>
      </c>
      <c r="L36" s="192">
        <v>106.51748198558801</v>
      </c>
      <c r="M36" s="186"/>
      <c r="N36" s="193">
        <v>116.54221189591</v>
      </c>
      <c r="O36" s="194">
        <v>122.154087837837</v>
      </c>
      <c r="P36" s="195">
        <v>119.482238938053</v>
      </c>
      <c r="Q36" s="186"/>
      <c r="R36" s="196">
        <v>110.555567805953</v>
      </c>
      <c r="S36" s="169"/>
      <c r="T36" s="170">
        <v>5.9006999274624796</v>
      </c>
      <c r="U36" s="164">
        <v>2.1641825987749201</v>
      </c>
      <c r="V36" s="164">
        <v>5.6135422603127001</v>
      </c>
      <c r="W36" s="164">
        <v>2.44157249687373</v>
      </c>
      <c r="X36" s="164">
        <v>1.80871546058919</v>
      </c>
      <c r="Y36" s="171">
        <v>3.51983442080062</v>
      </c>
      <c r="Z36" s="164"/>
      <c r="AA36" s="172">
        <v>-1.6335794033339801</v>
      </c>
      <c r="AB36" s="173">
        <v>9.6178016937299304</v>
      </c>
      <c r="AC36" s="174">
        <v>3.5489970957437</v>
      </c>
      <c r="AD36" s="164"/>
      <c r="AE36" s="175">
        <v>3.9817473784147799</v>
      </c>
      <c r="AF36" s="30"/>
      <c r="AG36" s="191">
        <v>100.211916354556</v>
      </c>
      <c r="AH36" s="186">
        <v>100.04279739776899</v>
      </c>
      <c r="AI36" s="186">
        <v>101.62564974182401</v>
      </c>
      <c r="AJ36" s="186">
        <v>101.193588744588</v>
      </c>
      <c r="AK36" s="186">
        <v>101.950887544125</v>
      </c>
      <c r="AL36" s="192">
        <v>101.044778709864</v>
      </c>
      <c r="AM36" s="186"/>
      <c r="AN36" s="193">
        <v>109.602441624365</v>
      </c>
      <c r="AO36" s="194">
        <v>111.954498510427</v>
      </c>
      <c r="AP36" s="195">
        <v>110.791458333333</v>
      </c>
      <c r="AQ36" s="186"/>
      <c r="AR36" s="196">
        <v>103.749813305468</v>
      </c>
      <c r="AS36" s="169"/>
      <c r="AT36" s="170">
        <v>5.6619038854736203</v>
      </c>
      <c r="AU36" s="164">
        <v>4.2573908577303801</v>
      </c>
      <c r="AV36" s="164">
        <v>6.6110466361881999</v>
      </c>
      <c r="AW36" s="164">
        <v>6.45485866608613</v>
      </c>
      <c r="AX36" s="164">
        <v>4.8643571355461299</v>
      </c>
      <c r="AY36" s="171">
        <v>5.6066517350496801</v>
      </c>
      <c r="AZ36" s="164"/>
      <c r="BA36" s="172">
        <v>3.5900003919326302</v>
      </c>
      <c r="BB36" s="173">
        <v>8.4982836675020099</v>
      </c>
      <c r="BC36" s="174">
        <v>6.0145001495832799</v>
      </c>
      <c r="BD36" s="164"/>
      <c r="BE36" s="175">
        <v>5.7070852325747401</v>
      </c>
    </row>
    <row r="37" spans="1:64" x14ac:dyDescent="0.2">
      <c r="A37" s="21" t="s">
        <v>81</v>
      </c>
      <c r="B37" s="3" t="str">
        <f t="shared" si="0"/>
        <v>Coastal Virginia - Hampton Roads</v>
      </c>
      <c r="C37" s="3"/>
      <c r="D37" s="24" t="s">
        <v>16</v>
      </c>
      <c r="E37" s="27" t="s">
        <v>17</v>
      </c>
      <c r="F37" s="3"/>
      <c r="G37" s="191">
        <v>104.102544827586</v>
      </c>
      <c r="H37" s="186">
        <v>109.05629068184599</v>
      </c>
      <c r="I37" s="186">
        <v>113.285995067676</v>
      </c>
      <c r="J37" s="186">
        <v>113.047087757909</v>
      </c>
      <c r="K37" s="186">
        <v>110.799631888357</v>
      </c>
      <c r="L37" s="192">
        <v>110.208473651133</v>
      </c>
      <c r="M37" s="186"/>
      <c r="N37" s="193">
        <v>117.829277353409</v>
      </c>
      <c r="O37" s="194">
        <v>133.695152059783</v>
      </c>
      <c r="P37" s="195">
        <v>126.35627758007099</v>
      </c>
      <c r="Q37" s="186"/>
      <c r="R37" s="196">
        <v>115.279799862689</v>
      </c>
      <c r="S37" s="169"/>
      <c r="T37" s="170">
        <v>4.1093314706075299</v>
      </c>
      <c r="U37" s="164">
        <v>4.3585071376316096</v>
      </c>
      <c r="V37" s="164">
        <v>6.7340916124385197</v>
      </c>
      <c r="W37" s="164">
        <v>7.2078007075543198</v>
      </c>
      <c r="X37" s="164">
        <v>6.99027878745183</v>
      </c>
      <c r="Y37" s="171">
        <v>5.9753652827302002</v>
      </c>
      <c r="Z37" s="164"/>
      <c r="AA37" s="172">
        <v>-10.2526003864608</v>
      </c>
      <c r="AB37" s="173">
        <v>28.275498178900499</v>
      </c>
      <c r="AC37" s="174">
        <v>5.6617955774649698</v>
      </c>
      <c r="AD37" s="164"/>
      <c r="AE37" s="175">
        <v>6.0391019742524197</v>
      </c>
      <c r="AF37" s="30"/>
      <c r="AG37" s="191">
        <v>96.200640084598106</v>
      </c>
      <c r="AH37" s="186">
        <v>97.354173223897007</v>
      </c>
      <c r="AI37" s="186">
        <v>99.253175613444199</v>
      </c>
      <c r="AJ37" s="186">
        <v>99.616583020637805</v>
      </c>
      <c r="AK37" s="186">
        <v>99.027371589255097</v>
      </c>
      <c r="AL37" s="192">
        <v>98.340733110600297</v>
      </c>
      <c r="AM37" s="186"/>
      <c r="AN37" s="193">
        <v>113.523190643185</v>
      </c>
      <c r="AO37" s="194">
        <v>122.127869026298</v>
      </c>
      <c r="AP37" s="195">
        <v>117.987813772359</v>
      </c>
      <c r="AQ37" s="186"/>
      <c r="AR37" s="196">
        <v>104.585065022626</v>
      </c>
      <c r="AS37" s="169"/>
      <c r="AT37" s="170">
        <v>3.33611021579495</v>
      </c>
      <c r="AU37" s="164">
        <v>5.2133020266418599</v>
      </c>
      <c r="AV37" s="164">
        <v>6.3095978064262797</v>
      </c>
      <c r="AW37" s="164">
        <v>6.7622493763195202</v>
      </c>
      <c r="AX37" s="164">
        <v>5.2569580360284096</v>
      </c>
      <c r="AY37" s="171">
        <v>5.4290027171440798</v>
      </c>
      <c r="AZ37" s="164"/>
      <c r="BA37" s="172">
        <v>-0.89782238290050698</v>
      </c>
      <c r="BB37" s="173">
        <v>9.7482006556827301</v>
      </c>
      <c r="BC37" s="174">
        <v>4.49391942394894</v>
      </c>
      <c r="BD37" s="164"/>
      <c r="BE37" s="175">
        <v>4.8839970813839004</v>
      </c>
    </row>
    <row r="38" spans="1:64" x14ac:dyDescent="0.2">
      <c r="A38" s="20" t="s">
        <v>82</v>
      </c>
      <c r="B38" s="3" t="str">
        <f t="shared" si="0"/>
        <v>Northern Virginia</v>
      </c>
      <c r="C38" s="3"/>
      <c r="D38" s="24" t="s">
        <v>16</v>
      </c>
      <c r="E38" s="27" t="s">
        <v>17</v>
      </c>
      <c r="F38" s="3"/>
      <c r="G38" s="191">
        <v>101.364724040688</v>
      </c>
      <c r="H38" s="186">
        <v>101.641316524004</v>
      </c>
      <c r="I38" s="186">
        <v>103.227439764257</v>
      </c>
      <c r="J38" s="186">
        <v>103.333815184381</v>
      </c>
      <c r="K38" s="186">
        <v>101.76668403557601</v>
      </c>
      <c r="L38" s="192">
        <v>102.30570966448499</v>
      </c>
      <c r="M38" s="186"/>
      <c r="N38" s="193">
        <v>107.597435124508</v>
      </c>
      <c r="O38" s="194">
        <v>131.144524168906</v>
      </c>
      <c r="P38" s="195">
        <v>120.376081353765</v>
      </c>
      <c r="Q38" s="186"/>
      <c r="R38" s="196">
        <v>107.965938796583</v>
      </c>
      <c r="S38" s="169"/>
      <c r="T38" s="170">
        <v>8.2949495548022991</v>
      </c>
      <c r="U38" s="164">
        <v>6.3557262921051301</v>
      </c>
      <c r="V38" s="164">
        <v>8.6181899277342708</v>
      </c>
      <c r="W38" s="164">
        <v>7.7648841272953604</v>
      </c>
      <c r="X38" s="164">
        <v>4.0958433708640101</v>
      </c>
      <c r="Y38" s="171">
        <v>7.06665820389951</v>
      </c>
      <c r="Z38" s="164"/>
      <c r="AA38" s="172">
        <v>-8.9982861313002491</v>
      </c>
      <c r="AB38" s="173">
        <v>32.844085766762198</v>
      </c>
      <c r="AC38" s="174">
        <v>10.024571042205899</v>
      </c>
      <c r="AD38" s="164"/>
      <c r="AE38" s="175">
        <v>8.0848692068036705</v>
      </c>
      <c r="AF38" s="30"/>
      <c r="AG38" s="191">
        <v>111.3345276422</v>
      </c>
      <c r="AH38" s="186">
        <v>123.36085609153101</v>
      </c>
      <c r="AI38" s="186">
        <v>128.90458312637401</v>
      </c>
      <c r="AJ38" s="186">
        <v>126.251667384941</v>
      </c>
      <c r="AK38" s="186">
        <v>116.92402046596</v>
      </c>
      <c r="AL38" s="192">
        <v>121.94286880328301</v>
      </c>
      <c r="AM38" s="186"/>
      <c r="AN38" s="193">
        <v>109.932214248474</v>
      </c>
      <c r="AO38" s="194">
        <v>115.416978369158</v>
      </c>
      <c r="AP38" s="195">
        <v>112.747792166441</v>
      </c>
      <c r="AQ38" s="186"/>
      <c r="AR38" s="196">
        <v>119.361688550368</v>
      </c>
      <c r="AS38" s="169"/>
      <c r="AT38" s="170">
        <v>14.4094967210312</v>
      </c>
      <c r="AU38" s="164">
        <v>17.551723084031799</v>
      </c>
      <c r="AV38" s="164">
        <v>20.154213555987099</v>
      </c>
      <c r="AW38" s="164">
        <v>18.2911130550794</v>
      </c>
      <c r="AX38" s="164">
        <v>14.5481429354844</v>
      </c>
      <c r="AY38" s="171">
        <v>17.400061163535099</v>
      </c>
      <c r="AZ38" s="164"/>
      <c r="BA38" s="172">
        <v>5.6473541842267396</v>
      </c>
      <c r="BB38" s="173">
        <v>15.8446098413778</v>
      </c>
      <c r="BC38" s="174">
        <v>10.7127419382775</v>
      </c>
      <c r="BD38" s="164"/>
      <c r="BE38" s="175">
        <v>15.596883774647001</v>
      </c>
    </row>
    <row r="39" spans="1:64" x14ac:dyDescent="0.2">
      <c r="A39" s="22" t="s">
        <v>83</v>
      </c>
      <c r="B39" s="3" t="str">
        <f t="shared" si="0"/>
        <v>Shenandoah Valley</v>
      </c>
      <c r="C39" s="3"/>
      <c r="D39" s="25" t="s">
        <v>16</v>
      </c>
      <c r="E39" s="28" t="s">
        <v>17</v>
      </c>
      <c r="F39" s="3"/>
      <c r="G39" s="197">
        <v>90.805623409669195</v>
      </c>
      <c r="H39" s="198">
        <v>91.551982963549904</v>
      </c>
      <c r="I39" s="198">
        <v>93.934064307587605</v>
      </c>
      <c r="J39" s="198">
        <v>94.220192114934804</v>
      </c>
      <c r="K39" s="198">
        <v>94.208581338883107</v>
      </c>
      <c r="L39" s="199">
        <v>93.178984550829597</v>
      </c>
      <c r="M39" s="186"/>
      <c r="N39" s="200">
        <v>100.530482482482</v>
      </c>
      <c r="O39" s="201">
        <v>109.27774668944799</v>
      </c>
      <c r="P39" s="202">
        <v>104.762650614859</v>
      </c>
      <c r="Q39" s="186"/>
      <c r="R39" s="203">
        <v>96.302107712024906</v>
      </c>
      <c r="S39" s="169"/>
      <c r="T39" s="176">
        <v>-3.9803600146087401</v>
      </c>
      <c r="U39" s="177">
        <v>-3.9469380207629601</v>
      </c>
      <c r="V39" s="177">
        <v>-2.3744120925670402</v>
      </c>
      <c r="W39" s="177">
        <v>-0.26557831527064102</v>
      </c>
      <c r="X39" s="177">
        <v>-1.3504548520303601</v>
      </c>
      <c r="Y39" s="178">
        <v>-2.15852750308418</v>
      </c>
      <c r="Z39" s="164"/>
      <c r="AA39" s="179">
        <v>-9.1767898781718102</v>
      </c>
      <c r="AB39" s="180">
        <v>9.3168826236384508</v>
      </c>
      <c r="AC39" s="181">
        <v>-0.73522229277647599</v>
      </c>
      <c r="AD39" s="164"/>
      <c r="AE39" s="182">
        <v>-1.6490050111490699</v>
      </c>
      <c r="AF39" s="31"/>
      <c r="AG39" s="197">
        <v>87.769503484898706</v>
      </c>
      <c r="AH39" s="198">
        <v>90.041371222372504</v>
      </c>
      <c r="AI39" s="198">
        <v>91.872704664170399</v>
      </c>
      <c r="AJ39" s="198">
        <v>90.4563378647984</v>
      </c>
      <c r="AK39" s="198">
        <v>90.889036073907505</v>
      </c>
      <c r="AL39" s="199">
        <v>90.362435588169703</v>
      </c>
      <c r="AM39" s="186"/>
      <c r="AN39" s="200">
        <v>100.22462542216699</v>
      </c>
      <c r="AO39" s="201">
        <v>101.52661901904</v>
      </c>
      <c r="AP39" s="202">
        <v>100.85477093290299</v>
      </c>
      <c r="AQ39" s="186"/>
      <c r="AR39" s="203">
        <v>93.272759332908507</v>
      </c>
      <c r="AS39" s="169"/>
      <c r="AT39" s="176">
        <v>2.7022899713069801E-2</v>
      </c>
      <c r="AU39" s="177">
        <v>1.8535394593179799</v>
      </c>
      <c r="AV39" s="177">
        <v>3.38193459809774</v>
      </c>
      <c r="AW39" s="177">
        <v>2.3231976866742401</v>
      </c>
      <c r="AX39" s="177">
        <v>0.92042550300258097</v>
      </c>
      <c r="AY39" s="178">
        <v>1.8596416611405899</v>
      </c>
      <c r="AZ39" s="164"/>
      <c r="BA39" s="179">
        <v>-2.1837177902195899</v>
      </c>
      <c r="BB39" s="180">
        <v>1.89925274192983</v>
      </c>
      <c r="BC39" s="181">
        <v>-0.21261227788005099</v>
      </c>
      <c r="BD39" s="164"/>
      <c r="BE39" s="182">
        <v>1.1526009006915401</v>
      </c>
    </row>
    <row r="40" spans="1:64" x14ac:dyDescent="0.2">
      <c r="A40" s="19" t="s">
        <v>84</v>
      </c>
      <c r="B40" s="3" t="str">
        <f t="shared" si="0"/>
        <v>Southern Virginia</v>
      </c>
      <c r="C40" s="9"/>
      <c r="D40" s="23" t="s">
        <v>16</v>
      </c>
      <c r="E40" s="26" t="s">
        <v>17</v>
      </c>
      <c r="F40" s="3"/>
      <c r="G40" s="183">
        <v>86.323194244604295</v>
      </c>
      <c r="H40" s="184">
        <v>88.284011976047907</v>
      </c>
      <c r="I40" s="184">
        <v>90.167914300464602</v>
      </c>
      <c r="J40" s="184">
        <v>89.367304075235097</v>
      </c>
      <c r="K40" s="184">
        <v>86.478161725067295</v>
      </c>
      <c r="L40" s="185">
        <v>88.243759981747601</v>
      </c>
      <c r="M40" s="186"/>
      <c r="N40" s="187">
        <v>91.335488861386096</v>
      </c>
      <c r="O40" s="188">
        <v>93.059589460784295</v>
      </c>
      <c r="P40" s="189">
        <v>92.201785714285705</v>
      </c>
      <c r="Q40" s="186"/>
      <c r="R40" s="190">
        <v>89.313817213251198</v>
      </c>
      <c r="S40" s="169"/>
      <c r="T40" s="161">
        <v>0.94740390069971303</v>
      </c>
      <c r="U40" s="162">
        <v>1.3587704355348</v>
      </c>
      <c r="V40" s="162">
        <v>4.7874306611418502</v>
      </c>
      <c r="W40" s="162">
        <v>5.4297554392706298</v>
      </c>
      <c r="X40" s="162">
        <v>1.50757668085298</v>
      </c>
      <c r="Y40" s="163">
        <v>2.88817386826855</v>
      </c>
      <c r="Z40" s="164"/>
      <c r="AA40" s="165">
        <v>1.1951048203611101</v>
      </c>
      <c r="AB40" s="166">
        <v>4.8148996947472504</v>
      </c>
      <c r="AC40" s="167">
        <v>3.0002724516433998</v>
      </c>
      <c r="AD40" s="164"/>
      <c r="AE40" s="168">
        <v>2.9130796596657098</v>
      </c>
      <c r="AF40" s="29"/>
      <c r="AG40" s="183">
        <v>84.289131756756703</v>
      </c>
      <c r="AH40" s="184">
        <v>89.361008999873206</v>
      </c>
      <c r="AI40" s="184">
        <v>90.354768974937599</v>
      </c>
      <c r="AJ40" s="184">
        <v>90.264043100281597</v>
      </c>
      <c r="AK40" s="184">
        <v>85.636161008451495</v>
      </c>
      <c r="AL40" s="185">
        <v>88.2831212542808</v>
      </c>
      <c r="AM40" s="186"/>
      <c r="AN40" s="187">
        <v>88.759632845825706</v>
      </c>
      <c r="AO40" s="188">
        <v>91.097109171642899</v>
      </c>
      <c r="AP40" s="189">
        <v>89.925425735013306</v>
      </c>
      <c r="AQ40" s="186"/>
      <c r="AR40" s="190">
        <v>88.709226882764298</v>
      </c>
      <c r="AS40" s="169"/>
      <c r="AT40" s="161">
        <v>0.25467147783786198</v>
      </c>
      <c r="AU40" s="162">
        <v>3.5273618808032499</v>
      </c>
      <c r="AV40" s="162">
        <v>4.1259731550735097</v>
      </c>
      <c r="AW40" s="162">
        <v>4.7550996203803804</v>
      </c>
      <c r="AX40" s="162">
        <v>1.0212415284683001</v>
      </c>
      <c r="AY40" s="163">
        <v>2.9895615281098</v>
      </c>
      <c r="AZ40" s="164"/>
      <c r="BA40" s="165">
        <v>4.0610722297669898E-2</v>
      </c>
      <c r="BB40" s="166">
        <v>1.27977937393818</v>
      </c>
      <c r="BC40" s="167">
        <v>0.64078054113886396</v>
      </c>
      <c r="BD40" s="164"/>
      <c r="BE40" s="168">
        <v>2.3262216139369398</v>
      </c>
      <c r="BF40" s="76"/>
      <c r="BG40" s="76"/>
      <c r="BH40" s="76"/>
      <c r="BI40" s="76"/>
      <c r="BJ40" s="76"/>
      <c r="BK40" s="76"/>
      <c r="BL40" s="76"/>
    </row>
    <row r="41" spans="1:64" x14ac:dyDescent="0.2">
      <c r="A41" s="20" t="s">
        <v>85</v>
      </c>
      <c r="B41" s="3" t="str">
        <f t="shared" si="0"/>
        <v>Southwest Virginia - Blue Ridge Highlands</v>
      </c>
      <c r="C41" s="10"/>
      <c r="D41" s="24" t="s">
        <v>16</v>
      </c>
      <c r="E41" s="27" t="s">
        <v>17</v>
      </c>
      <c r="F41" s="3"/>
      <c r="G41" s="191">
        <v>100.691111111111</v>
      </c>
      <c r="H41" s="186">
        <v>99.345709850409193</v>
      </c>
      <c r="I41" s="186">
        <v>100.218726187743</v>
      </c>
      <c r="J41" s="186">
        <v>96.799680170575598</v>
      </c>
      <c r="K41" s="186">
        <v>99.556730142821294</v>
      </c>
      <c r="L41" s="192">
        <v>99.198072561139398</v>
      </c>
      <c r="M41" s="186"/>
      <c r="N41" s="193">
        <v>107.274449339207</v>
      </c>
      <c r="O41" s="194">
        <v>114.87964461994</v>
      </c>
      <c r="P41" s="195">
        <v>110.8610707635</v>
      </c>
      <c r="Q41" s="186"/>
      <c r="R41" s="196">
        <v>102.19844624535899</v>
      </c>
      <c r="S41" s="169"/>
      <c r="T41" s="170">
        <v>6.4534129655324604</v>
      </c>
      <c r="U41" s="164">
        <v>0.85711087127129304</v>
      </c>
      <c r="V41" s="164">
        <v>-0.155576939162619</v>
      </c>
      <c r="W41" s="164">
        <v>-0.17765045809730301</v>
      </c>
      <c r="X41" s="164">
        <v>0.10400063299709</v>
      </c>
      <c r="Y41" s="171">
        <v>1.18162676451752</v>
      </c>
      <c r="Z41" s="164"/>
      <c r="AA41" s="172">
        <v>-4.3314389631044996</v>
      </c>
      <c r="AB41" s="173">
        <v>13.980169394641599</v>
      </c>
      <c r="AC41" s="174">
        <v>4.4747430827635197</v>
      </c>
      <c r="AD41" s="164"/>
      <c r="AE41" s="175">
        <v>2.1868944732363098</v>
      </c>
      <c r="AF41" s="30"/>
      <c r="AG41" s="191">
        <v>93.458042190585005</v>
      </c>
      <c r="AH41" s="186">
        <v>93.472150160459705</v>
      </c>
      <c r="AI41" s="186">
        <v>94.028909955827302</v>
      </c>
      <c r="AJ41" s="186">
        <v>94.937140255009098</v>
      </c>
      <c r="AK41" s="186">
        <v>103.005240284162</v>
      </c>
      <c r="AL41" s="192">
        <v>95.962490809647605</v>
      </c>
      <c r="AM41" s="186"/>
      <c r="AN41" s="193">
        <v>109.677833118214</v>
      </c>
      <c r="AO41" s="194">
        <v>108.39090901446301</v>
      </c>
      <c r="AP41" s="195">
        <v>109.067207836252</v>
      </c>
      <c r="AQ41" s="186"/>
      <c r="AR41" s="196">
        <v>99.533266544177593</v>
      </c>
      <c r="AS41" s="169"/>
      <c r="AT41" s="170">
        <v>3.9611601329198098</v>
      </c>
      <c r="AU41" s="164">
        <v>1.9622318496221001</v>
      </c>
      <c r="AV41" s="164">
        <v>1.7797611871372101</v>
      </c>
      <c r="AW41" s="164">
        <v>3.63593520901324</v>
      </c>
      <c r="AX41" s="164">
        <v>4.18307664889113</v>
      </c>
      <c r="AY41" s="171">
        <v>3.2195081135100398</v>
      </c>
      <c r="AZ41" s="164"/>
      <c r="BA41" s="172">
        <v>3.1500841008042602</v>
      </c>
      <c r="BB41" s="173">
        <v>6.2600681652237897</v>
      </c>
      <c r="BC41" s="174">
        <v>4.7139115125603501</v>
      </c>
      <c r="BD41" s="164"/>
      <c r="BE41" s="175">
        <v>3.7443754855054499</v>
      </c>
      <c r="BF41" s="76"/>
      <c r="BG41" s="76"/>
      <c r="BH41" s="76"/>
      <c r="BI41" s="76"/>
      <c r="BJ41" s="76"/>
      <c r="BK41" s="76"/>
      <c r="BL41" s="76"/>
    </row>
    <row r="42" spans="1:64" x14ac:dyDescent="0.2">
      <c r="A42" s="21" t="s">
        <v>86</v>
      </c>
      <c r="B42" s="3" t="str">
        <f t="shared" si="0"/>
        <v>Southwest Virginia - Heart of Appalachia</v>
      </c>
      <c r="C42" s="3"/>
      <c r="D42" s="24" t="s">
        <v>16</v>
      </c>
      <c r="E42" s="27" t="s">
        <v>17</v>
      </c>
      <c r="F42" s="3"/>
      <c r="G42" s="191">
        <v>82.057167019027403</v>
      </c>
      <c r="H42" s="186">
        <v>83.897664233576606</v>
      </c>
      <c r="I42" s="186">
        <v>88.070154711673595</v>
      </c>
      <c r="J42" s="186">
        <v>87.691407837445496</v>
      </c>
      <c r="K42" s="186">
        <v>85.733198051947994</v>
      </c>
      <c r="L42" s="192">
        <v>85.820833058939698</v>
      </c>
      <c r="M42" s="186"/>
      <c r="N42" s="193">
        <v>90.592982142857096</v>
      </c>
      <c r="O42" s="194">
        <v>95.424074702886202</v>
      </c>
      <c r="P42" s="195">
        <v>93.069495213228805</v>
      </c>
      <c r="Q42" s="186"/>
      <c r="R42" s="196">
        <v>87.810492116578999</v>
      </c>
      <c r="S42" s="169"/>
      <c r="T42" s="170">
        <v>1.1260754084555999</v>
      </c>
      <c r="U42" s="164">
        <v>-1.84007969793892</v>
      </c>
      <c r="V42" s="164">
        <v>6.6452027218165703</v>
      </c>
      <c r="W42" s="164">
        <v>5.5498031791777898</v>
      </c>
      <c r="X42" s="164">
        <v>2.18559828747241</v>
      </c>
      <c r="Y42" s="171">
        <v>3.0250137780397499</v>
      </c>
      <c r="Z42" s="164"/>
      <c r="AA42" s="172">
        <v>-2.8257270562720702</v>
      </c>
      <c r="AB42" s="173">
        <v>9.9511767628454493</v>
      </c>
      <c r="AC42" s="174">
        <v>3.17535809225327</v>
      </c>
      <c r="AD42" s="164"/>
      <c r="AE42" s="175">
        <v>3.2890936981276502</v>
      </c>
      <c r="AF42" s="30"/>
      <c r="AG42" s="191">
        <v>81.301138807429098</v>
      </c>
      <c r="AH42" s="186">
        <v>84.370321764280504</v>
      </c>
      <c r="AI42" s="186">
        <v>86.579088498508398</v>
      </c>
      <c r="AJ42" s="186">
        <v>86.118413913043398</v>
      </c>
      <c r="AK42" s="186">
        <v>84.701085176085101</v>
      </c>
      <c r="AL42" s="192">
        <v>84.843301384451493</v>
      </c>
      <c r="AM42" s="186"/>
      <c r="AN42" s="193">
        <v>88.380439387995196</v>
      </c>
      <c r="AO42" s="194">
        <v>89.2715958815958</v>
      </c>
      <c r="AP42" s="195">
        <v>88.806112704917993</v>
      </c>
      <c r="AQ42" s="186"/>
      <c r="AR42" s="196">
        <v>85.916113946521605</v>
      </c>
      <c r="AS42" s="169"/>
      <c r="AT42" s="170">
        <v>4.7947756038145499</v>
      </c>
      <c r="AU42" s="164">
        <v>4.7252653421528397</v>
      </c>
      <c r="AV42" s="164">
        <v>8.4144464037407598</v>
      </c>
      <c r="AW42" s="164">
        <v>7.0199761384398602</v>
      </c>
      <c r="AX42" s="164">
        <v>6.5855849048854598</v>
      </c>
      <c r="AY42" s="171">
        <v>6.4592672546573198</v>
      </c>
      <c r="AZ42" s="164"/>
      <c r="BA42" s="172">
        <v>3.9030698950947502</v>
      </c>
      <c r="BB42" s="173">
        <v>6.0667160977910202</v>
      </c>
      <c r="BC42" s="174">
        <v>4.93579073944138</v>
      </c>
      <c r="BD42" s="164"/>
      <c r="BE42" s="175">
        <v>6.0833934330028896</v>
      </c>
      <c r="BF42" s="76"/>
      <c r="BG42" s="76"/>
      <c r="BH42" s="76"/>
      <c r="BI42" s="76"/>
      <c r="BJ42" s="76"/>
      <c r="BK42" s="76"/>
      <c r="BL42" s="76"/>
    </row>
    <row r="43" spans="1:64" x14ac:dyDescent="0.2">
      <c r="A43" s="22" t="s">
        <v>87</v>
      </c>
      <c r="B43" s="3" t="str">
        <f t="shared" si="0"/>
        <v>Virginia Mountains</v>
      </c>
      <c r="C43" s="3"/>
      <c r="D43" s="25" t="s">
        <v>16</v>
      </c>
      <c r="E43" s="28" t="s">
        <v>17</v>
      </c>
      <c r="F43" s="3"/>
      <c r="G43" s="197">
        <v>107.467109913147</v>
      </c>
      <c r="H43" s="198">
        <v>106.527296383034</v>
      </c>
      <c r="I43" s="198">
        <v>114.199829081632</v>
      </c>
      <c r="J43" s="198">
        <v>113.197238295633</v>
      </c>
      <c r="K43" s="198">
        <v>111.226119322762</v>
      </c>
      <c r="L43" s="199">
        <v>110.610936912751</v>
      </c>
      <c r="M43" s="186"/>
      <c r="N43" s="200">
        <v>120.985739415623</v>
      </c>
      <c r="O43" s="201">
        <v>137.09511443661901</v>
      </c>
      <c r="P43" s="202">
        <v>129.104750073942</v>
      </c>
      <c r="Q43" s="186"/>
      <c r="R43" s="203">
        <v>115.53688974671999</v>
      </c>
      <c r="S43" s="169"/>
      <c r="T43" s="176">
        <v>-3.1071846016654199</v>
      </c>
      <c r="U43" s="177">
        <v>-8.4057117905528802</v>
      </c>
      <c r="V43" s="177">
        <v>-2.7886798242258601</v>
      </c>
      <c r="W43" s="177">
        <v>-1.1391767272853699</v>
      </c>
      <c r="X43" s="177">
        <v>-10.992355850630799</v>
      </c>
      <c r="Y43" s="178">
        <v>-5.2381673032071498</v>
      </c>
      <c r="Z43" s="164"/>
      <c r="AA43" s="179">
        <v>-13.7608267732172</v>
      </c>
      <c r="AB43" s="180">
        <v>15.498364486120201</v>
      </c>
      <c r="AC43" s="181">
        <v>-0.76246333586557002</v>
      </c>
      <c r="AD43" s="164"/>
      <c r="AE43" s="182">
        <v>-4.0440165474378702</v>
      </c>
      <c r="AF43" s="31"/>
      <c r="AG43" s="197">
        <v>97.462207038227902</v>
      </c>
      <c r="AH43" s="198">
        <v>99.017968526466305</v>
      </c>
      <c r="AI43" s="198">
        <v>102.166435086756</v>
      </c>
      <c r="AJ43" s="198">
        <v>101.401572727272</v>
      </c>
      <c r="AK43" s="198">
        <v>102.08651953744901</v>
      </c>
      <c r="AL43" s="199">
        <v>100.551303204137</v>
      </c>
      <c r="AM43" s="186"/>
      <c r="AN43" s="200">
        <v>115.055189312758</v>
      </c>
      <c r="AO43" s="201">
        <v>121.109239749015</v>
      </c>
      <c r="AP43" s="202">
        <v>118.05030970257</v>
      </c>
      <c r="AQ43" s="186"/>
      <c r="AR43" s="203">
        <v>105.654811668351</v>
      </c>
      <c r="AS43" s="169"/>
      <c r="AT43" s="176">
        <v>-2.4082956375859301</v>
      </c>
      <c r="AU43" s="177">
        <v>-2.5769430475798698</v>
      </c>
      <c r="AV43" s="177">
        <v>2.9292947553925202</v>
      </c>
      <c r="AW43" s="177">
        <v>4.7651515034936001</v>
      </c>
      <c r="AX43" s="177">
        <v>0.232666570265158</v>
      </c>
      <c r="AY43" s="178">
        <v>0.70069715359427498</v>
      </c>
      <c r="AZ43" s="164"/>
      <c r="BA43" s="179">
        <v>-0.77583293600448799</v>
      </c>
      <c r="BB43" s="180">
        <v>5.7747687690335896</v>
      </c>
      <c r="BC43" s="181">
        <v>2.45121129054044</v>
      </c>
      <c r="BD43" s="164"/>
      <c r="BE43" s="182">
        <v>1.39793929944165</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H12" activePane="bottomRight" state="frozen"/>
      <selection activeCell="B39" sqref="B39"/>
      <selection pane="topRight" activeCell="B39" sqref="B39"/>
      <selection pane="bottomLeft" activeCell="B39" sqref="B39"/>
      <selection pane="bottomRight" activeCell="Y41" sqref="Y41"/>
    </sheetView>
  </sheetViews>
  <sheetFormatPr defaultColWidth="9.140625"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37" t="s">
        <v>5</v>
      </c>
      <c r="E2" s="138"/>
      <c r="G2" s="131" t="s">
        <v>109</v>
      </c>
      <c r="H2" s="132"/>
      <c r="I2" s="132"/>
      <c r="J2" s="132"/>
      <c r="K2" s="132"/>
      <c r="L2" s="132"/>
      <c r="M2" s="132"/>
      <c r="N2" s="132"/>
      <c r="O2" s="132"/>
      <c r="P2" s="132"/>
      <c r="Q2" s="132"/>
      <c r="R2" s="132"/>
      <c r="T2" s="131" t="s">
        <v>40</v>
      </c>
      <c r="U2" s="132"/>
      <c r="V2" s="132"/>
      <c r="W2" s="132"/>
      <c r="X2" s="132"/>
      <c r="Y2" s="132"/>
      <c r="Z2" s="132"/>
      <c r="AA2" s="132"/>
      <c r="AB2" s="132"/>
      <c r="AC2" s="132"/>
      <c r="AD2" s="132"/>
      <c r="AE2" s="132"/>
      <c r="AF2" s="4"/>
      <c r="AG2" s="131" t="s">
        <v>41</v>
      </c>
      <c r="AH2" s="132"/>
      <c r="AI2" s="132"/>
      <c r="AJ2" s="132"/>
      <c r="AK2" s="132"/>
      <c r="AL2" s="132"/>
      <c r="AM2" s="132"/>
      <c r="AN2" s="132"/>
      <c r="AO2" s="132"/>
      <c r="AP2" s="132"/>
      <c r="AQ2" s="132"/>
      <c r="AR2" s="132"/>
      <c r="AT2" s="131" t="s">
        <v>42</v>
      </c>
      <c r="AU2" s="132"/>
      <c r="AV2" s="132"/>
      <c r="AW2" s="132"/>
      <c r="AX2" s="132"/>
      <c r="AY2" s="132"/>
      <c r="AZ2" s="132"/>
      <c r="BA2" s="132"/>
      <c r="BB2" s="132"/>
      <c r="BC2" s="132"/>
      <c r="BD2" s="132"/>
      <c r="BE2" s="132"/>
    </row>
    <row r="3" spans="1:57" x14ac:dyDescent="0.2">
      <c r="A3" s="32"/>
      <c r="B3" s="32"/>
      <c r="C3" s="3"/>
      <c r="D3" s="139" t="s">
        <v>8</v>
      </c>
      <c r="E3" s="141" t="s">
        <v>9</v>
      </c>
      <c r="F3" s="5"/>
      <c r="G3" s="129" t="s">
        <v>0</v>
      </c>
      <c r="H3" s="125" t="s">
        <v>1</v>
      </c>
      <c r="I3" s="125" t="s">
        <v>10</v>
      </c>
      <c r="J3" s="125" t="s">
        <v>2</v>
      </c>
      <c r="K3" s="125" t="s">
        <v>11</v>
      </c>
      <c r="L3" s="127" t="s">
        <v>12</v>
      </c>
      <c r="M3" s="5"/>
      <c r="N3" s="129" t="s">
        <v>3</v>
      </c>
      <c r="O3" s="125" t="s">
        <v>4</v>
      </c>
      <c r="P3" s="127" t="s">
        <v>13</v>
      </c>
      <c r="Q3" s="2"/>
      <c r="R3" s="133" t="s">
        <v>14</v>
      </c>
      <c r="S3" s="2"/>
      <c r="T3" s="129" t="s">
        <v>0</v>
      </c>
      <c r="U3" s="125" t="s">
        <v>1</v>
      </c>
      <c r="V3" s="125" t="s">
        <v>10</v>
      </c>
      <c r="W3" s="125" t="s">
        <v>2</v>
      </c>
      <c r="X3" s="125" t="s">
        <v>11</v>
      </c>
      <c r="Y3" s="127" t="s">
        <v>12</v>
      </c>
      <c r="Z3" s="2"/>
      <c r="AA3" s="129" t="s">
        <v>3</v>
      </c>
      <c r="AB3" s="125" t="s">
        <v>4</v>
      </c>
      <c r="AC3" s="127" t="s">
        <v>13</v>
      </c>
      <c r="AD3" s="1"/>
      <c r="AE3" s="135" t="s">
        <v>14</v>
      </c>
      <c r="AF3" s="38"/>
      <c r="AG3" s="129" t="s">
        <v>0</v>
      </c>
      <c r="AH3" s="125" t="s">
        <v>1</v>
      </c>
      <c r="AI3" s="125" t="s">
        <v>10</v>
      </c>
      <c r="AJ3" s="125" t="s">
        <v>2</v>
      </c>
      <c r="AK3" s="125" t="s">
        <v>11</v>
      </c>
      <c r="AL3" s="127" t="s">
        <v>12</v>
      </c>
      <c r="AM3" s="5"/>
      <c r="AN3" s="129" t="s">
        <v>3</v>
      </c>
      <c r="AO3" s="125" t="s">
        <v>4</v>
      </c>
      <c r="AP3" s="127" t="s">
        <v>13</v>
      </c>
      <c r="AQ3" s="2"/>
      <c r="AR3" s="133" t="s">
        <v>14</v>
      </c>
      <c r="AS3" s="2"/>
      <c r="AT3" s="129" t="s">
        <v>0</v>
      </c>
      <c r="AU3" s="125" t="s">
        <v>1</v>
      </c>
      <c r="AV3" s="125" t="s">
        <v>10</v>
      </c>
      <c r="AW3" s="125" t="s">
        <v>2</v>
      </c>
      <c r="AX3" s="125" t="s">
        <v>11</v>
      </c>
      <c r="AY3" s="127" t="s">
        <v>12</v>
      </c>
      <c r="AZ3" s="2"/>
      <c r="BA3" s="129" t="s">
        <v>3</v>
      </c>
      <c r="BB3" s="125" t="s">
        <v>4</v>
      </c>
      <c r="BC3" s="127" t="s">
        <v>13</v>
      </c>
      <c r="BD3" s="1"/>
      <c r="BE3" s="135" t="s">
        <v>14</v>
      </c>
    </row>
    <row r="4" spans="1:57" x14ac:dyDescent="0.2">
      <c r="A4" s="32"/>
      <c r="B4" s="32"/>
      <c r="C4" s="3"/>
      <c r="D4" s="140"/>
      <c r="E4" s="142"/>
      <c r="F4" s="5"/>
      <c r="G4" s="146"/>
      <c r="H4" s="144"/>
      <c r="I4" s="144"/>
      <c r="J4" s="144"/>
      <c r="K4" s="144"/>
      <c r="L4" s="145"/>
      <c r="M4" s="5"/>
      <c r="N4" s="146"/>
      <c r="O4" s="144"/>
      <c r="P4" s="145"/>
      <c r="Q4" s="2"/>
      <c r="R4" s="147"/>
      <c r="S4" s="2"/>
      <c r="T4" s="146"/>
      <c r="U4" s="144"/>
      <c r="V4" s="144"/>
      <c r="W4" s="144"/>
      <c r="X4" s="144"/>
      <c r="Y4" s="145"/>
      <c r="Z4" s="2"/>
      <c r="AA4" s="146"/>
      <c r="AB4" s="144"/>
      <c r="AC4" s="145"/>
      <c r="AD4" s="1"/>
      <c r="AE4" s="143"/>
      <c r="AF4" s="39"/>
      <c r="AG4" s="146"/>
      <c r="AH4" s="144"/>
      <c r="AI4" s="144"/>
      <c r="AJ4" s="144"/>
      <c r="AK4" s="144"/>
      <c r="AL4" s="145"/>
      <c r="AM4" s="5"/>
      <c r="AN4" s="146"/>
      <c r="AO4" s="144"/>
      <c r="AP4" s="145"/>
      <c r="AQ4" s="2"/>
      <c r="AR4" s="147"/>
      <c r="AS4" s="2"/>
      <c r="AT4" s="146"/>
      <c r="AU4" s="144"/>
      <c r="AV4" s="144"/>
      <c r="AW4" s="144"/>
      <c r="AX4" s="144"/>
      <c r="AY4" s="145"/>
      <c r="AZ4" s="2"/>
      <c r="BA4" s="146"/>
      <c r="BB4" s="144"/>
      <c r="BC4" s="145"/>
      <c r="BD4" s="1"/>
      <c r="BE4" s="14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3">
        <v>63.582104030782297</v>
      </c>
      <c r="H6" s="184">
        <v>73.468140183899806</v>
      </c>
      <c r="I6" s="184">
        <v>85.505549016317204</v>
      </c>
      <c r="J6" s="184">
        <v>90.432035270997304</v>
      </c>
      <c r="K6" s="184">
        <v>92.682392048141693</v>
      </c>
      <c r="L6" s="185">
        <v>81.134425709938199</v>
      </c>
      <c r="M6" s="186"/>
      <c r="N6" s="187">
        <v>102.129976136362</v>
      </c>
      <c r="O6" s="188">
        <v>126.596528584113</v>
      </c>
      <c r="P6" s="189">
        <v>114.363388246187</v>
      </c>
      <c r="Q6" s="186"/>
      <c r="R6" s="190">
        <v>90.628782838015397</v>
      </c>
      <c r="S6" s="169"/>
      <c r="T6" s="161">
        <v>-12.752844319481801</v>
      </c>
      <c r="U6" s="162">
        <v>-9.5709902374478606</v>
      </c>
      <c r="V6" s="162">
        <v>1.4846567278233</v>
      </c>
      <c r="W6" s="162">
        <v>7.1410886366448798</v>
      </c>
      <c r="X6" s="162">
        <v>6.2919904394813804</v>
      </c>
      <c r="Y6" s="163">
        <v>-1.04960955673763</v>
      </c>
      <c r="Z6" s="164"/>
      <c r="AA6" s="165">
        <v>-12.7945917915008</v>
      </c>
      <c r="AB6" s="166">
        <v>55.255451582958301</v>
      </c>
      <c r="AC6" s="167">
        <v>15.129793805331101</v>
      </c>
      <c r="AD6" s="164"/>
      <c r="AE6" s="168">
        <v>4.2336485909092199</v>
      </c>
      <c r="AG6" s="183">
        <v>59.725810277710302</v>
      </c>
      <c r="AH6" s="184">
        <v>70.640349222148203</v>
      </c>
      <c r="AI6" s="184">
        <v>77.808035196531506</v>
      </c>
      <c r="AJ6" s="184">
        <v>77.980631205948697</v>
      </c>
      <c r="AK6" s="184">
        <v>75.246031430158297</v>
      </c>
      <c r="AL6" s="185">
        <v>72.280133415604496</v>
      </c>
      <c r="AM6" s="186"/>
      <c r="AN6" s="187">
        <v>84.234999359962501</v>
      </c>
      <c r="AO6" s="188">
        <v>94.401264938445905</v>
      </c>
      <c r="AP6" s="189">
        <v>89.318131804907907</v>
      </c>
      <c r="AQ6" s="186"/>
      <c r="AR6" s="190">
        <v>77.148194332074496</v>
      </c>
      <c r="AS6" s="169"/>
      <c r="AT6" s="161">
        <v>0.633436412244753</v>
      </c>
      <c r="AU6" s="162">
        <v>7.3588007720826196</v>
      </c>
      <c r="AV6" s="162">
        <v>13.2156412330955</v>
      </c>
      <c r="AW6" s="162">
        <v>13.983993831326</v>
      </c>
      <c r="AX6" s="162">
        <v>10.210008991393901</v>
      </c>
      <c r="AY6" s="163">
        <v>9.3289672184577395</v>
      </c>
      <c r="AZ6" s="164"/>
      <c r="BA6" s="165">
        <v>-1.0998493156009199</v>
      </c>
      <c r="BB6" s="166">
        <v>14.357085695281199</v>
      </c>
      <c r="BC6" s="167">
        <v>6.5076379039908403</v>
      </c>
      <c r="BD6" s="164"/>
      <c r="BE6" s="168">
        <v>8.3799448566427195</v>
      </c>
    </row>
    <row r="7" spans="1:57" x14ac:dyDescent="0.2">
      <c r="A7" s="20" t="s">
        <v>18</v>
      </c>
      <c r="B7" s="3" t="str">
        <f>TRIM(A7)</f>
        <v>Virginia</v>
      </c>
      <c r="C7" s="10"/>
      <c r="D7" s="24" t="s">
        <v>16</v>
      </c>
      <c r="E7" s="27" t="s">
        <v>17</v>
      </c>
      <c r="F7" s="3"/>
      <c r="G7" s="191">
        <v>40.545729616626801</v>
      </c>
      <c r="H7" s="186">
        <v>44.928002987322998</v>
      </c>
      <c r="I7" s="186">
        <v>50.920560527121999</v>
      </c>
      <c r="J7" s="186">
        <v>51.3656017660945</v>
      </c>
      <c r="K7" s="186">
        <v>49.362721854693497</v>
      </c>
      <c r="L7" s="192">
        <v>47.424865450012597</v>
      </c>
      <c r="M7" s="186"/>
      <c r="N7" s="193">
        <v>51.372320271029302</v>
      </c>
      <c r="O7" s="194">
        <v>65.874628394888305</v>
      </c>
      <c r="P7" s="195">
        <v>58.6234743329588</v>
      </c>
      <c r="Q7" s="186"/>
      <c r="R7" s="196">
        <v>50.624269599581197</v>
      </c>
      <c r="S7" s="169"/>
      <c r="T7" s="170">
        <v>-2.8439251347074301</v>
      </c>
      <c r="U7" s="164">
        <v>-3.59357403906073</v>
      </c>
      <c r="V7" s="164">
        <v>7.5450980764067896</v>
      </c>
      <c r="W7" s="164">
        <v>13.796757463445701</v>
      </c>
      <c r="X7" s="164">
        <v>15.1796942282553</v>
      </c>
      <c r="Y7" s="171">
        <v>6.0112119349233204</v>
      </c>
      <c r="Z7" s="164"/>
      <c r="AA7" s="172">
        <v>-17.120182659669599</v>
      </c>
      <c r="AB7" s="173">
        <v>49.398294168050199</v>
      </c>
      <c r="AC7" s="174">
        <v>10.5201623473633</v>
      </c>
      <c r="AD7" s="164"/>
      <c r="AE7" s="175">
        <v>7.46329514114906</v>
      </c>
      <c r="AG7" s="191">
        <v>41.063030811396501</v>
      </c>
      <c r="AH7" s="186">
        <v>52.915692993674199</v>
      </c>
      <c r="AI7" s="186">
        <v>58.449866062446503</v>
      </c>
      <c r="AJ7" s="186">
        <v>57.212835435508197</v>
      </c>
      <c r="AK7" s="186">
        <v>51.224516977473698</v>
      </c>
      <c r="AL7" s="192">
        <v>52.173297828046202</v>
      </c>
      <c r="AM7" s="186"/>
      <c r="AN7" s="193">
        <v>53.679173879115503</v>
      </c>
      <c r="AO7" s="194">
        <v>58.786215793395897</v>
      </c>
      <c r="AP7" s="195">
        <v>56.232694836255703</v>
      </c>
      <c r="AQ7" s="186"/>
      <c r="AR7" s="196">
        <v>53.333107565328397</v>
      </c>
      <c r="AS7" s="169"/>
      <c r="AT7" s="170">
        <v>4.2129522233388199</v>
      </c>
      <c r="AU7" s="164">
        <v>12.9430594954284</v>
      </c>
      <c r="AV7" s="164">
        <v>19.433016791062901</v>
      </c>
      <c r="AW7" s="164">
        <v>19.5833540966632</v>
      </c>
      <c r="AX7" s="164">
        <v>14.1181499991138</v>
      </c>
      <c r="AY7" s="171">
        <v>14.4528373815956</v>
      </c>
      <c r="AZ7" s="164"/>
      <c r="BA7" s="172">
        <v>-0.35083935223174201</v>
      </c>
      <c r="BB7" s="173">
        <v>11.645933951388599</v>
      </c>
      <c r="BC7" s="174">
        <v>5.5790322649837503</v>
      </c>
      <c r="BD7" s="164"/>
      <c r="BE7" s="175">
        <v>11.6269233169551</v>
      </c>
    </row>
    <row r="8" spans="1:57" x14ac:dyDescent="0.2">
      <c r="A8" s="21" t="s">
        <v>19</v>
      </c>
      <c r="B8" s="3" t="str">
        <f t="shared" ref="B8:B43" si="0">TRIM(A8)</f>
        <v>Norfolk/Virginia Beach, VA</v>
      </c>
      <c r="C8" s="3"/>
      <c r="D8" s="24" t="s">
        <v>16</v>
      </c>
      <c r="E8" s="27" t="s">
        <v>17</v>
      </c>
      <c r="F8" s="3"/>
      <c r="G8" s="191">
        <v>44.907331200442499</v>
      </c>
      <c r="H8" s="186">
        <v>47.6632803456178</v>
      </c>
      <c r="I8" s="186">
        <v>53.280361910908503</v>
      </c>
      <c r="J8" s="186">
        <v>55.380316526861002</v>
      </c>
      <c r="K8" s="186">
        <v>54.496349822185898</v>
      </c>
      <c r="L8" s="192">
        <v>51.1470445834847</v>
      </c>
      <c r="M8" s="186"/>
      <c r="N8" s="193">
        <v>57.909019933616001</v>
      </c>
      <c r="O8" s="194">
        <v>76.205973117146499</v>
      </c>
      <c r="P8" s="195">
        <v>67.057496525381296</v>
      </c>
      <c r="Q8" s="186"/>
      <c r="R8" s="196">
        <v>55.691725003856298</v>
      </c>
      <c r="S8" s="169"/>
      <c r="T8" s="170">
        <v>-2.1552369469757799</v>
      </c>
      <c r="U8" s="164">
        <v>-8.4767966142797295</v>
      </c>
      <c r="V8" s="164">
        <v>-0.195681169301479</v>
      </c>
      <c r="W8" s="164">
        <v>8.0762377987502507</v>
      </c>
      <c r="X8" s="164">
        <v>13.910524269324</v>
      </c>
      <c r="Y8" s="171">
        <v>2.1133851753903801</v>
      </c>
      <c r="Z8" s="164"/>
      <c r="AA8" s="172">
        <v>-25.488162060415</v>
      </c>
      <c r="AB8" s="173">
        <v>61.192427861762198</v>
      </c>
      <c r="AC8" s="174">
        <v>7.2792649197033503</v>
      </c>
      <c r="AD8" s="164"/>
      <c r="AE8" s="175">
        <v>3.8345953527563998</v>
      </c>
      <c r="AG8" s="191">
        <v>41.903739940333502</v>
      </c>
      <c r="AH8" s="186">
        <v>46.8042433820236</v>
      </c>
      <c r="AI8" s="186">
        <v>49.080263534943697</v>
      </c>
      <c r="AJ8" s="186">
        <v>48.927454426246697</v>
      </c>
      <c r="AK8" s="186">
        <v>47.430414557045303</v>
      </c>
      <c r="AL8" s="192">
        <v>46.829411080643901</v>
      </c>
      <c r="AM8" s="186"/>
      <c r="AN8" s="193">
        <v>60.218106517214999</v>
      </c>
      <c r="AO8" s="194">
        <v>69.790080310713606</v>
      </c>
      <c r="AP8" s="195">
        <v>65.004093413964299</v>
      </c>
      <c r="AQ8" s="186"/>
      <c r="AR8" s="196">
        <v>52.021845273364498</v>
      </c>
      <c r="AS8" s="169"/>
      <c r="AT8" s="170">
        <v>4.1457257372198297</v>
      </c>
      <c r="AU8" s="164">
        <v>5.8980153549940502</v>
      </c>
      <c r="AV8" s="164">
        <v>9.4022014843613402</v>
      </c>
      <c r="AW8" s="164">
        <v>11.818008283136001</v>
      </c>
      <c r="AX8" s="164">
        <v>6.8728905743239199</v>
      </c>
      <c r="AY8" s="171">
        <v>7.6875286686070599</v>
      </c>
      <c r="AZ8" s="164"/>
      <c r="BA8" s="172">
        <v>-7.1246615656259502</v>
      </c>
      <c r="BB8" s="173">
        <v>10.456627652393401</v>
      </c>
      <c r="BC8" s="174">
        <v>1.5521665217557601</v>
      </c>
      <c r="BD8" s="164"/>
      <c r="BE8" s="175">
        <v>5.41466718783398</v>
      </c>
    </row>
    <row r="9" spans="1:57" ht="14.25" x14ac:dyDescent="0.25">
      <c r="A9" s="21" t="s">
        <v>20</v>
      </c>
      <c r="B9" s="46" t="s">
        <v>72</v>
      </c>
      <c r="C9" s="3"/>
      <c r="D9" s="24" t="s">
        <v>16</v>
      </c>
      <c r="E9" s="27" t="s">
        <v>17</v>
      </c>
      <c r="F9" s="3"/>
      <c r="G9" s="191">
        <v>39.330615768061499</v>
      </c>
      <c r="H9" s="186">
        <v>40.680349105865503</v>
      </c>
      <c r="I9" s="186">
        <v>45.5082106044349</v>
      </c>
      <c r="J9" s="186">
        <v>45.848558547925599</v>
      </c>
      <c r="K9" s="186">
        <v>44.673575894134402</v>
      </c>
      <c r="L9" s="192">
        <v>43.208261984084402</v>
      </c>
      <c r="M9" s="186"/>
      <c r="N9" s="193">
        <v>48.557770144849698</v>
      </c>
      <c r="O9" s="194">
        <v>61.011454671852597</v>
      </c>
      <c r="P9" s="195">
        <v>54.784612408351201</v>
      </c>
      <c r="Q9" s="186"/>
      <c r="R9" s="196">
        <v>46.515790676732003</v>
      </c>
      <c r="S9" s="169"/>
      <c r="T9" s="170">
        <v>-6.1270185766959999</v>
      </c>
      <c r="U9" s="164">
        <v>-8.13480314574117</v>
      </c>
      <c r="V9" s="164">
        <v>-2.5901212415230299</v>
      </c>
      <c r="W9" s="164">
        <v>1.96291902932925</v>
      </c>
      <c r="X9" s="164">
        <v>4.3469060889463096</v>
      </c>
      <c r="Y9" s="171">
        <v>-2.1007075523582399</v>
      </c>
      <c r="Z9" s="164"/>
      <c r="AA9" s="172">
        <v>-17.362942369841999</v>
      </c>
      <c r="AB9" s="173">
        <v>26.737183596116299</v>
      </c>
      <c r="AC9" s="174">
        <v>2.51349997613507</v>
      </c>
      <c r="AD9" s="164"/>
      <c r="AE9" s="175">
        <v>-0.60182165917548303</v>
      </c>
      <c r="AG9" s="191">
        <v>38.913386695278902</v>
      </c>
      <c r="AH9" s="186">
        <v>50.3967671562052</v>
      </c>
      <c r="AI9" s="186">
        <v>56.380629829443798</v>
      </c>
      <c r="AJ9" s="186">
        <v>55.505495752861201</v>
      </c>
      <c r="AK9" s="186">
        <v>48.329092195323597</v>
      </c>
      <c r="AL9" s="192">
        <v>49.905074325822603</v>
      </c>
      <c r="AM9" s="186"/>
      <c r="AN9" s="193">
        <v>50.625961496334</v>
      </c>
      <c r="AO9" s="194">
        <v>56.947015488644404</v>
      </c>
      <c r="AP9" s="195">
        <v>53.786488492489198</v>
      </c>
      <c r="AQ9" s="186"/>
      <c r="AR9" s="196">
        <v>51.014049802012998</v>
      </c>
      <c r="AS9" s="169"/>
      <c r="AT9" s="170">
        <v>-13.8759552852461</v>
      </c>
      <c r="AU9" s="164">
        <v>-4.9034937111214196</v>
      </c>
      <c r="AV9" s="164">
        <v>-0.89058378679835704</v>
      </c>
      <c r="AW9" s="164">
        <v>-1.2872358153938701</v>
      </c>
      <c r="AX9" s="164">
        <v>-5.2568658889335298</v>
      </c>
      <c r="AY9" s="171">
        <v>-4.8722513826023199</v>
      </c>
      <c r="AZ9" s="164"/>
      <c r="BA9" s="172">
        <v>-11.183116212603499</v>
      </c>
      <c r="BB9" s="173">
        <v>-2.84101011565896</v>
      </c>
      <c r="BC9" s="174">
        <v>-6.9544533999693199</v>
      </c>
      <c r="BD9" s="164"/>
      <c r="BE9" s="175">
        <v>-5.51003694963077</v>
      </c>
    </row>
    <row r="10" spans="1:57" x14ac:dyDescent="0.2">
      <c r="A10" s="21" t="s">
        <v>21</v>
      </c>
      <c r="B10" s="3" t="str">
        <f t="shared" si="0"/>
        <v>Virginia Area</v>
      </c>
      <c r="C10" s="3"/>
      <c r="D10" s="24" t="s">
        <v>16</v>
      </c>
      <c r="E10" s="27" t="s">
        <v>17</v>
      </c>
      <c r="F10" s="3"/>
      <c r="G10" s="191">
        <v>36.688246232691498</v>
      </c>
      <c r="H10" s="186">
        <v>44.7052942144485</v>
      </c>
      <c r="I10" s="186">
        <v>53.493611679243898</v>
      </c>
      <c r="J10" s="186">
        <v>53.086492465383003</v>
      </c>
      <c r="K10" s="186">
        <v>50.058523873333797</v>
      </c>
      <c r="L10" s="192">
        <v>47.606433693020101</v>
      </c>
      <c r="M10" s="186"/>
      <c r="N10" s="193">
        <v>47.529360791781201</v>
      </c>
      <c r="O10" s="194">
        <v>50.661149352328501</v>
      </c>
      <c r="P10" s="195">
        <v>49.095255072054897</v>
      </c>
      <c r="Q10" s="186"/>
      <c r="R10" s="196">
        <v>48.031811229887197</v>
      </c>
      <c r="S10" s="169"/>
      <c r="T10" s="170">
        <v>-8.9027079496376995</v>
      </c>
      <c r="U10" s="164">
        <v>-7.0983059226266496</v>
      </c>
      <c r="V10" s="164">
        <v>9.8373982383542398</v>
      </c>
      <c r="W10" s="164">
        <v>16.579861448115</v>
      </c>
      <c r="X10" s="164">
        <v>20.8008000902826</v>
      </c>
      <c r="Y10" s="171">
        <v>6.2298318670176203</v>
      </c>
      <c r="Z10" s="164"/>
      <c r="AA10" s="172">
        <v>-3.7033739738762099</v>
      </c>
      <c r="AB10" s="173">
        <v>25.8059823947134</v>
      </c>
      <c r="AC10" s="174">
        <v>9.5472136742484608</v>
      </c>
      <c r="AD10" s="164"/>
      <c r="AE10" s="175">
        <v>7.1776855961768202</v>
      </c>
      <c r="AG10" s="191">
        <v>33.250158567835001</v>
      </c>
      <c r="AH10" s="186">
        <v>44.762207842584097</v>
      </c>
      <c r="AI10" s="186">
        <v>49.377441110092299</v>
      </c>
      <c r="AJ10" s="186">
        <v>48.322163528222397</v>
      </c>
      <c r="AK10" s="186">
        <v>45.477854926299401</v>
      </c>
      <c r="AL10" s="192">
        <v>44.237965195006701</v>
      </c>
      <c r="AM10" s="186"/>
      <c r="AN10" s="193">
        <v>47.980249723769802</v>
      </c>
      <c r="AO10" s="194">
        <v>47.5392923219785</v>
      </c>
      <c r="AP10" s="195">
        <v>47.759771022874197</v>
      </c>
      <c r="AQ10" s="186"/>
      <c r="AR10" s="196">
        <v>45.244195431540199</v>
      </c>
      <c r="AS10" s="169"/>
      <c r="AT10" s="170">
        <v>-5.0004580617469401</v>
      </c>
      <c r="AU10" s="164">
        <v>1.6723679611448199</v>
      </c>
      <c r="AV10" s="164">
        <v>9.8911351902253895</v>
      </c>
      <c r="AW10" s="164">
        <v>10.501379743590499</v>
      </c>
      <c r="AX10" s="164">
        <v>10.8834218463823</v>
      </c>
      <c r="AY10" s="171">
        <v>5.9828801010490302</v>
      </c>
      <c r="AZ10" s="164"/>
      <c r="BA10" s="172">
        <v>4.5918543509735397</v>
      </c>
      <c r="BB10" s="173">
        <v>7.2624587905072602</v>
      </c>
      <c r="BC10" s="174">
        <v>5.9038331336474403</v>
      </c>
      <c r="BD10" s="164"/>
      <c r="BE10" s="175">
        <v>5.9593326472997896</v>
      </c>
    </row>
    <row r="11" spans="1:57" x14ac:dyDescent="0.2">
      <c r="A11" s="34" t="s">
        <v>22</v>
      </c>
      <c r="B11" s="3" t="str">
        <f t="shared" si="0"/>
        <v>Washington, DC</v>
      </c>
      <c r="C11" s="3"/>
      <c r="D11" s="24" t="s">
        <v>16</v>
      </c>
      <c r="E11" s="27" t="s">
        <v>17</v>
      </c>
      <c r="F11" s="3"/>
      <c r="G11" s="191">
        <v>44.303949704937999</v>
      </c>
      <c r="H11" s="186">
        <v>52.562842011802402</v>
      </c>
      <c r="I11" s="186">
        <v>62.1211281411992</v>
      </c>
      <c r="J11" s="186">
        <v>63.7414787178705</v>
      </c>
      <c r="K11" s="186">
        <v>59.316784272927798</v>
      </c>
      <c r="L11" s="192">
        <v>56.409236569747598</v>
      </c>
      <c r="M11" s="186"/>
      <c r="N11" s="193">
        <v>64.155812272425607</v>
      </c>
      <c r="O11" s="194">
        <v>100.57233592222499</v>
      </c>
      <c r="P11" s="195">
        <v>82.364074097325599</v>
      </c>
      <c r="Q11" s="186"/>
      <c r="R11" s="196">
        <v>63.824904434769898</v>
      </c>
      <c r="S11" s="169"/>
      <c r="T11" s="170">
        <v>-3.5205993561989599</v>
      </c>
      <c r="U11" s="164">
        <v>6.8506138007778201</v>
      </c>
      <c r="V11" s="164">
        <v>25.494480706513201</v>
      </c>
      <c r="W11" s="164">
        <v>33.9054411826978</v>
      </c>
      <c r="X11" s="164">
        <v>23.6467894232647</v>
      </c>
      <c r="Y11" s="171">
        <v>17.426686084345</v>
      </c>
      <c r="Z11" s="164"/>
      <c r="AA11" s="172">
        <v>-21.714572297202601</v>
      </c>
      <c r="AB11" s="173">
        <v>103.165932686248</v>
      </c>
      <c r="AC11" s="174">
        <v>25.279754838564902</v>
      </c>
      <c r="AD11" s="164"/>
      <c r="AE11" s="175">
        <v>20.213563624253599</v>
      </c>
      <c r="AG11" s="191">
        <v>62.634350975767198</v>
      </c>
      <c r="AH11" s="186">
        <v>82.869697471794197</v>
      </c>
      <c r="AI11" s="186">
        <v>93.269974395078094</v>
      </c>
      <c r="AJ11" s="186">
        <v>87.145338065684896</v>
      </c>
      <c r="AK11" s="186">
        <v>73.552385360800699</v>
      </c>
      <c r="AL11" s="192">
        <v>79.894349253824998</v>
      </c>
      <c r="AM11" s="186"/>
      <c r="AN11" s="193">
        <v>68.624874262345003</v>
      </c>
      <c r="AO11" s="194">
        <v>79.181020990654801</v>
      </c>
      <c r="AP11" s="195">
        <v>73.902947626499895</v>
      </c>
      <c r="AQ11" s="186"/>
      <c r="AR11" s="196">
        <v>78.182520217446395</v>
      </c>
      <c r="AS11" s="169"/>
      <c r="AT11" s="170">
        <v>37.880406418464297</v>
      </c>
      <c r="AU11" s="164">
        <v>61.902991205338502</v>
      </c>
      <c r="AV11" s="164">
        <v>70.964459231809101</v>
      </c>
      <c r="AW11" s="164">
        <v>64.193098651070102</v>
      </c>
      <c r="AX11" s="164">
        <v>46.318420403139697</v>
      </c>
      <c r="AY11" s="171">
        <v>56.957065459550599</v>
      </c>
      <c r="AZ11" s="164"/>
      <c r="BA11" s="172">
        <v>9.9031474437616804</v>
      </c>
      <c r="BB11" s="173">
        <v>31.703647843568799</v>
      </c>
      <c r="BC11" s="174">
        <v>20.596401463706801</v>
      </c>
      <c r="BD11" s="164"/>
      <c r="BE11" s="175">
        <v>45.140017023990403</v>
      </c>
    </row>
    <row r="12" spans="1:57" x14ac:dyDescent="0.2">
      <c r="A12" s="21" t="s">
        <v>23</v>
      </c>
      <c r="B12" s="3" t="str">
        <f t="shared" si="0"/>
        <v>Arlington, VA</v>
      </c>
      <c r="C12" s="3"/>
      <c r="D12" s="24" t="s">
        <v>16</v>
      </c>
      <c r="E12" s="27" t="s">
        <v>17</v>
      </c>
      <c r="F12" s="3"/>
      <c r="G12" s="191">
        <v>34.480052301255199</v>
      </c>
      <c r="H12" s="186">
        <v>42.3467280334728</v>
      </c>
      <c r="I12" s="186">
        <v>46.147989539748899</v>
      </c>
      <c r="J12" s="186">
        <v>46.827994769874401</v>
      </c>
      <c r="K12" s="186">
        <v>42.532921548117102</v>
      </c>
      <c r="L12" s="192">
        <v>42.467137238493699</v>
      </c>
      <c r="M12" s="186"/>
      <c r="N12" s="193">
        <v>45.625040794979</v>
      </c>
      <c r="O12" s="194">
        <v>80.9556851464435</v>
      </c>
      <c r="P12" s="195">
        <v>63.2903629707112</v>
      </c>
      <c r="Q12" s="186"/>
      <c r="R12" s="196">
        <v>48.416630304841597</v>
      </c>
      <c r="S12" s="169"/>
      <c r="T12" s="170">
        <v>2.8933099406316001</v>
      </c>
      <c r="U12" s="164">
        <v>22.933435463048401</v>
      </c>
      <c r="V12" s="164">
        <v>26.877085575145799</v>
      </c>
      <c r="W12" s="164">
        <v>37.413786895657601</v>
      </c>
      <c r="X12" s="164">
        <v>13.836235607171201</v>
      </c>
      <c r="Y12" s="171">
        <v>20.802517200579899</v>
      </c>
      <c r="Z12" s="164"/>
      <c r="AA12" s="172">
        <v>-37.941771715260202</v>
      </c>
      <c r="AB12" s="173">
        <v>93.175966980896405</v>
      </c>
      <c r="AC12" s="174">
        <v>9.6625665103343295</v>
      </c>
      <c r="AD12" s="164"/>
      <c r="AE12" s="175">
        <v>16.386777268998099</v>
      </c>
      <c r="AG12" s="191">
        <v>54.961826621338901</v>
      </c>
      <c r="AH12" s="186">
        <v>84.305533734309606</v>
      </c>
      <c r="AI12" s="186">
        <v>94.919336035564797</v>
      </c>
      <c r="AJ12" s="186">
        <v>88.847947437238403</v>
      </c>
      <c r="AK12" s="186">
        <v>71.268246077405806</v>
      </c>
      <c r="AL12" s="192">
        <v>78.860577981171502</v>
      </c>
      <c r="AM12" s="186"/>
      <c r="AN12" s="193">
        <v>57.717936715481102</v>
      </c>
      <c r="AO12" s="194">
        <v>61.602695083682001</v>
      </c>
      <c r="AP12" s="195">
        <v>59.660315899581498</v>
      </c>
      <c r="AQ12" s="186"/>
      <c r="AR12" s="196">
        <v>73.374788815002901</v>
      </c>
      <c r="AS12" s="169"/>
      <c r="AT12" s="170">
        <v>39.418143405573602</v>
      </c>
      <c r="AU12" s="164">
        <v>62.728208237993798</v>
      </c>
      <c r="AV12" s="164">
        <v>65.564964290963502</v>
      </c>
      <c r="AW12" s="164">
        <v>64.192104917943098</v>
      </c>
      <c r="AX12" s="164">
        <v>54.832297015128098</v>
      </c>
      <c r="AY12" s="171">
        <v>58.544356448754698</v>
      </c>
      <c r="AZ12" s="164"/>
      <c r="BA12" s="172">
        <v>10.672629952386</v>
      </c>
      <c r="BB12" s="173">
        <v>34.633992358048197</v>
      </c>
      <c r="BC12" s="174">
        <v>21.870617025922702</v>
      </c>
      <c r="BD12" s="164"/>
      <c r="BE12" s="175">
        <v>48.1850380640008</v>
      </c>
    </row>
    <row r="13" spans="1:57" x14ac:dyDescent="0.2">
      <c r="A13" s="21" t="s">
        <v>24</v>
      </c>
      <c r="B13" s="3" t="str">
        <f t="shared" si="0"/>
        <v>Suburban Virginia Area</v>
      </c>
      <c r="C13" s="3"/>
      <c r="D13" s="24" t="s">
        <v>16</v>
      </c>
      <c r="E13" s="27" t="s">
        <v>17</v>
      </c>
      <c r="F13" s="3"/>
      <c r="G13" s="191">
        <v>47.983729690869801</v>
      </c>
      <c r="H13" s="186">
        <v>47.454296189791499</v>
      </c>
      <c r="I13" s="186">
        <v>57.9116520488856</v>
      </c>
      <c r="J13" s="186">
        <v>59.570993529834602</v>
      </c>
      <c r="K13" s="186">
        <v>55.708865564342098</v>
      </c>
      <c r="L13" s="192">
        <v>53.725907404744703</v>
      </c>
      <c r="M13" s="186"/>
      <c r="N13" s="193">
        <v>63.104583752695902</v>
      </c>
      <c r="O13" s="194">
        <v>92.986483105679298</v>
      </c>
      <c r="P13" s="195">
        <v>78.0455334291876</v>
      </c>
      <c r="Q13" s="186"/>
      <c r="R13" s="196">
        <v>60.674371983157002</v>
      </c>
      <c r="S13" s="169"/>
      <c r="T13" s="170">
        <v>-2.0194595694093498</v>
      </c>
      <c r="U13" s="164">
        <v>-21.097642152280901</v>
      </c>
      <c r="V13" s="164">
        <v>-6.0560084078208902</v>
      </c>
      <c r="W13" s="164">
        <v>-0.153327627761429</v>
      </c>
      <c r="X13" s="164">
        <v>-5.3372444118342797</v>
      </c>
      <c r="Y13" s="171">
        <v>-7.1363083118728197</v>
      </c>
      <c r="Z13" s="164"/>
      <c r="AA13" s="172">
        <v>-27.1283657982164</v>
      </c>
      <c r="AB13" s="173">
        <v>89.331151022994305</v>
      </c>
      <c r="AC13" s="174">
        <v>14.728150594497199</v>
      </c>
      <c r="AD13" s="164"/>
      <c r="AE13" s="175">
        <v>-0.111300751313956</v>
      </c>
      <c r="AG13" s="191">
        <v>46.752608554996399</v>
      </c>
      <c r="AH13" s="186">
        <v>54.5727947519769</v>
      </c>
      <c r="AI13" s="186">
        <v>60.396952552120702</v>
      </c>
      <c r="AJ13" s="186">
        <v>57.090469086987703</v>
      </c>
      <c r="AK13" s="186">
        <v>54.089613946800803</v>
      </c>
      <c r="AL13" s="192">
        <v>54.580487778576497</v>
      </c>
      <c r="AM13" s="186"/>
      <c r="AN13" s="193">
        <v>63.910447519769903</v>
      </c>
      <c r="AO13" s="194">
        <v>72.753218907260901</v>
      </c>
      <c r="AP13" s="195">
        <v>68.331833213515395</v>
      </c>
      <c r="AQ13" s="186"/>
      <c r="AR13" s="196">
        <v>58.509443617130501</v>
      </c>
      <c r="AS13" s="169"/>
      <c r="AT13" s="170">
        <v>3.4145851756390901</v>
      </c>
      <c r="AU13" s="164">
        <v>-0.44368388926229702</v>
      </c>
      <c r="AV13" s="164">
        <v>6.8904249593199598</v>
      </c>
      <c r="AW13" s="164">
        <v>4.5915430675620801</v>
      </c>
      <c r="AX13" s="164">
        <v>-1.0023198417972199</v>
      </c>
      <c r="AY13" s="171">
        <v>2.6914181647939701</v>
      </c>
      <c r="AZ13" s="164"/>
      <c r="BA13" s="172">
        <v>-6.5342990733563697</v>
      </c>
      <c r="BB13" s="173">
        <v>12.8921321570845</v>
      </c>
      <c r="BC13" s="174">
        <v>2.8843353355205799</v>
      </c>
      <c r="BD13" s="164"/>
      <c r="BE13" s="175">
        <v>2.76679172756136</v>
      </c>
    </row>
    <row r="14" spans="1:57" x14ac:dyDescent="0.2">
      <c r="A14" s="21" t="s">
        <v>25</v>
      </c>
      <c r="B14" s="3" t="str">
        <f t="shared" si="0"/>
        <v>Alexandria, VA</v>
      </c>
      <c r="C14" s="3"/>
      <c r="D14" s="24" t="s">
        <v>16</v>
      </c>
      <c r="E14" s="27" t="s">
        <v>17</v>
      </c>
      <c r="F14" s="3"/>
      <c r="G14" s="191">
        <v>43.571712516374802</v>
      </c>
      <c r="H14" s="186">
        <v>47.630107181136097</v>
      </c>
      <c r="I14" s="186">
        <v>48.708160057163198</v>
      </c>
      <c r="J14" s="186">
        <v>50.952808145766298</v>
      </c>
      <c r="K14" s="186">
        <v>48.948412528283903</v>
      </c>
      <c r="L14" s="192">
        <v>47.962240085744902</v>
      </c>
      <c r="M14" s="186"/>
      <c r="N14" s="193">
        <v>56.665187566988202</v>
      </c>
      <c r="O14" s="194">
        <v>97.234124091937502</v>
      </c>
      <c r="P14" s="195">
        <v>76.949655829462898</v>
      </c>
      <c r="Q14" s="186"/>
      <c r="R14" s="196">
        <v>56.244358869664303</v>
      </c>
      <c r="S14" s="169"/>
      <c r="T14" s="170">
        <v>1.0688519330299799</v>
      </c>
      <c r="U14" s="164">
        <v>6.0840601003455097</v>
      </c>
      <c r="V14" s="164">
        <v>12.590918776204299</v>
      </c>
      <c r="W14" s="164">
        <v>19.621750537235702</v>
      </c>
      <c r="X14" s="164">
        <v>10.6948151977604</v>
      </c>
      <c r="Y14" s="171">
        <v>9.9623934170096309</v>
      </c>
      <c r="Z14" s="164"/>
      <c r="AA14" s="172">
        <v>-28.843997206250201</v>
      </c>
      <c r="AB14" s="173">
        <v>94.615332102459007</v>
      </c>
      <c r="AC14" s="174">
        <v>18.751888962778899</v>
      </c>
      <c r="AD14" s="164"/>
      <c r="AE14" s="175">
        <v>13.238648967971701</v>
      </c>
      <c r="AG14" s="191">
        <v>46.959450994402701</v>
      </c>
      <c r="AH14" s="186">
        <v>60.199367333571502</v>
      </c>
      <c r="AI14" s="186">
        <v>68.626935214957697</v>
      </c>
      <c r="AJ14" s="186">
        <v>67.885762176967901</v>
      </c>
      <c r="AK14" s="186">
        <v>62.136565142312698</v>
      </c>
      <c r="AL14" s="192">
        <v>61.1616161724425</v>
      </c>
      <c r="AM14" s="186"/>
      <c r="AN14" s="193">
        <v>61.820949148505399</v>
      </c>
      <c r="AO14" s="194">
        <v>75.006312671192006</v>
      </c>
      <c r="AP14" s="195">
        <v>68.413630909848706</v>
      </c>
      <c r="AQ14" s="186"/>
      <c r="AR14" s="196">
        <v>63.233620383130003</v>
      </c>
      <c r="AS14" s="169"/>
      <c r="AT14" s="170">
        <v>18.354596335375899</v>
      </c>
      <c r="AU14" s="164">
        <v>34.226925702784897</v>
      </c>
      <c r="AV14" s="164">
        <v>39.948193805804301</v>
      </c>
      <c r="AW14" s="164">
        <v>38.601821293791197</v>
      </c>
      <c r="AX14" s="164">
        <v>32.625262716677199</v>
      </c>
      <c r="AY14" s="171">
        <v>33.311214312048598</v>
      </c>
      <c r="AZ14" s="164"/>
      <c r="BA14" s="172">
        <v>3.3660421640303899</v>
      </c>
      <c r="BB14" s="173">
        <v>31.4172046621091</v>
      </c>
      <c r="BC14" s="174">
        <v>17.063691141528501</v>
      </c>
      <c r="BD14" s="164"/>
      <c r="BE14" s="175">
        <v>27.8267640682086</v>
      </c>
    </row>
    <row r="15" spans="1:57" x14ac:dyDescent="0.2">
      <c r="A15" s="21" t="s">
        <v>26</v>
      </c>
      <c r="B15" s="3" t="str">
        <f t="shared" si="0"/>
        <v>Fairfax/Tysons Corner, VA</v>
      </c>
      <c r="C15" s="3"/>
      <c r="D15" s="24" t="s">
        <v>16</v>
      </c>
      <c r="E15" s="27" t="s">
        <v>17</v>
      </c>
      <c r="F15" s="3"/>
      <c r="G15" s="191">
        <v>49.708295927811101</v>
      </c>
      <c r="H15" s="186">
        <v>47.595193197593701</v>
      </c>
      <c r="I15" s="186">
        <v>48.453130495141103</v>
      </c>
      <c r="J15" s="186">
        <v>50.193642989356697</v>
      </c>
      <c r="K15" s="186">
        <v>51.087388940305402</v>
      </c>
      <c r="L15" s="192">
        <v>49.407530310041601</v>
      </c>
      <c r="M15" s="186"/>
      <c r="N15" s="193">
        <v>56.822493058768998</v>
      </c>
      <c r="O15" s="194">
        <v>82.723315594632098</v>
      </c>
      <c r="P15" s="195">
        <v>69.772904326700598</v>
      </c>
      <c r="Q15" s="186"/>
      <c r="R15" s="196">
        <v>55.226208600515598</v>
      </c>
      <c r="S15" s="169"/>
      <c r="T15" s="170">
        <v>19.193570678445599</v>
      </c>
      <c r="U15" s="164">
        <v>13.1580810452735</v>
      </c>
      <c r="V15" s="164">
        <v>15.117027426156801</v>
      </c>
      <c r="W15" s="164">
        <v>21.482505211343199</v>
      </c>
      <c r="X15" s="164">
        <v>29.4979923662045</v>
      </c>
      <c r="Y15" s="171">
        <v>19.559675217914702</v>
      </c>
      <c r="Z15" s="164"/>
      <c r="AA15" s="172">
        <v>-10.9400464196118</v>
      </c>
      <c r="AB15" s="173">
        <v>91.454877038320205</v>
      </c>
      <c r="AC15" s="174">
        <v>30.4100285212293</v>
      </c>
      <c r="AD15" s="164"/>
      <c r="AE15" s="175">
        <v>23.260055968091599</v>
      </c>
      <c r="AG15" s="191">
        <v>53.593720499768601</v>
      </c>
      <c r="AH15" s="186">
        <v>75.625772501156803</v>
      </c>
      <c r="AI15" s="186">
        <v>87.679842665432602</v>
      </c>
      <c r="AJ15" s="186">
        <v>84.260930124942107</v>
      </c>
      <c r="AK15" s="186">
        <v>65.616067503470603</v>
      </c>
      <c r="AL15" s="192">
        <v>73.355266658954093</v>
      </c>
      <c r="AM15" s="186"/>
      <c r="AN15" s="193">
        <v>56.886836534011998</v>
      </c>
      <c r="AO15" s="194">
        <v>65.7529746066635</v>
      </c>
      <c r="AP15" s="195">
        <v>61.319905570337802</v>
      </c>
      <c r="AQ15" s="186"/>
      <c r="AR15" s="196">
        <v>69.916592062206604</v>
      </c>
      <c r="AS15" s="169"/>
      <c r="AT15" s="170">
        <v>28.7275235574803</v>
      </c>
      <c r="AU15" s="164">
        <v>50.809434263174801</v>
      </c>
      <c r="AV15" s="164">
        <v>57.334734031904503</v>
      </c>
      <c r="AW15" s="164">
        <v>50.949651110550001</v>
      </c>
      <c r="AX15" s="164">
        <v>34.946542543658502</v>
      </c>
      <c r="AY15" s="171">
        <v>45.573570469306297</v>
      </c>
      <c r="AZ15" s="164"/>
      <c r="BA15" s="172">
        <v>7.6355180147467996</v>
      </c>
      <c r="BB15" s="173">
        <v>31.079555941476201</v>
      </c>
      <c r="BC15" s="174">
        <v>19.0517687558884</v>
      </c>
      <c r="BD15" s="164"/>
      <c r="BE15" s="175">
        <v>37.876713126629198</v>
      </c>
    </row>
    <row r="16" spans="1:57" x14ac:dyDescent="0.2">
      <c r="A16" s="21" t="s">
        <v>27</v>
      </c>
      <c r="B16" s="3" t="str">
        <f t="shared" si="0"/>
        <v>I-95 Fredericksburg, VA</v>
      </c>
      <c r="C16" s="3"/>
      <c r="D16" s="24" t="s">
        <v>16</v>
      </c>
      <c r="E16" s="27" t="s">
        <v>17</v>
      </c>
      <c r="F16" s="3"/>
      <c r="G16" s="191">
        <v>37.3097702623906</v>
      </c>
      <c r="H16" s="186">
        <v>41.532300874635503</v>
      </c>
      <c r="I16" s="186">
        <v>48.7130658892128</v>
      </c>
      <c r="J16" s="186">
        <v>46.277056559766699</v>
      </c>
      <c r="K16" s="186">
        <v>42.948241399416901</v>
      </c>
      <c r="L16" s="192">
        <v>43.356086997084503</v>
      </c>
      <c r="M16" s="186"/>
      <c r="N16" s="193">
        <v>45.233850728862897</v>
      </c>
      <c r="O16" s="194">
        <v>50.899322448979497</v>
      </c>
      <c r="P16" s="195">
        <v>48.066586588921197</v>
      </c>
      <c r="Q16" s="186"/>
      <c r="R16" s="196">
        <v>44.701944023323598</v>
      </c>
      <c r="S16" s="169"/>
      <c r="T16" s="170">
        <v>-12.6669314248183</v>
      </c>
      <c r="U16" s="164">
        <v>-0.91418460876619401</v>
      </c>
      <c r="V16" s="164">
        <v>19.498052118346099</v>
      </c>
      <c r="W16" s="164">
        <v>17.5288388466698</v>
      </c>
      <c r="X16" s="164">
        <v>13.906146794917101</v>
      </c>
      <c r="Y16" s="171">
        <v>7.0618661335609403</v>
      </c>
      <c r="Z16" s="164"/>
      <c r="AA16" s="172">
        <v>-5.1205750046730296</v>
      </c>
      <c r="AB16" s="173">
        <v>9.4246926333360204</v>
      </c>
      <c r="AC16" s="174">
        <v>2.0625161130880798</v>
      </c>
      <c r="AD16" s="164"/>
      <c r="AE16" s="175">
        <v>5.4746207471694399</v>
      </c>
      <c r="AG16" s="191">
        <v>36.9230483965014</v>
      </c>
      <c r="AH16" s="186">
        <v>42.729823615160299</v>
      </c>
      <c r="AI16" s="186">
        <v>46.028404081632601</v>
      </c>
      <c r="AJ16" s="186">
        <v>47.789197376093199</v>
      </c>
      <c r="AK16" s="186">
        <v>43.920681632653</v>
      </c>
      <c r="AL16" s="192">
        <v>43.478231020408103</v>
      </c>
      <c r="AM16" s="186"/>
      <c r="AN16" s="193">
        <v>44.393541399416897</v>
      </c>
      <c r="AO16" s="194">
        <v>47.256044606413901</v>
      </c>
      <c r="AP16" s="195">
        <v>45.824793002915399</v>
      </c>
      <c r="AQ16" s="186"/>
      <c r="AR16" s="196">
        <v>44.148677301124501</v>
      </c>
      <c r="AS16" s="169"/>
      <c r="AT16" s="170">
        <v>-4.2004203463780501</v>
      </c>
      <c r="AU16" s="164">
        <v>4.2181852029463203</v>
      </c>
      <c r="AV16" s="164">
        <v>9.4659531293712007</v>
      </c>
      <c r="AW16" s="164">
        <v>12.438371456504299</v>
      </c>
      <c r="AX16" s="164">
        <v>6.2252070513752402</v>
      </c>
      <c r="AY16" s="171">
        <v>5.8174475215684902</v>
      </c>
      <c r="AZ16" s="164"/>
      <c r="BA16" s="172">
        <v>-0.75612773389806098</v>
      </c>
      <c r="BB16" s="173">
        <v>-1.3461745112316701</v>
      </c>
      <c r="BC16" s="174">
        <v>-1.0612443200511701</v>
      </c>
      <c r="BD16" s="164"/>
      <c r="BE16" s="175">
        <v>3.6797409892114099</v>
      </c>
    </row>
    <row r="17" spans="1:58" x14ac:dyDescent="0.2">
      <c r="A17" s="21" t="s">
        <v>28</v>
      </c>
      <c r="B17" s="3" t="str">
        <f t="shared" si="0"/>
        <v>Dulles Airport Area, VA</v>
      </c>
      <c r="C17" s="3"/>
      <c r="D17" s="24" t="s">
        <v>16</v>
      </c>
      <c r="E17" s="27" t="s">
        <v>17</v>
      </c>
      <c r="F17" s="3"/>
      <c r="G17" s="191">
        <v>38.279859609182303</v>
      </c>
      <c r="H17" s="186">
        <v>42.060993170176403</v>
      </c>
      <c r="I17" s="186">
        <v>44.816699867197798</v>
      </c>
      <c r="J17" s="186">
        <v>42.261556630620298</v>
      </c>
      <c r="K17" s="186">
        <v>41.1744706886738</v>
      </c>
      <c r="L17" s="192">
        <v>41.7187159931701</v>
      </c>
      <c r="M17" s="186"/>
      <c r="N17" s="193">
        <v>41.9147562132422</v>
      </c>
      <c r="O17" s="194">
        <v>50.530090115727504</v>
      </c>
      <c r="P17" s="195">
        <v>46.222423164484901</v>
      </c>
      <c r="Q17" s="186"/>
      <c r="R17" s="196">
        <v>43.005489470688602</v>
      </c>
      <c r="S17" s="169"/>
      <c r="T17" s="170">
        <v>18.031721951135101</v>
      </c>
      <c r="U17" s="164">
        <v>20.167175102963</v>
      </c>
      <c r="V17" s="164">
        <v>34.531040560142401</v>
      </c>
      <c r="W17" s="164">
        <v>32.125115235926501</v>
      </c>
      <c r="X17" s="164">
        <v>30.903576009883899</v>
      </c>
      <c r="Y17" s="171">
        <v>27.046155629746</v>
      </c>
      <c r="Z17" s="164"/>
      <c r="AA17" s="172">
        <v>2.6217137063276601</v>
      </c>
      <c r="AB17" s="173">
        <v>55.846454480842098</v>
      </c>
      <c r="AC17" s="174">
        <v>26.1753866676478</v>
      </c>
      <c r="AD17" s="164"/>
      <c r="AE17" s="175">
        <v>26.7774782063134</v>
      </c>
      <c r="AG17" s="191">
        <v>48.5031739707835</v>
      </c>
      <c r="AH17" s="186">
        <v>67.873025991272996</v>
      </c>
      <c r="AI17" s="186">
        <v>77.142875640295898</v>
      </c>
      <c r="AJ17" s="186">
        <v>74.381454657560198</v>
      </c>
      <c r="AK17" s="186">
        <v>60.2233866913299</v>
      </c>
      <c r="AL17" s="192">
        <v>65.624783390248496</v>
      </c>
      <c r="AM17" s="186"/>
      <c r="AN17" s="193">
        <v>48.550351451337498</v>
      </c>
      <c r="AO17" s="194">
        <v>50.522269493454701</v>
      </c>
      <c r="AP17" s="195">
        <v>49.536310472396103</v>
      </c>
      <c r="AQ17" s="186"/>
      <c r="AR17" s="196">
        <v>61.028076842290702</v>
      </c>
      <c r="AS17" s="169"/>
      <c r="AT17" s="170">
        <v>28.3075315285252</v>
      </c>
      <c r="AU17" s="164">
        <v>38.643914327360903</v>
      </c>
      <c r="AV17" s="164">
        <v>53.5188393895967</v>
      </c>
      <c r="AW17" s="164">
        <v>53.4313843850761</v>
      </c>
      <c r="AX17" s="164">
        <v>46.132819452780701</v>
      </c>
      <c r="AY17" s="171">
        <v>44.741160507909697</v>
      </c>
      <c r="AZ17" s="164"/>
      <c r="BA17" s="172">
        <v>22.271874020397899</v>
      </c>
      <c r="BB17" s="173">
        <v>29.979825506512</v>
      </c>
      <c r="BC17" s="174">
        <v>26.084769048767999</v>
      </c>
      <c r="BD17" s="164"/>
      <c r="BE17" s="175">
        <v>39.939074398179798</v>
      </c>
    </row>
    <row r="18" spans="1:58" x14ac:dyDescent="0.2">
      <c r="A18" s="21" t="s">
        <v>29</v>
      </c>
      <c r="B18" s="3" t="str">
        <f t="shared" si="0"/>
        <v>Williamsburg, VA</v>
      </c>
      <c r="C18" s="3"/>
      <c r="D18" s="24" t="s">
        <v>16</v>
      </c>
      <c r="E18" s="27" t="s">
        <v>17</v>
      </c>
      <c r="F18" s="3"/>
      <c r="G18" s="191">
        <v>78.138810194500294</v>
      </c>
      <c r="H18" s="186">
        <v>95.295676727028805</v>
      </c>
      <c r="I18" s="186">
        <v>122.600052313883</v>
      </c>
      <c r="J18" s="186">
        <v>126.212780684104</v>
      </c>
      <c r="K18" s="186">
        <v>117.032359490274</v>
      </c>
      <c r="L18" s="192">
        <v>107.855935881958</v>
      </c>
      <c r="M18" s="186"/>
      <c r="N18" s="193">
        <v>112.86746076458699</v>
      </c>
      <c r="O18" s="194">
        <v>112.118197183098</v>
      </c>
      <c r="P18" s="195">
        <v>112.492828973843</v>
      </c>
      <c r="Q18" s="186"/>
      <c r="R18" s="196">
        <v>109.180762479639</v>
      </c>
      <c r="S18" s="169"/>
      <c r="T18" s="170">
        <v>-0.72402610396326195</v>
      </c>
      <c r="U18" s="164">
        <v>-9.6822925616263493</v>
      </c>
      <c r="V18" s="164">
        <v>14.0452712596722</v>
      </c>
      <c r="W18" s="164">
        <v>31.094727852198599</v>
      </c>
      <c r="X18" s="164">
        <v>37.599359663528801</v>
      </c>
      <c r="Y18" s="171">
        <v>14.000442196341099</v>
      </c>
      <c r="Z18" s="164"/>
      <c r="AA18" s="172">
        <v>5.4807880693074598</v>
      </c>
      <c r="AB18" s="173">
        <v>85.694606744604499</v>
      </c>
      <c r="AC18" s="174">
        <v>34.288794865467899</v>
      </c>
      <c r="AD18" s="164"/>
      <c r="AE18" s="175">
        <v>19.2968711059656</v>
      </c>
      <c r="AG18" s="191">
        <v>58.198202883970403</v>
      </c>
      <c r="AH18" s="186">
        <v>59.785158953722302</v>
      </c>
      <c r="AI18" s="186">
        <v>65.417338698859794</v>
      </c>
      <c r="AJ18" s="186">
        <v>67.778733065056997</v>
      </c>
      <c r="AK18" s="186">
        <v>67.607008383635105</v>
      </c>
      <c r="AL18" s="192">
        <v>63.757288397048903</v>
      </c>
      <c r="AM18" s="186"/>
      <c r="AN18" s="193">
        <v>94.975336686787301</v>
      </c>
      <c r="AO18" s="194">
        <v>111.611183098591</v>
      </c>
      <c r="AP18" s="195">
        <v>103.29325989268899</v>
      </c>
      <c r="AQ18" s="186"/>
      <c r="AR18" s="196">
        <v>75.053280252946195</v>
      </c>
      <c r="AS18" s="169"/>
      <c r="AT18" s="170">
        <v>1.9616525934875699</v>
      </c>
      <c r="AU18" s="164">
        <v>-6.1554886361617598</v>
      </c>
      <c r="AV18" s="164">
        <v>3.5558080333578501</v>
      </c>
      <c r="AW18" s="164">
        <v>14.8072936846883</v>
      </c>
      <c r="AX18" s="164">
        <v>10.8727186551098</v>
      </c>
      <c r="AY18" s="171">
        <v>4.8741995292111504</v>
      </c>
      <c r="AZ18" s="164"/>
      <c r="BA18" s="172">
        <v>-1.8433798773119801</v>
      </c>
      <c r="BB18" s="173">
        <v>11.4123023237774</v>
      </c>
      <c r="BC18" s="174">
        <v>4.9010840684768704</v>
      </c>
      <c r="BD18" s="164"/>
      <c r="BE18" s="175">
        <v>4.8942916953247604</v>
      </c>
    </row>
    <row r="19" spans="1:58" x14ac:dyDescent="0.2">
      <c r="A19" s="21" t="s">
        <v>30</v>
      </c>
      <c r="B19" s="3" t="str">
        <f t="shared" si="0"/>
        <v>Virginia Beach, VA</v>
      </c>
      <c r="C19" s="3"/>
      <c r="D19" s="24" t="s">
        <v>16</v>
      </c>
      <c r="E19" s="27" t="s">
        <v>17</v>
      </c>
      <c r="F19" s="3"/>
      <c r="G19" s="191">
        <v>35.099017852150297</v>
      </c>
      <c r="H19" s="186">
        <v>36.295105501192303</v>
      </c>
      <c r="I19" s="186">
        <v>35.551586991201297</v>
      </c>
      <c r="J19" s="186">
        <v>36.876987644124597</v>
      </c>
      <c r="K19" s="186">
        <v>39.077303971712801</v>
      </c>
      <c r="L19" s="192">
        <v>36.580332150542901</v>
      </c>
      <c r="M19" s="186"/>
      <c r="N19" s="193">
        <v>48.387378036345602</v>
      </c>
      <c r="O19" s="194">
        <v>76.537875125400802</v>
      </c>
      <c r="P19" s="195">
        <v>62.462626580873199</v>
      </c>
      <c r="Q19" s="186"/>
      <c r="R19" s="196">
        <v>43.969371004166902</v>
      </c>
      <c r="S19" s="169"/>
      <c r="T19" s="170">
        <v>-15.267040943282099</v>
      </c>
      <c r="U19" s="164">
        <v>-17.157288494226702</v>
      </c>
      <c r="V19" s="164">
        <v>-19.759156348808201</v>
      </c>
      <c r="W19" s="164">
        <v>-20.546302706324099</v>
      </c>
      <c r="X19" s="164">
        <v>-15.060094682977899</v>
      </c>
      <c r="Y19" s="171">
        <v>-17.597117734902</v>
      </c>
      <c r="Z19" s="164"/>
      <c r="AA19" s="172">
        <v>-49.234760650229099</v>
      </c>
      <c r="AB19" s="173">
        <v>45.124451619403402</v>
      </c>
      <c r="AC19" s="174">
        <v>-15.6226532461855</v>
      </c>
      <c r="AD19" s="164"/>
      <c r="AE19" s="175">
        <v>-16.818235884137401</v>
      </c>
      <c r="AG19" s="191">
        <v>32.850444200723601</v>
      </c>
      <c r="AH19" s="186">
        <v>37.218778348819903</v>
      </c>
      <c r="AI19" s="186">
        <v>37.795341834553</v>
      </c>
      <c r="AJ19" s="186">
        <v>36.566529479388997</v>
      </c>
      <c r="AK19" s="186">
        <v>37.448390385247897</v>
      </c>
      <c r="AL19" s="192">
        <v>36.375950132353402</v>
      </c>
      <c r="AM19" s="186"/>
      <c r="AN19" s="193">
        <v>49.006889353260398</v>
      </c>
      <c r="AO19" s="194">
        <v>59.148885424718301</v>
      </c>
      <c r="AP19" s="195">
        <v>54.077887388989303</v>
      </c>
      <c r="AQ19" s="186"/>
      <c r="AR19" s="196">
        <v>41.432636662888697</v>
      </c>
      <c r="AS19" s="169"/>
      <c r="AT19" s="170">
        <v>-2.5525357618448701</v>
      </c>
      <c r="AU19" s="164">
        <v>3.93934004812728</v>
      </c>
      <c r="AV19" s="164">
        <v>3.1329388679869101</v>
      </c>
      <c r="AW19" s="164">
        <v>-2.17632819277308</v>
      </c>
      <c r="AX19" s="164">
        <v>-5.2086901398293204</v>
      </c>
      <c r="AY19" s="171">
        <v>-0.64065871663443197</v>
      </c>
      <c r="AZ19" s="164"/>
      <c r="BA19" s="172">
        <v>-20.6080117448425</v>
      </c>
      <c r="BB19" s="173">
        <v>2.8966194168321402</v>
      </c>
      <c r="BC19" s="174">
        <v>-9.2740807600716497</v>
      </c>
      <c r="BD19" s="164"/>
      <c r="BE19" s="175">
        <v>-4.0479793376901103</v>
      </c>
    </row>
    <row r="20" spans="1:58" x14ac:dyDescent="0.2">
      <c r="A20" s="34" t="s">
        <v>31</v>
      </c>
      <c r="B20" s="3" t="str">
        <f t="shared" si="0"/>
        <v>Norfolk/Portsmouth, VA</v>
      </c>
      <c r="C20" s="3"/>
      <c r="D20" s="24" t="s">
        <v>16</v>
      </c>
      <c r="E20" s="27" t="s">
        <v>17</v>
      </c>
      <c r="F20" s="3"/>
      <c r="G20" s="191">
        <v>32.818604183512001</v>
      </c>
      <c r="H20" s="186">
        <v>30.633691211109099</v>
      </c>
      <c r="I20" s="186">
        <v>33.0308222886271</v>
      </c>
      <c r="J20" s="186">
        <v>34.467752750922799</v>
      </c>
      <c r="K20" s="186">
        <v>34.649291984531501</v>
      </c>
      <c r="L20" s="192">
        <v>33.120032483740502</v>
      </c>
      <c r="M20" s="186"/>
      <c r="N20" s="193">
        <v>41.626751977500398</v>
      </c>
      <c r="O20" s="194">
        <v>75.585699085955298</v>
      </c>
      <c r="P20" s="195">
        <v>58.606225531727802</v>
      </c>
      <c r="Q20" s="186"/>
      <c r="R20" s="196">
        <v>40.4018019260226</v>
      </c>
      <c r="S20" s="169"/>
      <c r="T20" s="170">
        <v>5.6942165757587402</v>
      </c>
      <c r="U20" s="164">
        <v>-2.2867408801742601</v>
      </c>
      <c r="V20" s="164">
        <v>0.61938378047059905</v>
      </c>
      <c r="W20" s="164">
        <v>8.11652020682134</v>
      </c>
      <c r="X20" s="164">
        <v>1.6304142930010299</v>
      </c>
      <c r="Y20" s="171">
        <v>2.7282074885480401</v>
      </c>
      <c r="Z20" s="164"/>
      <c r="AA20" s="172">
        <v>-41.306597967931999</v>
      </c>
      <c r="AB20" s="173">
        <v>84.468966587574599</v>
      </c>
      <c r="AC20" s="174">
        <v>4.75019373602888</v>
      </c>
      <c r="AD20" s="164"/>
      <c r="AE20" s="175">
        <v>3.5566768280312</v>
      </c>
      <c r="AG20" s="191">
        <v>39.678551353489098</v>
      </c>
      <c r="AH20" s="186">
        <v>45.958600641589001</v>
      </c>
      <c r="AI20" s="186">
        <v>48.900211917735902</v>
      </c>
      <c r="AJ20" s="186">
        <v>48.5317198760766</v>
      </c>
      <c r="AK20" s="186">
        <v>44.733888016347301</v>
      </c>
      <c r="AL20" s="192">
        <v>45.560594361047599</v>
      </c>
      <c r="AM20" s="186"/>
      <c r="AN20" s="193">
        <v>52.377073523466301</v>
      </c>
      <c r="AO20" s="194">
        <v>59.858324749516598</v>
      </c>
      <c r="AP20" s="195">
        <v>56.117699136491403</v>
      </c>
      <c r="AQ20" s="186"/>
      <c r="AR20" s="196">
        <v>48.576910011174398</v>
      </c>
      <c r="AS20" s="169"/>
      <c r="AT20" s="170">
        <v>4.3630816575704099</v>
      </c>
      <c r="AU20" s="164">
        <v>14.898582462820301</v>
      </c>
      <c r="AV20" s="164">
        <v>19.4333132688975</v>
      </c>
      <c r="AW20" s="164">
        <v>22.168092098286099</v>
      </c>
      <c r="AX20" s="164">
        <v>13.0174031727692</v>
      </c>
      <c r="AY20" s="171">
        <v>14.8957341549054</v>
      </c>
      <c r="AZ20" s="164"/>
      <c r="BA20" s="172">
        <v>-4.3593027532759301</v>
      </c>
      <c r="BB20" s="173">
        <v>20.401636577639199</v>
      </c>
      <c r="BC20" s="174">
        <v>7.4228942844786197</v>
      </c>
      <c r="BD20" s="164"/>
      <c r="BE20" s="175">
        <v>12.3168277432447</v>
      </c>
    </row>
    <row r="21" spans="1:58" x14ac:dyDescent="0.2">
      <c r="A21" s="35" t="s">
        <v>32</v>
      </c>
      <c r="B21" s="3" t="str">
        <f t="shared" si="0"/>
        <v>Newport News/Hampton, VA</v>
      </c>
      <c r="C21" s="3"/>
      <c r="D21" s="24" t="s">
        <v>16</v>
      </c>
      <c r="E21" s="27" t="s">
        <v>17</v>
      </c>
      <c r="F21" s="3"/>
      <c r="G21" s="191">
        <v>37.287692670610298</v>
      </c>
      <c r="H21" s="186">
        <v>34.773014168229601</v>
      </c>
      <c r="I21" s="186">
        <v>34.9640689655172</v>
      </c>
      <c r="J21" s="186">
        <v>39.349586711874103</v>
      </c>
      <c r="K21" s="186">
        <v>39.996415755302202</v>
      </c>
      <c r="L21" s="192">
        <v>37.274155654306703</v>
      </c>
      <c r="M21" s="186"/>
      <c r="N21" s="193">
        <v>40.001120256817103</v>
      </c>
      <c r="O21" s="194">
        <v>55.528657856009197</v>
      </c>
      <c r="P21" s="195">
        <v>47.764889056413203</v>
      </c>
      <c r="Q21" s="186"/>
      <c r="R21" s="196">
        <v>40.271508054908502</v>
      </c>
      <c r="S21" s="169"/>
      <c r="T21" s="170">
        <v>2.1987017538971401</v>
      </c>
      <c r="U21" s="164">
        <v>-2.3367930030719801</v>
      </c>
      <c r="V21" s="164">
        <v>-7.5878467047709597</v>
      </c>
      <c r="W21" s="164">
        <v>6.8602940482193899</v>
      </c>
      <c r="X21" s="164">
        <v>17.458185500328799</v>
      </c>
      <c r="Y21" s="171">
        <v>3.0809232349177802</v>
      </c>
      <c r="Z21" s="164"/>
      <c r="AA21" s="172">
        <v>-12.6462553361677</v>
      </c>
      <c r="AB21" s="173">
        <v>52.758759115797602</v>
      </c>
      <c r="AC21" s="174">
        <v>16.297396386034901</v>
      </c>
      <c r="AD21" s="164"/>
      <c r="AE21" s="175">
        <v>7.2097108830022201</v>
      </c>
      <c r="AG21" s="191">
        <v>37.341854115567699</v>
      </c>
      <c r="AH21" s="186">
        <v>41.433916671475899</v>
      </c>
      <c r="AI21" s="186">
        <v>43.325849992785997</v>
      </c>
      <c r="AJ21" s="186">
        <v>44.368644982686398</v>
      </c>
      <c r="AK21" s="186">
        <v>42.693083422305499</v>
      </c>
      <c r="AL21" s="192">
        <v>41.8326698369643</v>
      </c>
      <c r="AM21" s="186"/>
      <c r="AN21" s="193">
        <v>56.398422543644401</v>
      </c>
      <c r="AO21" s="194">
        <v>63.407368799596</v>
      </c>
      <c r="AP21" s="195">
        <v>59.9028956716202</v>
      </c>
      <c r="AQ21" s="186"/>
      <c r="AR21" s="196">
        <v>46.9955915040089</v>
      </c>
      <c r="AS21" s="169"/>
      <c r="AT21" s="170">
        <v>6.4088473817177798</v>
      </c>
      <c r="AU21" s="164">
        <v>9.1722928654674298</v>
      </c>
      <c r="AV21" s="164">
        <v>11.631177577872201</v>
      </c>
      <c r="AW21" s="164">
        <v>16.614329102534398</v>
      </c>
      <c r="AX21" s="164">
        <v>6.9178512378680601</v>
      </c>
      <c r="AY21" s="171">
        <v>10.1815064935438</v>
      </c>
      <c r="AZ21" s="164"/>
      <c r="BA21" s="172">
        <v>-1.4778359628240501</v>
      </c>
      <c r="BB21" s="173">
        <v>12.8173614542688</v>
      </c>
      <c r="BC21" s="174">
        <v>5.6041860481890602</v>
      </c>
      <c r="BD21" s="164"/>
      <c r="BE21" s="175">
        <v>8.4692862863878204</v>
      </c>
    </row>
    <row r="22" spans="1:58" x14ac:dyDescent="0.2">
      <c r="A22" s="36" t="s">
        <v>33</v>
      </c>
      <c r="B22" s="3" t="str">
        <f t="shared" si="0"/>
        <v>Chesapeake/Suffolk, VA</v>
      </c>
      <c r="C22" s="3"/>
      <c r="D22" s="25" t="s">
        <v>16</v>
      </c>
      <c r="E22" s="28" t="s">
        <v>17</v>
      </c>
      <c r="F22" s="3"/>
      <c r="G22" s="197">
        <v>43.706057030567599</v>
      </c>
      <c r="H22" s="198">
        <v>42.313520820960598</v>
      </c>
      <c r="I22" s="198">
        <v>42.969653991266298</v>
      </c>
      <c r="J22" s="198">
        <v>42.856605135371098</v>
      </c>
      <c r="K22" s="198">
        <v>43.092685117903898</v>
      </c>
      <c r="L22" s="199">
        <v>42.987704419213898</v>
      </c>
      <c r="M22" s="186"/>
      <c r="N22" s="200">
        <v>44.429017449781597</v>
      </c>
      <c r="O22" s="201">
        <v>54.386116401746698</v>
      </c>
      <c r="P22" s="202">
        <v>49.407566925764101</v>
      </c>
      <c r="Q22" s="186"/>
      <c r="R22" s="203">
        <v>44.821950849656801</v>
      </c>
      <c r="S22" s="169"/>
      <c r="T22" s="176">
        <v>14.440126129443501</v>
      </c>
      <c r="U22" s="177">
        <v>7.0393890433494404</v>
      </c>
      <c r="V22" s="177">
        <v>6.61108698515622</v>
      </c>
      <c r="W22" s="177">
        <v>10.423714440441</v>
      </c>
      <c r="X22" s="177">
        <v>29.757492470914102</v>
      </c>
      <c r="Y22" s="178">
        <v>13.0968060643256</v>
      </c>
      <c r="Z22" s="164"/>
      <c r="AA22" s="179">
        <v>-9.2916183380676802</v>
      </c>
      <c r="AB22" s="180">
        <v>40.885978412950003</v>
      </c>
      <c r="AC22" s="181">
        <v>12.8245748495454</v>
      </c>
      <c r="AD22" s="164"/>
      <c r="AE22" s="182">
        <v>13.010926601456999</v>
      </c>
      <c r="AG22" s="197">
        <v>47.6503664497816</v>
      </c>
      <c r="AH22" s="198">
        <v>57.604018170305601</v>
      </c>
      <c r="AI22" s="198">
        <v>58.923266393013101</v>
      </c>
      <c r="AJ22" s="198">
        <v>56.585708375545799</v>
      </c>
      <c r="AK22" s="198">
        <v>50.7753701135371</v>
      </c>
      <c r="AL22" s="199">
        <v>54.307745900436601</v>
      </c>
      <c r="AM22" s="186"/>
      <c r="AN22" s="200">
        <v>51.188644043668099</v>
      </c>
      <c r="AO22" s="201">
        <v>55.531841113537098</v>
      </c>
      <c r="AP22" s="202">
        <v>53.360242578602602</v>
      </c>
      <c r="AQ22" s="186"/>
      <c r="AR22" s="203">
        <v>54.037030665626901</v>
      </c>
      <c r="AS22" s="169"/>
      <c r="AT22" s="176">
        <v>19.158627144910099</v>
      </c>
      <c r="AU22" s="177">
        <v>21.020245350884899</v>
      </c>
      <c r="AV22" s="177">
        <v>20.324329135785501</v>
      </c>
      <c r="AW22" s="177">
        <v>18.466228280625401</v>
      </c>
      <c r="AX22" s="177">
        <v>18.699027616835998</v>
      </c>
      <c r="AY22" s="178">
        <v>19.567974277710402</v>
      </c>
      <c r="AZ22" s="164"/>
      <c r="BA22" s="179">
        <v>5.5043228810077904</v>
      </c>
      <c r="BB22" s="180">
        <v>15.2020426248052</v>
      </c>
      <c r="BC22" s="181">
        <v>10.337432030355201</v>
      </c>
      <c r="BD22" s="164"/>
      <c r="BE22" s="182">
        <v>16.8109153793955</v>
      </c>
    </row>
    <row r="23" spans="1:58" x14ac:dyDescent="0.2">
      <c r="A23" s="19" t="s">
        <v>43</v>
      </c>
      <c r="B23" s="3" t="str">
        <f t="shared" si="0"/>
        <v>Richmond CBD/Airport, VA</v>
      </c>
      <c r="C23" s="9"/>
      <c r="D23" s="23" t="s">
        <v>16</v>
      </c>
      <c r="E23" s="26" t="s">
        <v>17</v>
      </c>
      <c r="F23" s="3"/>
      <c r="G23" s="183">
        <v>40.130736485213703</v>
      </c>
      <c r="H23" s="184">
        <v>43.194968920700603</v>
      </c>
      <c r="I23" s="184">
        <v>49.463499717460898</v>
      </c>
      <c r="J23" s="184">
        <v>52.5276850631003</v>
      </c>
      <c r="K23" s="184">
        <v>51.135905066867501</v>
      </c>
      <c r="L23" s="185">
        <v>47.290559050668598</v>
      </c>
      <c r="M23" s="186"/>
      <c r="N23" s="187">
        <v>63.386537954417001</v>
      </c>
      <c r="O23" s="188">
        <v>85.199367112450503</v>
      </c>
      <c r="P23" s="189">
        <v>74.292952533433706</v>
      </c>
      <c r="Q23" s="186"/>
      <c r="R23" s="190">
        <v>55.005528617172899</v>
      </c>
      <c r="S23" s="169"/>
      <c r="T23" s="161">
        <v>-6.7679736592718998</v>
      </c>
      <c r="U23" s="162">
        <v>0.657831325434031</v>
      </c>
      <c r="V23" s="162">
        <v>-2.7217243622403702</v>
      </c>
      <c r="W23" s="162">
        <v>11.6305604449578</v>
      </c>
      <c r="X23" s="162">
        <v>2.4682000680282599</v>
      </c>
      <c r="Y23" s="163">
        <v>1.15058810534252</v>
      </c>
      <c r="Z23" s="164"/>
      <c r="AA23" s="165">
        <v>-21.998676731052399</v>
      </c>
      <c r="AB23" s="166">
        <v>57.807332880048499</v>
      </c>
      <c r="AC23" s="167">
        <v>9.72274052886055</v>
      </c>
      <c r="AD23" s="164"/>
      <c r="AE23" s="168">
        <v>4.3463709322430297</v>
      </c>
      <c r="AF23" s="113"/>
      <c r="AG23" s="183">
        <v>46.287994914296398</v>
      </c>
      <c r="AH23" s="184">
        <v>64.849479186287397</v>
      </c>
      <c r="AI23" s="184">
        <v>73.880630062158502</v>
      </c>
      <c r="AJ23" s="184">
        <v>73.7586828969674</v>
      </c>
      <c r="AK23" s="184">
        <v>59.961901488039103</v>
      </c>
      <c r="AL23" s="185">
        <v>63.747737709549803</v>
      </c>
      <c r="AM23" s="186"/>
      <c r="AN23" s="187">
        <v>64.019249858730404</v>
      </c>
      <c r="AO23" s="188">
        <v>74.756340177057794</v>
      </c>
      <c r="AP23" s="189">
        <v>69.387795017894106</v>
      </c>
      <c r="AQ23" s="186"/>
      <c r="AR23" s="190">
        <v>65.359182654790999</v>
      </c>
      <c r="AS23" s="169"/>
      <c r="AT23" s="161">
        <v>-13.0676127748598</v>
      </c>
      <c r="AU23" s="162">
        <v>2.0498165939587198</v>
      </c>
      <c r="AV23" s="162">
        <v>5.4622076674143596</v>
      </c>
      <c r="AW23" s="162">
        <v>5.1391984086094702</v>
      </c>
      <c r="AX23" s="162">
        <v>-7.2212894125055396</v>
      </c>
      <c r="AY23" s="163">
        <v>-0.89873766833295698</v>
      </c>
      <c r="AZ23" s="164"/>
      <c r="BA23" s="165">
        <v>-12.7794521288782</v>
      </c>
      <c r="BB23" s="166">
        <v>3.4241237285884498</v>
      </c>
      <c r="BC23" s="167">
        <v>-4.7409471915316104</v>
      </c>
      <c r="BD23" s="164"/>
      <c r="BE23" s="168">
        <v>-2.0926609813865298</v>
      </c>
      <c r="BF23" s="75"/>
    </row>
    <row r="24" spans="1:58" x14ac:dyDescent="0.2">
      <c r="A24" s="20" t="s">
        <v>44</v>
      </c>
      <c r="B24" s="3" t="str">
        <f t="shared" si="0"/>
        <v>Richmond North/Glen Allen, VA</v>
      </c>
      <c r="C24" s="10"/>
      <c r="D24" s="24" t="s">
        <v>16</v>
      </c>
      <c r="E24" s="27" t="s">
        <v>17</v>
      </c>
      <c r="F24" s="3"/>
      <c r="G24" s="191">
        <v>40.0548739873987</v>
      </c>
      <c r="H24" s="186">
        <v>41.217099459945899</v>
      </c>
      <c r="I24" s="186">
        <v>46.020549054905402</v>
      </c>
      <c r="J24" s="186">
        <v>46.418891764176401</v>
      </c>
      <c r="K24" s="186">
        <v>44.074805355535503</v>
      </c>
      <c r="L24" s="192">
        <v>43.557243924392402</v>
      </c>
      <c r="M24" s="186"/>
      <c r="N24" s="193">
        <v>48.211601035103499</v>
      </c>
      <c r="O24" s="194">
        <v>62.744770477047702</v>
      </c>
      <c r="P24" s="195">
        <v>55.478185756075597</v>
      </c>
      <c r="Q24" s="186"/>
      <c r="R24" s="196">
        <v>46.9632273048733</v>
      </c>
      <c r="S24" s="169"/>
      <c r="T24" s="170">
        <v>-2.4914805490158201</v>
      </c>
      <c r="U24" s="164">
        <v>-4.5273542919008802</v>
      </c>
      <c r="V24" s="164">
        <v>3.5064337287932799</v>
      </c>
      <c r="W24" s="164">
        <v>10.6947823957628</v>
      </c>
      <c r="X24" s="164">
        <v>10.0769364523864</v>
      </c>
      <c r="Y24" s="171">
        <v>3.3702308109071599</v>
      </c>
      <c r="Z24" s="164"/>
      <c r="AA24" s="172">
        <v>-13.551128456626101</v>
      </c>
      <c r="AB24" s="173">
        <v>34.8577402675215</v>
      </c>
      <c r="AC24" s="174">
        <v>8.5423311652661198</v>
      </c>
      <c r="AD24" s="164"/>
      <c r="AE24" s="175">
        <v>5.0264201836926699</v>
      </c>
      <c r="AF24" s="113"/>
      <c r="AG24" s="191">
        <v>36.878149471197098</v>
      </c>
      <c r="AH24" s="186">
        <v>48.553608235823503</v>
      </c>
      <c r="AI24" s="186">
        <v>54.954846703420301</v>
      </c>
      <c r="AJ24" s="186">
        <v>52.974946838433802</v>
      </c>
      <c r="AK24" s="186">
        <v>46.758905265526501</v>
      </c>
      <c r="AL24" s="192">
        <v>48.024091302880201</v>
      </c>
      <c r="AM24" s="186"/>
      <c r="AN24" s="193">
        <v>49.314466977947703</v>
      </c>
      <c r="AO24" s="194">
        <v>56.1178215009</v>
      </c>
      <c r="AP24" s="195">
        <v>52.716144239423897</v>
      </c>
      <c r="AQ24" s="186"/>
      <c r="AR24" s="196">
        <v>49.364677856178403</v>
      </c>
      <c r="AS24" s="169"/>
      <c r="AT24" s="170">
        <v>-7.8369914192154404</v>
      </c>
      <c r="AU24" s="164">
        <v>1.29312648129229</v>
      </c>
      <c r="AV24" s="164">
        <v>6.1730579987613998</v>
      </c>
      <c r="AW24" s="164">
        <v>5.5426689164357796</v>
      </c>
      <c r="AX24" s="164">
        <v>4.0344717832734203</v>
      </c>
      <c r="AY24" s="171">
        <v>2.2459172066184299</v>
      </c>
      <c r="AZ24" s="164"/>
      <c r="BA24" s="172">
        <v>-4.7916402377379201</v>
      </c>
      <c r="BB24" s="173">
        <v>3.0580298260183398</v>
      </c>
      <c r="BC24" s="174">
        <v>-0.77350814746145202</v>
      </c>
      <c r="BD24" s="164"/>
      <c r="BE24" s="175">
        <v>1.3002638344702799</v>
      </c>
      <c r="BF24" s="75"/>
    </row>
    <row r="25" spans="1:58" x14ac:dyDescent="0.2">
      <c r="A25" s="21" t="s">
        <v>45</v>
      </c>
      <c r="B25" s="3" t="str">
        <f t="shared" si="0"/>
        <v>Richmond West/Midlothian, VA</v>
      </c>
      <c r="C25" s="3"/>
      <c r="D25" s="24" t="s">
        <v>16</v>
      </c>
      <c r="E25" s="27" t="s">
        <v>17</v>
      </c>
      <c r="F25" s="3"/>
      <c r="G25" s="191">
        <v>49.6165178842177</v>
      </c>
      <c r="H25" s="186">
        <v>45.161074776016498</v>
      </c>
      <c r="I25" s="186">
        <v>48.061754651964101</v>
      </c>
      <c r="J25" s="186">
        <v>50.2828449689869</v>
      </c>
      <c r="K25" s="186">
        <v>50.477058235699502</v>
      </c>
      <c r="L25" s="192">
        <v>48.719850103376899</v>
      </c>
      <c r="M25" s="186"/>
      <c r="N25" s="193">
        <v>45.934662749827702</v>
      </c>
      <c r="O25" s="194">
        <v>51.3554537560303</v>
      </c>
      <c r="P25" s="195">
        <v>48.645058252928997</v>
      </c>
      <c r="Q25" s="186"/>
      <c r="R25" s="196">
        <v>48.698481003248901</v>
      </c>
      <c r="S25" s="169"/>
      <c r="T25" s="170">
        <v>23.4412758264328</v>
      </c>
      <c r="U25" s="164">
        <v>9.2422132665761403</v>
      </c>
      <c r="V25" s="164">
        <v>12.8724597816721</v>
      </c>
      <c r="W25" s="164">
        <v>19.0957192156628</v>
      </c>
      <c r="X25" s="164">
        <v>32.551809748990003</v>
      </c>
      <c r="Y25" s="171">
        <v>19.167883141408801</v>
      </c>
      <c r="Z25" s="164"/>
      <c r="AA25" s="172">
        <v>-9.4232520434602396</v>
      </c>
      <c r="AB25" s="173">
        <v>21.4193185363021</v>
      </c>
      <c r="AC25" s="174">
        <v>4.6023706169641097</v>
      </c>
      <c r="AD25" s="164"/>
      <c r="AE25" s="175">
        <v>14.613038801283899</v>
      </c>
      <c r="AF25" s="113"/>
      <c r="AG25" s="191">
        <v>40.324685699517502</v>
      </c>
      <c r="AH25" s="186">
        <v>48.074457434527901</v>
      </c>
      <c r="AI25" s="186">
        <v>51.958654824259099</v>
      </c>
      <c r="AJ25" s="186">
        <v>53.114708726740098</v>
      </c>
      <c r="AK25" s="186">
        <v>48.718246183666402</v>
      </c>
      <c r="AL25" s="192">
        <v>48.438150573742199</v>
      </c>
      <c r="AM25" s="186"/>
      <c r="AN25" s="193">
        <v>54.162416333563002</v>
      </c>
      <c r="AO25" s="194">
        <v>61.038861931426602</v>
      </c>
      <c r="AP25" s="195">
        <v>57.600639132494798</v>
      </c>
      <c r="AQ25" s="186"/>
      <c r="AR25" s="196">
        <v>51.056004447671498</v>
      </c>
      <c r="AS25" s="169"/>
      <c r="AT25" s="170">
        <v>8.4253443348422596</v>
      </c>
      <c r="AU25" s="164">
        <v>7.0350408693769397</v>
      </c>
      <c r="AV25" s="164">
        <v>5.46001116626877</v>
      </c>
      <c r="AW25" s="164">
        <v>11.064864506455899</v>
      </c>
      <c r="AX25" s="164">
        <v>10.6476574162839</v>
      </c>
      <c r="AY25" s="171">
        <v>8.4949411789804099</v>
      </c>
      <c r="AZ25" s="164"/>
      <c r="BA25" s="172">
        <v>0.94764919679765303</v>
      </c>
      <c r="BB25" s="173">
        <v>7.1392984771790999</v>
      </c>
      <c r="BC25" s="174">
        <v>4.1363140966534901</v>
      </c>
      <c r="BD25" s="164"/>
      <c r="BE25" s="175">
        <v>7.0506680656061</v>
      </c>
      <c r="BF25" s="75"/>
    </row>
    <row r="26" spans="1:58" x14ac:dyDescent="0.2">
      <c r="A26" s="21" t="s">
        <v>46</v>
      </c>
      <c r="B26" s="3" t="str">
        <f t="shared" si="0"/>
        <v>Petersburg/Chester, VA</v>
      </c>
      <c r="C26" s="3"/>
      <c r="D26" s="24" t="s">
        <v>16</v>
      </c>
      <c r="E26" s="27" t="s">
        <v>17</v>
      </c>
      <c r="F26" s="3"/>
      <c r="G26" s="191">
        <v>31.637555247674999</v>
      </c>
      <c r="H26" s="186">
        <v>34.773380110077802</v>
      </c>
      <c r="I26" s="186">
        <v>39.252245739229402</v>
      </c>
      <c r="J26" s="186">
        <v>35.714395805655698</v>
      </c>
      <c r="K26" s="186">
        <v>35.975846004934503</v>
      </c>
      <c r="L26" s="192">
        <v>35.470684581514497</v>
      </c>
      <c r="M26" s="186"/>
      <c r="N26" s="193">
        <v>35.645088498766299</v>
      </c>
      <c r="O26" s="194">
        <v>39.034300873030901</v>
      </c>
      <c r="P26" s="195">
        <v>37.3396946858986</v>
      </c>
      <c r="Q26" s="186"/>
      <c r="R26" s="196">
        <v>36.0046874684814</v>
      </c>
      <c r="S26" s="169"/>
      <c r="T26" s="170">
        <v>-26.581239164328</v>
      </c>
      <c r="U26" s="164">
        <v>-29.4003728217637</v>
      </c>
      <c r="V26" s="164">
        <v>-19.3993896302037</v>
      </c>
      <c r="W26" s="164">
        <v>-27.9742587372406</v>
      </c>
      <c r="X26" s="164">
        <v>-16.297321060944999</v>
      </c>
      <c r="Y26" s="171">
        <v>-24.082080209364499</v>
      </c>
      <c r="Z26" s="164"/>
      <c r="AA26" s="172">
        <v>-21.458210496235999</v>
      </c>
      <c r="AB26" s="173">
        <v>-19.235047916531801</v>
      </c>
      <c r="AC26" s="174">
        <v>-20.311671987716299</v>
      </c>
      <c r="AD26" s="164"/>
      <c r="AE26" s="175">
        <v>-23.002603258089898</v>
      </c>
      <c r="AF26" s="113"/>
      <c r="AG26" s="191">
        <v>34.138629379388803</v>
      </c>
      <c r="AH26" s="186">
        <v>40.222519885177398</v>
      </c>
      <c r="AI26" s="186">
        <v>43.588341094135501</v>
      </c>
      <c r="AJ26" s="186">
        <v>42.699159095653798</v>
      </c>
      <c r="AK26" s="186">
        <v>39.042303814765603</v>
      </c>
      <c r="AL26" s="192">
        <v>39.938190653824201</v>
      </c>
      <c r="AM26" s="186"/>
      <c r="AN26" s="193">
        <v>37.3955199373695</v>
      </c>
      <c r="AO26" s="194">
        <v>38.147553164737097</v>
      </c>
      <c r="AP26" s="195">
        <v>37.771536551053302</v>
      </c>
      <c r="AQ26" s="186"/>
      <c r="AR26" s="196">
        <v>39.319146624461098</v>
      </c>
      <c r="AS26" s="169"/>
      <c r="AT26" s="170">
        <v>-32.1475642931415</v>
      </c>
      <c r="AU26" s="164">
        <v>-27.450856597857801</v>
      </c>
      <c r="AV26" s="164">
        <v>-22.8624257822548</v>
      </c>
      <c r="AW26" s="164">
        <v>-25.1941029176058</v>
      </c>
      <c r="AX26" s="164">
        <v>-24.072718189399499</v>
      </c>
      <c r="AY26" s="171">
        <v>-26.2487135013196</v>
      </c>
      <c r="AZ26" s="164"/>
      <c r="BA26" s="172">
        <v>-26.723673904266299</v>
      </c>
      <c r="BB26" s="173">
        <v>-27.689706337863701</v>
      </c>
      <c r="BC26" s="174">
        <v>-27.2147030595223</v>
      </c>
      <c r="BD26" s="164"/>
      <c r="BE26" s="175">
        <v>-26.516390945170301</v>
      </c>
      <c r="BF26" s="75"/>
    </row>
    <row r="27" spans="1:58" x14ac:dyDescent="0.2">
      <c r="A27" s="77" t="s">
        <v>99</v>
      </c>
      <c r="B27" s="37" t="s">
        <v>71</v>
      </c>
      <c r="C27" s="3"/>
      <c r="D27" s="24" t="s">
        <v>16</v>
      </c>
      <c r="E27" s="27" t="s">
        <v>17</v>
      </c>
      <c r="F27" s="3"/>
      <c r="G27" s="191">
        <v>34.838395460224902</v>
      </c>
      <c r="H27" s="186">
        <v>41.814246147438503</v>
      </c>
      <c r="I27" s="186">
        <v>51.035503436068304</v>
      </c>
      <c r="J27" s="186">
        <v>50.300248334027401</v>
      </c>
      <c r="K27" s="186">
        <v>48.462065285297697</v>
      </c>
      <c r="L27" s="192">
        <v>45.290091732611401</v>
      </c>
      <c r="M27" s="186"/>
      <c r="N27" s="193">
        <v>46.386954914618897</v>
      </c>
      <c r="O27" s="194">
        <v>49.150913681799203</v>
      </c>
      <c r="P27" s="195">
        <v>47.768934298208997</v>
      </c>
      <c r="Q27" s="186"/>
      <c r="R27" s="196">
        <v>45.998332465639301</v>
      </c>
      <c r="S27" s="169"/>
      <c r="T27" s="170">
        <v>-16.876340615527599</v>
      </c>
      <c r="U27" s="164">
        <v>-17.826975837726799</v>
      </c>
      <c r="V27" s="164">
        <v>-2.2143421193028199</v>
      </c>
      <c r="W27" s="164">
        <v>3.68571787449951</v>
      </c>
      <c r="X27" s="164">
        <v>8.8690093273672002</v>
      </c>
      <c r="Y27" s="171">
        <v>-4.8586105695814696</v>
      </c>
      <c r="Z27" s="164"/>
      <c r="AA27" s="172">
        <v>-12.1434150649768</v>
      </c>
      <c r="AB27" s="173">
        <v>9.6485711178851101</v>
      </c>
      <c r="AC27" s="174">
        <v>-2.1762378096977502</v>
      </c>
      <c r="AD27" s="164"/>
      <c r="AE27" s="175">
        <v>-4.0757532817888498</v>
      </c>
      <c r="AF27" s="113"/>
      <c r="AG27" s="191">
        <v>32.689500989171101</v>
      </c>
      <c r="AH27" s="186">
        <v>43.2372653321532</v>
      </c>
      <c r="AI27" s="186">
        <v>46.929289749062796</v>
      </c>
      <c r="AJ27" s="186">
        <v>45.801527748854603</v>
      </c>
      <c r="AK27" s="186">
        <v>42.135960797584303</v>
      </c>
      <c r="AL27" s="192">
        <v>42.158708923365197</v>
      </c>
      <c r="AM27" s="186"/>
      <c r="AN27" s="193">
        <v>44.176286052686301</v>
      </c>
      <c r="AO27" s="194">
        <v>44.981062708246498</v>
      </c>
      <c r="AP27" s="195">
        <v>44.578674380466403</v>
      </c>
      <c r="AQ27" s="186"/>
      <c r="AR27" s="196">
        <v>42.850127625394101</v>
      </c>
      <c r="AS27" s="169"/>
      <c r="AT27" s="170">
        <v>-11.1337017364273</v>
      </c>
      <c r="AU27" s="164">
        <v>-6.6703668511338101</v>
      </c>
      <c r="AV27" s="164">
        <v>-5.8129631349163602E-2</v>
      </c>
      <c r="AW27" s="164">
        <v>3.78757573484237</v>
      </c>
      <c r="AX27" s="164">
        <v>3.6772988985147599</v>
      </c>
      <c r="AY27" s="171">
        <v>-1.88375795951473</v>
      </c>
      <c r="AZ27" s="164"/>
      <c r="BA27" s="172">
        <v>-3.00998749605745</v>
      </c>
      <c r="BB27" s="173">
        <v>-3.0781098273149499</v>
      </c>
      <c r="BC27" s="174">
        <v>-3.0432630650936301</v>
      </c>
      <c r="BD27" s="164"/>
      <c r="BE27" s="175">
        <v>-2.22963151366723</v>
      </c>
      <c r="BF27" s="75"/>
    </row>
    <row r="28" spans="1:58" x14ac:dyDescent="0.2">
      <c r="A28" s="21" t="s">
        <v>48</v>
      </c>
      <c r="B28" s="3" t="str">
        <f t="shared" si="0"/>
        <v>Roanoke, VA</v>
      </c>
      <c r="C28" s="3"/>
      <c r="D28" s="24" t="s">
        <v>16</v>
      </c>
      <c r="E28" s="27" t="s">
        <v>17</v>
      </c>
      <c r="F28" s="3"/>
      <c r="G28" s="191">
        <v>49.658465201465198</v>
      </c>
      <c r="H28" s="186">
        <v>57.954606227106197</v>
      </c>
      <c r="I28" s="186">
        <v>57.061401098901001</v>
      </c>
      <c r="J28" s="186">
        <v>54.038675824175797</v>
      </c>
      <c r="K28" s="186">
        <v>53.286987179487099</v>
      </c>
      <c r="L28" s="192">
        <v>54.4000271062271</v>
      </c>
      <c r="M28" s="186"/>
      <c r="N28" s="193">
        <v>50.409434065934001</v>
      </c>
      <c r="O28" s="194">
        <v>59.978463369963301</v>
      </c>
      <c r="P28" s="195">
        <v>55.1939487179487</v>
      </c>
      <c r="Q28" s="186"/>
      <c r="R28" s="196">
        <v>54.626861852433201</v>
      </c>
      <c r="S28" s="169"/>
      <c r="T28" s="170">
        <v>29.2943548226303</v>
      </c>
      <c r="U28" s="164">
        <v>38.835418170882001</v>
      </c>
      <c r="V28" s="164">
        <v>31.946675781365101</v>
      </c>
      <c r="W28" s="164">
        <v>34.525983959385599</v>
      </c>
      <c r="X28" s="164">
        <v>51.169525208194898</v>
      </c>
      <c r="Y28" s="171">
        <v>36.809981443603299</v>
      </c>
      <c r="Z28" s="164"/>
      <c r="AA28" s="172">
        <v>3.8245798964541802</v>
      </c>
      <c r="AB28" s="173">
        <v>61.600507348421402</v>
      </c>
      <c r="AC28" s="174">
        <v>28.855802292673701</v>
      </c>
      <c r="AD28" s="164"/>
      <c r="AE28" s="175">
        <v>34.414706637307503</v>
      </c>
      <c r="AF28" s="113"/>
      <c r="AG28" s="191">
        <v>38.1227586996336</v>
      </c>
      <c r="AH28" s="186">
        <v>49.2385219780219</v>
      </c>
      <c r="AI28" s="186">
        <v>52.1721547619047</v>
      </c>
      <c r="AJ28" s="186">
        <v>50.825949633699601</v>
      </c>
      <c r="AK28" s="186">
        <v>46.392862637362597</v>
      </c>
      <c r="AL28" s="192">
        <v>47.350449542124501</v>
      </c>
      <c r="AM28" s="186"/>
      <c r="AN28" s="193">
        <v>54.205172161172101</v>
      </c>
      <c r="AO28" s="194">
        <v>55.146998626373602</v>
      </c>
      <c r="AP28" s="195">
        <v>54.676085393772802</v>
      </c>
      <c r="AQ28" s="186"/>
      <c r="AR28" s="196">
        <v>49.443488356881197</v>
      </c>
      <c r="AS28" s="169"/>
      <c r="AT28" s="170">
        <v>11.532220670294</v>
      </c>
      <c r="AU28" s="164">
        <v>17.078681269937299</v>
      </c>
      <c r="AV28" s="164">
        <v>25.019522146174101</v>
      </c>
      <c r="AW28" s="164">
        <v>22.023535376849999</v>
      </c>
      <c r="AX28" s="164">
        <v>24.8487711311681</v>
      </c>
      <c r="AY28" s="171">
        <v>20.313230510637801</v>
      </c>
      <c r="AZ28" s="164"/>
      <c r="BA28" s="172">
        <v>27.3668849862282</v>
      </c>
      <c r="BB28" s="173">
        <v>32.410648289069698</v>
      </c>
      <c r="BC28" s="174">
        <v>29.861518395427801</v>
      </c>
      <c r="BD28" s="164"/>
      <c r="BE28" s="175">
        <v>23.174684396982698</v>
      </c>
      <c r="BF28" s="75"/>
    </row>
    <row r="29" spans="1:58" x14ac:dyDescent="0.2">
      <c r="A29" s="21" t="s">
        <v>49</v>
      </c>
      <c r="B29" s="3" t="str">
        <f t="shared" si="0"/>
        <v>Charlottesville, VA</v>
      </c>
      <c r="C29" s="3"/>
      <c r="D29" s="24" t="s">
        <v>16</v>
      </c>
      <c r="E29" s="27" t="s">
        <v>17</v>
      </c>
      <c r="F29" s="3"/>
      <c r="G29" s="191">
        <v>40.741195626337003</v>
      </c>
      <c r="H29" s="186">
        <v>51.2446660328024</v>
      </c>
      <c r="I29" s="186">
        <v>74.023080579985702</v>
      </c>
      <c r="J29" s="186">
        <v>80.670908010458703</v>
      </c>
      <c r="K29" s="186">
        <v>70.425110530068906</v>
      </c>
      <c r="L29" s="192">
        <v>63.420992155930499</v>
      </c>
      <c r="M29" s="186"/>
      <c r="N29" s="193">
        <v>69.680240076063697</v>
      </c>
      <c r="O29" s="194">
        <v>79.896726883765098</v>
      </c>
      <c r="P29" s="195">
        <v>74.788483479914404</v>
      </c>
      <c r="Q29" s="186"/>
      <c r="R29" s="196">
        <v>66.668846819925903</v>
      </c>
      <c r="S29" s="169"/>
      <c r="T29" s="170">
        <v>-18.855105102053901</v>
      </c>
      <c r="U29" s="164">
        <v>-19.9508364150667</v>
      </c>
      <c r="V29" s="164">
        <v>21.0486943927482</v>
      </c>
      <c r="W29" s="164">
        <v>37.523946764438897</v>
      </c>
      <c r="X29" s="164">
        <v>22.2678865177805</v>
      </c>
      <c r="Y29" s="171">
        <v>8.7336921879032499</v>
      </c>
      <c r="Z29" s="164"/>
      <c r="AA29" s="172">
        <v>-5.5209525203945997</v>
      </c>
      <c r="AB29" s="173">
        <v>82.743249548374095</v>
      </c>
      <c r="AC29" s="174">
        <v>27.836918550476199</v>
      </c>
      <c r="AD29" s="164"/>
      <c r="AE29" s="175">
        <v>14.202414853696901</v>
      </c>
      <c r="AF29" s="113"/>
      <c r="AG29" s="191">
        <v>40.9252466127882</v>
      </c>
      <c r="AH29" s="186">
        <v>57.513958878060301</v>
      </c>
      <c r="AI29" s="186">
        <v>68.361068457333005</v>
      </c>
      <c r="AJ29" s="186">
        <v>68.988219633943402</v>
      </c>
      <c r="AK29" s="186">
        <v>65.097172569526904</v>
      </c>
      <c r="AL29" s="192">
        <v>60.177133230330398</v>
      </c>
      <c r="AM29" s="186"/>
      <c r="AN29" s="193">
        <v>65.393937485143795</v>
      </c>
      <c r="AO29" s="194">
        <v>70.717579034941707</v>
      </c>
      <c r="AP29" s="195">
        <v>68.055758260042694</v>
      </c>
      <c r="AQ29" s="186"/>
      <c r="AR29" s="196">
        <v>62.428168953105299</v>
      </c>
      <c r="AS29" s="169"/>
      <c r="AT29" s="170">
        <v>-10.0717549773836</v>
      </c>
      <c r="AU29" s="164">
        <v>2.6691377984713802</v>
      </c>
      <c r="AV29" s="164">
        <v>20.432434828583201</v>
      </c>
      <c r="AW29" s="164">
        <v>16.992551505689899</v>
      </c>
      <c r="AX29" s="164">
        <v>14.9457876377307</v>
      </c>
      <c r="AY29" s="171">
        <v>9.8557865334161097</v>
      </c>
      <c r="AZ29" s="164"/>
      <c r="BA29" s="172">
        <v>5.4945107954927099</v>
      </c>
      <c r="BB29" s="173">
        <v>22.518153981455001</v>
      </c>
      <c r="BC29" s="174">
        <v>13.7188013926538</v>
      </c>
      <c r="BD29" s="164"/>
      <c r="BE29" s="175">
        <v>11.0225064299468</v>
      </c>
      <c r="BF29" s="75"/>
    </row>
    <row r="30" spans="1:58" x14ac:dyDescent="0.2">
      <c r="A30" s="21" t="s">
        <v>50</v>
      </c>
      <c r="B30" t="s">
        <v>73</v>
      </c>
      <c r="C30" s="3"/>
      <c r="D30" s="24" t="s">
        <v>16</v>
      </c>
      <c r="E30" s="27" t="s">
        <v>17</v>
      </c>
      <c r="F30" s="3"/>
      <c r="G30" s="191">
        <v>30.833306487695701</v>
      </c>
      <c r="H30" s="186">
        <v>44.169850857568903</v>
      </c>
      <c r="I30" s="186">
        <v>56.877976137211</v>
      </c>
      <c r="J30" s="186">
        <v>57.371667412378798</v>
      </c>
      <c r="K30" s="186">
        <v>52.723856823266203</v>
      </c>
      <c r="L30" s="192">
        <v>48.395331543624103</v>
      </c>
      <c r="M30" s="186"/>
      <c r="N30" s="193">
        <v>49.404938105891098</v>
      </c>
      <c r="O30" s="194">
        <v>49.532222222222202</v>
      </c>
      <c r="P30" s="195">
        <v>49.468580164056597</v>
      </c>
      <c r="Q30" s="186"/>
      <c r="R30" s="196">
        <v>48.7019740066048</v>
      </c>
      <c r="S30" s="169"/>
      <c r="T30" s="170">
        <v>-20.015666400502401</v>
      </c>
      <c r="U30" s="164">
        <v>-8.1536078417107891</v>
      </c>
      <c r="V30" s="164">
        <v>16.956196600259101</v>
      </c>
      <c r="W30" s="164">
        <v>33.426056962108099</v>
      </c>
      <c r="X30" s="164">
        <v>33.272551020526599</v>
      </c>
      <c r="Y30" s="171">
        <v>11.084163708738201</v>
      </c>
      <c r="Z30" s="164"/>
      <c r="AA30" s="172">
        <v>6.89139226920586</v>
      </c>
      <c r="AB30" s="173">
        <v>33.573423266261301</v>
      </c>
      <c r="AC30" s="174">
        <v>18.7690401476302</v>
      </c>
      <c r="AD30" s="164"/>
      <c r="AE30" s="175">
        <v>13.2100172236789</v>
      </c>
      <c r="AF30" s="113"/>
      <c r="AG30" s="191">
        <v>33.093596942580099</v>
      </c>
      <c r="AH30" s="186">
        <v>47.095313199105099</v>
      </c>
      <c r="AI30" s="186">
        <v>52.561651752423501</v>
      </c>
      <c r="AJ30" s="186">
        <v>51.938495898583099</v>
      </c>
      <c r="AK30" s="186">
        <v>42.790611483967098</v>
      </c>
      <c r="AL30" s="192">
        <v>45.495933855331799</v>
      </c>
      <c r="AM30" s="186"/>
      <c r="AN30" s="193">
        <v>47.929107382550299</v>
      </c>
      <c r="AO30" s="194">
        <v>45.884884041759797</v>
      </c>
      <c r="AP30" s="195">
        <v>46.906995712155101</v>
      </c>
      <c r="AQ30" s="186"/>
      <c r="AR30" s="196">
        <v>45.899094385852699</v>
      </c>
      <c r="AS30" s="169"/>
      <c r="AT30" s="170">
        <v>-1.4943491225535399</v>
      </c>
      <c r="AU30" s="164">
        <v>7.0576772483737802</v>
      </c>
      <c r="AV30" s="164">
        <v>13.3085420903921</v>
      </c>
      <c r="AW30" s="164">
        <v>18.010118397090199</v>
      </c>
      <c r="AX30" s="164">
        <v>10.5991259611794</v>
      </c>
      <c r="AY30" s="171">
        <v>10.065818175822301</v>
      </c>
      <c r="AZ30" s="164"/>
      <c r="BA30" s="172">
        <v>9.3095062401742705</v>
      </c>
      <c r="BB30" s="173">
        <v>11.1653580547896</v>
      </c>
      <c r="BC30" s="174">
        <v>10.209406783597601</v>
      </c>
      <c r="BD30" s="164"/>
      <c r="BE30" s="175">
        <v>10.107705680597199</v>
      </c>
      <c r="BF30" s="75"/>
    </row>
    <row r="31" spans="1:58" x14ac:dyDescent="0.2">
      <c r="A31" s="21" t="s">
        <v>51</v>
      </c>
      <c r="B31" s="3" t="str">
        <f t="shared" si="0"/>
        <v>Staunton &amp; Harrisonburg, VA</v>
      </c>
      <c r="C31" s="3"/>
      <c r="D31" s="24" t="s">
        <v>16</v>
      </c>
      <c r="E31" s="27" t="s">
        <v>17</v>
      </c>
      <c r="F31" s="3"/>
      <c r="G31" s="191">
        <v>32.172045787545699</v>
      </c>
      <c r="H31" s="186">
        <v>48.790062271062197</v>
      </c>
      <c r="I31" s="186">
        <v>58.204320512820502</v>
      </c>
      <c r="J31" s="186">
        <v>59.1455183150183</v>
      </c>
      <c r="K31" s="186">
        <v>55.5604175824175</v>
      </c>
      <c r="L31" s="192">
        <v>50.774472893772803</v>
      </c>
      <c r="M31" s="186"/>
      <c r="N31" s="193">
        <v>50.243534798534697</v>
      </c>
      <c r="O31" s="194">
        <v>47.334053113553097</v>
      </c>
      <c r="P31" s="195">
        <v>48.788793956043897</v>
      </c>
      <c r="Q31" s="186"/>
      <c r="R31" s="196">
        <v>50.207136054421703</v>
      </c>
      <c r="S31" s="169"/>
      <c r="T31" s="170">
        <v>-28.823421987551999</v>
      </c>
      <c r="U31" s="164">
        <v>-8.4582104651871699</v>
      </c>
      <c r="V31" s="164">
        <v>11.5389627282656</v>
      </c>
      <c r="W31" s="164">
        <v>20.828675203544499</v>
      </c>
      <c r="X31" s="164">
        <v>22.358225428325401</v>
      </c>
      <c r="Y31" s="171">
        <v>3.6047524406163398</v>
      </c>
      <c r="Z31" s="164"/>
      <c r="AA31" s="172">
        <v>2.9134488496866902</v>
      </c>
      <c r="AB31" s="173">
        <v>9.2793154543350802</v>
      </c>
      <c r="AC31" s="174">
        <v>5.9061571859798301</v>
      </c>
      <c r="AD31" s="164"/>
      <c r="AE31" s="175">
        <v>4.2336302164853796</v>
      </c>
      <c r="AF31" s="113"/>
      <c r="AG31" s="191">
        <v>31.163783424908399</v>
      </c>
      <c r="AH31" s="186">
        <v>44.815054487179403</v>
      </c>
      <c r="AI31" s="186">
        <v>49.536069597069499</v>
      </c>
      <c r="AJ31" s="186">
        <v>48.4917161172161</v>
      </c>
      <c r="AK31" s="186">
        <v>44.388956501831501</v>
      </c>
      <c r="AL31" s="192">
        <v>43.679116025641001</v>
      </c>
      <c r="AM31" s="186"/>
      <c r="AN31" s="193">
        <v>48.855695054945002</v>
      </c>
      <c r="AO31" s="194">
        <v>43.515675824175801</v>
      </c>
      <c r="AP31" s="195">
        <v>46.185685439560402</v>
      </c>
      <c r="AQ31" s="186"/>
      <c r="AR31" s="196">
        <v>44.395278715332203</v>
      </c>
      <c r="AS31" s="169"/>
      <c r="AT31" s="170">
        <v>-3.3148656353911199</v>
      </c>
      <c r="AU31" s="164">
        <v>9.3594129914128192</v>
      </c>
      <c r="AV31" s="164">
        <v>16.751760446732501</v>
      </c>
      <c r="AW31" s="164">
        <v>16.879724493692098</v>
      </c>
      <c r="AX31" s="164">
        <v>12.645843708432199</v>
      </c>
      <c r="AY31" s="171">
        <v>11.123159289513399</v>
      </c>
      <c r="AZ31" s="164"/>
      <c r="BA31" s="172">
        <v>-0.188553474811743</v>
      </c>
      <c r="BB31" s="173">
        <v>1.55645084696359</v>
      </c>
      <c r="BC31" s="174">
        <v>0.62597720449622696</v>
      </c>
      <c r="BD31" s="164"/>
      <c r="BE31" s="175">
        <v>7.7811474461777896</v>
      </c>
      <c r="BF31" s="75"/>
    </row>
    <row r="32" spans="1:58" x14ac:dyDescent="0.2">
      <c r="A32" s="21" t="s">
        <v>52</v>
      </c>
      <c r="B32" s="3" t="str">
        <f t="shared" si="0"/>
        <v>Blacksburg &amp; Wytheville, VA</v>
      </c>
      <c r="C32" s="3"/>
      <c r="D32" s="24" t="s">
        <v>16</v>
      </c>
      <c r="E32" s="27" t="s">
        <v>17</v>
      </c>
      <c r="F32" s="3"/>
      <c r="G32" s="191">
        <v>26.4626944823552</v>
      </c>
      <c r="H32" s="186">
        <v>37.3949073893546</v>
      </c>
      <c r="I32" s="186">
        <v>45.417547280171497</v>
      </c>
      <c r="J32" s="186">
        <v>43.3857828036654</v>
      </c>
      <c r="K32" s="186">
        <v>39.185503996880399</v>
      </c>
      <c r="L32" s="192">
        <v>38.369287190485402</v>
      </c>
      <c r="M32" s="186"/>
      <c r="N32" s="193">
        <v>35.016104503801898</v>
      </c>
      <c r="O32" s="194">
        <v>32.628510430883203</v>
      </c>
      <c r="P32" s="195">
        <v>33.822307467342497</v>
      </c>
      <c r="Q32" s="186"/>
      <c r="R32" s="196">
        <v>37.070150126730297</v>
      </c>
      <c r="S32" s="169"/>
      <c r="T32" s="170">
        <v>-17.212114384177799</v>
      </c>
      <c r="U32" s="164">
        <v>1.2906508532016601</v>
      </c>
      <c r="V32" s="164">
        <v>16.742064856317</v>
      </c>
      <c r="W32" s="164">
        <v>19.020284871492802</v>
      </c>
      <c r="X32" s="164">
        <v>35.594303407368201</v>
      </c>
      <c r="Y32" s="171">
        <v>10.8051461195399</v>
      </c>
      <c r="Z32" s="164"/>
      <c r="AA32" s="172">
        <v>35.232854442877503</v>
      </c>
      <c r="AB32" s="173">
        <v>8.6651186925754899</v>
      </c>
      <c r="AC32" s="174">
        <v>20.967072730803601</v>
      </c>
      <c r="AD32" s="164"/>
      <c r="AE32" s="175">
        <v>13.285969536912001</v>
      </c>
      <c r="AF32" s="113"/>
      <c r="AG32" s="191">
        <v>24.792602846558701</v>
      </c>
      <c r="AH32" s="186">
        <v>35.263978845778901</v>
      </c>
      <c r="AI32" s="186">
        <v>39.858838467537502</v>
      </c>
      <c r="AJ32" s="186">
        <v>40.147931370637501</v>
      </c>
      <c r="AK32" s="186">
        <v>45.896967732501402</v>
      </c>
      <c r="AL32" s="192">
        <v>37.1920638526028</v>
      </c>
      <c r="AM32" s="186"/>
      <c r="AN32" s="193">
        <v>41.8031867810489</v>
      </c>
      <c r="AO32" s="194">
        <v>33.786244394618798</v>
      </c>
      <c r="AP32" s="195">
        <v>37.794715587833799</v>
      </c>
      <c r="AQ32" s="186"/>
      <c r="AR32" s="196">
        <v>37.364250062668802</v>
      </c>
      <c r="AS32" s="169"/>
      <c r="AT32" s="170">
        <v>-6.77757100858671</v>
      </c>
      <c r="AU32" s="164">
        <v>3.2104744764289301</v>
      </c>
      <c r="AV32" s="164">
        <v>8.0193378824924508</v>
      </c>
      <c r="AW32" s="164">
        <v>4.3833803374229401</v>
      </c>
      <c r="AX32" s="164">
        <v>12.6801024638141</v>
      </c>
      <c r="AY32" s="171">
        <v>5.1478854952206499</v>
      </c>
      <c r="AZ32" s="164"/>
      <c r="BA32" s="172">
        <v>17.651270245034201</v>
      </c>
      <c r="BB32" s="173">
        <v>4.0467333851793503</v>
      </c>
      <c r="BC32" s="174">
        <v>11.1550130920537</v>
      </c>
      <c r="BD32" s="164"/>
      <c r="BE32" s="175">
        <v>6.8162147045033299</v>
      </c>
      <c r="BF32" s="75"/>
    </row>
    <row r="33" spans="1:58" x14ac:dyDescent="0.2">
      <c r="A33" s="21" t="s">
        <v>53</v>
      </c>
      <c r="B33" s="3" t="str">
        <f t="shared" si="0"/>
        <v>Lynchburg, VA</v>
      </c>
      <c r="C33" s="3"/>
      <c r="D33" s="24" t="s">
        <v>16</v>
      </c>
      <c r="E33" s="27" t="s">
        <v>17</v>
      </c>
      <c r="F33" s="3"/>
      <c r="G33" s="191">
        <v>44.7484770582492</v>
      </c>
      <c r="H33" s="186">
        <v>35.226287015945303</v>
      </c>
      <c r="I33" s="186">
        <v>39.523355027660202</v>
      </c>
      <c r="J33" s="186">
        <v>36.472199804751</v>
      </c>
      <c r="K33" s="186">
        <v>34.790875366091697</v>
      </c>
      <c r="L33" s="192">
        <v>38.152238854539497</v>
      </c>
      <c r="M33" s="186"/>
      <c r="N33" s="193">
        <v>35.290663846404101</v>
      </c>
      <c r="O33" s="194">
        <v>39.531096648226402</v>
      </c>
      <c r="P33" s="195">
        <v>37.410880247315298</v>
      </c>
      <c r="Q33" s="186"/>
      <c r="R33" s="196">
        <v>37.940422109618297</v>
      </c>
      <c r="S33" s="169"/>
      <c r="T33" s="170">
        <v>76.234332986513095</v>
      </c>
      <c r="U33" s="164">
        <v>12.239105548971301</v>
      </c>
      <c r="V33" s="164">
        <v>28.5313633409123</v>
      </c>
      <c r="W33" s="164">
        <v>27.018011704196901</v>
      </c>
      <c r="X33" s="164">
        <v>31.275981413248701</v>
      </c>
      <c r="Y33" s="171">
        <v>33.6398434196972</v>
      </c>
      <c r="Z33" s="164"/>
      <c r="AA33" s="172">
        <v>-6.2735410092034698</v>
      </c>
      <c r="AB33" s="173">
        <v>60.489604173848797</v>
      </c>
      <c r="AC33" s="174">
        <v>20.1292304772563</v>
      </c>
      <c r="AD33" s="164"/>
      <c r="AE33" s="175">
        <v>29.535507372189599</v>
      </c>
      <c r="AF33" s="113"/>
      <c r="AG33" s="191">
        <v>35.4128758542141</v>
      </c>
      <c r="AH33" s="186">
        <v>44.642350309144099</v>
      </c>
      <c r="AI33" s="186">
        <v>49.330462902700901</v>
      </c>
      <c r="AJ33" s="186">
        <v>44.678649528148298</v>
      </c>
      <c r="AK33" s="186">
        <v>39.116789781972003</v>
      </c>
      <c r="AL33" s="192">
        <v>42.636225675235899</v>
      </c>
      <c r="AM33" s="186"/>
      <c r="AN33" s="193">
        <v>45.611651480637804</v>
      </c>
      <c r="AO33" s="194">
        <v>48.3846143833387</v>
      </c>
      <c r="AP33" s="195">
        <v>46.998132931988202</v>
      </c>
      <c r="AQ33" s="186"/>
      <c r="AR33" s="196">
        <v>43.882484891450801</v>
      </c>
      <c r="AS33" s="169"/>
      <c r="AT33" s="170">
        <v>15.6286922065208</v>
      </c>
      <c r="AU33" s="164">
        <v>12.703994983898401</v>
      </c>
      <c r="AV33" s="164">
        <v>20.912180000604199</v>
      </c>
      <c r="AW33" s="164">
        <v>17.407367301140201</v>
      </c>
      <c r="AX33" s="164">
        <v>16.711768898989099</v>
      </c>
      <c r="AY33" s="171">
        <v>16.744197944998099</v>
      </c>
      <c r="AZ33" s="164"/>
      <c r="BA33" s="172">
        <v>0.82000985269448401</v>
      </c>
      <c r="BB33" s="173">
        <v>17.3292349590497</v>
      </c>
      <c r="BC33" s="174">
        <v>8.6925896169480001</v>
      </c>
      <c r="BD33" s="164"/>
      <c r="BE33" s="175">
        <v>14.1565517522377</v>
      </c>
      <c r="BF33" s="75"/>
    </row>
    <row r="34" spans="1:58" x14ac:dyDescent="0.2">
      <c r="A34" s="21" t="s">
        <v>78</v>
      </c>
      <c r="B34" s="3" t="str">
        <f t="shared" si="0"/>
        <v>Central Virginia</v>
      </c>
      <c r="C34" s="3"/>
      <c r="D34" s="24" t="s">
        <v>16</v>
      </c>
      <c r="E34" s="27" t="s">
        <v>17</v>
      </c>
      <c r="F34" s="3"/>
      <c r="G34" s="191">
        <v>39.840291452529002</v>
      </c>
      <c r="H34" s="186">
        <v>41.0586171219908</v>
      </c>
      <c r="I34" s="186">
        <v>48.381862658912603</v>
      </c>
      <c r="J34" s="186">
        <v>49.653638761157602</v>
      </c>
      <c r="K34" s="186">
        <v>46.796656410603099</v>
      </c>
      <c r="L34" s="192">
        <v>45.146213281038598</v>
      </c>
      <c r="M34" s="186"/>
      <c r="N34" s="193">
        <v>49.735050716797403</v>
      </c>
      <c r="O34" s="194">
        <v>60.354796794698402</v>
      </c>
      <c r="P34" s="195">
        <v>55.044923755747902</v>
      </c>
      <c r="Q34" s="186"/>
      <c r="R34" s="196">
        <v>47.9744162738127</v>
      </c>
      <c r="S34" s="169"/>
      <c r="T34" s="170">
        <v>-4.7349568401529201</v>
      </c>
      <c r="U34" s="164">
        <v>-11.142871357571901</v>
      </c>
      <c r="V34" s="164">
        <v>1.4551805108001601</v>
      </c>
      <c r="W34" s="164">
        <v>9.0322035263526796</v>
      </c>
      <c r="X34" s="164">
        <v>8.3747980117344198</v>
      </c>
      <c r="Y34" s="171">
        <v>0.57677466400347199</v>
      </c>
      <c r="Z34" s="164"/>
      <c r="AA34" s="172">
        <v>-15.729006288958001</v>
      </c>
      <c r="AB34" s="173">
        <v>32.213358926952502</v>
      </c>
      <c r="AC34" s="174">
        <v>5.1660773895797298</v>
      </c>
      <c r="AD34" s="164"/>
      <c r="AE34" s="175">
        <v>2.0400262449339399</v>
      </c>
      <c r="AF34" s="113"/>
      <c r="AG34" s="191">
        <v>38.471101822423499</v>
      </c>
      <c r="AH34" s="186">
        <v>50.012346243575799</v>
      </c>
      <c r="AI34" s="186">
        <v>56.241752941574198</v>
      </c>
      <c r="AJ34" s="186">
        <v>55.512422572355902</v>
      </c>
      <c r="AK34" s="186">
        <v>49.105538865972399</v>
      </c>
      <c r="AL34" s="192">
        <v>49.868632489180399</v>
      </c>
      <c r="AM34" s="186"/>
      <c r="AN34" s="193">
        <v>51.716817098322899</v>
      </c>
      <c r="AO34" s="194">
        <v>57.3628761495807</v>
      </c>
      <c r="AP34" s="195">
        <v>54.539846623951803</v>
      </c>
      <c r="AQ34" s="186"/>
      <c r="AR34" s="196">
        <v>51.2032650991151</v>
      </c>
      <c r="AS34" s="169"/>
      <c r="AT34" s="170">
        <v>-12.6470825016675</v>
      </c>
      <c r="AU34" s="164">
        <v>-4.5977095521851403</v>
      </c>
      <c r="AV34" s="164">
        <v>1.5326057928068</v>
      </c>
      <c r="AW34" s="164">
        <v>1.43736160492855</v>
      </c>
      <c r="AX34" s="164">
        <v>-1.83394721785528</v>
      </c>
      <c r="AY34" s="171">
        <v>-2.83001871051811</v>
      </c>
      <c r="AZ34" s="164"/>
      <c r="BA34" s="172">
        <v>-8.8206192829164305</v>
      </c>
      <c r="BB34" s="173">
        <v>0.532944616306678</v>
      </c>
      <c r="BC34" s="174">
        <v>-4.1298294839021699</v>
      </c>
      <c r="BD34" s="164"/>
      <c r="BE34" s="175">
        <v>-3.2287513893625399</v>
      </c>
      <c r="BF34" s="75"/>
    </row>
    <row r="35" spans="1:58" x14ac:dyDescent="0.2">
      <c r="A35" s="21" t="s">
        <v>79</v>
      </c>
      <c r="B35" s="3" t="str">
        <f t="shared" si="0"/>
        <v>Chesapeake Bay</v>
      </c>
      <c r="C35" s="3"/>
      <c r="D35" s="24" t="s">
        <v>16</v>
      </c>
      <c r="E35" s="27" t="s">
        <v>17</v>
      </c>
      <c r="F35" s="3"/>
      <c r="G35" s="191">
        <v>40.228254410399202</v>
      </c>
      <c r="H35" s="186">
        <v>39.815153203342597</v>
      </c>
      <c r="I35" s="186">
        <v>46.733138347260898</v>
      </c>
      <c r="J35" s="186">
        <v>47.701392757660102</v>
      </c>
      <c r="K35" s="186">
        <v>38.163834726090897</v>
      </c>
      <c r="L35" s="192">
        <v>42.528354688950699</v>
      </c>
      <c r="M35" s="186"/>
      <c r="N35" s="193">
        <v>31.790352831940499</v>
      </c>
      <c r="O35" s="194">
        <v>37.3121169916434</v>
      </c>
      <c r="P35" s="195">
        <v>34.551234911792001</v>
      </c>
      <c r="Q35" s="186"/>
      <c r="R35" s="196">
        <v>40.249177609762498</v>
      </c>
      <c r="S35" s="169"/>
      <c r="T35" s="170">
        <v>11.351577936644</v>
      </c>
      <c r="U35" s="164">
        <v>-3.8287147212247499</v>
      </c>
      <c r="V35" s="164">
        <v>7.52494914463432</v>
      </c>
      <c r="W35" s="164">
        <v>14.639968277550899</v>
      </c>
      <c r="X35" s="164">
        <v>15.965133535343201</v>
      </c>
      <c r="Y35" s="171">
        <v>8.7628396939227198</v>
      </c>
      <c r="Z35" s="164"/>
      <c r="AA35" s="172">
        <v>-36.3048915340608</v>
      </c>
      <c r="AB35" s="173">
        <v>6.1057932992401902</v>
      </c>
      <c r="AC35" s="174">
        <v>-18.774845567851902</v>
      </c>
      <c r="AD35" s="164"/>
      <c r="AE35" s="175">
        <v>0.41322702399438799</v>
      </c>
      <c r="AF35" s="113"/>
      <c r="AG35" s="191">
        <v>34.395856545961003</v>
      </c>
      <c r="AH35" s="186">
        <v>45.802762302692599</v>
      </c>
      <c r="AI35" s="186">
        <v>48.860403899721398</v>
      </c>
      <c r="AJ35" s="186">
        <v>44.596973073351897</v>
      </c>
      <c r="AK35" s="186">
        <v>39.434816620241399</v>
      </c>
      <c r="AL35" s="192">
        <v>42.618162488393601</v>
      </c>
      <c r="AM35" s="186"/>
      <c r="AN35" s="193">
        <v>39.459268802228401</v>
      </c>
      <c r="AO35" s="194">
        <v>42.308662952646202</v>
      </c>
      <c r="AP35" s="195">
        <v>40.883965877437298</v>
      </c>
      <c r="AQ35" s="186"/>
      <c r="AR35" s="196">
        <v>42.122677742406097</v>
      </c>
      <c r="AS35" s="169"/>
      <c r="AT35" s="170">
        <v>-0.205344409853703</v>
      </c>
      <c r="AU35" s="164">
        <v>4.3720424603006398</v>
      </c>
      <c r="AV35" s="164">
        <v>8.0937144940616399</v>
      </c>
      <c r="AW35" s="164">
        <v>2.7442861775595202</v>
      </c>
      <c r="AX35" s="164">
        <v>1.7854447785596099</v>
      </c>
      <c r="AY35" s="171">
        <v>3.5922363556521799</v>
      </c>
      <c r="AZ35" s="164"/>
      <c r="BA35" s="172">
        <v>-12.669262178037901</v>
      </c>
      <c r="BB35" s="173">
        <v>-4.5775976632768103</v>
      </c>
      <c r="BC35" s="174">
        <v>-8.6616376012713108</v>
      </c>
      <c r="BD35" s="164"/>
      <c r="BE35" s="175">
        <v>-0.123562794277886</v>
      </c>
      <c r="BF35" s="75"/>
    </row>
    <row r="36" spans="1:58" x14ac:dyDescent="0.2">
      <c r="A36" s="21" t="s">
        <v>80</v>
      </c>
      <c r="B36" s="3" t="str">
        <f t="shared" si="0"/>
        <v>Coastal Virginia - Eastern Shore</v>
      </c>
      <c r="C36" s="3"/>
      <c r="D36" s="24" t="s">
        <v>16</v>
      </c>
      <c r="E36" s="27" t="s">
        <v>17</v>
      </c>
      <c r="F36" s="3"/>
      <c r="G36" s="191">
        <v>29.5104769114307</v>
      </c>
      <c r="H36" s="186">
        <v>35.920582891748602</v>
      </c>
      <c r="I36" s="186">
        <v>45.780643451930302</v>
      </c>
      <c r="J36" s="186">
        <v>45.637199091597203</v>
      </c>
      <c r="K36" s="186">
        <v>44.574769114307301</v>
      </c>
      <c r="L36" s="192">
        <v>40.284734292202799</v>
      </c>
      <c r="M36" s="186"/>
      <c r="N36" s="193">
        <v>47.4638228614685</v>
      </c>
      <c r="O36" s="194">
        <v>54.742785768357301</v>
      </c>
      <c r="P36" s="195">
        <v>51.103304314912897</v>
      </c>
      <c r="Q36" s="186"/>
      <c r="R36" s="196">
        <v>43.375754298691398</v>
      </c>
      <c r="S36" s="169"/>
      <c r="T36" s="170">
        <v>-14.849947847614301</v>
      </c>
      <c r="U36" s="164">
        <v>-19.8315207579261</v>
      </c>
      <c r="V36" s="164">
        <v>3.89979249356688</v>
      </c>
      <c r="W36" s="164">
        <v>12.0969744245567</v>
      </c>
      <c r="X36" s="164">
        <v>13.387417443456</v>
      </c>
      <c r="Y36" s="171">
        <v>-1.0445573141514699</v>
      </c>
      <c r="Z36" s="164"/>
      <c r="AA36" s="172">
        <v>-4.5102194268440403</v>
      </c>
      <c r="AB36" s="173">
        <v>38.958755037876003</v>
      </c>
      <c r="AC36" s="174">
        <v>14.2178566714078</v>
      </c>
      <c r="AD36" s="164"/>
      <c r="AE36" s="175">
        <v>3.6899390286276299</v>
      </c>
      <c r="AF36" s="113"/>
      <c r="AG36" s="191">
        <v>30.382189629068801</v>
      </c>
      <c r="AH36" s="186">
        <v>40.744152157456398</v>
      </c>
      <c r="AI36" s="186">
        <v>44.696822482967399</v>
      </c>
      <c r="AJ36" s="186">
        <v>44.238680923542702</v>
      </c>
      <c r="AK36" s="186">
        <v>38.260524224072597</v>
      </c>
      <c r="AL36" s="192">
        <v>39.6644738834216</v>
      </c>
      <c r="AM36" s="186"/>
      <c r="AN36" s="193">
        <v>40.862378879636601</v>
      </c>
      <c r="AO36" s="194">
        <v>42.671529144587403</v>
      </c>
      <c r="AP36" s="195">
        <v>41.766954012112002</v>
      </c>
      <c r="AQ36" s="186"/>
      <c r="AR36" s="196">
        <v>40.265182491618901</v>
      </c>
      <c r="AS36" s="169"/>
      <c r="AT36" s="170">
        <v>-3.8795721740393199</v>
      </c>
      <c r="AU36" s="164">
        <v>-2.5067215651398</v>
      </c>
      <c r="AV36" s="164">
        <v>8.8478731077411403</v>
      </c>
      <c r="AW36" s="164">
        <v>16.1835662666014</v>
      </c>
      <c r="AX36" s="164">
        <v>8.0050204304102799</v>
      </c>
      <c r="AY36" s="171">
        <v>5.5102136179033403</v>
      </c>
      <c r="AZ36" s="164"/>
      <c r="BA36" s="172">
        <v>0.42466271164115299</v>
      </c>
      <c r="BB36" s="173">
        <v>7.4209691636330701</v>
      </c>
      <c r="BC36" s="174">
        <v>3.86951522774749</v>
      </c>
      <c r="BD36" s="164"/>
      <c r="BE36" s="175">
        <v>5.0317271611898997</v>
      </c>
      <c r="BF36" s="75"/>
    </row>
    <row r="37" spans="1:58" x14ac:dyDescent="0.2">
      <c r="A37" s="21" t="s">
        <v>81</v>
      </c>
      <c r="B37" s="3" t="str">
        <f t="shared" si="0"/>
        <v>Coastal Virginia - Hampton Roads</v>
      </c>
      <c r="C37" s="3"/>
      <c r="D37" s="24" t="s">
        <v>16</v>
      </c>
      <c r="E37" s="27" t="s">
        <v>17</v>
      </c>
      <c r="F37" s="3"/>
      <c r="G37" s="191">
        <v>44.888769667477597</v>
      </c>
      <c r="H37" s="186">
        <v>47.649845093268397</v>
      </c>
      <c r="I37" s="186">
        <v>53.399692078940198</v>
      </c>
      <c r="J37" s="186">
        <v>55.443651033515003</v>
      </c>
      <c r="K37" s="186">
        <v>54.519170045958298</v>
      </c>
      <c r="L37" s="192">
        <v>51.181792528294501</v>
      </c>
      <c r="M37" s="186"/>
      <c r="N37" s="193">
        <v>57.965378751013702</v>
      </c>
      <c r="O37" s="194">
        <v>76.418399567450606</v>
      </c>
      <c r="P37" s="195">
        <v>67.191889159232204</v>
      </c>
      <c r="Q37" s="186"/>
      <c r="R37" s="196">
        <v>55.754904864130197</v>
      </c>
      <c r="S37" s="169"/>
      <c r="T37" s="170">
        <v>-2.6952936859143599</v>
      </c>
      <c r="U37" s="164">
        <v>-8.9773473588969193</v>
      </c>
      <c r="V37" s="164">
        <v>-0.45130384419547698</v>
      </c>
      <c r="W37" s="164">
        <v>7.6090618544265496</v>
      </c>
      <c r="X37" s="164">
        <v>13.413677533120399</v>
      </c>
      <c r="Y37" s="171">
        <v>1.66507628280564</v>
      </c>
      <c r="Z37" s="164"/>
      <c r="AA37" s="172">
        <v>-25.976997961636901</v>
      </c>
      <c r="AB37" s="173">
        <v>61.108641627230099</v>
      </c>
      <c r="AC37" s="174">
        <v>6.8561938131951701</v>
      </c>
      <c r="AD37" s="164"/>
      <c r="AE37" s="175">
        <v>3.3957023783930498</v>
      </c>
      <c r="AF37" s="113"/>
      <c r="AG37" s="191">
        <v>41.809177885915098</v>
      </c>
      <c r="AH37" s="186">
        <v>46.576168288726599</v>
      </c>
      <c r="AI37" s="186">
        <v>48.798136388213003</v>
      </c>
      <c r="AJ37" s="186">
        <v>48.781358053881597</v>
      </c>
      <c r="AK37" s="186">
        <v>47.364612462827701</v>
      </c>
      <c r="AL37" s="192">
        <v>46.666085044899901</v>
      </c>
      <c r="AM37" s="186"/>
      <c r="AN37" s="193">
        <v>60.384577926466598</v>
      </c>
      <c r="AO37" s="194">
        <v>70.054315355501402</v>
      </c>
      <c r="AP37" s="195">
        <v>65.219446640984003</v>
      </c>
      <c r="AQ37" s="186"/>
      <c r="AR37" s="196">
        <v>51.96669749022</v>
      </c>
      <c r="AS37" s="169"/>
      <c r="AT37" s="170">
        <v>3.6141753835833099</v>
      </c>
      <c r="AU37" s="164">
        <v>5.21093519784087</v>
      </c>
      <c r="AV37" s="164">
        <v>8.5592425718753802</v>
      </c>
      <c r="AW37" s="164">
        <v>11.2952619187305</v>
      </c>
      <c r="AX37" s="164">
        <v>6.47934095814899</v>
      </c>
      <c r="AY37" s="171">
        <v>7.0893520609723302</v>
      </c>
      <c r="AZ37" s="164"/>
      <c r="BA37" s="172">
        <v>-7.3443924475073299</v>
      </c>
      <c r="BB37" s="173">
        <v>10.3054799582203</v>
      </c>
      <c r="BC37" s="174">
        <v>1.36636419873024</v>
      </c>
      <c r="BD37" s="164"/>
      <c r="BE37" s="175">
        <v>4.9652279644189399</v>
      </c>
      <c r="BF37" s="75"/>
    </row>
    <row r="38" spans="1:58" x14ac:dyDescent="0.2">
      <c r="A38" s="20" t="s">
        <v>82</v>
      </c>
      <c r="B38" s="3" t="str">
        <f t="shared" si="0"/>
        <v>Northern Virginia</v>
      </c>
      <c r="C38" s="3"/>
      <c r="D38" s="24" t="s">
        <v>16</v>
      </c>
      <c r="E38" s="27" t="s">
        <v>17</v>
      </c>
      <c r="F38" s="3"/>
      <c r="G38" s="191">
        <v>40.848685796619101</v>
      </c>
      <c r="H38" s="186">
        <v>44.338773464293602</v>
      </c>
      <c r="I38" s="186">
        <v>48.340532094080402</v>
      </c>
      <c r="J38" s="186">
        <v>48.335824826998298</v>
      </c>
      <c r="K38" s="186">
        <v>45.97540272338</v>
      </c>
      <c r="L38" s="192">
        <v>45.567843781074302</v>
      </c>
      <c r="M38" s="186"/>
      <c r="N38" s="193">
        <v>49.980828581285301</v>
      </c>
      <c r="O38" s="194">
        <v>72.290900623008696</v>
      </c>
      <c r="P38" s="195">
        <v>61.135864602147002</v>
      </c>
      <c r="Q38" s="186"/>
      <c r="R38" s="196">
        <v>50.015849729952201</v>
      </c>
      <c r="S38" s="169"/>
      <c r="T38" s="170">
        <v>3.8893148813676102</v>
      </c>
      <c r="U38" s="164">
        <v>6.9565806520039102</v>
      </c>
      <c r="V38" s="164">
        <v>17.632670955170799</v>
      </c>
      <c r="W38" s="164">
        <v>21.919193301662801</v>
      </c>
      <c r="X38" s="164">
        <v>15.569519064238801</v>
      </c>
      <c r="Y38" s="171">
        <v>13.1860380874871</v>
      </c>
      <c r="Z38" s="164"/>
      <c r="AA38" s="172">
        <v>-19.578036089900699</v>
      </c>
      <c r="AB38" s="173">
        <v>68.670892569511295</v>
      </c>
      <c r="AC38" s="174">
        <v>16.441949591496702</v>
      </c>
      <c r="AD38" s="164"/>
      <c r="AE38" s="175">
        <v>14.3019648266269</v>
      </c>
      <c r="AF38" s="113"/>
      <c r="AG38" s="191">
        <v>48.142462304929197</v>
      </c>
      <c r="AH38" s="186">
        <v>65.312885423219697</v>
      </c>
      <c r="AI38" s="186">
        <v>73.732260080767901</v>
      </c>
      <c r="AJ38" s="186">
        <v>71.339865505205196</v>
      </c>
      <c r="AK38" s="186">
        <v>60.114065943543601</v>
      </c>
      <c r="AL38" s="192">
        <v>63.728307851533103</v>
      </c>
      <c r="AM38" s="186"/>
      <c r="AN38" s="193">
        <v>54.557294123018799</v>
      </c>
      <c r="AO38" s="194">
        <v>60.420765925279497</v>
      </c>
      <c r="AP38" s="195">
        <v>57.489030024149102</v>
      </c>
      <c r="AQ38" s="186"/>
      <c r="AR38" s="196">
        <v>61.945657043709097</v>
      </c>
      <c r="AS38" s="169"/>
      <c r="AT38" s="170">
        <v>20.502006872723001</v>
      </c>
      <c r="AU38" s="164">
        <v>34.793801716980198</v>
      </c>
      <c r="AV38" s="164">
        <v>42.505722296296497</v>
      </c>
      <c r="AW38" s="164">
        <v>41.093265400502197</v>
      </c>
      <c r="AX38" s="164">
        <v>31.498321219919401</v>
      </c>
      <c r="AY38" s="171">
        <v>34.776392664610299</v>
      </c>
      <c r="AZ38" s="164"/>
      <c r="BA38" s="172">
        <v>6.9313189833174302</v>
      </c>
      <c r="BB38" s="173">
        <v>23.105657272554399</v>
      </c>
      <c r="BC38" s="174">
        <v>14.861741032134301</v>
      </c>
      <c r="BD38" s="164"/>
      <c r="BE38" s="175">
        <v>28.852618238548001</v>
      </c>
      <c r="BF38" s="75"/>
    </row>
    <row r="39" spans="1:58" x14ac:dyDescent="0.2">
      <c r="A39" s="22" t="s">
        <v>83</v>
      </c>
      <c r="B39" s="3" t="str">
        <f t="shared" si="0"/>
        <v>Shenandoah Valley</v>
      </c>
      <c r="C39" s="3"/>
      <c r="D39" s="25" t="s">
        <v>16</v>
      </c>
      <c r="E39" s="28" t="s">
        <v>17</v>
      </c>
      <c r="F39" s="3"/>
      <c r="G39" s="197">
        <v>29.860495537374401</v>
      </c>
      <c r="H39" s="198">
        <v>42.967126255113399</v>
      </c>
      <c r="I39" s="198">
        <v>51.333621234659702</v>
      </c>
      <c r="J39" s="198">
        <v>52.436042208999602</v>
      </c>
      <c r="K39" s="198">
        <v>50.502666418742997</v>
      </c>
      <c r="L39" s="199">
        <v>45.419990330978003</v>
      </c>
      <c r="M39" s="186"/>
      <c r="N39" s="200">
        <v>46.685548531052397</v>
      </c>
      <c r="O39" s="201">
        <v>47.5677212718482</v>
      </c>
      <c r="P39" s="202">
        <v>47.126634901450302</v>
      </c>
      <c r="Q39" s="186"/>
      <c r="R39" s="203">
        <v>45.907603065398703</v>
      </c>
      <c r="S39" s="169"/>
      <c r="T39" s="176">
        <v>-28.878748150765301</v>
      </c>
      <c r="U39" s="177">
        <v>-13.1756228502535</v>
      </c>
      <c r="V39" s="177">
        <v>1.84759788609104</v>
      </c>
      <c r="W39" s="177">
        <v>11.040545496491101</v>
      </c>
      <c r="X39" s="177">
        <v>15.9976778953483</v>
      </c>
      <c r="Y39" s="178">
        <v>-2.3793696813421299</v>
      </c>
      <c r="Z39" s="164"/>
      <c r="AA39" s="179">
        <v>-5.6071591859071397</v>
      </c>
      <c r="AB39" s="180">
        <v>13.9580241438928</v>
      </c>
      <c r="AC39" s="181">
        <v>3.2971860342146599</v>
      </c>
      <c r="AD39" s="164"/>
      <c r="AE39" s="182">
        <v>-0.78242314555844505</v>
      </c>
      <c r="AF39" s="113"/>
      <c r="AG39" s="197">
        <v>30.732790303086599</v>
      </c>
      <c r="AH39" s="198">
        <v>41.757983451096997</v>
      </c>
      <c r="AI39" s="198">
        <v>46.194733637039697</v>
      </c>
      <c r="AJ39" s="198">
        <v>45.314369886574902</v>
      </c>
      <c r="AK39" s="198">
        <v>43.217922554853097</v>
      </c>
      <c r="AL39" s="199">
        <v>41.443559966530302</v>
      </c>
      <c r="AM39" s="186"/>
      <c r="AN39" s="200">
        <v>45.523187755671202</v>
      </c>
      <c r="AO39" s="201">
        <v>43.2521708813685</v>
      </c>
      <c r="AP39" s="202">
        <v>44.387679318519801</v>
      </c>
      <c r="AQ39" s="186"/>
      <c r="AR39" s="203">
        <v>42.284736924241599</v>
      </c>
      <c r="AS39" s="169"/>
      <c r="AT39" s="176">
        <v>-7.0221754645579502</v>
      </c>
      <c r="AU39" s="177">
        <v>3.4530220929968301</v>
      </c>
      <c r="AV39" s="177">
        <v>10.146090488203001</v>
      </c>
      <c r="AW39" s="177">
        <v>10.186942454342599</v>
      </c>
      <c r="AX39" s="177">
        <v>12.049469865732</v>
      </c>
      <c r="AY39" s="178">
        <v>6.2366695921902098</v>
      </c>
      <c r="AZ39" s="164"/>
      <c r="BA39" s="179">
        <v>0.85262226088402904</v>
      </c>
      <c r="BB39" s="180">
        <v>1.2850949984164399</v>
      </c>
      <c r="BC39" s="181">
        <v>1.0588403350589499</v>
      </c>
      <c r="BD39" s="164"/>
      <c r="BE39" s="182">
        <v>4.6325807809338304</v>
      </c>
      <c r="BF39" s="75"/>
    </row>
    <row r="40" spans="1:58" x14ac:dyDescent="0.2">
      <c r="A40" s="19" t="s">
        <v>84</v>
      </c>
      <c r="B40" s="3" t="str">
        <f t="shared" si="0"/>
        <v>Southern Virginia</v>
      </c>
      <c r="C40" s="9"/>
      <c r="D40" s="23" t="s">
        <v>16</v>
      </c>
      <c r="E40" s="26" t="s">
        <v>17</v>
      </c>
      <c r="F40" s="3"/>
      <c r="G40" s="183">
        <v>30.315624052551701</v>
      </c>
      <c r="H40" s="184">
        <v>37.249696816574001</v>
      </c>
      <c r="I40" s="184">
        <v>44.127147549267299</v>
      </c>
      <c r="J40" s="184">
        <v>43.216023244062598</v>
      </c>
      <c r="K40" s="184">
        <v>40.529810510358701</v>
      </c>
      <c r="L40" s="185">
        <v>39.087660434562899</v>
      </c>
      <c r="M40" s="186"/>
      <c r="N40" s="187">
        <v>37.291093986862002</v>
      </c>
      <c r="O40" s="188">
        <v>38.371210207175302</v>
      </c>
      <c r="P40" s="189">
        <v>37.831152097018602</v>
      </c>
      <c r="Q40" s="186"/>
      <c r="R40" s="190">
        <v>38.728658052407397</v>
      </c>
      <c r="S40" s="169"/>
      <c r="T40" s="161">
        <v>-8.6247767674531897</v>
      </c>
      <c r="U40" s="162">
        <v>-7.0735933257419896</v>
      </c>
      <c r="V40" s="162">
        <v>10.0403983536771</v>
      </c>
      <c r="W40" s="162">
        <v>18.037155190127098</v>
      </c>
      <c r="X40" s="162">
        <v>27.3455905376068</v>
      </c>
      <c r="Y40" s="163">
        <v>7.50066780495938</v>
      </c>
      <c r="Z40" s="164"/>
      <c r="AA40" s="165">
        <v>5.1237828000295504</v>
      </c>
      <c r="AB40" s="166">
        <v>8.5392869935453799</v>
      </c>
      <c r="AC40" s="167">
        <v>6.8285909269108096</v>
      </c>
      <c r="AD40" s="164"/>
      <c r="AE40" s="168">
        <v>7.3121739689900398</v>
      </c>
      <c r="AF40" s="114"/>
      <c r="AG40" s="183">
        <v>31.517916877210698</v>
      </c>
      <c r="AH40" s="184">
        <v>44.528107630116203</v>
      </c>
      <c r="AI40" s="184">
        <v>48.0480545730166</v>
      </c>
      <c r="AJ40" s="184">
        <v>46.563064679130797</v>
      </c>
      <c r="AK40" s="184">
        <v>37.760613946437502</v>
      </c>
      <c r="AL40" s="185">
        <v>41.683551541182403</v>
      </c>
      <c r="AM40" s="186"/>
      <c r="AN40" s="187">
        <v>36.800039792824599</v>
      </c>
      <c r="AO40" s="188">
        <v>37.579283729156103</v>
      </c>
      <c r="AP40" s="189">
        <v>37.189661760990298</v>
      </c>
      <c r="AQ40" s="186"/>
      <c r="AR40" s="190">
        <v>40.399583032556102</v>
      </c>
      <c r="AS40" s="169"/>
      <c r="AT40" s="161">
        <v>-5.7536741463209404</v>
      </c>
      <c r="AU40" s="162">
        <v>2.8495160992525101</v>
      </c>
      <c r="AV40" s="162">
        <v>8.6026817840283201</v>
      </c>
      <c r="AW40" s="162">
        <v>14.0089331114189</v>
      </c>
      <c r="AX40" s="162">
        <v>7.5972338778278203</v>
      </c>
      <c r="AY40" s="163">
        <v>5.8417284587560996</v>
      </c>
      <c r="AZ40" s="164"/>
      <c r="BA40" s="165">
        <v>1.8344926301600899</v>
      </c>
      <c r="BB40" s="166">
        <v>-3.3196582528706302</v>
      </c>
      <c r="BC40" s="167">
        <v>-0.83635229074448303</v>
      </c>
      <c r="BD40" s="164"/>
      <c r="BE40" s="168">
        <v>3.9996166267975601</v>
      </c>
      <c r="BF40" s="114"/>
    </row>
    <row r="41" spans="1:58" x14ac:dyDescent="0.2">
      <c r="A41" s="20" t="s">
        <v>85</v>
      </c>
      <c r="B41" s="3" t="str">
        <f t="shared" si="0"/>
        <v>Southwest Virginia - Blue Ridge Highlands</v>
      </c>
      <c r="C41" s="10"/>
      <c r="D41" s="24" t="s">
        <v>16</v>
      </c>
      <c r="E41" s="27" t="s">
        <v>17</v>
      </c>
      <c r="F41" s="3"/>
      <c r="G41" s="191">
        <v>31.706825817860299</v>
      </c>
      <c r="H41" s="186">
        <v>44.458993305545</v>
      </c>
      <c r="I41" s="186">
        <v>55.153844890741397</v>
      </c>
      <c r="J41" s="186">
        <v>51.609378552481999</v>
      </c>
      <c r="K41" s="186">
        <v>50.187054439812997</v>
      </c>
      <c r="L41" s="192">
        <v>46.623219401288303</v>
      </c>
      <c r="M41" s="186"/>
      <c r="N41" s="193">
        <v>46.1373626373626</v>
      </c>
      <c r="O41" s="194">
        <v>44.097415687760503</v>
      </c>
      <c r="P41" s="195">
        <v>45.117389162561501</v>
      </c>
      <c r="Q41" s="186"/>
      <c r="R41" s="196">
        <v>46.192982190223503</v>
      </c>
      <c r="S41" s="169"/>
      <c r="T41" s="170">
        <v>-20.315605276364099</v>
      </c>
      <c r="U41" s="164">
        <v>-8.41925744933266</v>
      </c>
      <c r="V41" s="164">
        <v>9.1293875701416596</v>
      </c>
      <c r="W41" s="164">
        <v>12.0057431073127</v>
      </c>
      <c r="X41" s="164">
        <v>28.241896890549199</v>
      </c>
      <c r="Y41" s="171">
        <v>4.0284850713957701</v>
      </c>
      <c r="Z41" s="164"/>
      <c r="AA41" s="172">
        <v>18.683926999300802</v>
      </c>
      <c r="AB41" s="173">
        <v>11.630390774488101</v>
      </c>
      <c r="AC41" s="174">
        <v>15.1288595772418</v>
      </c>
      <c r="AD41" s="164"/>
      <c r="AE41" s="175">
        <v>6.9048960587137902</v>
      </c>
      <c r="AF41" s="114"/>
      <c r="AG41" s="191">
        <v>28.399227611468898</v>
      </c>
      <c r="AH41" s="186">
        <v>39.548861311102598</v>
      </c>
      <c r="AI41" s="186">
        <v>43.6919101300997</v>
      </c>
      <c r="AJ41" s="186">
        <v>44.437704622963203</v>
      </c>
      <c r="AK41" s="186">
        <v>46.701693823417898</v>
      </c>
      <c r="AL41" s="192">
        <v>40.555879499810501</v>
      </c>
      <c r="AM41" s="186"/>
      <c r="AN41" s="193">
        <v>45.615976379941799</v>
      </c>
      <c r="AO41" s="194">
        <v>40.703065870910599</v>
      </c>
      <c r="AP41" s="195">
        <v>43.159521125426203</v>
      </c>
      <c r="AQ41" s="186"/>
      <c r="AR41" s="196">
        <v>41.299777107129302</v>
      </c>
      <c r="AS41" s="169"/>
      <c r="AT41" s="170">
        <v>-8.9028053885372902</v>
      </c>
      <c r="AU41" s="164">
        <v>-1.3954645923702</v>
      </c>
      <c r="AV41" s="164">
        <v>3.21012608805438</v>
      </c>
      <c r="AW41" s="164">
        <v>3.6142586258042901</v>
      </c>
      <c r="AX41" s="164">
        <v>9.7907348901986406</v>
      </c>
      <c r="AY41" s="171">
        <v>1.8782974259498</v>
      </c>
      <c r="AZ41" s="164"/>
      <c r="BA41" s="172">
        <v>11.3052989357311</v>
      </c>
      <c r="BB41" s="173">
        <v>2.61791708145015</v>
      </c>
      <c r="BC41" s="174">
        <v>7.0325999174732203</v>
      </c>
      <c r="BD41" s="164"/>
      <c r="BE41" s="175">
        <v>3.3645280950863201</v>
      </c>
      <c r="BF41" s="114"/>
    </row>
    <row r="42" spans="1:58" x14ac:dyDescent="0.2">
      <c r="A42" s="21" t="s">
        <v>86</v>
      </c>
      <c r="B42" s="3" t="str">
        <f t="shared" si="0"/>
        <v>Southwest Virginia - Heart of Appalachia</v>
      </c>
      <c r="C42" s="3"/>
      <c r="D42" s="24" t="s">
        <v>16</v>
      </c>
      <c r="E42" s="27" t="s">
        <v>17</v>
      </c>
      <c r="F42" s="3"/>
      <c r="G42" s="191">
        <v>25.551705069124399</v>
      </c>
      <c r="H42" s="186">
        <v>30.267228439762999</v>
      </c>
      <c r="I42" s="186">
        <v>41.223094140882097</v>
      </c>
      <c r="J42" s="186">
        <v>39.775760368663498</v>
      </c>
      <c r="K42" s="186">
        <v>34.767379855167803</v>
      </c>
      <c r="L42" s="192">
        <v>34.317033574720199</v>
      </c>
      <c r="M42" s="186"/>
      <c r="N42" s="193">
        <v>33.398334430546399</v>
      </c>
      <c r="O42" s="194">
        <v>37.0011718235681</v>
      </c>
      <c r="P42" s="195">
        <v>35.1997531270572</v>
      </c>
      <c r="Q42" s="186"/>
      <c r="R42" s="196">
        <v>34.569239161102203</v>
      </c>
      <c r="S42" s="169"/>
      <c r="T42" s="170">
        <v>-6.7589986974668497</v>
      </c>
      <c r="U42" s="164">
        <v>-19.833626936617701</v>
      </c>
      <c r="V42" s="164">
        <v>6.4954201337241297</v>
      </c>
      <c r="W42" s="164">
        <v>11.539592623394901</v>
      </c>
      <c r="X42" s="164">
        <v>22.9420479396152</v>
      </c>
      <c r="Y42" s="171">
        <v>2.2506427594466398</v>
      </c>
      <c r="Z42" s="164"/>
      <c r="AA42" s="172">
        <v>1.5253597919545401</v>
      </c>
      <c r="AB42" s="173">
        <v>29.1616251957924</v>
      </c>
      <c r="AC42" s="174">
        <v>14.167990097001301</v>
      </c>
      <c r="AD42" s="164"/>
      <c r="AE42" s="175">
        <v>5.4037172444883304</v>
      </c>
      <c r="AF42" s="114"/>
      <c r="AG42" s="191">
        <v>27.376914088215901</v>
      </c>
      <c r="AH42" s="186">
        <v>38.408214285714202</v>
      </c>
      <c r="AI42" s="186">
        <v>42.990307768268501</v>
      </c>
      <c r="AJ42" s="186">
        <v>40.748920342330401</v>
      </c>
      <c r="AK42" s="186">
        <v>34.042141211323198</v>
      </c>
      <c r="AL42" s="192">
        <v>36.713299539170499</v>
      </c>
      <c r="AM42" s="186"/>
      <c r="AN42" s="193">
        <v>37.077310730743903</v>
      </c>
      <c r="AO42" s="194">
        <v>34.248204410796497</v>
      </c>
      <c r="AP42" s="195">
        <v>35.662757570770196</v>
      </c>
      <c r="AQ42" s="186"/>
      <c r="AR42" s="196">
        <v>36.413144691056097</v>
      </c>
      <c r="AS42" s="169"/>
      <c r="AT42" s="170">
        <v>-5.9192141792871498</v>
      </c>
      <c r="AU42" s="164">
        <v>-4.8077279210007298</v>
      </c>
      <c r="AV42" s="164">
        <v>2.31041126058363</v>
      </c>
      <c r="AW42" s="164">
        <v>8.2245625740466402</v>
      </c>
      <c r="AX42" s="164">
        <v>8.4960393237725196</v>
      </c>
      <c r="AY42" s="171">
        <v>1.70144083494841</v>
      </c>
      <c r="AZ42" s="164"/>
      <c r="BA42" s="172">
        <v>4.5593861676259397</v>
      </c>
      <c r="BB42" s="173">
        <v>3.4198987504849199</v>
      </c>
      <c r="BC42" s="174">
        <v>3.98467172173447</v>
      </c>
      <c r="BD42" s="164"/>
      <c r="BE42" s="175">
        <v>2.3229428457831802</v>
      </c>
      <c r="BF42" s="114"/>
    </row>
    <row r="43" spans="1:58" x14ac:dyDescent="0.2">
      <c r="A43" s="22" t="s">
        <v>87</v>
      </c>
      <c r="B43" s="3" t="str">
        <f t="shared" si="0"/>
        <v>Virginia Mountains</v>
      </c>
      <c r="C43" s="3"/>
      <c r="D43" s="25" t="s">
        <v>16</v>
      </c>
      <c r="E43" s="28" t="s">
        <v>17</v>
      </c>
      <c r="F43" s="3"/>
      <c r="G43" s="197">
        <v>51.8619280242809</v>
      </c>
      <c r="H43" s="198">
        <v>59.168145685792702</v>
      </c>
      <c r="I43" s="198">
        <v>64.700582454111796</v>
      </c>
      <c r="J43" s="198">
        <v>62.202037866743701</v>
      </c>
      <c r="K43" s="198">
        <v>59.816792889145802</v>
      </c>
      <c r="L43" s="199">
        <v>59.549897384014997</v>
      </c>
      <c r="M43" s="186"/>
      <c r="N43" s="200">
        <v>58.648095100448003</v>
      </c>
      <c r="O43" s="201">
        <v>67.527120971238602</v>
      </c>
      <c r="P43" s="202">
        <v>63.087608035843303</v>
      </c>
      <c r="Q43" s="186"/>
      <c r="R43" s="203">
        <v>60.5606718559659</v>
      </c>
      <c r="S43" s="169"/>
      <c r="T43" s="176">
        <v>8.2168915060732193</v>
      </c>
      <c r="U43" s="177">
        <v>6.0925436480200998</v>
      </c>
      <c r="V43" s="177">
        <v>12.694879372329501</v>
      </c>
      <c r="W43" s="177">
        <v>17.527615784786502</v>
      </c>
      <c r="X43" s="177">
        <v>16.8505434815171</v>
      </c>
      <c r="Y43" s="178">
        <v>12.2638800582593</v>
      </c>
      <c r="Z43" s="164"/>
      <c r="AA43" s="179">
        <v>-8.24313079948619</v>
      </c>
      <c r="AB43" s="180">
        <v>39.610409446346097</v>
      </c>
      <c r="AC43" s="181">
        <v>12.370399364775301</v>
      </c>
      <c r="AD43" s="164"/>
      <c r="AE43" s="182">
        <v>12.295562915106</v>
      </c>
      <c r="AF43" s="114"/>
      <c r="AG43" s="197">
        <v>39.427188538806099</v>
      </c>
      <c r="AH43" s="198">
        <v>50.017025581731403</v>
      </c>
      <c r="AI43" s="198">
        <v>53.826014958808997</v>
      </c>
      <c r="AJ43" s="198">
        <v>52.3934994218817</v>
      </c>
      <c r="AK43" s="198">
        <v>48.8042614539673</v>
      </c>
      <c r="AL43" s="199">
        <v>48.893597991039101</v>
      </c>
      <c r="AM43" s="186"/>
      <c r="AN43" s="200">
        <v>58.192749674808397</v>
      </c>
      <c r="AO43" s="201">
        <v>59.976992339933503</v>
      </c>
      <c r="AP43" s="202">
        <v>59.084871007371</v>
      </c>
      <c r="AQ43" s="186"/>
      <c r="AR43" s="203">
        <v>51.805390281419598</v>
      </c>
      <c r="AS43" s="169"/>
      <c r="AT43" s="176">
        <v>-0.45684900811194101</v>
      </c>
      <c r="AU43" s="177">
        <v>2.1432217204678299</v>
      </c>
      <c r="AV43" s="177">
        <v>12.808720211484401</v>
      </c>
      <c r="AW43" s="177">
        <v>14.720660698607</v>
      </c>
      <c r="AX43" s="177">
        <v>10.873345362095799</v>
      </c>
      <c r="AY43" s="178">
        <v>8.1819114549873504</v>
      </c>
      <c r="AZ43" s="164"/>
      <c r="BA43" s="179">
        <v>12.548038667190401</v>
      </c>
      <c r="BB43" s="180">
        <v>17.422111465021</v>
      </c>
      <c r="BC43" s="181">
        <v>14.9702156218471</v>
      </c>
      <c r="BD43" s="164"/>
      <c r="BE43" s="182">
        <v>10.3041843774461</v>
      </c>
      <c r="BF43" s="114"/>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M5" sqref="M5"/>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8"/>
      <c r="B1" s="79" t="s">
        <v>100</v>
      </c>
      <c r="D1" s="154"/>
      <c r="E1" s="154"/>
      <c r="F1" s="154"/>
      <c r="G1" s="154"/>
      <c r="H1" s="154"/>
      <c r="I1" s="154"/>
      <c r="J1" s="154"/>
      <c r="K1" s="154"/>
      <c r="L1" s="154"/>
      <c r="M1" s="154"/>
      <c r="N1" s="154"/>
      <c r="O1" s="154"/>
      <c r="P1" s="154"/>
      <c r="Q1" s="154"/>
      <c r="R1" s="154"/>
      <c r="S1" s="154"/>
      <c r="T1" s="154"/>
      <c r="U1" s="154"/>
      <c r="V1" s="154"/>
      <c r="W1" s="154"/>
      <c r="X1" s="154"/>
      <c r="Y1" s="155"/>
      <c r="Z1" s="155"/>
      <c r="AA1" s="155"/>
      <c r="AB1" s="155"/>
      <c r="AC1" s="155"/>
      <c r="AD1" s="155"/>
      <c r="AE1" s="155"/>
      <c r="AF1" s="155"/>
      <c r="AG1" s="155"/>
      <c r="AH1" s="155"/>
      <c r="AI1" s="155"/>
      <c r="AJ1" s="155"/>
      <c r="AK1" s="155"/>
      <c r="AL1" s="155"/>
    </row>
    <row r="2" spans="1:50" ht="15" customHeight="1" x14ac:dyDescent="0.2">
      <c r="A2" s="154"/>
      <c r="B2" t="s">
        <v>134</v>
      </c>
      <c r="C2" s="154"/>
      <c r="D2" s="154"/>
      <c r="E2" s="154"/>
      <c r="F2" s="154"/>
      <c r="G2" s="154"/>
      <c r="H2" s="154"/>
      <c r="I2" s="154"/>
      <c r="J2" s="154"/>
      <c r="K2" s="154"/>
      <c r="L2" s="154"/>
      <c r="M2" s="154"/>
      <c r="N2" s="154"/>
      <c r="O2" s="154"/>
      <c r="P2" s="154"/>
      <c r="Q2" s="154"/>
      <c r="R2" s="154"/>
      <c r="S2" s="154"/>
      <c r="T2" s="154"/>
      <c r="U2" s="154"/>
      <c r="V2" s="154"/>
      <c r="W2" s="154"/>
      <c r="X2" s="154"/>
      <c r="Y2" s="155"/>
      <c r="Z2" s="155"/>
      <c r="AA2" s="155"/>
      <c r="AB2" s="155"/>
      <c r="AC2" s="155"/>
      <c r="AD2" s="155"/>
      <c r="AE2" s="155"/>
      <c r="AF2" s="155"/>
      <c r="AG2" s="155"/>
      <c r="AH2" s="155"/>
      <c r="AI2" s="155"/>
      <c r="AJ2" s="155"/>
      <c r="AK2" s="155"/>
      <c r="AL2" s="155"/>
    </row>
    <row r="3" spans="1:50" x14ac:dyDescent="0.2">
      <c r="A3" s="154"/>
      <c r="B3" s="154"/>
      <c r="C3" s="154"/>
      <c r="D3" s="154"/>
      <c r="E3" s="154"/>
      <c r="F3" s="154"/>
      <c r="G3" s="154"/>
      <c r="H3" s="154"/>
      <c r="I3" s="154"/>
      <c r="J3" s="154"/>
      <c r="K3" s="154"/>
      <c r="L3" s="154"/>
      <c r="M3" s="154"/>
      <c r="N3" s="154"/>
      <c r="O3" s="154"/>
      <c r="P3" s="154"/>
      <c r="Q3" s="154"/>
      <c r="R3" s="154"/>
      <c r="S3" s="154"/>
      <c r="T3" s="154"/>
      <c r="U3" s="154"/>
      <c r="V3" s="154"/>
      <c r="W3" s="154"/>
      <c r="X3" s="154"/>
      <c r="Y3" s="155"/>
      <c r="Z3" s="155"/>
      <c r="AA3" s="155"/>
      <c r="AB3" s="155"/>
      <c r="AC3" s="155"/>
      <c r="AD3" s="155"/>
      <c r="AE3" s="155"/>
      <c r="AF3" s="155"/>
      <c r="AG3" s="155"/>
      <c r="AH3" s="155"/>
      <c r="AI3" s="155"/>
      <c r="AJ3" s="155"/>
      <c r="AK3" s="155"/>
      <c r="AL3" s="155"/>
    </row>
    <row r="4" spans="1:50" x14ac:dyDescent="0.2">
      <c r="A4" s="154"/>
      <c r="B4" s="154"/>
      <c r="C4" s="154"/>
      <c r="D4" s="154"/>
      <c r="E4" s="154"/>
      <c r="F4" s="154"/>
      <c r="G4" s="154"/>
      <c r="H4" s="154"/>
      <c r="I4" s="154"/>
      <c r="J4" s="154"/>
      <c r="K4" s="154"/>
      <c r="L4" s="154"/>
      <c r="M4" s="154"/>
      <c r="N4" s="154"/>
      <c r="O4" s="154"/>
      <c r="P4" s="154"/>
      <c r="Q4" s="154"/>
      <c r="R4" s="154"/>
      <c r="S4" s="154"/>
      <c r="T4" s="154"/>
      <c r="U4" s="154"/>
      <c r="V4" s="154"/>
      <c r="W4" s="154"/>
      <c r="X4" s="154"/>
      <c r="Y4" s="155"/>
      <c r="Z4" s="155"/>
      <c r="AA4" s="155"/>
      <c r="AB4" s="155"/>
      <c r="AC4" s="155"/>
      <c r="AD4" s="155"/>
      <c r="AE4" s="155"/>
      <c r="AF4" s="155"/>
      <c r="AG4" s="155"/>
      <c r="AH4" s="155"/>
      <c r="AI4" s="155"/>
      <c r="AJ4" s="155"/>
      <c r="AK4" s="155"/>
      <c r="AL4" s="155"/>
    </row>
    <row r="5" spans="1:50" x14ac:dyDescent="0.2">
      <c r="A5" s="154"/>
      <c r="B5" s="154"/>
      <c r="C5" s="154"/>
      <c r="D5" s="154"/>
      <c r="E5" s="154"/>
      <c r="F5" s="154"/>
      <c r="G5" s="154"/>
      <c r="H5" s="154"/>
      <c r="I5" s="154"/>
      <c r="J5" s="154"/>
      <c r="K5" s="154"/>
      <c r="L5" s="154"/>
      <c r="M5" s="154"/>
      <c r="N5" s="154"/>
      <c r="O5" s="154"/>
      <c r="P5" s="154"/>
      <c r="Q5" s="154"/>
      <c r="R5" s="154"/>
      <c r="S5" s="154"/>
      <c r="T5" s="154"/>
      <c r="U5" s="154"/>
      <c r="V5" s="154"/>
      <c r="W5" s="154"/>
      <c r="X5" s="154"/>
      <c r="Y5" s="155"/>
      <c r="Z5" s="155"/>
      <c r="AA5" s="155"/>
      <c r="AB5" s="155"/>
      <c r="AC5" s="155"/>
      <c r="AD5" s="155"/>
      <c r="AE5" s="155"/>
      <c r="AF5" s="155"/>
      <c r="AG5" s="155"/>
      <c r="AH5" s="155"/>
      <c r="AI5" s="155"/>
      <c r="AJ5" s="155"/>
      <c r="AK5" s="155"/>
      <c r="AL5" s="155"/>
    </row>
    <row r="6" spans="1:50" x14ac:dyDescent="0.2">
      <c r="A6" s="154"/>
      <c r="B6" s="154"/>
      <c r="C6" s="154"/>
      <c r="D6" s="154"/>
      <c r="E6" s="154"/>
      <c r="F6" s="154"/>
      <c r="G6" s="154"/>
      <c r="H6" s="154"/>
      <c r="I6" s="154"/>
      <c r="J6" s="154"/>
      <c r="K6" s="154"/>
      <c r="L6" s="154"/>
      <c r="M6" s="154"/>
      <c r="N6" s="154"/>
      <c r="O6" s="154"/>
      <c r="P6" s="154"/>
      <c r="Q6" s="154"/>
      <c r="R6" s="154"/>
      <c r="S6" s="154"/>
      <c r="T6" s="154"/>
      <c r="U6" s="154"/>
      <c r="V6" s="154"/>
      <c r="W6" s="154"/>
      <c r="X6" s="154"/>
      <c r="Y6" s="155"/>
      <c r="Z6" s="155"/>
      <c r="AA6" s="155"/>
      <c r="AB6" s="155"/>
      <c r="AC6" s="155"/>
      <c r="AD6" s="155"/>
      <c r="AE6" s="155"/>
      <c r="AF6" s="155"/>
      <c r="AG6" s="155"/>
      <c r="AH6" s="155"/>
      <c r="AI6" s="155"/>
      <c r="AJ6" s="155"/>
      <c r="AK6" s="155"/>
      <c r="AL6" s="155"/>
    </row>
    <row r="7" spans="1:50" x14ac:dyDescent="0.2">
      <c r="A7" s="154"/>
      <c r="B7" s="154"/>
      <c r="C7" s="154"/>
      <c r="D7" s="154"/>
      <c r="E7" s="154"/>
      <c r="F7" s="154"/>
      <c r="G7" s="154"/>
      <c r="H7" s="154"/>
      <c r="I7" s="154"/>
      <c r="J7" s="154"/>
      <c r="K7" s="154"/>
      <c r="L7" s="154"/>
      <c r="M7" s="154"/>
      <c r="N7" s="154"/>
      <c r="O7" s="154"/>
      <c r="P7" s="154"/>
      <c r="Q7" s="154"/>
      <c r="R7" s="154"/>
      <c r="S7" s="154"/>
      <c r="T7" s="154"/>
      <c r="U7" s="154"/>
      <c r="V7" s="154"/>
      <c r="W7" s="154"/>
      <c r="X7" s="154"/>
      <c r="Y7" s="155"/>
      <c r="Z7" s="155"/>
      <c r="AA7" s="155"/>
      <c r="AB7" s="155"/>
      <c r="AC7" s="155"/>
      <c r="AD7" s="155"/>
      <c r="AE7" s="155"/>
      <c r="AF7" s="155"/>
      <c r="AG7" s="155"/>
      <c r="AH7" s="155"/>
      <c r="AI7" s="155"/>
      <c r="AJ7" s="155"/>
      <c r="AK7" s="155"/>
      <c r="AL7" s="155"/>
    </row>
    <row r="8" spans="1:50" ht="18" customHeight="1" x14ac:dyDescent="0.25">
      <c r="A8" s="80"/>
      <c r="B8" s="154"/>
      <c r="C8" s="154"/>
      <c r="D8" s="150" t="s">
        <v>131</v>
      </c>
      <c r="E8" s="150"/>
      <c r="F8" s="150"/>
      <c r="G8" s="150"/>
      <c r="H8" s="150"/>
      <c r="I8" s="150"/>
      <c r="J8" s="150"/>
      <c r="K8" s="80"/>
      <c r="L8" s="80"/>
      <c r="M8" s="80"/>
      <c r="N8" s="80"/>
      <c r="O8" s="154"/>
      <c r="P8" s="150" t="s">
        <v>120</v>
      </c>
      <c r="Q8" s="150"/>
      <c r="R8" s="150"/>
      <c r="S8" s="150"/>
      <c r="T8" s="150"/>
      <c r="U8" s="150"/>
      <c r="V8" s="150"/>
      <c r="W8" s="80"/>
      <c r="X8" s="80"/>
      <c r="Y8" s="155"/>
      <c r="Z8" s="155"/>
      <c r="AA8" s="155"/>
      <c r="AB8" s="155"/>
      <c r="AC8" s="155"/>
      <c r="AD8" s="155"/>
      <c r="AE8" s="155"/>
      <c r="AF8" s="155"/>
      <c r="AG8" s="155"/>
      <c r="AH8" s="155"/>
      <c r="AI8" s="155"/>
      <c r="AJ8" s="155"/>
      <c r="AK8" s="155"/>
      <c r="AL8" s="155"/>
    </row>
    <row r="9" spans="1:50" ht="15.75" customHeight="1" x14ac:dyDescent="0.2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
      <c r="A10" s="156"/>
      <c r="B10" s="154"/>
      <c r="C10" s="86" t="s">
        <v>113</v>
      </c>
      <c r="D10" s="87">
        <v>4</v>
      </c>
      <c r="E10" s="88">
        <v>5</v>
      </c>
      <c r="F10" s="88">
        <v>6</v>
      </c>
      <c r="G10" s="88">
        <v>7</v>
      </c>
      <c r="H10" s="88">
        <v>8</v>
      </c>
      <c r="I10" s="88">
        <v>9</v>
      </c>
      <c r="J10" s="89">
        <v>10</v>
      </c>
      <c r="K10" s="156"/>
      <c r="L10" s="156"/>
      <c r="M10" s="157" t="s">
        <v>103</v>
      </c>
      <c r="N10" s="158"/>
      <c r="O10" s="86" t="s">
        <v>113</v>
      </c>
      <c r="P10" s="87">
        <v>5</v>
      </c>
      <c r="Q10" s="88">
        <v>6</v>
      </c>
      <c r="R10" s="88">
        <v>7</v>
      </c>
      <c r="S10" s="88">
        <v>8</v>
      </c>
      <c r="T10" s="88">
        <v>9</v>
      </c>
      <c r="U10" s="88">
        <v>10</v>
      </c>
      <c r="V10" s="89">
        <v>11</v>
      </c>
      <c r="W10" s="156"/>
      <c r="X10" s="156"/>
      <c r="Y10" s="155"/>
      <c r="Z10" s="155"/>
      <c r="AA10" s="155"/>
      <c r="AB10" s="155"/>
      <c r="AC10" s="155"/>
      <c r="AD10" s="155"/>
      <c r="AE10" s="155"/>
      <c r="AF10" s="155"/>
      <c r="AG10" s="155"/>
      <c r="AH10" s="155"/>
      <c r="AI10" s="155"/>
      <c r="AJ10" s="155"/>
      <c r="AK10" s="155"/>
      <c r="AL10" s="155"/>
    </row>
    <row r="11" spans="1:50" ht="20.100000000000001" customHeight="1" x14ac:dyDescent="0.2">
      <c r="A11" s="156"/>
      <c r="B11" s="154"/>
      <c r="C11" s="86" t="s">
        <v>113</v>
      </c>
      <c r="D11" s="90">
        <v>11</v>
      </c>
      <c r="E11" s="91">
        <v>12</v>
      </c>
      <c r="F11" s="91">
        <v>13</v>
      </c>
      <c r="G11" s="91">
        <v>14</v>
      </c>
      <c r="H11" s="91">
        <v>15</v>
      </c>
      <c r="I11" s="91">
        <v>16</v>
      </c>
      <c r="J11" s="92">
        <v>17</v>
      </c>
      <c r="K11" s="156"/>
      <c r="L11" s="156"/>
      <c r="M11" s="157" t="s">
        <v>103</v>
      </c>
      <c r="N11" s="158"/>
      <c r="O11" s="86" t="s">
        <v>113</v>
      </c>
      <c r="P11" s="90">
        <v>12</v>
      </c>
      <c r="Q11" s="91">
        <v>13</v>
      </c>
      <c r="R11" s="91">
        <v>14</v>
      </c>
      <c r="S11" s="91">
        <v>15</v>
      </c>
      <c r="T11" s="91">
        <v>16</v>
      </c>
      <c r="U11" s="91">
        <v>17</v>
      </c>
      <c r="V11" s="92">
        <v>18</v>
      </c>
      <c r="W11" s="156"/>
      <c r="X11" s="156"/>
      <c r="Y11" s="155"/>
      <c r="Z11" s="155"/>
      <c r="AA11" s="155"/>
      <c r="AB11" s="155"/>
      <c r="AC11" s="155"/>
      <c r="AD11" s="155"/>
      <c r="AE11" s="155"/>
      <c r="AF11" s="155"/>
      <c r="AG11" s="155"/>
      <c r="AH11" s="155"/>
      <c r="AI11" s="155"/>
      <c r="AJ11" s="155"/>
      <c r="AK11" s="155"/>
      <c r="AL11" s="155"/>
    </row>
    <row r="12" spans="1:50" ht="20.100000000000001" customHeight="1" x14ac:dyDescent="0.2">
      <c r="A12" s="156"/>
      <c r="B12" s="154"/>
      <c r="C12" s="86" t="s">
        <v>113</v>
      </c>
      <c r="D12" s="93">
        <v>18</v>
      </c>
      <c r="E12" s="94">
        <v>19</v>
      </c>
      <c r="F12" s="94">
        <v>20</v>
      </c>
      <c r="G12" s="94">
        <v>21</v>
      </c>
      <c r="H12" s="94">
        <v>22</v>
      </c>
      <c r="I12" s="94">
        <v>23</v>
      </c>
      <c r="J12" s="95">
        <v>24</v>
      </c>
      <c r="K12" s="156"/>
      <c r="L12" s="156"/>
      <c r="M12" s="157" t="s">
        <v>103</v>
      </c>
      <c r="N12" s="158"/>
      <c r="O12" s="86" t="s">
        <v>113</v>
      </c>
      <c r="P12" s="93">
        <v>19</v>
      </c>
      <c r="Q12" s="94">
        <v>20</v>
      </c>
      <c r="R12" s="94">
        <v>21</v>
      </c>
      <c r="S12" s="94">
        <v>22</v>
      </c>
      <c r="T12" s="94">
        <v>23</v>
      </c>
      <c r="U12" s="94">
        <v>24</v>
      </c>
      <c r="V12" s="95">
        <v>25</v>
      </c>
      <c r="W12" s="156"/>
      <c r="X12" s="156"/>
      <c r="Y12" s="155"/>
      <c r="Z12" s="155"/>
      <c r="AA12" s="155"/>
      <c r="AB12" s="155"/>
      <c r="AC12" s="155"/>
      <c r="AD12" s="155"/>
      <c r="AE12" s="155"/>
      <c r="AF12" s="155"/>
      <c r="AG12" s="155"/>
      <c r="AH12" s="155"/>
      <c r="AI12" s="155"/>
      <c r="AJ12" s="155"/>
      <c r="AK12" s="155"/>
      <c r="AL12" s="155"/>
    </row>
    <row r="13" spans="1:50" ht="20.100000000000001" customHeight="1" x14ac:dyDescent="0.2">
      <c r="A13" s="156"/>
      <c r="B13" s="154"/>
      <c r="C13" s="86" t="s">
        <v>113</v>
      </c>
      <c r="D13" s="96">
        <v>25</v>
      </c>
      <c r="E13" s="97">
        <v>26</v>
      </c>
      <c r="F13" s="97">
        <v>27</v>
      </c>
      <c r="G13" s="97">
        <v>28</v>
      </c>
      <c r="H13" s="97">
        <v>29</v>
      </c>
      <c r="I13" s="97">
        <v>30</v>
      </c>
      <c r="J13" s="98">
        <v>31</v>
      </c>
      <c r="K13" s="156"/>
      <c r="L13" s="156"/>
      <c r="M13" s="157" t="s">
        <v>103</v>
      </c>
      <c r="N13" s="158"/>
      <c r="O13" s="86" t="s">
        <v>121</v>
      </c>
      <c r="P13" s="96">
        <v>26</v>
      </c>
      <c r="Q13" s="97">
        <v>27</v>
      </c>
      <c r="R13" s="97">
        <v>28</v>
      </c>
      <c r="S13" s="97">
        <v>29</v>
      </c>
      <c r="T13" s="97">
        <v>30</v>
      </c>
      <c r="U13" s="97">
        <v>31</v>
      </c>
      <c r="V13" s="98">
        <v>1</v>
      </c>
      <c r="W13" s="156"/>
      <c r="X13" s="156"/>
      <c r="Y13" s="155"/>
      <c r="Z13" s="155"/>
      <c r="AA13" s="155"/>
      <c r="AB13" s="155"/>
      <c r="AC13" s="155"/>
      <c r="AD13" s="155"/>
      <c r="AE13" s="155"/>
      <c r="AF13" s="155"/>
      <c r="AG13" s="155"/>
      <c r="AH13" s="155"/>
      <c r="AI13" s="155"/>
      <c r="AJ13" s="155"/>
      <c r="AK13" s="155"/>
      <c r="AL13" s="155"/>
    </row>
    <row r="14" spans="1:50" ht="20.100000000000001" customHeight="1" x14ac:dyDescent="0.2">
      <c r="A14" s="156"/>
      <c r="B14" s="154"/>
      <c r="C14" s="86" t="s">
        <v>132</v>
      </c>
      <c r="D14" s="99">
        <v>1</v>
      </c>
      <c r="E14" s="100">
        <v>2</v>
      </c>
      <c r="F14" s="100">
        <v>3</v>
      </c>
      <c r="G14" s="100">
        <v>4</v>
      </c>
      <c r="H14" s="100">
        <v>5</v>
      </c>
      <c r="I14" s="100">
        <v>6</v>
      </c>
      <c r="J14" s="101">
        <v>7</v>
      </c>
      <c r="K14" s="156"/>
      <c r="L14" s="156"/>
      <c r="M14" s="157" t="s">
        <v>103</v>
      </c>
      <c r="N14" s="158"/>
      <c r="O14" s="86" t="s">
        <v>132</v>
      </c>
      <c r="P14" s="99">
        <v>2</v>
      </c>
      <c r="Q14" s="100">
        <v>3</v>
      </c>
      <c r="R14" s="100">
        <v>4</v>
      </c>
      <c r="S14" s="100">
        <v>5</v>
      </c>
      <c r="T14" s="100">
        <v>6</v>
      </c>
      <c r="U14" s="100">
        <v>7</v>
      </c>
      <c r="V14" s="101">
        <v>8</v>
      </c>
      <c r="W14" s="156"/>
      <c r="X14" s="156"/>
      <c r="Y14" s="155"/>
      <c r="Z14" s="155"/>
      <c r="AA14" s="155"/>
      <c r="AB14" s="155"/>
      <c r="AC14" s="155"/>
      <c r="AD14" s="155"/>
      <c r="AE14" s="155"/>
      <c r="AF14" s="155"/>
      <c r="AG14" s="155"/>
      <c r="AH14" s="155"/>
      <c r="AI14" s="155"/>
      <c r="AJ14" s="155"/>
      <c r="AK14" s="155"/>
      <c r="AL14" s="155"/>
    </row>
    <row r="15" spans="1:50" ht="20.100000000000001" customHeight="1" x14ac:dyDescent="0.2">
      <c r="A15" s="156"/>
      <c r="B15" s="154"/>
      <c r="C15" s="86" t="s">
        <v>132</v>
      </c>
      <c r="D15" s="102">
        <v>8</v>
      </c>
      <c r="E15" s="103">
        <v>9</v>
      </c>
      <c r="F15" s="103">
        <v>10</v>
      </c>
      <c r="G15" s="103">
        <v>11</v>
      </c>
      <c r="H15" s="103">
        <v>12</v>
      </c>
      <c r="I15" s="103">
        <v>13</v>
      </c>
      <c r="J15" s="104">
        <v>14</v>
      </c>
      <c r="K15" s="156"/>
      <c r="L15" s="156"/>
      <c r="M15" s="157" t="s">
        <v>103</v>
      </c>
      <c r="N15" s="158"/>
      <c r="O15" s="86" t="s">
        <v>132</v>
      </c>
      <c r="P15" s="102">
        <v>9</v>
      </c>
      <c r="Q15" s="103">
        <v>10</v>
      </c>
      <c r="R15" s="103">
        <v>11</v>
      </c>
      <c r="S15" s="103">
        <v>12</v>
      </c>
      <c r="T15" s="103">
        <v>13</v>
      </c>
      <c r="U15" s="103">
        <v>14</v>
      </c>
      <c r="V15" s="104">
        <v>15</v>
      </c>
      <c r="W15" s="156"/>
      <c r="X15" s="156"/>
      <c r="Y15" s="155"/>
      <c r="Z15" s="155"/>
      <c r="AA15" s="155"/>
      <c r="AB15" s="155"/>
      <c r="AC15" s="155"/>
      <c r="AD15" s="155"/>
      <c r="AE15" s="155"/>
      <c r="AF15" s="155"/>
      <c r="AG15" s="155"/>
      <c r="AH15" s="155"/>
      <c r="AI15" s="155"/>
      <c r="AJ15" s="155"/>
      <c r="AK15" s="155"/>
      <c r="AL15" s="155"/>
    </row>
    <row r="16" spans="1:50" x14ac:dyDescent="0.2">
      <c r="A16" s="154"/>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5"/>
      <c r="Z16" s="155"/>
      <c r="AA16" s="155"/>
      <c r="AB16" s="155"/>
      <c r="AC16" s="155"/>
      <c r="AD16" s="155"/>
      <c r="AE16" s="155"/>
      <c r="AF16" s="155"/>
      <c r="AG16" s="155"/>
      <c r="AH16" s="155"/>
      <c r="AI16" s="155"/>
      <c r="AJ16" s="155"/>
      <c r="AK16" s="155"/>
      <c r="AL16" s="155"/>
    </row>
    <row r="17" spans="1:50" x14ac:dyDescent="0.2">
      <c r="A17" s="154"/>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5"/>
      <c r="Z17" s="155"/>
      <c r="AA17" s="155"/>
      <c r="AB17" s="155"/>
      <c r="AC17" s="155"/>
      <c r="AD17" s="155"/>
      <c r="AE17" s="155"/>
      <c r="AF17" s="155"/>
      <c r="AG17" s="155"/>
      <c r="AH17" s="155"/>
      <c r="AI17" s="155"/>
      <c r="AJ17" s="155"/>
      <c r="AK17" s="155"/>
      <c r="AL17" s="155"/>
    </row>
    <row r="18" spans="1:50" x14ac:dyDescent="0.2">
      <c r="A18" s="154"/>
      <c r="B18" s="154"/>
      <c r="C18" s="154"/>
      <c r="D18" s="149" t="s">
        <v>104</v>
      </c>
      <c r="E18" s="149"/>
      <c r="F18" s="149"/>
      <c r="G18" s="149"/>
      <c r="H18" s="149"/>
      <c r="I18" s="149"/>
      <c r="J18" s="149"/>
      <c r="K18" s="154"/>
      <c r="L18" s="154"/>
      <c r="M18" s="154"/>
      <c r="N18" s="154"/>
      <c r="O18" s="154"/>
      <c r="P18" s="149" t="s">
        <v>105</v>
      </c>
      <c r="Q18" s="149"/>
      <c r="R18" s="149"/>
      <c r="S18" s="149"/>
      <c r="T18" s="149"/>
      <c r="U18" s="149"/>
      <c r="V18" s="149"/>
      <c r="W18" s="154"/>
      <c r="X18" s="154"/>
      <c r="Y18" s="155"/>
      <c r="Z18" s="155"/>
      <c r="AA18" s="155"/>
      <c r="AB18" s="155"/>
      <c r="AC18" s="155"/>
      <c r="AD18" s="155"/>
      <c r="AE18" s="155"/>
      <c r="AF18" s="155"/>
      <c r="AG18" s="155"/>
      <c r="AH18" s="155"/>
      <c r="AI18" s="155"/>
      <c r="AJ18" s="155"/>
      <c r="AK18" s="155"/>
      <c r="AL18" s="155"/>
    </row>
    <row r="19" spans="1:50" ht="13.15" customHeight="1" x14ac:dyDescent="0.2">
      <c r="A19" s="154"/>
      <c r="B19" s="154"/>
      <c r="C19" s="148" t="s">
        <v>114</v>
      </c>
      <c r="D19" s="148"/>
      <c r="E19" s="148"/>
      <c r="F19" s="148"/>
      <c r="G19" s="154"/>
      <c r="H19" s="154" t="s">
        <v>112</v>
      </c>
      <c r="I19" s="154"/>
      <c r="J19" s="154"/>
      <c r="K19" s="154"/>
      <c r="L19" s="154"/>
      <c r="M19" s="154"/>
      <c r="N19" s="154"/>
      <c r="O19" s="148" t="s">
        <v>117</v>
      </c>
      <c r="P19" s="148"/>
      <c r="Q19" s="148"/>
      <c r="R19" s="148"/>
      <c r="S19" s="154"/>
      <c r="T19" s="154" t="s">
        <v>116</v>
      </c>
      <c r="U19" s="154"/>
      <c r="V19" s="154"/>
      <c r="W19" s="154"/>
      <c r="X19" s="154"/>
      <c r="Y19" s="155"/>
      <c r="Z19" s="155"/>
      <c r="AA19" s="155"/>
      <c r="AB19" s="155"/>
      <c r="AC19" s="155"/>
      <c r="AD19" s="155"/>
      <c r="AE19" s="155"/>
      <c r="AF19" s="155"/>
      <c r="AG19" s="155"/>
      <c r="AH19" s="155"/>
      <c r="AI19" s="155"/>
      <c r="AJ19" s="155"/>
      <c r="AK19" s="155"/>
      <c r="AL19" s="155"/>
    </row>
    <row r="20" spans="1:50" x14ac:dyDescent="0.2">
      <c r="A20" s="105"/>
      <c r="B20" s="105"/>
      <c r="C20" s="148" t="s">
        <v>115</v>
      </c>
      <c r="D20" s="148"/>
      <c r="E20" s="148"/>
      <c r="F20" s="148"/>
      <c r="G20" s="7"/>
      <c r="H20" s="7" t="s">
        <v>116</v>
      </c>
      <c r="I20" s="7"/>
      <c r="J20" s="7"/>
      <c r="K20" s="105"/>
      <c r="L20" s="105"/>
      <c r="M20" s="105"/>
      <c r="N20" s="105"/>
      <c r="O20" s="148" t="s">
        <v>118</v>
      </c>
      <c r="P20" s="148"/>
      <c r="Q20" s="148"/>
      <c r="R20" s="148"/>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
      <c r="A21" s="107"/>
      <c r="B21" s="107"/>
      <c r="C21" s="148" t="s">
        <v>122</v>
      </c>
      <c r="D21" s="148"/>
      <c r="E21" s="148"/>
      <c r="F21" s="148"/>
      <c r="G21" s="7"/>
      <c r="H21" s="7" t="s">
        <v>119</v>
      </c>
      <c r="I21" s="7"/>
      <c r="J21" s="7"/>
      <c r="K21" s="105"/>
      <c r="L21" s="105"/>
      <c r="M21" s="105"/>
      <c r="N21" s="105"/>
      <c r="O21" s="148" t="s">
        <v>125</v>
      </c>
      <c r="P21" s="148"/>
      <c r="Q21" s="148"/>
      <c r="R21" s="148"/>
      <c r="S21" s="108"/>
      <c r="T21" s="108" t="s">
        <v>124</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
      <c r="A22" s="105"/>
      <c r="B22" s="105"/>
      <c r="C22" s="148" t="s">
        <v>123</v>
      </c>
      <c r="D22" s="148"/>
      <c r="E22" s="148"/>
      <c r="F22" s="148"/>
      <c r="G22" s="7"/>
      <c r="H22" s="7" t="s">
        <v>124</v>
      </c>
      <c r="I22" s="7"/>
      <c r="J22" s="7"/>
      <c r="K22" s="105"/>
      <c r="L22" s="105"/>
      <c r="M22" s="105"/>
      <c r="N22" s="105"/>
      <c r="O22" s="148" t="s">
        <v>128</v>
      </c>
      <c r="P22" s="148"/>
      <c r="Q22" s="148"/>
      <c r="R22" s="148"/>
      <c r="S22" s="7"/>
      <c r="T22" s="7" t="s">
        <v>127</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
      <c r="A23" s="105"/>
      <c r="B23" s="105"/>
      <c r="C23" s="148" t="s">
        <v>126</v>
      </c>
      <c r="D23" s="148"/>
      <c r="E23" s="148"/>
      <c r="F23" s="148"/>
      <c r="G23" s="7"/>
      <c r="H23" s="7" t="s">
        <v>127</v>
      </c>
      <c r="I23" s="7"/>
      <c r="J23" s="105"/>
      <c r="K23" s="105"/>
      <c r="L23" s="105"/>
      <c r="M23" s="105"/>
      <c r="N23" s="105"/>
      <c r="O23" s="148" t="s">
        <v>129</v>
      </c>
      <c r="P23" s="148"/>
      <c r="Q23" s="148"/>
      <c r="R23" s="148"/>
      <c r="S23" s="7"/>
      <c r="T23" s="7" t="s">
        <v>130</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
      <c r="A24" s="154"/>
      <c r="B24" s="154"/>
      <c r="C24" s="148" t="s">
        <v>133</v>
      </c>
      <c r="D24" s="148"/>
      <c r="E24" s="148"/>
      <c r="F24" s="148"/>
      <c r="G24" s="7"/>
      <c r="H24" s="7" t="s">
        <v>130</v>
      </c>
      <c r="I24" s="7"/>
      <c r="J24" s="154"/>
      <c r="K24" s="154"/>
      <c r="L24" s="154"/>
      <c r="M24" s="154"/>
      <c r="N24" s="154"/>
      <c r="O24" s="148"/>
      <c r="P24" s="148"/>
      <c r="Q24" s="148"/>
      <c r="R24" s="148"/>
      <c r="S24" s="7"/>
      <c r="T24" s="7"/>
      <c r="U24" s="7"/>
      <c r="V24" s="7"/>
      <c r="W24" s="7"/>
      <c r="X24" s="154"/>
      <c r="Y24" s="155"/>
      <c r="Z24" s="155"/>
      <c r="AA24" s="155"/>
      <c r="AB24" s="155"/>
      <c r="AC24" s="155"/>
      <c r="AD24" s="155"/>
      <c r="AE24" s="155"/>
      <c r="AF24" s="155"/>
      <c r="AG24" s="155"/>
      <c r="AH24" s="155"/>
      <c r="AI24" s="155"/>
      <c r="AJ24" s="155"/>
      <c r="AK24" s="155"/>
      <c r="AL24" s="155"/>
    </row>
    <row r="25" spans="1:50" ht="12.75" customHeight="1" x14ac:dyDescent="0.2">
      <c r="Y25" s="155"/>
      <c r="Z25" s="155"/>
      <c r="AA25" s="155"/>
      <c r="AB25" s="155"/>
      <c r="AC25" s="155"/>
      <c r="AD25" s="155"/>
      <c r="AE25" s="155"/>
      <c r="AF25" s="155"/>
      <c r="AG25" s="155"/>
      <c r="AH25" s="155"/>
      <c r="AI25" s="155"/>
      <c r="AJ25" s="155"/>
      <c r="AK25" s="155"/>
      <c r="AL25" s="155"/>
    </row>
    <row r="26" spans="1:50" x14ac:dyDescent="0.2">
      <c r="A26" s="154"/>
      <c r="B26" s="154"/>
      <c r="C26" s="148"/>
      <c r="D26" s="148"/>
      <c r="E26" s="148"/>
      <c r="F26" s="148"/>
      <c r="G26" s="7"/>
      <c r="H26" s="7"/>
      <c r="I26" s="7"/>
      <c r="J26" s="154"/>
      <c r="K26" s="154"/>
      <c r="L26" s="154"/>
      <c r="M26" s="154"/>
      <c r="N26" s="154"/>
      <c r="O26" s="148"/>
      <c r="P26" s="148"/>
      <c r="Q26" s="148"/>
      <c r="R26" s="148"/>
      <c r="S26" s="7"/>
      <c r="T26" s="7"/>
      <c r="U26" s="7"/>
      <c r="V26" s="7"/>
      <c r="W26" s="7"/>
      <c r="X26" s="154"/>
      <c r="Y26" s="155"/>
      <c r="Z26" s="155"/>
      <c r="AA26" s="155"/>
      <c r="AB26" s="155"/>
      <c r="AC26" s="155"/>
      <c r="AD26" s="155"/>
      <c r="AE26" s="155"/>
      <c r="AF26" s="155"/>
      <c r="AG26" s="155"/>
      <c r="AH26" s="155"/>
      <c r="AI26" s="155"/>
      <c r="AJ26" s="155"/>
      <c r="AK26" s="155"/>
      <c r="AL26" s="155"/>
    </row>
    <row r="27" spans="1:50" x14ac:dyDescent="0.2">
      <c r="A27" s="154"/>
      <c r="B27" s="154"/>
      <c r="C27" s="148"/>
      <c r="D27" s="159"/>
      <c r="E27" s="159"/>
      <c r="F27" s="7"/>
      <c r="G27" s="7"/>
      <c r="H27" s="7"/>
      <c r="I27" s="7"/>
      <c r="J27" s="154"/>
      <c r="K27" s="154"/>
      <c r="L27" s="154"/>
      <c r="M27" s="154"/>
      <c r="N27" s="154"/>
      <c r="O27" s="148"/>
      <c r="P27" s="159"/>
      <c r="Q27" s="159"/>
      <c r="R27" s="7"/>
      <c r="S27" s="7"/>
      <c r="T27" s="7"/>
      <c r="U27" s="7"/>
      <c r="V27" s="7"/>
      <c r="W27" s="7"/>
      <c r="X27" s="154"/>
      <c r="Y27" s="155"/>
      <c r="Z27" s="155"/>
      <c r="AA27" s="155"/>
      <c r="AB27" s="155"/>
      <c r="AC27" s="155"/>
      <c r="AD27" s="155"/>
      <c r="AE27" s="155"/>
      <c r="AF27" s="155"/>
      <c r="AG27" s="155"/>
      <c r="AH27" s="155"/>
      <c r="AI27" s="155"/>
      <c r="AJ27" s="155"/>
      <c r="AK27" s="155"/>
      <c r="AL27" s="155"/>
    </row>
    <row r="28" spans="1:50" x14ac:dyDescent="0.2">
      <c r="A28" s="154"/>
      <c r="B28" s="154"/>
      <c r="C28" s="148"/>
      <c r="D28" s="159"/>
      <c r="E28" s="159"/>
      <c r="F28" s="154"/>
      <c r="G28" s="154"/>
      <c r="H28" s="154"/>
      <c r="I28" s="154"/>
      <c r="J28" s="154"/>
      <c r="K28" s="154"/>
      <c r="L28" s="154"/>
      <c r="M28" s="154"/>
      <c r="N28" s="154"/>
      <c r="O28" s="148"/>
      <c r="P28" s="159"/>
      <c r="Q28" s="159"/>
      <c r="R28" s="154"/>
      <c r="S28" s="154"/>
      <c r="T28" s="154"/>
      <c r="U28" s="154"/>
      <c r="V28" s="154"/>
      <c r="W28" s="154"/>
      <c r="X28" s="154"/>
      <c r="Y28" s="155"/>
      <c r="Z28" s="155"/>
      <c r="AA28" s="155"/>
      <c r="AB28" s="155"/>
      <c r="AC28" s="155"/>
      <c r="AD28" s="155"/>
      <c r="AE28" s="155"/>
      <c r="AF28" s="155"/>
      <c r="AG28" s="155"/>
      <c r="AH28" s="155"/>
      <c r="AI28" s="155"/>
      <c r="AJ28" s="155"/>
      <c r="AK28" s="155"/>
      <c r="AL28" s="155"/>
    </row>
    <row r="29" spans="1:50" x14ac:dyDescent="0.2">
      <c r="A29" s="154"/>
      <c r="B29" s="154"/>
      <c r="C29" s="148"/>
      <c r="D29" s="159"/>
      <c r="E29" s="159"/>
      <c r="F29" s="154"/>
      <c r="G29" s="154"/>
      <c r="H29" s="154"/>
      <c r="I29" s="154"/>
      <c r="J29" s="154"/>
      <c r="K29" s="154"/>
      <c r="L29" s="154"/>
      <c r="M29" s="154"/>
      <c r="N29" s="154"/>
      <c r="O29" s="148"/>
      <c r="P29" s="159"/>
      <c r="Q29" s="159"/>
      <c r="R29" s="154"/>
      <c r="T29" s="154"/>
      <c r="U29" s="154"/>
      <c r="V29" s="154"/>
      <c r="W29" s="154"/>
      <c r="X29" s="154"/>
      <c r="Y29" s="155"/>
      <c r="Z29" s="155"/>
      <c r="AA29" s="155"/>
      <c r="AB29" s="155"/>
      <c r="AC29" s="155"/>
      <c r="AD29" s="155"/>
      <c r="AE29" s="155"/>
      <c r="AF29" s="155"/>
      <c r="AG29" s="155"/>
      <c r="AH29" s="155"/>
      <c r="AI29" s="155"/>
      <c r="AJ29" s="155"/>
      <c r="AK29" s="155"/>
      <c r="AL29" s="155"/>
    </row>
    <row r="30" spans="1:50" x14ac:dyDescent="0.2">
      <c r="A30" s="154"/>
      <c r="B30" s="154"/>
      <c r="C30" s="160"/>
      <c r="D30" s="154"/>
      <c r="E30" s="154"/>
      <c r="F30" s="154"/>
      <c r="G30" s="109" t="s">
        <v>106</v>
      </c>
      <c r="H30" s="154">
        <v>30</v>
      </c>
      <c r="I30" s="154"/>
      <c r="J30" s="154"/>
      <c r="K30" s="154"/>
      <c r="L30" s="154"/>
      <c r="M30" s="154"/>
      <c r="N30" s="154"/>
      <c r="O30" s="160"/>
      <c r="P30" s="154"/>
      <c r="Q30" s="154"/>
      <c r="R30" s="154"/>
      <c r="S30" s="109" t="s">
        <v>106</v>
      </c>
      <c r="T30" s="154">
        <v>30</v>
      </c>
      <c r="U30" s="154"/>
      <c r="V30" s="154"/>
      <c r="W30" s="154"/>
      <c r="X30" s="154"/>
      <c r="Y30" s="155"/>
      <c r="Z30" s="155"/>
      <c r="AA30" s="155"/>
      <c r="AB30" s="155"/>
      <c r="AC30" s="155"/>
      <c r="AD30" s="155"/>
      <c r="AE30" s="155"/>
      <c r="AF30" s="155"/>
      <c r="AG30" s="155"/>
      <c r="AH30" s="155"/>
      <c r="AI30" s="155"/>
      <c r="AJ30" s="155"/>
      <c r="AK30" s="155"/>
      <c r="AL30" s="155"/>
    </row>
    <row r="31" spans="1:50" x14ac:dyDescent="0.2">
      <c r="A31" s="154"/>
      <c r="B31" s="154"/>
      <c r="C31" s="160"/>
      <c r="D31" s="154"/>
      <c r="E31" s="154"/>
      <c r="F31" s="154"/>
      <c r="G31" s="109" t="s">
        <v>107</v>
      </c>
      <c r="H31" s="154">
        <v>12</v>
      </c>
      <c r="I31" s="154"/>
      <c r="J31" s="154"/>
      <c r="K31" s="154"/>
      <c r="L31" s="154"/>
      <c r="M31" s="154"/>
      <c r="N31" s="154"/>
      <c r="O31" s="160"/>
      <c r="P31" s="154"/>
      <c r="Q31" s="154"/>
      <c r="R31" s="154"/>
      <c r="S31" s="109" t="s">
        <v>107</v>
      </c>
      <c r="T31" s="154">
        <v>12</v>
      </c>
      <c r="U31" s="154"/>
      <c r="V31" s="154"/>
      <c r="W31" s="154"/>
      <c r="X31" s="154"/>
      <c r="Y31" s="155"/>
      <c r="Z31" s="155"/>
      <c r="AA31" s="155"/>
      <c r="AB31" s="155"/>
      <c r="AC31" s="155"/>
      <c r="AD31" s="155"/>
      <c r="AE31" s="155"/>
      <c r="AF31" s="155"/>
      <c r="AG31" s="155"/>
      <c r="AH31" s="155"/>
      <c r="AI31" s="155"/>
      <c r="AJ31" s="155"/>
      <c r="AK31" s="155"/>
      <c r="AL31" s="155"/>
    </row>
    <row r="32" spans="1:50" x14ac:dyDescent="0.2">
      <c r="A32" s="154"/>
      <c r="B32" s="154"/>
      <c r="C32" s="160"/>
      <c r="D32" s="154"/>
      <c r="E32" s="154"/>
      <c r="F32" s="154"/>
      <c r="G32" s="154"/>
      <c r="H32" s="154"/>
      <c r="I32" s="154"/>
      <c r="J32" s="154"/>
      <c r="K32" s="154"/>
      <c r="L32" s="154"/>
      <c r="M32" s="154"/>
      <c r="N32" s="154"/>
      <c r="O32" s="160"/>
      <c r="P32" s="154"/>
      <c r="Q32" s="154"/>
      <c r="R32" s="154"/>
      <c r="S32" s="154"/>
      <c r="T32" s="154"/>
      <c r="U32" s="154"/>
      <c r="V32" s="154"/>
      <c r="W32" s="154"/>
      <c r="X32" s="154"/>
      <c r="Y32" s="155"/>
      <c r="Z32" s="155"/>
      <c r="AA32" s="155"/>
      <c r="AB32" s="155"/>
      <c r="AC32" s="155"/>
      <c r="AD32" s="155"/>
      <c r="AE32" s="155"/>
      <c r="AF32" s="155"/>
      <c r="AG32" s="155"/>
      <c r="AH32" s="155"/>
      <c r="AI32" s="155"/>
      <c r="AJ32" s="155"/>
      <c r="AK32" s="155"/>
      <c r="AL32" s="155"/>
    </row>
    <row r="33" spans="1:38" x14ac:dyDescent="0.2">
      <c r="A33" s="154"/>
      <c r="B33" s="154"/>
      <c r="C33" s="160"/>
      <c r="D33" s="154"/>
      <c r="E33" s="154"/>
      <c r="F33" s="154"/>
      <c r="G33" s="154"/>
      <c r="H33" s="154"/>
      <c r="I33" s="154"/>
      <c r="J33" s="154"/>
      <c r="K33" s="154"/>
      <c r="L33" s="154"/>
      <c r="M33" s="154"/>
      <c r="N33" s="154"/>
      <c r="O33" s="160"/>
      <c r="P33" s="154"/>
      <c r="Q33" s="154"/>
      <c r="R33" s="154"/>
      <c r="S33" s="154"/>
      <c r="T33" s="154"/>
      <c r="U33" s="154"/>
      <c r="V33" s="154"/>
      <c r="W33" s="154"/>
      <c r="X33" s="154"/>
      <c r="Y33" s="155"/>
      <c r="Z33" s="155"/>
      <c r="AA33" s="155"/>
      <c r="AB33" s="155"/>
      <c r="AC33" s="155"/>
      <c r="AD33" s="155"/>
      <c r="AE33" s="155"/>
      <c r="AF33" s="155"/>
      <c r="AG33" s="155"/>
      <c r="AH33" s="155"/>
      <c r="AI33" s="155"/>
      <c r="AJ33" s="155"/>
      <c r="AK33" s="155"/>
      <c r="AL33" s="155"/>
    </row>
    <row r="34" spans="1:38" x14ac:dyDescent="0.2">
      <c r="A34" s="154"/>
      <c r="B34" s="110"/>
      <c r="C34" s="111"/>
      <c r="D34" s="154"/>
      <c r="E34" s="154"/>
      <c r="F34" s="154"/>
      <c r="G34" s="154"/>
      <c r="H34" s="154"/>
      <c r="I34" s="154"/>
      <c r="J34" s="154"/>
      <c r="K34" s="154"/>
      <c r="L34" s="154"/>
      <c r="M34" s="154"/>
      <c r="N34" s="154"/>
      <c r="O34" s="160"/>
      <c r="P34" s="154"/>
      <c r="Q34" s="154"/>
      <c r="R34" s="154"/>
      <c r="S34" s="154"/>
      <c r="T34" s="154"/>
      <c r="U34" s="154"/>
      <c r="V34" s="154"/>
      <c r="W34" s="154"/>
      <c r="X34" s="154"/>
      <c r="Y34" s="155"/>
      <c r="Z34" s="155"/>
      <c r="AA34" s="155"/>
      <c r="AB34" s="155"/>
      <c r="AC34" s="155"/>
      <c r="AD34" s="155"/>
      <c r="AE34" s="155"/>
      <c r="AF34" s="155"/>
      <c r="AG34" s="155"/>
      <c r="AH34" s="155"/>
      <c r="AI34" s="155"/>
      <c r="AJ34" s="155"/>
      <c r="AK34" s="155"/>
      <c r="AL34" s="155"/>
    </row>
    <row r="35" spans="1:38" x14ac:dyDescent="0.2">
      <c r="A35" s="154"/>
      <c r="B35" s="110"/>
      <c r="C35" s="111"/>
      <c r="D35" s="154"/>
      <c r="E35" s="154"/>
      <c r="F35" s="154"/>
      <c r="G35" s="154"/>
      <c r="H35" s="154"/>
      <c r="I35" s="154"/>
      <c r="J35" s="154"/>
      <c r="K35" s="154"/>
      <c r="L35" s="154"/>
      <c r="M35" s="154"/>
      <c r="N35" s="154"/>
      <c r="O35" s="154"/>
      <c r="P35" s="154"/>
      <c r="Q35" s="154"/>
      <c r="R35" s="154"/>
      <c r="S35" s="154"/>
      <c r="T35" s="154"/>
      <c r="U35" s="154"/>
      <c r="V35" s="154"/>
      <c r="W35" s="154"/>
      <c r="X35" s="154"/>
      <c r="Y35" s="155"/>
      <c r="Z35" s="155"/>
      <c r="AA35" s="155"/>
      <c r="AB35" s="155"/>
      <c r="AC35" s="155"/>
      <c r="AD35" s="155"/>
      <c r="AE35" s="155"/>
      <c r="AF35" s="155"/>
      <c r="AG35" s="155"/>
      <c r="AH35" s="155"/>
      <c r="AI35" s="155"/>
      <c r="AJ35" s="155"/>
      <c r="AK35" s="155"/>
      <c r="AL35" s="155"/>
    </row>
    <row r="36" spans="1:38" x14ac:dyDescent="0.2">
      <c r="A36" s="154"/>
      <c r="B36" s="154"/>
      <c r="C36" s="111"/>
      <c r="D36" s="154"/>
      <c r="E36" s="154"/>
      <c r="F36" s="154"/>
      <c r="G36" s="154"/>
      <c r="H36" s="154"/>
      <c r="I36" s="154"/>
      <c r="J36" s="154"/>
      <c r="K36" s="154"/>
      <c r="L36" s="154"/>
      <c r="M36" s="154"/>
      <c r="N36" s="154"/>
      <c r="O36" s="154"/>
      <c r="P36" s="154"/>
      <c r="Q36" s="154"/>
      <c r="R36" s="154"/>
      <c r="S36" s="154"/>
      <c r="T36" s="154"/>
      <c r="U36" s="154"/>
      <c r="V36" s="154"/>
      <c r="W36" s="154"/>
      <c r="X36" s="154"/>
      <c r="Y36" s="155"/>
      <c r="Z36" s="155"/>
      <c r="AA36" s="155"/>
      <c r="AB36" s="155"/>
      <c r="AC36" s="155"/>
      <c r="AD36" s="155"/>
      <c r="AE36" s="155"/>
      <c r="AF36" s="155"/>
      <c r="AG36" s="155"/>
      <c r="AH36" s="155"/>
      <c r="AI36" s="155"/>
      <c r="AJ36" s="155"/>
      <c r="AK36" s="155"/>
      <c r="AL36" s="155"/>
    </row>
    <row r="37" spans="1:38" x14ac:dyDescent="0.2">
      <c r="A37" s="154"/>
      <c r="C37" s="112" t="s">
        <v>135</v>
      </c>
      <c r="D37" s="154"/>
      <c r="E37" s="154"/>
      <c r="F37" s="154"/>
      <c r="G37" s="154"/>
      <c r="H37" s="154"/>
      <c r="I37" s="154"/>
      <c r="J37" s="154"/>
      <c r="K37" s="154"/>
      <c r="L37" s="154"/>
      <c r="M37" s="154"/>
      <c r="N37" s="154"/>
      <c r="O37" s="154"/>
      <c r="P37" s="154"/>
      <c r="Q37" s="154"/>
      <c r="R37" s="154"/>
      <c r="S37" s="154"/>
      <c r="T37" s="154"/>
      <c r="U37" s="154"/>
      <c r="V37" s="154"/>
      <c r="W37" s="154"/>
      <c r="X37" s="154"/>
      <c r="Y37" s="155"/>
      <c r="Z37" s="155"/>
      <c r="AA37" s="155"/>
      <c r="AB37" s="155"/>
      <c r="AC37" s="155"/>
      <c r="AD37" s="155"/>
      <c r="AE37" s="155"/>
      <c r="AF37" s="155"/>
      <c r="AG37" s="155"/>
      <c r="AH37" s="155"/>
      <c r="AI37" s="155"/>
      <c r="AJ37" s="155"/>
      <c r="AK37" s="155"/>
      <c r="AL37" s="155"/>
    </row>
    <row r="38" spans="1:38" x14ac:dyDescent="0.2">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5"/>
      <c r="Z38" s="155"/>
      <c r="AA38" s="155"/>
      <c r="AB38" s="155"/>
      <c r="AC38" s="155"/>
      <c r="AD38" s="155"/>
      <c r="AE38" s="155"/>
      <c r="AF38" s="155"/>
      <c r="AG38" s="155"/>
      <c r="AH38" s="155"/>
      <c r="AI38" s="155"/>
      <c r="AJ38" s="155"/>
      <c r="AK38" s="155"/>
      <c r="AL38" s="155"/>
    </row>
    <row r="39" spans="1:38" x14ac:dyDescent="0.2">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5"/>
      <c r="Z39" s="155"/>
      <c r="AA39" s="155"/>
      <c r="AB39" s="155"/>
      <c r="AC39" s="155"/>
      <c r="AD39" s="155"/>
      <c r="AE39" s="155"/>
      <c r="AF39" s="155"/>
      <c r="AG39" s="155"/>
      <c r="AH39" s="155"/>
      <c r="AI39" s="155"/>
      <c r="AJ39" s="155"/>
      <c r="AK39" s="155"/>
      <c r="AL39" s="155"/>
    </row>
    <row r="40" spans="1:38" x14ac:dyDescent="0.2">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5"/>
      <c r="Z40" s="155"/>
      <c r="AA40" s="155"/>
      <c r="AB40" s="155"/>
      <c r="AC40" s="155"/>
      <c r="AD40" s="155"/>
      <c r="AE40" s="155"/>
      <c r="AF40" s="155"/>
      <c r="AG40" s="155"/>
      <c r="AH40" s="155"/>
      <c r="AI40" s="155"/>
      <c r="AJ40" s="155"/>
      <c r="AK40" s="155"/>
      <c r="AL40" s="155"/>
    </row>
    <row r="41" spans="1:38" x14ac:dyDescent="0.2">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5"/>
      <c r="Z41" s="155"/>
      <c r="AA41" s="155"/>
      <c r="AB41" s="155"/>
      <c r="AC41" s="155"/>
      <c r="AD41" s="155"/>
      <c r="AE41" s="155"/>
      <c r="AF41" s="155"/>
      <c r="AG41" s="155"/>
      <c r="AH41" s="155"/>
      <c r="AI41" s="155"/>
      <c r="AJ41" s="155"/>
      <c r="AK41" s="155"/>
      <c r="AL41" s="155"/>
    </row>
    <row r="42" spans="1:38" x14ac:dyDescent="0.2">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5"/>
      <c r="Z42" s="155"/>
      <c r="AA42" s="155"/>
      <c r="AB42" s="155"/>
      <c r="AC42" s="155"/>
      <c r="AD42" s="155"/>
      <c r="AE42" s="155"/>
      <c r="AF42" s="155"/>
      <c r="AG42" s="155"/>
      <c r="AH42" s="155"/>
      <c r="AI42" s="155"/>
      <c r="AJ42" s="155"/>
      <c r="AK42" s="155"/>
      <c r="AL42" s="155"/>
    </row>
    <row r="43" spans="1:38" ht="12.75" customHeight="1" x14ac:dyDescent="0.2">
      <c r="A43" s="154"/>
      <c r="X43" s="154"/>
      <c r="Y43" s="155"/>
      <c r="Z43" s="155"/>
      <c r="AA43" s="155"/>
      <c r="AB43" s="155"/>
      <c r="AC43" s="155"/>
      <c r="AD43" s="155"/>
      <c r="AE43" s="155"/>
      <c r="AF43" s="155"/>
      <c r="AG43" s="155"/>
      <c r="AH43" s="155"/>
      <c r="AI43" s="155"/>
      <c r="AJ43" s="155"/>
      <c r="AK43" s="155"/>
      <c r="AL43" s="155"/>
    </row>
    <row r="44" spans="1:38" ht="41.25" customHeight="1" x14ac:dyDescent="0.2">
      <c r="A44" s="154"/>
      <c r="B44" s="151" t="s">
        <v>136</v>
      </c>
      <c r="C44" s="151"/>
      <c r="D44" s="151"/>
      <c r="E44" s="151"/>
      <c r="F44" s="151"/>
      <c r="G44" s="151"/>
      <c r="H44" s="151"/>
      <c r="I44" s="151"/>
      <c r="J44" s="151"/>
      <c r="K44" s="151"/>
      <c r="L44" s="151"/>
      <c r="M44" s="151"/>
      <c r="N44" s="151"/>
      <c r="O44" s="151"/>
      <c r="P44" s="151"/>
      <c r="Q44" s="151"/>
      <c r="R44" s="151"/>
      <c r="S44" s="151"/>
      <c r="T44" s="151"/>
      <c r="U44" s="151"/>
      <c r="V44" s="151"/>
      <c r="W44" s="151"/>
      <c r="X44" s="154"/>
      <c r="Y44" s="155"/>
      <c r="Z44" s="155"/>
      <c r="AA44" s="155"/>
      <c r="AB44" s="155"/>
      <c r="AC44" s="155"/>
      <c r="AD44" s="155"/>
      <c r="AE44" s="155"/>
      <c r="AF44" s="155"/>
      <c r="AG44" s="155"/>
      <c r="AH44" s="155"/>
      <c r="AI44" s="155"/>
      <c r="AJ44" s="155"/>
      <c r="AK44" s="155"/>
      <c r="AL44" s="155"/>
    </row>
    <row r="45" spans="1:38" x14ac:dyDescent="0.2">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5"/>
      <c r="Z45" s="155"/>
      <c r="AA45" s="155"/>
      <c r="AB45" s="155"/>
      <c r="AC45" s="155"/>
      <c r="AD45" s="155"/>
      <c r="AE45" s="155"/>
      <c r="AF45" s="155"/>
      <c r="AG45" s="155"/>
      <c r="AH45" s="155"/>
      <c r="AI45" s="155"/>
      <c r="AJ45" s="155"/>
      <c r="AK45" s="155"/>
      <c r="AL45" s="155"/>
    </row>
    <row r="46" spans="1:38" x14ac:dyDescent="0.2">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row>
    <row r="47" spans="1:38" x14ac:dyDescent="0.2">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row>
    <row r="48" spans="1:38" x14ac:dyDescent="0.2">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row>
    <row r="49" spans="1:38" x14ac:dyDescent="0.2">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row>
    <row r="50" spans="1:38" x14ac:dyDescent="0.2">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row>
    <row r="51" spans="1:38" x14ac:dyDescent="0.2">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row>
    <row r="52" spans="1:38" x14ac:dyDescent="0.2">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row>
    <row r="53" spans="1:38" x14ac:dyDescent="0.2">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row>
    <row r="54" spans="1:38" x14ac:dyDescent="0.2">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row>
    <row r="55" spans="1:38" x14ac:dyDescent="0.2">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row>
    <row r="56" spans="1:38" x14ac:dyDescent="0.2">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row>
    <row r="57" spans="1:38" x14ac:dyDescent="0.2">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row>
    <row r="58" spans="1:38" x14ac:dyDescent="0.2">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153" t="str">
        <f>HYPERLINK("http://www.str.com/data-insights/resources/glossary", "For all STR definitions, please visit www.str.com/data-insights/resources/glossary")</f>
        <v>For all STR definitions, please visit www.str.com/data-insights/resources/glossary</v>
      </c>
      <c r="B5" s="153"/>
      <c r="C5" s="153"/>
      <c r="D5" s="153"/>
      <c r="E5" s="153"/>
      <c r="F5" s="15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153" t="str">
        <f>HYPERLINK("http://www.str.com/data-insights/resources/FAQ", "For all STR FAQs, please click here or visit http://www.str.com/data-insights/resources/FAQ")</f>
        <v>For all STR FAQs, please click here or visit http://www.str.com/data-insights/resources/FAQ</v>
      </c>
      <c r="B9" s="153"/>
      <c r="C9" s="153"/>
      <c r="D9" s="153"/>
      <c r="E9" s="153"/>
      <c r="F9" s="15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153" t="str">
        <f>HYPERLINK("http://www.str.com/contact", "For additional support, please contact your regional office")</f>
        <v>For additional support, please contact your regional office</v>
      </c>
      <c r="B12" s="153"/>
      <c r="C12" s="153"/>
      <c r="D12" s="153"/>
      <c r="E12" s="153"/>
      <c r="F12" s="153"/>
      <c r="G12" s="153"/>
      <c r="H12" s="153"/>
      <c r="I12" s="153"/>
      <c r="J12" s="15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152" t="str">
        <f>HYPERLINK("http://www.hotelnewsnow.com/", "For the latest in industry news, visit HotelNewsNow.com.")</f>
        <v>For the latest in industry news, visit HotelNewsNow.com.</v>
      </c>
      <c r="B14" s="152"/>
      <c r="C14" s="152"/>
      <c r="D14" s="152"/>
      <c r="E14" s="152"/>
      <c r="F14" s="152"/>
      <c r="G14" s="152"/>
      <c r="H14" s="152"/>
      <c r="I14" s="15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152" t="str">
        <f>HYPERLINK("http://www.hoteldataconference.com/", "To learn more about the Hotel Data Conference, visit HotelDataConference.com.")</f>
        <v>To learn more about the Hotel Data Conference, visit HotelDataConference.com.</v>
      </c>
      <c r="B15" s="152"/>
      <c r="C15" s="152"/>
      <c r="D15" s="152"/>
      <c r="E15" s="152"/>
      <c r="F15" s="152"/>
      <c r="G15" s="152"/>
      <c r="H15" s="152"/>
      <c r="I15" s="15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97</v>
      </c>
    </row>
    <row r="2" spans="1:1" x14ac:dyDescent="0.2">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0B1DAEE-18CD-4195-9B3C-0D8117F7E023}"/>
</file>

<file path=customXml/itemProps2.xml><?xml version="1.0" encoding="utf-8"?>
<ds:datastoreItem xmlns:ds="http://schemas.openxmlformats.org/officeDocument/2006/customXml" ds:itemID="{238B977E-2977-4A3D-8C11-BBD6D15C05D3}"/>
</file>

<file path=customXml/itemProps3.xml><?xml version="1.0" encoding="utf-8"?>
<ds:datastoreItem xmlns:ds="http://schemas.openxmlformats.org/officeDocument/2006/customXml" ds:itemID="{F98995DD-DD2F-42DE-AF64-AD0AB70D99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2023-01-05T20:26:03Z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