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heckCompatibility="1"/>
  <xr:revisionPtr revIDLastSave="0" documentId="13_ncr:1_{5FD9C6A7-29EB-4AFF-891A-47F2C7BECF85}"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<sst xmlns="http://schemas.openxmlformats.org/spreadsheetml/2006/main" count="760" uniqueCount="124">
  <si>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</si>
  <si>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</si>
  <si>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</si>
  <si>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</si>
  <si>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</si>
  <si>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</si>
  <si>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</si>
  <si>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</si>
  <si>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</si>
  <si>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</si>
  <si>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</si>
  <si>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</si>
  <si>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</si>
  <si>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</si>
  <si>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</si>
  <si>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</si>
  <si>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</si>
  <si>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</si>
  <si>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</si>
  <si>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</si>
  <si>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</si>
  <si>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</si>
  <si>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</si>
  <si>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</si>
  <si>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</si>
  <si>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</si>
  <si>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</si>
  <si>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</si>
  <si>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</si>
  <si>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</si>
  <si>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</si>
  <si>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</si>
  <si>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</si>
  <si>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</si>
  <si>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</si>
  <si>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</si>
  <si>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</si>
  <si>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</si>
  <si>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</si>
  <si>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</si>
  <si>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</si>
  <si>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</si>
  <si>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</si>
  <si>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</si>
  <si>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</si>
  <si>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</si>
  <si>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</si>
  <si>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</si>
  <si>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</si>
  <si>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</si>
  <si>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</si>
  <si>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</si>
  <si>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</si>
  <si>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</si>
  <si>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</si>
  <si>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</si>
  <si>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</si>
  <si>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</si>
  <si>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</si>
  <si>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</si>
  <si>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</si>
  <si>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</si>
  <si>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</si>
  <si>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</si>
  <si>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</si>
  <si>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</si>
  <si>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</si>
  <si>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</si>
  <si>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</si>
  <si>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</si>
  <si>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</si>
  <si>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</si>
  <si>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</si>
  <si>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</si>
  <si>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</si>
  <si>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</si>
  <si>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</si>
  <si>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</si>
  <si>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</si>
  <si>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</si>
  <si>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</si>
  <si>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</si>
  <si>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</si>
  <si>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</si>
  <si>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</si>
  <si>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</si>
  <si>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</si>
  <si>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</si>
  <si>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</si>
  <si>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</si>
  <si>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</si>
  <si>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</si>
  <si>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</si>
  <si>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</si>
  <si>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</si>
  <si>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</si>
  <si>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</si>
  <si>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</si>
  <si>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</si>
  <si>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</si>
  <si>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</si>
  <si>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</si>
  <si>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</si>
  <si>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</si>
  <si>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</si>
  <si>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</si>
  <si>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Jan</t>
  </si>
  <si>
    <t>This Year</t>
  </si>
  <si>
    <t>Last Year</t>
  </si>
  <si>
    <t>Number of Weekdays:</t>
  </si>
  <si>
    <t>Number of Weekend Days:</t>
  </si>
  <si>
    <t>Jan / Feb</t>
  </si>
  <si>
    <t>Feb</t>
  </si>
  <si>
    <t>Monday, Feb 14th</t>
  </si>
  <si>
    <t xml:space="preserve"> - Valentine's Day</t>
  </si>
  <si>
    <t>Sunday, Feb 14th</t>
  </si>
  <si>
    <t>Monday, Feb 15th</t>
  </si>
  <si>
    <t xml:space="preserve"> - Presidents' Day</t>
  </si>
  <si>
    <t>Monday, Feb 21th</t>
  </si>
  <si>
    <t>For the Week of February 13, 2022 to February 19, 2022</t>
  </si>
  <si>
    <t>Feb / Mar</t>
  </si>
  <si>
    <r>
      <t>Note:</t>
    </r>
    <r>
      <rPr>
        <sz val="10"/>
        <rFont val="Arial"/>
      </rPr>
      <t xml:space="preserve"> Weekdays - Sunday through Thursday,  Weekends - Friday and Saturday</t>
    </r>
  </si>
  <si>
    <t>Week of February 13, 2022 - February 19, 2022</t>
  </si>
  <si>
    <t>January 23, 2022 - February 19,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</si>
</sst>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8"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0">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26" fillId="3" borderId="0" xfId="0" applyFont="1" applyFill="1"/>
    <xf numFmtId="0" fontId="26" fillId="7" borderId="0" xfId="0" applyFont="1" applyFill="1"/>
    <xf numFmtId="0" fontId="26" fillId="3" borderId="0" xfId="0" applyFont="1" applyFill="1" applyAlignment="1">
      <alignment horizontal="center"/>
    </xf>
    <xf numFmtId="0" fontId="27" fillId="3" borderId="0" xfId="0" applyFont="1" applyFill="1" applyAlignment="1">
      <alignment horizontal="center" vertical="center"/>
    </xf>
    <xf numFmtId="0" fontId="26" fillId="3" borderId="0" xfId="0" applyFont="1" applyFill="1" applyAlignment="1">
      <alignment horizontal="center" vertical="center"/>
    </xf>
    <xf numFmtId="0" fontId="26" fillId="0" borderId="0" xfId="0" applyFont="1" applyAlignment="1">
      <alignment horizontal="right"/>
    </xf>
    <xf numFmtId="0" fontId="26" fillId="3" borderId="0" xfId="0" applyFont="1" applyFill="1" applyAlignment="1">
      <alignment horizontal="left"/>
    </xf>
    <xf numFmtId="165" fontId="26" fillId="0" borderId="1" xfId="0" applyNumberFormat="1" applyFont="1" applyBorder="1" applyAlignment="1">
      <alignment horizontal="center"/>
    </xf>
    <xf numFmtId="165" fontId="26" fillId="0" borderId="2" xfId="0" applyNumberFormat="1" applyFont="1" applyBorder="1" applyAlignment="1">
      <alignment horizontal="center"/>
    </xf>
    <xf numFmtId="165" fontId="26" fillId="0" borderId="3" xfId="0" applyNumberFormat="1" applyFont="1" applyBorder="1" applyAlignment="1">
      <alignment horizontal="center"/>
    </xf>
    <xf numFmtId="165" fontId="26" fillId="0" borderId="0" xfId="0" applyNumberFormat="1" applyFont="1" applyAlignment="1">
      <alignment horizontal="center"/>
    </xf>
    <xf numFmtId="165" fontId="26" fillId="4" borderId="1" xfId="0" applyNumberFormat="1" applyFont="1" applyFill="1" applyBorder="1" applyAlignment="1">
      <alignment horizontal="center"/>
    </xf>
    <xf numFmtId="165" fontId="26" fillId="4" borderId="2" xfId="0" applyNumberFormat="1" applyFont="1" applyFill="1" applyBorder="1" applyAlignment="1">
      <alignment horizontal="center"/>
    </xf>
    <xf numFmtId="165" fontId="26" fillId="4" borderId="3" xfId="0" applyNumberFormat="1" applyFont="1" applyFill="1" applyBorder="1" applyAlignment="1">
      <alignment horizontal="center"/>
    </xf>
    <xf numFmtId="165" fontId="26" fillId="0" borderId="10" xfId="0" applyNumberFormat="1" applyFont="1" applyBorder="1" applyAlignment="1">
      <alignment horizontal="center"/>
    </xf>
    <xf numFmtId="0" fontId="26" fillId="0" borderId="0" xfId="0" applyFont="1" applyAlignment="1">
      <alignment horizontal="center"/>
    </xf>
    <xf numFmtId="165" fontId="26" fillId="0" borderId="4" xfId="0" applyNumberFormat="1" applyFont="1" applyBorder="1" applyAlignment="1">
      <alignment horizontal="center"/>
    </xf>
    <xf numFmtId="165" fontId="26" fillId="0" borderId="5" xfId="0" applyNumberFormat="1" applyFont="1" applyBorder="1" applyAlignment="1">
      <alignment horizontal="center"/>
    </xf>
    <xf numFmtId="165" fontId="26" fillId="4" borderId="4" xfId="0" applyNumberFormat="1" applyFont="1" applyFill="1" applyBorder="1" applyAlignment="1">
      <alignment horizontal="center"/>
    </xf>
    <xf numFmtId="165" fontId="26" fillId="4" borderId="0" xfId="0" applyNumberFormat="1" applyFont="1" applyFill="1" applyAlignment="1">
      <alignment horizontal="center"/>
    </xf>
    <xf numFmtId="165" fontId="26" fillId="4" borderId="5" xfId="0" applyNumberFormat="1" applyFont="1" applyFill="1" applyBorder="1" applyAlignment="1">
      <alignment horizontal="center"/>
    </xf>
    <xf numFmtId="165" fontId="26" fillId="0" borderId="14" xfId="0" applyNumberFormat="1" applyFont="1" applyBorder="1" applyAlignment="1">
      <alignment horizontal="center"/>
    </xf>
    <xf numFmtId="165" fontId="26" fillId="0" borderId="15" xfId="0" applyNumberFormat="1" applyFont="1" applyBorder="1" applyAlignment="1">
      <alignment horizontal="center"/>
    </xf>
    <xf numFmtId="165" fontId="26" fillId="0" borderId="16" xfId="0" applyNumberFormat="1" applyFont="1" applyBorder="1" applyAlignment="1">
      <alignment horizontal="center"/>
    </xf>
    <xf numFmtId="165" fontId="26" fillId="0" borderId="17" xfId="0" applyNumberFormat="1" applyFont="1" applyBorder="1" applyAlignment="1">
      <alignment horizontal="center"/>
    </xf>
    <xf numFmtId="165" fontId="26" fillId="4" borderId="15" xfId="0" applyNumberFormat="1" applyFont="1" applyFill="1" applyBorder="1" applyAlignment="1">
      <alignment horizontal="center"/>
    </xf>
    <xf numFmtId="165" fontId="26" fillId="4" borderId="16" xfId="0" applyNumberFormat="1" applyFont="1" applyFill="1" applyBorder="1" applyAlignment="1">
      <alignment horizontal="center"/>
    </xf>
    <xf numFmtId="165" fontId="26" fillId="4" borderId="17" xfId="0" applyNumberFormat="1" applyFont="1" applyFill="1" applyBorder="1" applyAlignment="1">
      <alignment horizontal="center"/>
    </xf>
    <xf numFmtId="165" fontId="26" fillId="0" borderId="11" xfId="0" applyNumberFormat="1" applyFont="1" applyBorder="1" applyAlignment="1">
      <alignment horizontal="center"/>
    </xf>
    <xf numFmtId="2" fontId="26" fillId="0" borderId="1" xfId="0" applyNumberFormat="1" applyFont="1" applyBorder="1" applyAlignment="1">
      <alignment horizontal="center"/>
    </xf>
    <xf numFmtId="2" fontId="26" fillId="0" borderId="2" xfId="0" applyNumberFormat="1" applyFont="1" applyBorder="1" applyAlignment="1">
      <alignment horizontal="center"/>
    </xf>
    <xf numFmtId="2" fontId="26" fillId="0" borderId="3" xfId="0" applyNumberFormat="1" applyFont="1" applyBorder="1" applyAlignment="1">
      <alignment horizontal="center"/>
    </xf>
    <xf numFmtId="2" fontId="26" fillId="0" borderId="0" xfId="0" applyNumberFormat="1" applyFont="1" applyAlignment="1">
      <alignment horizontal="center"/>
    </xf>
    <xf numFmtId="2" fontId="26" fillId="4" borderId="1" xfId="0" applyNumberFormat="1" applyFont="1" applyFill="1" applyBorder="1" applyAlignment="1">
      <alignment horizontal="center"/>
    </xf>
    <xf numFmtId="2" fontId="26" fillId="4" borderId="2" xfId="0" applyNumberFormat="1" applyFont="1" applyFill="1" applyBorder="1" applyAlignment="1">
      <alignment horizontal="center"/>
    </xf>
    <xf numFmtId="2" fontId="26" fillId="4" borderId="3" xfId="0" applyNumberFormat="1" applyFont="1" applyFill="1" applyBorder="1" applyAlignment="1">
      <alignment horizontal="center"/>
    </xf>
    <xf numFmtId="2" fontId="26" fillId="0" borderId="10" xfId="0" applyNumberFormat="1" applyFont="1" applyBorder="1" applyAlignment="1">
      <alignment horizontal="center"/>
    </xf>
    <xf numFmtId="2" fontId="26" fillId="0" borderId="4" xfId="0" applyNumberFormat="1" applyFont="1" applyBorder="1" applyAlignment="1">
      <alignment horizontal="center"/>
    </xf>
    <xf numFmtId="2" fontId="26" fillId="0" borderId="5" xfId="0" applyNumberFormat="1" applyFont="1" applyBorder="1" applyAlignment="1">
      <alignment horizontal="center"/>
    </xf>
    <xf numFmtId="2" fontId="26" fillId="4" borderId="4" xfId="0" applyNumberFormat="1" applyFont="1" applyFill="1" applyBorder="1" applyAlignment="1">
      <alignment horizontal="center"/>
    </xf>
    <xf numFmtId="2" fontId="26" fillId="4" borderId="0" xfId="0" applyNumberFormat="1" applyFont="1" applyFill="1" applyAlignment="1">
      <alignment horizontal="center"/>
    </xf>
    <xf numFmtId="2" fontId="26" fillId="4" borderId="5" xfId="0" applyNumberFormat="1" applyFont="1" applyFill="1" applyBorder="1" applyAlignment="1">
      <alignment horizontal="center"/>
    </xf>
    <xf numFmtId="2" fontId="26" fillId="0" borderId="14" xfId="0" applyNumberFormat="1" applyFont="1" applyBorder="1" applyAlignment="1">
      <alignment horizontal="center"/>
    </xf>
    <xf numFmtId="2" fontId="26" fillId="0" borderId="15" xfId="0" applyNumberFormat="1" applyFont="1" applyBorder="1" applyAlignment="1">
      <alignment horizontal="center"/>
    </xf>
    <xf numFmtId="2" fontId="26" fillId="0" borderId="16" xfId="0" applyNumberFormat="1" applyFont="1" applyBorder="1" applyAlignment="1">
      <alignment horizontal="center"/>
    </xf>
    <xf numFmtId="2" fontId="26" fillId="0" borderId="17" xfId="0" applyNumberFormat="1" applyFont="1" applyBorder="1" applyAlignment="1">
      <alignment horizontal="center"/>
    </xf>
    <xf numFmtId="2" fontId="26" fillId="4" borderId="15" xfId="0" applyNumberFormat="1" applyFont="1" applyFill="1" applyBorder="1" applyAlignment="1">
      <alignment horizontal="center"/>
    </xf>
    <xf numFmtId="2" fontId="26" fillId="4" borderId="16" xfId="0" applyNumberFormat="1" applyFont="1" applyFill="1" applyBorder="1" applyAlignment="1">
      <alignment horizontal="center"/>
    </xf>
    <xf numFmtId="2" fontId="26" fillId="4" borderId="17" xfId="0" applyNumberFormat="1" applyFont="1" applyFill="1" applyBorder="1" applyAlignment="1">
      <alignment horizontal="center"/>
    </xf>
    <xf numFmtId="2" fontId="26"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1.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39" t="s">
        <v>122</v>
      </c>
      <c r="B1" s="142" t="s">
        <v>67</v>
      </c>
      <c r="C1" s="143"/>
      <c r="D1" s="143"/>
      <c r="E1" s="143"/>
      <c r="F1" s="143"/>
      <c r="G1" s="143"/>
      <c r="H1" s="143"/>
      <c r="I1" s="143"/>
      <c r="J1" s="143"/>
      <c r="K1" s="144"/>
      <c r="L1" s="49"/>
      <c r="M1" s="142" t="s">
        <v>74</v>
      </c>
      <c r="N1" s="143"/>
      <c r="O1" s="143"/>
      <c r="P1" s="143"/>
      <c r="Q1" s="143"/>
      <c r="R1" s="143"/>
      <c r="S1" s="143"/>
      <c r="T1" s="143"/>
      <c r="U1" s="143"/>
      <c r="V1" s="144"/>
      <c r="W1" s="49"/>
      <c r="X1" s="142" t="s">
        <v>68</v>
      </c>
      <c r="Y1" s="143"/>
      <c r="Z1" s="143"/>
      <c r="AA1" s="143"/>
      <c r="AB1" s="143"/>
      <c r="AC1" s="143"/>
      <c r="AD1" s="143"/>
      <c r="AE1" s="143"/>
      <c r="AF1" s="143"/>
      <c r="AG1" s="144"/>
      <c r="AH1" s="49"/>
      <c r="AI1" s="142" t="s">
        <v>75</v>
      </c>
      <c r="AJ1" s="143"/>
      <c r="AK1" s="143"/>
      <c r="AL1" s="143"/>
      <c r="AM1" s="143"/>
      <c r="AN1" s="143"/>
      <c r="AO1" s="143"/>
      <c r="AP1" s="143"/>
      <c r="AQ1" s="143"/>
      <c r="AR1" s="144"/>
      <c r="AS1" s="50"/>
      <c r="AT1" s="142" t="s">
        <v>69</v>
      </c>
      <c r="AU1" s="143"/>
      <c r="AV1" s="143"/>
      <c r="AW1" s="143"/>
      <c r="AX1" s="143"/>
      <c r="AY1" s="143"/>
      <c r="AZ1" s="143"/>
      <c r="BA1" s="143"/>
      <c r="BB1" s="143"/>
      <c r="BC1" s="144"/>
      <c r="BD1" s="50"/>
      <c r="BE1" s="142" t="s">
        <v>76</v>
      </c>
      <c r="BF1" s="143"/>
      <c r="BG1" s="143"/>
      <c r="BH1" s="143"/>
      <c r="BI1" s="143"/>
      <c r="BJ1" s="143"/>
      <c r="BK1" s="143"/>
      <c r="BL1" s="143"/>
      <c r="BM1" s="143"/>
      <c r="BN1" s="144"/>
    </row>
    <row r="2" spans="1:66" x14ac:dyDescent="0.35">
      <c r="A2" s="139"/>
      <c r="B2" s="52"/>
      <c r="C2" s="53"/>
      <c r="D2" s="53"/>
      <c r="E2" s="53"/>
      <c r="F2" s="53"/>
      <c r="G2" s="140" t="s">
        <v>65</v>
      </c>
      <c r="H2" s="53"/>
      <c r="I2" s="53"/>
      <c r="J2" s="140" t="s">
        <v>66</v>
      </c>
      <c r="K2" s="141" t="s">
        <v>57</v>
      </c>
      <c r="L2" s="54"/>
      <c r="M2" s="52"/>
      <c r="N2" s="53"/>
      <c r="O2" s="53"/>
      <c r="P2" s="53"/>
      <c r="Q2" s="53"/>
      <c r="R2" s="140" t="s">
        <v>65</v>
      </c>
      <c r="S2" s="53"/>
      <c r="T2" s="53"/>
      <c r="U2" s="140" t="s">
        <v>66</v>
      </c>
      <c r="V2" s="141" t="s">
        <v>57</v>
      </c>
      <c r="W2" s="54"/>
      <c r="X2" s="52"/>
      <c r="Y2" s="53"/>
      <c r="Z2" s="53"/>
      <c r="AA2" s="53"/>
      <c r="AB2" s="53"/>
      <c r="AC2" s="140" t="s">
        <v>65</v>
      </c>
      <c r="AD2" s="53"/>
      <c r="AE2" s="53"/>
      <c r="AF2" s="140" t="s">
        <v>66</v>
      </c>
      <c r="AG2" s="141" t="s">
        <v>57</v>
      </c>
      <c r="AH2" s="54"/>
      <c r="AI2" s="52"/>
      <c r="AJ2" s="53"/>
      <c r="AK2" s="53"/>
      <c r="AL2" s="53"/>
      <c r="AM2" s="53"/>
      <c r="AN2" s="140" t="s">
        <v>65</v>
      </c>
      <c r="AO2" s="53"/>
      <c r="AP2" s="53"/>
      <c r="AQ2" s="140" t="s">
        <v>66</v>
      </c>
      <c r="AR2" s="141" t="s">
        <v>57</v>
      </c>
      <c r="AS2" s="50"/>
      <c r="AT2" s="52"/>
      <c r="AU2" s="53"/>
      <c r="AV2" s="53"/>
      <c r="AW2" s="53"/>
      <c r="AX2" s="53"/>
      <c r="AY2" s="140" t="s">
        <v>65</v>
      </c>
      <c r="AZ2" s="53"/>
      <c r="BA2" s="53"/>
      <c r="BB2" s="140" t="s">
        <v>66</v>
      </c>
      <c r="BC2" s="141" t="s">
        <v>57</v>
      </c>
      <c r="BD2" s="54"/>
      <c r="BE2" s="52"/>
      <c r="BF2" s="53"/>
      <c r="BG2" s="53"/>
      <c r="BH2" s="53"/>
      <c r="BI2" s="53"/>
      <c r="BJ2" s="140" t="s">
        <v>65</v>
      </c>
      <c r="BK2" s="53"/>
      <c r="BL2" s="53"/>
      <c r="BM2" s="140" t="s">
        <v>66</v>
      </c>
      <c r="BN2" s="141" t="s">
        <v>57</v>
      </c>
    </row>
    <row r="3" spans="1:66" x14ac:dyDescent="0.35">
      <c r="A3" s="139"/>
      <c r="B3" s="56" t="s">
        <v>58</v>
      </c>
      <c r="C3" s="57" t="s">
        <v>59</v>
      </c>
      <c r="D3" s="57" t="s">
        <v>60</v>
      </c>
      <c r="E3" s="57" t="s">
        <v>61</v>
      </c>
      <c r="F3" s="57" t="s">
        <v>62</v>
      </c>
      <c r="G3" s="140"/>
      <c r="H3" s="57" t="s">
        <v>63</v>
      </c>
      <c r="I3" s="57" t="s">
        <v>64</v>
      </c>
      <c r="J3" s="140"/>
      <c r="K3" s="141"/>
      <c r="L3" s="54"/>
      <c r="M3" s="56" t="s">
        <v>58</v>
      </c>
      <c r="N3" s="57" t="s">
        <v>59</v>
      </c>
      <c r="O3" s="57" t="s">
        <v>60</v>
      </c>
      <c r="P3" s="57" t="s">
        <v>61</v>
      </c>
      <c r="Q3" s="57" t="s">
        <v>62</v>
      </c>
      <c r="R3" s="140"/>
      <c r="S3" s="57" t="s">
        <v>63</v>
      </c>
      <c r="T3" s="57" t="s">
        <v>64</v>
      </c>
      <c r="U3" s="140"/>
      <c r="V3" s="141"/>
      <c r="W3" s="54"/>
      <c r="X3" s="56" t="s">
        <v>58</v>
      </c>
      <c r="Y3" s="57" t="s">
        <v>59</v>
      </c>
      <c r="Z3" s="57" t="s">
        <v>60</v>
      </c>
      <c r="AA3" s="57" t="s">
        <v>61</v>
      </c>
      <c r="AB3" s="57" t="s">
        <v>62</v>
      </c>
      <c r="AC3" s="140"/>
      <c r="AD3" s="57" t="s">
        <v>63</v>
      </c>
      <c r="AE3" s="57" t="s">
        <v>64</v>
      </c>
      <c r="AF3" s="140"/>
      <c r="AG3" s="141"/>
      <c r="AH3" s="54"/>
      <c r="AI3" s="56" t="s">
        <v>58</v>
      </c>
      <c r="AJ3" s="57" t="s">
        <v>59</v>
      </c>
      <c r="AK3" s="57" t="s">
        <v>60</v>
      </c>
      <c r="AL3" s="57" t="s">
        <v>61</v>
      </c>
      <c r="AM3" s="57" t="s">
        <v>62</v>
      </c>
      <c r="AN3" s="140"/>
      <c r="AO3" s="57" t="s">
        <v>63</v>
      </c>
      <c r="AP3" s="57" t="s">
        <v>64</v>
      </c>
      <c r="AQ3" s="140"/>
      <c r="AR3" s="141"/>
      <c r="AS3" s="50"/>
      <c r="AT3" s="56" t="s">
        <v>58</v>
      </c>
      <c r="AU3" s="57" t="s">
        <v>59</v>
      </c>
      <c r="AV3" s="57" t="s">
        <v>60</v>
      </c>
      <c r="AW3" s="57" t="s">
        <v>61</v>
      </c>
      <c r="AX3" s="57" t="s">
        <v>62</v>
      </c>
      <c r="AY3" s="140"/>
      <c r="AZ3" s="57" t="s">
        <v>63</v>
      </c>
      <c r="BA3" s="57" t="s">
        <v>64</v>
      </c>
      <c r="BB3" s="140"/>
      <c r="BC3" s="141"/>
      <c r="BD3" s="54"/>
      <c r="BE3" s="56" t="s">
        <v>58</v>
      </c>
      <c r="BF3" s="57" t="s">
        <v>59</v>
      </c>
      <c r="BG3" s="57" t="s">
        <v>60</v>
      </c>
      <c r="BH3" s="57" t="s">
        <v>61</v>
      </c>
      <c r="BI3" s="57" t="s">
        <v>62</v>
      </c>
      <c r="BJ3" s="140"/>
      <c r="BK3" s="57" t="s">
        <v>63</v>
      </c>
      <c r="BL3" s="57" t="s">
        <v>64</v>
      </c>
      <c r="BM3" s="140"/>
      <c r="BN3" s="141"/>
    </row>
    <row r="4" spans="1:66" x14ac:dyDescent="0.35">
      <c r="A4" s="58" t="s">
        <v>15</v>
      </c>
      <c r="B4" s="59">
        <f>VLOOKUP($A4,'Occupancy Raw Data'!$B$6:$BE$43,'Occupancy Raw Data'!G$1,FALSE)</f>
        <v>44.961790113641499</v>
      </c>
      <c r="C4" s="60">
        <f>VLOOKUP($A4,'Occupancy Raw Data'!$B$6:$BE$43,'Occupancy Raw Data'!H$1,FALSE)</f>
        <v>51.516078020610799</v>
      </c>
      <c r="D4" s="60">
        <f>VLOOKUP($A4,'Occupancy Raw Data'!$B$6:$BE$43,'Occupancy Raw Data'!I$1,FALSE)</f>
        <v>54.729856083602797</v>
      </c>
      <c r="E4" s="60">
        <f>VLOOKUP($A4,'Occupancy Raw Data'!$B$6:$BE$43,'Occupancy Raw Data'!J$1,FALSE)</f>
        <v>56.656068254237297</v>
      </c>
      <c r="F4" s="60">
        <f>VLOOKUP($A4,'Occupancy Raw Data'!$B$6:$BE$43,'Occupancy Raw Data'!K$1,FALSE)</f>
        <v>58.554399961834903</v>
      </c>
      <c r="G4" s="61">
        <f>VLOOKUP($A4,'Occupancy Raw Data'!$B$6:$BE$43,'Occupancy Raw Data'!L$1,FALSE)</f>
        <v>53.283627836289099</v>
      </c>
      <c r="H4" s="60">
        <f>VLOOKUP($A4,'Occupancy Raw Data'!$B$6:$BE$43,'Occupancy Raw Data'!N$1,FALSE)</f>
        <v>70.619636913513503</v>
      </c>
      <c r="I4" s="60">
        <f>VLOOKUP($A4,'Occupancy Raw Data'!$B$6:$BE$43,'Occupancy Raw Data'!O$1,FALSE)</f>
        <v>76.981589482618503</v>
      </c>
      <c r="J4" s="61">
        <f>VLOOKUP($A4,'Occupancy Raw Data'!$B$6:$BE$43,'Occupancy Raw Data'!P$1,FALSE)</f>
        <v>73.800600739452804</v>
      </c>
      <c r="K4" s="62">
        <f>VLOOKUP($A4,'Occupancy Raw Data'!$B$6:$BE$43,'Occupancy Raw Data'!R$1,FALSE)</f>
        <v>59.145892488654802</v>
      </c>
      <c r="L4" s="63"/>
      <c r="M4" s="59">
        <f>VLOOKUP($A4,'Occupancy Raw Data'!$B$6:$BE$43,'Occupancy Raw Data'!T$1,FALSE)</f>
        <v>-14.237132037706401</v>
      </c>
      <c r="N4" s="60">
        <f>VLOOKUP($A4,'Occupancy Raw Data'!$B$6:$BE$43,'Occupancy Raw Data'!U$1,FALSE)</f>
        <v>14.925560945351</v>
      </c>
      <c r="O4" s="60">
        <f>VLOOKUP($A4,'Occupancy Raw Data'!$B$6:$BE$43,'Occupancy Raw Data'!V$1,FALSE)</f>
        <v>24.0242399333168</v>
      </c>
      <c r="P4" s="60">
        <f>VLOOKUP($A4,'Occupancy Raw Data'!$B$6:$BE$43,'Occupancy Raw Data'!W$1,FALSE)</f>
        <v>25.878169124915601</v>
      </c>
      <c r="Q4" s="60">
        <f>VLOOKUP($A4,'Occupancy Raw Data'!$B$6:$BE$43,'Occupancy Raw Data'!X$1,FALSE)</f>
        <v>28.845112592025998</v>
      </c>
      <c r="R4" s="61">
        <f>VLOOKUP($A4,'Occupancy Raw Data'!$B$6:$BE$43,'Occupancy Raw Data'!Y$1,FALSE)</f>
        <v>14.917750502155</v>
      </c>
      <c r="S4" s="60">
        <f>VLOOKUP($A4,'Occupancy Raw Data'!$B$6:$BE$43,'Occupancy Raw Data'!AA$1,FALSE)</f>
        <v>40.224938516124404</v>
      </c>
      <c r="T4" s="60">
        <f>VLOOKUP($A4,'Occupancy Raw Data'!$B$6:$BE$43,'Occupancy Raw Data'!AB$1,FALSE)</f>
        <v>42.798928688159698</v>
      </c>
      <c r="U4" s="61">
        <f>VLOOKUP($A4,'Occupancy Raw Data'!$B$6:$BE$43,'Occupancy Raw Data'!AC$1,FALSE)</f>
        <v>41.555694607922398</v>
      </c>
      <c r="V4" s="62">
        <f>VLOOKUP($A4,'Occupancy Raw Data'!$B$6:$BE$43,'Occupancy Raw Data'!AE$1,FALSE)</f>
        <v>23.182109247191502</v>
      </c>
      <c r="W4" s="63"/>
      <c r="X4" s="64">
        <f>VLOOKUP($A4,'ADR Raw Data'!$B$6:$BE$43,'ADR Raw Data'!G$1,FALSE)</f>
        <v>135.11559335189199</v>
      </c>
      <c r="Y4" s="65">
        <f>VLOOKUP($A4,'ADR Raw Data'!$B$6:$BE$43,'ADR Raw Data'!H$1,FALSE)</f>
        <v>125.414553945028</v>
      </c>
      <c r="Z4" s="65">
        <f>VLOOKUP($A4,'ADR Raw Data'!$B$6:$BE$43,'ADR Raw Data'!I$1,FALSE)</f>
        <v>126.356727667472</v>
      </c>
      <c r="AA4" s="65">
        <f>VLOOKUP($A4,'ADR Raw Data'!$B$6:$BE$43,'ADR Raw Data'!J$1,FALSE)</f>
        <v>129.05307930900801</v>
      </c>
      <c r="AB4" s="65">
        <f>VLOOKUP($A4,'ADR Raw Data'!$B$6:$BE$43,'ADR Raw Data'!K$1,FALSE)</f>
        <v>134.816040001131</v>
      </c>
      <c r="AC4" s="66">
        <f>VLOOKUP($A4,'ADR Raw Data'!$B$6:$BE$43,'ADR Raw Data'!L$1,FALSE)</f>
        <v>130.085362873945</v>
      </c>
      <c r="AD4" s="65">
        <f>VLOOKUP($A4,'ADR Raw Data'!$B$6:$BE$43,'ADR Raw Data'!N$1,FALSE)</f>
        <v>154.809606246036</v>
      </c>
      <c r="AE4" s="65">
        <f>VLOOKUP($A4,'ADR Raw Data'!$B$6:$BE$43,'ADR Raw Data'!O$1,FALSE)</f>
        <v>161.325623322751</v>
      </c>
      <c r="AF4" s="66">
        <f>VLOOKUP($A4,'ADR Raw Data'!$B$6:$BE$43,'ADR Raw Data'!P$1,FALSE)</f>
        <v>158.20802971424899</v>
      </c>
      <c r="AG4" s="67">
        <f>VLOOKUP($A4,'ADR Raw Data'!$B$6:$BE$43,'ADR Raw Data'!R$1,FALSE)</f>
        <v>140.111737910523</v>
      </c>
      <c r="AH4" s="63"/>
      <c r="AI4" s="59">
        <f>VLOOKUP($A4,'ADR Raw Data'!$B$6:$BE$43,'ADR Raw Data'!T$1,FALSE)</f>
        <v>21.558826750390999</v>
      </c>
      <c r="AJ4" s="60">
        <f>VLOOKUP($A4,'ADR Raw Data'!$B$6:$BE$43,'ADR Raw Data'!U$1,FALSE)</f>
        <v>29.597674426315798</v>
      </c>
      <c r="AK4" s="60">
        <f>VLOOKUP($A4,'ADR Raw Data'!$B$6:$BE$43,'ADR Raw Data'!V$1,FALSE)</f>
        <v>31.997009450906901</v>
      </c>
      <c r="AL4" s="60">
        <f>VLOOKUP($A4,'ADR Raw Data'!$B$6:$BE$43,'ADR Raw Data'!W$1,FALSE)</f>
        <v>34.043099563242102</v>
      </c>
      <c r="AM4" s="60">
        <f>VLOOKUP($A4,'ADR Raw Data'!$B$6:$BE$43,'ADR Raw Data'!X$1,FALSE)</f>
        <v>36.957342085646701</v>
      </c>
      <c r="AN4" s="61">
        <f>VLOOKUP($A4,'ADR Raw Data'!$B$6:$BE$43,'ADR Raw Data'!Y$1,FALSE)</f>
        <v>30.013552455561101</v>
      </c>
      <c r="AO4" s="60">
        <f>VLOOKUP($A4,'ADR Raw Data'!$B$6:$BE$43,'ADR Raw Data'!AA$1,FALSE)</f>
        <v>46.370954857611302</v>
      </c>
      <c r="AP4" s="60">
        <f>VLOOKUP($A4,'ADR Raw Data'!$B$6:$BE$43,'ADR Raw Data'!AB$1,FALSE)</f>
        <v>50.600048432319703</v>
      </c>
      <c r="AQ4" s="61">
        <f>VLOOKUP($A4,'ADR Raw Data'!$B$6:$BE$43,'ADR Raw Data'!AC$1,FALSE)</f>
        <v>48.598675166002202</v>
      </c>
      <c r="AR4" s="62">
        <f>VLOOKUP($A4,'ADR Raw Data'!$B$6:$BE$43,'ADR Raw Data'!AE$1,FALSE)</f>
        <v>37.304749263794001</v>
      </c>
      <c r="AS4" s="50"/>
      <c r="AT4" s="64">
        <f>VLOOKUP($A4,'RevPAR Raw Data'!$B$6:$BE$43,'RevPAR Raw Data'!G$1,FALSE)</f>
        <v>60.750389493679101</v>
      </c>
      <c r="AU4" s="65">
        <f>VLOOKUP($A4,'RevPAR Raw Data'!$B$6:$BE$43,'RevPAR Raw Data'!H$1,FALSE)</f>
        <v>64.608659459521903</v>
      </c>
      <c r="AV4" s="65">
        <f>VLOOKUP($A4,'RevPAR Raw Data'!$B$6:$BE$43,'RevPAR Raw Data'!I$1,FALSE)</f>
        <v>69.154855204357503</v>
      </c>
      <c r="AW4" s="65">
        <f>VLOOKUP($A4,'RevPAR Raw Data'!$B$6:$BE$43,'RevPAR Raw Data'!J$1,FALSE)</f>
        <v>73.116400697506705</v>
      </c>
      <c r="AX4" s="65">
        <f>VLOOKUP($A4,'RevPAR Raw Data'!$B$6:$BE$43,'RevPAR Raw Data'!K$1,FALSE)</f>
        <v>78.940723274970097</v>
      </c>
      <c r="AY4" s="66">
        <f>VLOOKUP($A4,'RevPAR Raw Data'!$B$6:$BE$43,'RevPAR Raw Data'!L$1,FALSE)</f>
        <v>69.3142006232395</v>
      </c>
      <c r="AZ4" s="65">
        <f>VLOOKUP($A4,'RevPAR Raw Data'!$B$6:$BE$43,'RevPAR Raw Data'!N$1,FALSE)</f>
        <v>109.325981838191</v>
      </c>
      <c r="BA4" s="65">
        <f>VLOOKUP($A4,'RevPAR Raw Data'!$B$6:$BE$43,'RevPAR Raw Data'!O$1,FALSE)</f>
        <v>124.191029076596</v>
      </c>
      <c r="BB4" s="66">
        <f>VLOOKUP($A4,'RevPAR Raw Data'!$B$6:$BE$43,'RevPAR Raw Data'!P$1,FALSE)</f>
        <v>116.758476347168</v>
      </c>
      <c r="BC4" s="67">
        <f>VLOOKUP($A4,'RevPAR Raw Data'!$B$6:$BE$43,'RevPAR Raw Data'!R$1,FALSE)</f>
        <v>82.870337868543899</v>
      </c>
      <c r="BD4" s="63"/>
      <c r="BE4" s="59">
        <f>VLOOKUP($A4,'RevPAR Raw Data'!$B$6:$BE$43,'RevPAR Raw Data'!T$1,FALSE)</f>
        <v>4.2523360824510199</v>
      </c>
      <c r="BF4" s="60">
        <f>VLOOKUP($A4,'RevPAR Raw Data'!$B$6:$BE$43,'RevPAR Raw Data'!U$1,FALSE)</f>
        <v>48.9408543065732</v>
      </c>
      <c r="BG4" s="60">
        <f>VLOOKUP($A4,'RevPAR Raw Data'!$B$6:$BE$43,'RevPAR Raw Data'!V$1,FALSE)</f>
        <v>63.708287706195598</v>
      </c>
      <c r="BH4" s="60">
        <f>VLOOKUP($A4,'RevPAR Raw Data'!$B$6:$BE$43,'RevPAR Raw Data'!W$1,FALSE)</f>
        <v>68.730999568496998</v>
      </c>
      <c r="BI4" s="60">
        <f>VLOOKUP($A4,'RevPAR Raw Data'!$B$6:$BE$43,'RevPAR Raw Data'!X$1,FALSE)</f>
        <v>76.462841613297797</v>
      </c>
      <c r="BJ4" s="61">
        <f>VLOOKUP($A4,'RevPAR Raw Data'!$B$6:$BE$43,'RevPAR Raw Data'!Y$1,FALSE)</f>
        <v>49.4086498298702</v>
      </c>
      <c r="BK4" s="60">
        <f>VLOOKUP($A4,'RevPAR Raw Data'!$B$6:$BE$43,'RevPAR Raw Data'!AA$1,FALSE)</f>
        <v>105.248581454549</v>
      </c>
      <c r="BL4" s="60">
        <f>VLOOKUP($A4,'RevPAR Raw Data'!$B$6:$BE$43,'RevPAR Raw Data'!AB$1,FALSE)</f>
        <v>115.05525576520201</v>
      </c>
      <c r="BM4" s="61">
        <f>VLOOKUP($A4,'RevPAR Raw Data'!$B$6:$BE$43,'RevPAR Raw Data'!AC$1,FALSE)</f>
        <v>110.349886809404</v>
      </c>
      <c r="BN4" s="62">
        <f>VLOOKUP($A4,'RevPAR Raw Data'!$B$6:$BE$43,'RevPAR Raw Data'!AE$1,FALSE)</f>
        <v>69.134886239709203</v>
      </c>
    </row>
    <row r="5" spans="1:66" x14ac:dyDescent="0.35">
      <c r="A5" s="58" t="s">
        <v>70</v>
      </c>
      <c r="B5" s="59">
        <f>VLOOKUP($A5,'Occupancy Raw Data'!$B$6:$BE$43,'Occupancy Raw Data'!G$1,FALSE)</f>
        <v>38.129747325995901</v>
      </c>
      <c r="C5" s="60">
        <f>VLOOKUP($A5,'Occupancy Raw Data'!$B$6:$BE$43,'Occupancy Raw Data'!H$1,FALSE)</f>
        <v>46.497600919593602</v>
      </c>
      <c r="D5" s="60">
        <f>VLOOKUP($A5,'Occupancy Raw Data'!$B$6:$BE$43,'Occupancy Raw Data'!I$1,FALSE)</f>
        <v>49.675494507623398</v>
      </c>
      <c r="E5" s="60">
        <f>VLOOKUP($A5,'Occupancy Raw Data'!$B$6:$BE$43,'Occupancy Raw Data'!J$1,FALSE)</f>
        <v>50.644167619195201</v>
      </c>
      <c r="F5" s="60">
        <f>VLOOKUP($A5,'Occupancy Raw Data'!$B$6:$BE$43,'Occupancy Raw Data'!K$1,FALSE)</f>
        <v>52.509186250008</v>
      </c>
      <c r="G5" s="61">
        <f>VLOOKUP($A5,'Occupancy Raw Data'!$B$6:$BE$43,'Occupancy Raw Data'!L$1,FALSE)</f>
        <v>47.491565791988897</v>
      </c>
      <c r="H5" s="60">
        <f>VLOOKUP($A5,'Occupancy Raw Data'!$B$6:$BE$43,'Occupancy Raw Data'!N$1,FALSE)</f>
        <v>64.555605065514499</v>
      </c>
      <c r="I5" s="60">
        <f>VLOOKUP($A5,'Occupancy Raw Data'!$B$6:$BE$43,'Occupancy Raw Data'!O$1,FALSE)</f>
        <v>69.893639692349396</v>
      </c>
      <c r="J5" s="61">
        <f>VLOOKUP($A5,'Occupancy Raw Data'!$B$6:$BE$43,'Occupancy Raw Data'!P$1,FALSE)</f>
        <v>67.224622378931997</v>
      </c>
      <c r="K5" s="62">
        <f>VLOOKUP($A5,'Occupancy Raw Data'!$B$6:$BE$43,'Occupancy Raw Data'!R$1,FALSE)</f>
        <v>53.1297223990479</v>
      </c>
      <c r="L5" s="63"/>
      <c r="M5" s="59">
        <f>VLOOKUP($A5,'Occupancy Raw Data'!$B$6:$BE$43,'Occupancy Raw Data'!T$1,FALSE)</f>
        <v>-25.7207119683478</v>
      </c>
      <c r="N5" s="60">
        <f>VLOOKUP($A5,'Occupancy Raw Data'!$B$6:$BE$43,'Occupancy Raw Data'!U$1,FALSE)</f>
        <v>6.3168113437532698</v>
      </c>
      <c r="O5" s="60">
        <f>VLOOKUP($A5,'Occupancy Raw Data'!$B$6:$BE$43,'Occupancy Raw Data'!V$1,FALSE)</f>
        <v>12.798587349075399</v>
      </c>
      <c r="P5" s="60">
        <f>VLOOKUP($A5,'Occupancy Raw Data'!$B$6:$BE$43,'Occupancy Raw Data'!W$1,FALSE)</f>
        <v>6.1980371250998099</v>
      </c>
      <c r="Q5" s="60">
        <f>VLOOKUP($A5,'Occupancy Raw Data'!$B$6:$BE$43,'Occupancy Raw Data'!X$1,FALSE)</f>
        <v>10.252235912192999</v>
      </c>
      <c r="R5" s="61">
        <f>VLOOKUP($A5,'Occupancy Raw Data'!$B$6:$BE$43,'Occupancy Raw Data'!Y$1,FALSE)</f>
        <v>1.2950966824133401</v>
      </c>
      <c r="S5" s="60">
        <f>VLOOKUP($A5,'Occupancy Raw Data'!$B$6:$BE$43,'Occupancy Raw Data'!AA$1,FALSE)</f>
        <v>35.594162148079199</v>
      </c>
      <c r="T5" s="60">
        <f>VLOOKUP($A5,'Occupancy Raw Data'!$B$6:$BE$43,'Occupancy Raw Data'!AB$1,FALSE)</f>
        <v>39.244645219998702</v>
      </c>
      <c r="U5" s="61">
        <f>VLOOKUP($A5,'Occupancy Raw Data'!$B$6:$BE$43,'Occupancy Raw Data'!AC$1,FALSE)</f>
        <v>37.467653292475298</v>
      </c>
      <c r="V5" s="62">
        <f>VLOOKUP($A5,'Occupancy Raw Data'!$B$6:$BE$43,'Occupancy Raw Data'!AE$1,FALSE)</f>
        <v>11.9442566515599</v>
      </c>
      <c r="W5" s="63"/>
      <c r="X5" s="64">
        <f>VLOOKUP($A5,'ADR Raw Data'!$B$6:$BE$43,'ADR Raw Data'!G$1,FALSE)</f>
        <v>91.092117032557496</v>
      </c>
      <c r="Y5" s="65">
        <f>VLOOKUP($A5,'ADR Raw Data'!$B$6:$BE$43,'ADR Raw Data'!H$1,FALSE)</f>
        <v>94.155721311907996</v>
      </c>
      <c r="Z5" s="65">
        <f>VLOOKUP($A5,'ADR Raw Data'!$B$6:$BE$43,'ADR Raw Data'!I$1,FALSE)</f>
        <v>95.971966085565995</v>
      </c>
      <c r="AA5" s="65">
        <f>VLOOKUP($A5,'ADR Raw Data'!$B$6:$BE$43,'ADR Raw Data'!J$1,FALSE)</f>
        <v>96.364732119403698</v>
      </c>
      <c r="AB5" s="65">
        <f>VLOOKUP($A5,'ADR Raw Data'!$B$6:$BE$43,'ADR Raw Data'!K$1,FALSE)</f>
        <v>96.533204629139902</v>
      </c>
      <c r="AC5" s="66">
        <f>VLOOKUP($A5,'ADR Raw Data'!$B$6:$BE$43,'ADR Raw Data'!L$1,FALSE)</f>
        <v>95.0407177145063</v>
      </c>
      <c r="AD5" s="65">
        <f>VLOOKUP($A5,'ADR Raw Data'!$B$6:$BE$43,'ADR Raw Data'!N$1,FALSE)</f>
        <v>108.58726454959201</v>
      </c>
      <c r="AE5" s="65">
        <f>VLOOKUP($A5,'ADR Raw Data'!$B$6:$BE$43,'ADR Raw Data'!O$1,FALSE)</f>
        <v>111.362651050068</v>
      </c>
      <c r="AF5" s="66">
        <f>VLOOKUP($A5,'ADR Raw Data'!$B$6:$BE$43,'ADR Raw Data'!P$1,FALSE)</f>
        <v>110.03005334636499</v>
      </c>
      <c r="AG5" s="67">
        <f>VLOOKUP($A5,'ADR Raw Data'!$B$6:$BE$43,'ADR Raw Data'!R$1,FALSE)</f>
        <v>100.459678176002</v>
      </c>
      <c r="AH5" s="63"/>
      <c r="AI5" s="59">
        <f>VLOOKUP($A5,'ADR Raw Data'!$B$6:$BE$43,'ADR Raw Data'!T$1,FALSE)</f>
        <v>5.9272671666075398</v>
      </c>
      <c r="AJ5" s="60">
        <f>VLOOKUP($A5,'ADR Raw Data'!$B$6:$BE$43,'ADR Raw Data'!U$1,FALSE)</f>
        <v>20.665857894525701</v>
      </c>
      <c r="AK5" s="60">
        <f>VLOOKUP($A5,'ADR Raw Data'!$B$6:$BE$43,'ADR Raw Data'!V$1,FALSE)</f>
        <v>21.538753865021398</v>
      </c>
      <c r="AL5" s="60">
        <f>VLOOKUP($A5,'ADR Raw Data'!$B$6:$BE$43,'ADR Raw Data'!W$1,FALSE)</f>
        <v>20.747356234991301</v>
      </c>
      <c r="AM5" s="60">
        <f>VLOOKUP($A5,'ADR Raw Data'!$B$6:$BE$43,'ADR Raw Data'!X$1,FALSE)</f>
        <v>20.066014997038899</v>
      </c>
      <c r="AN5" s="61">
        <f>VLOOKUP($A5,'ADR Raw Data'!$B$6:$BE$43,'ADR Raw Data'!Y$1,FALSE)</f>
        <v>17.635356563747099</v>
      </c>
      <c r="AO5" s="60">
        <f>VLOOKUP($A5,'ADR Raw Data'!$B$6:$BE$43,'ADR Raw Data'!AA$1,FALSE)</f>
        <v>28.455924633153099</v>
      </c>
      <c r="AP5" s="60">
        <f>VLOOKUP($A5,'ADR Raw Data'!$B$6:$BE$43,'ADR Raw Data'!AB$1,FALSE)</f>
        <v>27.8196512925274</v>
      </c>
      <c r="AQ5" s="61">
        <f>VLOOKUP($A5,'ADR Raw Data'!$B$6:$BE$43,'ADR Raw Data'!AC$1,FALSE)</f>
        <v>28.146023250969101</v>
      </c>
      <c r="AR5" s="62">
        <f>VLOOKUP($A5,'ADR Raw Data'!$B$6:$BE$43,'ADR Raw Data'!AE$1,FALSE)</f>
        <v>22.087000906996501</v>
      </c>
      <c r="AS5" s="50"/>
      <c r="AT5" s="64">
        <f>VLOOKUP($A5,'RevPAR Raw Data'!$B$6:$BE$43,'RevPAR Raw Data'!G$1,FALSE)</f>
        <v>34.733194058414703</v>
      </c>
      <c r="AU5" s="65">
        <f>VLOOKUP($A5,'RevPAR Raw Data'!$B$6:$BE$43,'RevPAR Raw Data'!H$1,FALSE)</f>
        <v>43.780151538575701</v>
      </c>
      <c r="AV5" s="65">
        <f>VLOOKUP($A5,'RevPAR Raw Data'!$B$6:$BE$43,'RevPAR Raw Data'!I$1,FALSE)</f>
        <v>47.674548741693599</v>
      </c>
      <c r="AW5" s="65">
        <f>VLOOKUP($A5,'RevPAR Raw Data'!$B$6:$BE$43,'RevPAR Raw Data'!J$1,FALSE)</f>
        <v>48.803116460339197</v>
      </c>
      <c r="AX5" s="65">
        <f>VLOOKUP($A5,'RevPAR Raw Data'!$B$6:$BE$43,'RevPAR Raw Data'!K$1,FALSE)</f>
        <v>50.688800211816499</v>
      </c>
      <c r="AY5" s="66">
        <f>VLOOKUP($A5,'RevPAR Raw Data'!$B$6:$BE$43,'RevPAR Raw Data'!L$1,FALSE)</f>
        <v>45.136324982563202</v>
      </c>
      <c r="AZ5" s="65">
        <f>VLOOKUP($A5,'RevPAR Raw Data'!$B$6:$BE$43,'RevPAR Raw Data'!N$1,FALSE)</f>
        <v>70.099165654080295</v>
      </c>
      <c r="BA5" s="65">
        <f>VLOOKUP($A5,'RevPAR Raw Data'!$B$6:$BE$43,'RevPAR Raw Data'!O$1,FALSE)</f>
        <v>77.835410076783404</v>
      </c>
      <c r="BB5" s="66">
        <f>VLOOKUP($A5,'RevPAR Raw Data'!$B$6:$BE$43,'RevPAR Raw Data'!P$1,FALSE)</f>
        <v>73.967287865431899</v>
      </c>
      <c r="BC5" s="67">
        <f>VLOOKUP($A5,'RevPAR Raw Data'!$B$6:$BE$43,'RevPAR Raw Data'!R$1,FALSE)</f>
        <v>53.373948137887098</v>
      </c>
      <c r="BD5" s="63"/>
      <c r="BE5" s="59">
        <f>VLOOKUP($A5,'RevPAR Raw Data'!$B$6:$BE$43,'RevPAR Raw Data'!T$1,FALSE)</f>
        <v>-21.3179801172579</v>
      </c>
      <c r="BF5" s="60">
        <f>VLOOKUP($A5,'RevPAR Raw Data'!$B$6:$BE$43,'RevPAR Raw Data'!U$1,FALSE)</f>
        <v>28.288092494044299</v>
      </c>
      <c r="BG5" s="60">
        <f>VLOOKUP($A5,'RevPAR Raw Data'!$B$6:$BE$43,'RevPAR Raw Data'!V$1,FALSE)</f>
        <v>37.093997441413897</v>
      </c>
      <c r="BH5" s="60">
        <f>VLOOKUP($A5,'RevPAR Raw Data'!$B$6:$BE$43,'RevPAR Raw Data'!W$1,FALSE)</f>
        <v>28.231322202012599</v>
      </c>
      <c r="BI5" s="60">
        <f>VLOOKUP($A5,'RevPAR Raw Data'!$B$6:$BE$43,'RevPAR Raw Data'!X$1,FALSE)</f>
        <v>32.375466104904397</v>
      </c>
      <c r="BJ5" s="61">
        <f>VLOOKUP($A5,'RevPAR Raw Data'!$B$6:$BE$43,'RevPAR Raw Data'!Y$1,FALSE)</f>
        <v>19.158848163949301</v>
      </c>
      <c r="BK5" s="60">
        <f>VLOOKUP($A5,'RevPAR Raw Data'!$B$6:$BE$43,'RevPAR Raw Data'!AA$1,FALSE)</f>
        <v>74.178734735892206</v>
      </c>
      <c r="BL5" s="60">
        <f>VLOOKUP($A5,'RevPAR Raw Data'!$B$6:$BE$43,'RevPAR Raw Data'!AB$1,FALSE)</f>
        <v>77.982019963719296</v>
      </c>
      <c r="BM5" s="61">
        <f>VLOOKUP($A5,'RevPAR Raw Data'!$B$6:$BE$43,'RevPAR Raw Data'!AC$1,FALSE)</f>
        <v>76.1593309507371</v>
      </c>
      <c r="BN5" s="62">
        <f>VLOOKUP($A5,'RevPAR Raw Data'!$B$6:$BE$43,'RevPAR Raw Data'!AE$1,FALSE)</f>
        <v>36.669385633520498</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36.547637441038198</v>
      </c>
      <c r="C7" s="60">
        <f>VLOOKUP($A7,'Occupancy Raw Data'!$B$6:$BE$43,'Occupancy Raw Data'!H$1,FALSE)</f>
        <v>41.687191558588999</v>
      </c>
      <c r="D7" s="60">
        <f>VLOOKUP($A7,'Occupancy Raw Data'!$B$6:$BE$43,'Occupancy Raw Data'!I$1,FALSE)</f>
        <v>41.9525761390178</v>
      </c>
      <c r="E7" s="60">
        <f>VLOOKUP($A7,'Occupancy Raw Data'!$B$6:$BE$43,'Occupancy Raw Data'!J$1,FALSE)</f>
        <v>41.521780621472502</v>
      </c>
      <c r="F7" s="60">
        <f>VLOOKUP($A7,'Occupancy Raw Data'!$B$6:$BE$43,'Occupancy Raw Data'!K$1,FALSE)</f>
        <v>44.264693853438601</v>
      </c>
      <c r="G7" s="61">
        <f>VLOOKUP($A7,'Occupancy Raw Data'!$B$6:$BE$43,'Occupancy Raw Data'!L$1,FALSE)</f>
        <v>41.194775922711202</v>
      </c>
      <c r="H7" s="60">
        <f>VLOOKUP($A7,'Occupancy Raw Data'!$B$6:$BE$43,'Occupancy Raw Data'!N$1,FALSE)</f>
        <v>62.594406929082297</v>
      </c>
      <c r="I7" s="60">
        <f>VLOOKUP($A7,'Occupancy Raw Data'!$B$6:$BE$43,'Occupancy Raw Data'!O$1,FALSE)</f>
        <v>72.711739632278693</v>
      </c>
      <c r="J7" s="61">
        <f>VLOOKUP($A7,'Occupancy Raw Data'!$B$6:$BE$43,'Occupancy Raw Data'!P$1,FALSE)</f>
        <v>67.653073280680502</v>
      </c>
      <c r="K7" s="62">
        <f>VLOOKUP($A7,'Occupancy Raw Data'!$B$6:$BE$43,'Occupancy Raw Data'!R$1,FALSE)</f>
        <v>48.754289453559601</v>
      </c>
      <c r="L7" s="63"/>
      <c r="M7" s="59">
        <f>VLOOKUP($A7,'Occupancy Raw Data'!$B$6:$BE$43,'Occupancy Raw Data'!T$1,FALSE)</f>
        <v>-19.415635583778499</v>
      </c>
      <c r="N7" s="60">
        <f>VLOOKUP($A7,'Occupancy Raw Data'!$B$6:$BE$43,'Occupancy Raw Data'!U$1,FALSE)</f>
        <v>23.687510701216901</v>
      </c>
      <c r="O7" s="60">
        <f>VLOOKUP($A7,'Occupancy Raw Data'!$B$6:$BE$43,'Occupancy Raw Data'!V$1,FALSE)</f>
        <v>25.467893830758001</v>
      </c>
      <c r="P7" s="60">
        <f>VLOOKUP($A7,'Occupancy Raw Data'!$B$6:$BE$43,'Occupancy Raw Data'!W$1,FALSE)</f>
        <v>15.6058542722108</v>
      </c>
      <c r="Q7" s="60">
        <f>VLOOKUP($A7,'Occupancy Raw Data'!$B$6:$BE$43,'Occupancy Raw Data'!X$1,FALSE)</f>
        <v>18.8551797495012</v>
      </c>
      <c r="R7" s="61">
        <f>VLOOKUP($A7,'Occupancy Raw Data'!$B$6:$BE$43,'Occupancy Raw Data'!Y$1,FALSE)</f>
        <v>10.9456104123713</v>
      </c>
      <c r="S7" s="60">
        <f>VLOOKUP($A7,'Occupancy Raw Data'!$B$6:$BE$43,'Occupancy Raw Data'!AA$1,FALSE)</f>
        <v>74.581695710179204</v>
      </c>
      <c r="T7" s="60">
        <f>VLOOKUP($A7,'Occupancy Raw Data'!$B$6:$BE$43,'Occupancy Raw Data'!AB$1,FALSE)</f>
        <v>84.351528668915705</v>
      </c>
      <c r="U7" s="61">
        <f>VLOOKUP($A7,'Occupancy Raw Data'!$B$6:$BE$43,'Occupancy Raw Data'!AC$1,FALSE)</f>
        <v>79.699385975728802</v>
      </c>
      <c r="V7" s="62">
        <f>VLOOKUP($A7,'Occupancy Raw Data'!$B$6:$BE$43,'Occupancy Raw Data'!AE$1,FALSE)</f>
        <v>30.784259259301098</v>
      </c>
      <c r="W7" s="63"/>
      <c r="X7" s="64">
        <f>VLOOKUP($A7,'ADR Raw Data'!$B$6:$BE$43,'ADR Raw Data'!G$1,FALSE)</f>
        <v>121.566649093576</v>
      </c>
      <c r="Y7" s="65">
        <f>VLOOKUP($A7,'ADR Raw Data'!$B$6:$BE$43,'ADR Raw Data'!H$1,FALSE)</f>
        <v>122.424221679602</v>
      </c>
      <c r="Z7" s="65">
        <f>VLOOKUP($A7,'ADR Raw Data'!$B$6:$BE$43,'ADR Raw Data'!I$1,FALSE)</f>
        <v>123.892798526863</v>
      </c>
      <c r="AA7" s="65">
        <f>VLOOKUP($A7,'ADR Raw Data'!$B$6:$BE$43,'ADR Raw Data'!J$1,FALSE)</f>
        <v>121.170732390666</v>
      </c>
      <c r="AB7" s="65">
        <f>VLOOKUP($A7,'ADR Raw Data'!$B$6:$BE$43,'ADR Raw Data'!K$1,FALSE)</f>
        <v>122.899447273324</v>
      </c>
      <c r="AC7" s="66">
        <f>VLOOKUP($A7,'ADR Raw Data'!$B$6:$BE$43,'ADR Raw Data'!L$1,FALSE)</f>
        <v>122.420614126046</v>
      </c>
      <c r="AD7" s="65">
        <f>VLOOKUP($A7,'ADR Raw Data'!$B$6:$BE$43,'ADR Raw Data'!N$1,FALSE)</f>
        <v>136.62108926704599</v>
      </c>
      <c r="AE7" s="65">
        <f>VLOOKUP($A7,'ADR Raw Data'!$B$6:$BE$43,'ADR Raw Data'!O$1,FALSE)</f>
        <v>141.90214564271699</v>
      </c>
      <c r="AF7" s="66">
        <f>VLOOKUP($A7,'ADR Raw Data'!$B$6:$BE$43,'ADR Raw Data'!P$1,FALSE)</f>
        <v>139.45905935140601</v>
      </c>
      <c r="AG7" s="67">
        <f>VLOOKUP($A7,'ADR Raw Data'!$B$6:$BE$43,'ADR Raw Data'!R$1,FALSE)</f>
        <v>129.17578931950601</v>
      </c>
      <c r="AH7" s="63"/>
      <c r="AI7" s="59">
        <f>VLOOKUP($A7,'ADR Raw Data'!$B$6:$BE$43,'ADR Raw Data'!T$1,FALSE)</f>
        <v>17.503563761286902</v>
      </c>
      <c r="AJ7" s="60">
        <f>VLOOKUP($A7,'ADR Raw Data'!$B$6:$BE$43,'ADR Raw Data'!U$1,FALSE)</f>
        <v>29.4745042341508</v>
      </c>
      <c r="AK7" s="60">
        <f>VLOOKUP($A7,'ADR Raw Data'!$B$6:$BE$43,'ADR Raw Data'!V$1,FALSE)</f>
        <v>30.3229837463869</v>
      </c>
      <c r="AL7" s="60">
        <f>VLOOKUP($A7,'ADR Raw Data'!$B$6:$BE$43,'ADR Raw Data'!W$1,FALSE)</f>
        <v>27.339752786746899</v>
      </c>
      <c r="AM7" s="60">
        <f>VLOOKUP($A7,'ADR Raw Data'!$B$6:$BE$43,'ADR Raw Data'!X$1,FALSE)</f>
        <v>16.883090358311101</v>
      </c>
      <c r="AN7" s="61">
        <f>VLOOKUP($A7,'ADR Raw Data'!$B$6:$BE$43,'ADR Raw Data'!Y$1,FALSE)</f>
        <v>23.578708760547201</v>
      </c>
      <c r="AO7" s="60">
        <f>VLOOKUP($A7,'ADR Raw Data'!$B$6:$BE$43,'ADR Raw Data'!AA$1,FALSE)</f>
        <v>40.650182934683798</v>
      </c>
      <c r="AP7" s="60">
        <f>VLOOKUP($A7,'ADR Raw Data'!$B$6:$BE$43,'ADR Raw Data'!AB$1,FALSE)</f>
        <v>42.746380449999798</v>
      </c>
      <c r="AQ7" s="61">
        <f>VLOOKUP($A7,'ADR Raw Data'!$B$6:$BE$43,'ADR Raw Data'!AC$1,FALSE)</f>
        <v>41.833149009613898</v>
      </c>
      <c r="AR7" s="62">
        <f>VLOOKUP($A7,'ADR Raw Data'!$B$6:$BE$43,'ADR Raw Data'!AE$1,FALSE)</f>
        <v>30.678212208973399</v>
      </c>
      <c r="AS7" s="50"/>
      <c r="AT7" s="64">
        <f>VLOOKUP($A7,'RevPAR Raw Data'!$B$6:$BE$43,'RevPAR Raw Data'!G$1,FALSE)</f>
        <v>44.429738159939603</v>
      </c>
      <c r="AU7" s="65">
        <f>VLOOKUP($A7,'RevPAR Raw Data'!$B$6:$BE$43,'RevPAR Raw Data'!H$1,FALSE)</f>
        <v>51.035219805687497</v>
      </c>
      <c r="AV7" s="65">
        <f>VLOOKUP($A7,'RevPAR Raw Data'!$B$6:$BE$43,'RevPAR Raw Data'!I$1,FALSE)</f>
        <v>51.976220632742198</v>
      </c>
      <c r="AW7" s="65">
        <f>VLOOKUP($A7,'RevPAR Raw Data'!$B$6:$BE$43,'RevPAR Raw Data'!J$1,FALSE)</f>
        <v>50.3122456806841</v>
      </c>
      <c r="AX7" s="65">
        <f>VLOOKUP($A7,'RevPAR Raw Data'!$B$6:$BE$43,'RevPAR Raw Data'!K$1,FALSE)</f>
        <v>54.401064083105297</v>
      </c>
      <c r="AY7" s="66">
        <f>VLOOKUP($A7,'RevPAR Raw Data'!$B$6:$BE$43,'RevPAR Raw Data'!L$1,FALSE)</f>
        <v>50.430897672431797</v>
      </c>
      <c r="AZ7" s="65">
        <f>VLOOKUP($A7,'RevPAR Raw Data'!$B$6:$BE$43,'RevPAR Raw Data'!N$1,FALSE)</f>
        <v>85.5171605667596</v>
      </c>
      <c r="BA7" s="65">
        <f>VLOOKUP($A7,'RevPAR Raw Data'!$B$6:$BE$43,'RevPAR Raw Data'!O$1,FALSE)</f>
        <v>103.17951867235</v>
      </c>
      <c r="BB7" s="66">
        <f>VLOOKUP($A7,'RevPAR Raw Data'!$B$6:$BE$43,'RevPAR Raw Data'!P$1,FALSE)</f>
        <v>94.348339619554807</v>
      </c>
      <c r="BC7" s="67">
        <f>VLOOKUP($A7,'RevPAR Raw Data'!$B$6:$BE$43,'RevPAR Raw Data'!R$1,FALSE)</f>
        <v>62.978738228752597</v>
      </c>
      <c r="BD7" s="63"/>
      <c r="BE7" s="59">
        <f>VLOOKUP($A7,'RevPAR Raw Data'!$B$6:$BE$43,'RevPAR Raw Data'!T$1,FALSE)</f>
        <v>-5.3104999765573702</v>
      </c>
      <c r="BF7" s="60">
        <f>VLOOKUP($A7,'RevPAR Raw Data'!$B$6:$BE$43,'RevPAR Raw Data'!U$1,FALSE)</f>
        <v>60.143791279962898</v>
      </c>
      <c r="BG7" s="60">
        <f>VLOOKUP($A7,'RevPAR Raw Data'!$B$6:$BE$43,'RevPAR Raw Data'!V$1,FALSE)</f>
        <v>63.5135028839928</v>
      </c>
      <c r="BH7" s="60">
        <f>VLOOKUP($A7,'RevPAR Raw Data'!$B$6:$BE$43,'RevPAR Raw Data'!W$1,FALSE)</f>
        <v>47.2122090372401</v>
      </c>
      <c r="BI7" s="60">
        <f>VLOOKUP($A7,'RevPAR Raw Data'!$B$6:$BE$43,'RevPAR Raw Data'!X$1,FALSE)</f>
        <v>38.921607142142598</v>
      </c>
      <c r="BJ7" s="61">
        <f>VLOOKUP($A7,'RevPAR Raw Data'!$B$6:$BE$43,'RevPAR Raw Data'!Y$1,FALSE)</f>
        <v>37.105152774115702</v>
      </c>
      <c r="BK7" s="60">
        <f>VLOOKUP($A7,'RevPAR Raw Data'!$B$6:$BE$43,'RevPAR Raw Data'!AA$1,FALSE)</f>
        <v>145.54947438683999</v>
      </c>
      <c r="BL7" s="60">
        <f>VLOOKUP($A7,'RevPAR Raw Data'!$B$6:$BE$43,'RevPAR Raw Data'!AB$1,FALSE)</f>
        <v>163.15513447912099</v>
      </c>
      <c r="BM7" s="61">
        <f>VLOOKUP($A7,'RevPAR Raw Data'!$B$6:$BE$43,'RevPAR Raw Data'!AC$1,FALSE)</f>
        <v>154.87329788031599</v>
      </c>
      <c r="BN7" s="62">
        <f>VLOOKUP($A7,'RevPAR Raw Data'!$B$6:$BE$43,'RevPAR Raw Data'!AE$1,FALSE)</f>
        <v>70.906531850803404</v>
      </c>
    </row>
    <row r="8" spans="1:66" x14ac:dyDescent="0.35">
      <c r="A8" s="76" t="s">
        <v>89</v>
      </c>
      <c r="B8" s="59">
        <f>VLOOKUP($A8,'Occupancy Raw Data'!$B$6:$BE$43,'Occupancy Raw Data'!G$1,FALSE)</f>
        <v>36.383905949123303</v>
      </c>
      <c r="C8" s="60">
        <f>VLOOKUP($A8,'Occupancy Raw Data'!$B$6:$BE$43,'Occupancy Raw Data'!H$1,FALSE)</f>
        <v>40.366879497314201</v>
      </c>
      <c r="D8" s="60">
        <f>VLOOKUP($A8,'Occupancy Raw Data'!$B$6:$BE$43,'Occupancy Raw Data'!I$1,FALSE)</f>
        <v>44.623492449579402</v>
      </c>
      <c r="E8" s="60">
        <f>VLOOKUP($A8,'Occupancy Raw Data'!$B$6:$BE$43,'Occupancy Raw Data'!J$1,FALSE)</f>
        <v>43.123543123543101</v>
      </c>
      <c r="F8" s="60">
        <f>VLOOKUP($A8,'Occupancy Raw Data'!$B$6:$BE$43,'Occupancy Raw Data'!K$1,FALSE)</f>
        <v>47.309212526603801</v>
      </c>
      <c r="G8" s="61">
        <f>VLOOKUP($A8,'Occupancy Raw Data'!$B$6:$BE$43,'Occupancy Raw Data'!L$1,FALSE)</f>
        <v>42.361406709232703</v>
      </c>
      <c r="H8" s="60">
        <f>VLOOKUP($A8,'Occupancy Raw Data'!$B$6:$BE$43,'Occupancy Raw Data'!N$1,FALSE)</f>
        <v>63.646498429107098</v>
      </c>
      <c r="I8" s="60">
        <f>VLOOKUP($A8,'Occupancy Raw Data'!$B$6:$BE$43,'Occupancy Raw Data'!O$1,FALSE)</f>
        <v>74.835309617918298</v>
      </c>
      <c r="J8" s="61">
        <f>VLOOKUP($A8,'Occupancy Raw Data'!$B$6:$BE$43,'Occupancy Raw Data'!P$1,FALSE)</f>
        <v>69.240904023512698</v>
      </c>
      <c r="K8" s="62">
        <f>VLOOKUP($A8,'Occupancy Raw Data'!$B$6:$BE$43,'Occupancy Raw Data'!R$1,FALSE)</f>
        <v>50.041263084741303</v>
      </c>
      <c r="L8" s="63"/>
      <c r="M8" s="59">
        <f>VLOOKUP($A8,'Occupancy Raw Data'!$B$6:$BE$43,'Occupancy Raw Data'!T$1,FALSE)</f>
        <v>8.7536215542324705</v>
      </c>
      <c r="N8" s="60">
        <f>VLOOKUP($A8,'Occupancy Raw Data'!$B$6:$BE$43,'Occupancy Raw Data'!U$1,FALSE)</f>
        <v>106.631447762139</v>
      </c>
      <c r="O8" s="60">
        <f>VLOOKUP($A8,'Occupancy Raw Data'!$B$6:$BE$43,'Occupancy Raw Data'!V$1,FALSE)</f>
        <v>133.721733157963</v>
      </c>
      <c r="P8" s="60">
        <f>VLOOKUP($A8,'Occupancy Raw Data'!$B$6:$BE$43,'Occupancy Raw Data'!W$1,FALSE)</f>
        <v>101.017288354513</v>
      </c>
      <c r="Q8" s="60">
        <f>VLOOKUP($A8,'Occupancy Raw Data'!$B$6:$BE$43,'Occupancy Raw Data'!X$1,FALSE)</f>
        <v>112.053944403572</v>
      </c>
      <c r="R8" s="61">
        <f>VLOOKUP($A8,'Occupancy Raw Data'!$B$6:$BE$43,'Occupancy Raw Data'!Y$1,FALSE)</f>
        <v>82.834592985425601</v>
      </c>
      <c r="S8" s="60">
        <f>VLOOKUP($A8,'Occupancy Raw Data'!$B$6:$BE$43,'Occupancy Raw Data'!AA$1,FALSE)</f>
        <v>186.39544871805799</v>
      </c>
      <c r="T8" s="60">
        <f>VLOOKUP($A8,'Occupancy Raw Data'!$B$6:$BE$43,'Occupancy Raw Data'!AB$1,FALSE)</f>
        <v>204.653078095533</v>
      </c>
      <c r="U8" s="61">
        <f>VLOOKUP($A8,'Occupancy Raw Data'!$B$6:$BE$43,'Occupancy Raw Data'!AC$1,FALSE)</f>
        <v>195.980986068801</v>
      </c>
      <c r="V8" s="62">
        <f>VLOOKUP($A8,'Occupancy Raw Data'!$B$6:$BE$43,'Occupancy Raw Data'!AE$1,FALSE)</f>
        <v>115.38520787649701</v>
      </c>
      <c r="W8" s="63"/>
      <c r="X8" s="64">
        <f>VLOOKUP($A8,'ADR Raw Data'!$B$6:$BE$43,'ADR Raw Data'!G$1,FALSE)</f>
        <v>121.67800835654501</v>
      </c>
      <c r="Y8" s="65">
        <f>VLOOKUP($A8,'ADR Raw Data'!$B$6:$BE$43,'ADR Raw Data'!H$1,FALSE)</f>
        <v>134.34368566407201</v>
      </c>
      <c r="Z8" s="65">
        <f>VLOOKUP($A8,'ADR Raw Data'!$B$6:$BE$43,'ADR Raw Data'!I$1,FALSE)</f>
        <v>139.22866908925701</v>
      </c>
      <c r="AA8" s="65">
        <f>VLOOKUP($A8,'ADR Raw Data'!$B$6:$BE$43,'ADR Raw Data'!J$1,FALSE)</f>
        <v>138.13795299647401</v>
      </c>
      <c r="AB8" s="65">
        <f>VLOOKUP($A8,'ADR Raw Data'!$B$6:$BE$43,'ADR Raw Data'!K$1,FALSE)</f>
        <v>124.452470008568</v>
      </c>
      <c r="AC8" s="66">
        <f>VLOOKUP($A8,'ADR Raw Data'!$B$6:$BE$43,'ADR Raw Data'!L$1,FALSE)</f>
        <v>131.76036652471399</v>
      </c>
      <c r="AD8" s="65">
        <f>VLOOKUP($A8,'ADR Raw Data'!$B$6:$BE$43,'ADR Raw Data'!N$1,FALSE)</f>
        <v>119.452218152866</v>
      </c>
      <c r="AE8" s="65">
        <f>VLOOKUP($A8,'ADR Raw Data'!$B$6:$BE$43,'ADR Raw Data'!O$1,FALSE)</f>
        <v>121.02650325027</v>
      </c>
      <c r="AF8" s="66">
        <f>VLOOKUP($A8,'ADR Raw Data'!$B$6:$BE$43,'ADR Raw Data'!P$1,FALSE)</f>
        <v>120.30295887002301</v>
      </c>
      <c r="AG8" s="67">
        <f>VLOOKUP($A8,'ADR Raw Data'!$B$6:$BE$43,'ADR Raw Data'!R$1,FALSE)</f>
        <v>127.23084020484301</v>
      </c>
      <c r="AH8" s="63"/>
      <c r="AI8" s="59">
        <f>VLOOKUP($A8,'ADR Raw Data'!$B$6:$BE$43,'ADR Raw Data'!T$1,FALSE)</f>
        <v>25.2245456077234</v>
      </c>
      <c r="AJ8" s="60">
        <f>VLOOKUP($A8,'ADR Raw Data'!$B$6:$BE$43,'ADR Raw Data'!U$1,FALSE)</f>
        <v>29.2648027257341</v>
      </c>
      <c r="AK8" s="60">
        <f>VLOOKUP($A8,'ADR Raw Data'!$B$6:$BE$43,'ADR Raw Data'!V$1,FALSE)</f>
        <v>27.563142035651801</v>
      </c>
      <c r="AL8" s="60">
        <f>VLOOKUP($A8,'ADR Raw Data'!$B$6:$BE$43,'ADR Raw Data'!W$1,FALSE)</f>
        <v>31.097482494089999</v>
      </c>
      <c r="AM8" s="60">
        <f>VLOOKUP($A8,'ADR Raw Data'!$B$6:$BE$43,'ADR Raw Data'!X$1,FALSE)</f>
        <v>21.587493812082599</v>
      </c>
      <c r="AN8" s="61">
        <f>VLOOKUP($A8,'ADR Raw Data'!$B$6:$BE$43,'ADR Raw Data'!Y$1,FALSE)</f>
        <v>28.1713968861776</v>
      </c>
      <c r="AO8" s="60">
        <f>VLOOKUP($A8,'ADR Raw Data'!$B$6:$BE$43,'ADR Raw Data'!AA$1,FALSE)</f>
        <v>22.4711451525658</v>
      </c>
      <c r="AP8" s="60">
        <f>VLOOKUP($A8,'ADR Raw Data'!$B$6:$BE$43,'ADR Raw Data'!AB$1,FALSE)</f>
        <v>25.6146293094701</v>
      </c>
      <c r="AQ8" s="61">
        <f>VLOOKUP($A8,'ADR Raw Data'!$B$6:$BE$43,'ADR Raw Data'!AC$1,FALSE)</f>
        <v>24.136905602758901</v>
      </c>
      <c r="AR8" s="62">
        <f>VLOOKUP($A8,'ADR Raw Data'!$B$6:$BE$43,'ADR Raw Data'!AE$1,FALSE)</f>
        <v>25.838983382213701</v>
      </c>
      <c r="AS8" s="50"/>
      <c r="AT8" s="64">
        <f>VLOOKUP($A8,'RevPAR Raw Data'!$B$6:$BE$43,'RevPAR Raw Data'!G$1,FALSE)</f>
        <v>44.271212121212102</v>
      </c>
      <c r="AU8" s="65">
        <f>VLOOKUP($A8,'RevPAR Raw Data'!$B$6:$BE$43,'RevPAR Raw Data'!H$1,FALSE)</f>
        <v>54.230353704266697</v>
      </c>
      <c r="AV8" s="65">
        <f>VLOOKUP($A8,'RevPAR Raw Data'!$B$6:$BE$43,'RevPAR Raw Data'!I$1,FALSE)</f>
        <v>62.128694638694597</v>
      </c>
      <c r="AW8" s="65">
        <f>VLOOKUP($A8,'RevPAR Raw Data'!$B$6:$BE$43,'RevPAR Raw Data'!J$1,FALSE)</f>
        <v>59.569979730414502</v>
      </c>
      <c r="AX8" s="65">
        <f>VLOOKUP($A8,'RevPAR Raw Data'!$B$6:$BE$43,'RevPAR Raw Data'!K$1,FALSE)</f>
        <v>58.877483530961698</v>
      </c>
      <c r="AY8" s="66">
        <f>VLOOKUP($A8,'RevPAR Raw Data'!$B$6:$BE$43,'RevPAR Raw Data'!L$1,FALSE)</f>
        <v>55.815544745109896</v>
      </c>
      <c r="AZ8" s="65">
        <f>VLOOKUP($A8,'RevPAR Raw Data'!$B$6:$BE$43,'RevPAR Raw Data'!N$1,FALSE)</f>
        <v>76.027154150197603</v>
      </c>
      <c r="BA8" s="65">
        <f>VLOOKUP($A8,'RevPAR Raw Data'!$B$6:$BE$43,'RevPAR Raw Data'!O$1,FALSE)</f>
        <v>90.570558427080101</v>
      </c>
      <c r="BB8" s="66">
        <f>VLOOKUP($A8,'RevPAR Raw Data'!$B$6:$BE$43,'RevPAR Raw Data'!P$1,FALSE)</f>
        <v>83.298856288638802</v>
      </c>
      <c r="BC8" s="67">
        <f>VLOOKUP($A8,'RevPAR Raw Data'!$B$6:$BE$43,'RevPAR Raw Data'!R$1,FALSE)</f>
        <v>63.667919471832498</v>
      </c>
      <c r="BD8" s="63"/>
      <c r="BE8" s="59">
        <f>VLOOKUP($A8,'RevPAR Raw Data'!$B$6:$BE$43,'RevPAR Raw Data'!T$1,FALSE)</f>
        <v>36.186228423230702</v>
      </c>
      <c r="BF8" s="60">
        <f>VLOOKUP($A8,'RevPAR Raw Data'!$B$6:$BE$43,'RevPAR Raw Data'!U$1,FALSE)</f>
        <v>167.10173331905801</v>
      </c>
      <c r="BG8" s="60">
        <f>VLOOKUP($A8,'RevPAR Raw Data'!$B$6:$BE$43,'RevPAR Raw Data'!V$1,FALSE)</f>
        <v>198.14278643648001</v>
      </c>
      <c r="BH8" s="60">
        <f>VLOOKUP($A8,'RevPAR Raw Data'!$B$6:$BE$43,'RevPAR Raw Data'!W$1,FALSE)</f>
        <v>163.52860441065201</v>
      </c>
      <c r="BI8" s="60">
        <f>VLOOKUP($A8,'RevPAR Raw Data'!$B$6:$BE$43,'RevPAR Raw Data'!X$1,FALSE)</f>
        <v>157.831076529971</v>
      </c>
      <c r="BJ8" s="61">
        <f>VLOOKUP($A8,'RevPAR Raw Data'!$B$6:$BE$43,'RevPAR Raw Data'!Y$1,FALSE)</f>
        <v>134.341651820577</v>
      </c>
      <c r="BK8" s="60">
        <f>VLOOKUP($A8,'RevPAR Raw Data'!$B$6:$BE$43,'RevPAR Raw Data'!AA$1,FALSE)</f>
        <v>250.75178570983499</v>
      </c>
      <c r="BL8" s="60">
        <f>VLOOKUP($A8,'RevPAR Raw Data'!$B$6:$BE$43,'RevPAR Raw Data'!AB$1,FALSE)</f>
        <v>282.68883472959402</v>
      </c>
      <c r="BM8" s="61">
        <f>VLOOKUP($A8,'RevPAR Raw Data'!$B$6:$BE$43,'RevPAR Raw Data'!AC$1,FALSE)</f>
        <v>267.42163727834298</v>
      </c>
      <c r="BN8" s="62">
        <f>VLOOKUP($A8,'RevPAR Raw Data'!$B$6:$BE$43,'RevPAR Raw Data'!AE$1,FALSE)</f>
        <v>171.03855594745099</v>
      </c>
    </row>
    <row r="9" spans="1:66" x14ac:dyDescent="0.35">
      <c r="A9" s="76" t="s">
        <v>90</v>
      </c>
      <c r="B9" s="59">
        <f>VLOOKUP($A9,'Occupancy Raw Data'!$B$6:$BE$43,'Occupancy Raw Data'!G$1,FALSE)</f>
        <v>38.861235886852</v>
      </c>
      <c r="C9" s="60">
        <f>VLOOKUP($A9,'Occupancy Raw Data'!$B$6:$BE$43,'Occupancy Raw Data'!H$1,FALSE)</f>
        <v>41.483549836105297</v>
      </c>
      <c r="D9" s="60">
        <f>VLOOKUP($A9,'Occupancy Raw Data'!$B$6:$BE$43,'Occupancy Raw Data'!I$1,FALSE)</f>
        <v>41.702075998543101</v>
      </c>
      <c r="E9" s="60">
        <f>VLOOKUP($A9,'Occupancy Raw Data'!$B$6:$BE$43,'Occupancy Raw Data'!J$1,FALSE)</f>
        <v>43.146776739103998</v>
      </c>
      <c r="F9" s="60">
        <f>VLOOKUP($A9,'Occupancy Raw Data'!$B$6:$BE$43,'Occupancy Raw Data'!K$1,FALSE)</f>
        <v>47.019545951195802</v>
      </c>
      <c r="G9" s="61">
        <f>VLOOKUP($A9,'Occupancy Raw Data'!$B$6:$BE$43,'Occupancy Raw Data'!L$1,FALSE)</f>
        <v>42.442636882359999</v>
      </c>
      <c r="H9" s="60">
        <f>VLOOKUP($A9,'Occupancy Raw Data'!$B$6:$BE$43,'Occupancy Raw Data'!N$1,FALSE)</f>
        <v>65.958480029136794</v>
      </c>
      <c r="I9" s="60">
        <f>VLOOKUP($A9,'Occupancy Raw Data'!$B$6:$BE$43,'Occupancy Raw Data'!O$1,FALSE)</f>
        <v>75.221561248027101</v>
      </c>
      <c r="J9" s="61">
        <f>VLOOKUP($A9,'Occupancy Raw Data'!$B$6:$BE$43,'Occupancy Raw Data'!P$1,FALSE)</f>
        <v>70.590020638582004</v>
      </c>
      <c r="K9" s="62">
        <f>VLOOKUP($A9,'Occupancy Raw Data'!$B$6:$BE$43,'Occupancy Raw Data'!R$1,FALSE)</f>
        <v>50.484746526994897</v>
      </c>
      <c r="L9" s="63"/>
      <c r="M9" s="59">
        <f>VLOOKUP($A9,'Occupancy Raw Data'!$B$6:$BE$43,'Occupancy Raw Data'!T$1,FALSE)</f>
        <v>-16.7609799645099</v>
      </c>
      <c r="N9" s="60">
        <f>VLOOKUP($A9,'Occupancy Raw Data'!$B$6:$BE$43,'Occupancy Raw Data'!U$1,FALSE)</f>
        <v>30.745878734003998</v>
      </c>
      <c r="O9" s="60">
        <f>VLOOKUP($A9,'Occupancy Raw Data'!$B$6:$BE$43,'Occupancy Raw Data'!V$1,FALSE)</f>
        <v>36.949358358852102</v>
      </c>
      <c r="P9" s="60">
        <f>VLOOKUP($A9,'Occupancy Raw Data'!$B$6:$BE$43,'Occupancy Raw Data'!W$1,FALSE)</f>
        <v>36.906795711579001</v>
      </c>
      <c r="Q9" s="60">
        <f>VLOOKUP($A9,'Occupancy Raw Data'!$B$6:$BE$43,'Occupancy Raw Data'!X$1,FALSE)</f>
        <v>42.355380345794501</v>
      </c>
      <c r="R9" s="61">
        <f>VLOOKUP($A9,'Occupancy Raw Data'!$B$6:$BE$43,'Occupancy Raw Data'!Y$1,FALSE)</f>
        <v>22.3761595559364</v>
      </c>
      <c r="S9" s="60">
        <f>VLOOKUP($A9,'Occupancy Raw Data'!$B$6:$BE$43,'Occupancy Raw Data'!AA$1,FALSE)</f>
        <v>90.7016401797068</v>
      </c>
      <c r="T9" s="60">
        <f>VLOOKUP($A9,'Occupancy Raw Data'!$B$6:$BE$43,'Occupancy Raw Data'!AB$1,FALSE)</f>
        <v>90.639222768460996</v>
      </c>
      <c r="U9" s="61">
        <f>VLOOKUP($A9,'Occupancy Raw Data'!$B$6:$BE$43,'Occupancy Raw Data'!AC$1,FALSE)</f>
        <v>90.668378727560196</v>
      </c>
      <c r="V9" s="62">
        <f>VLOOKUP($A9,'Occupancy Raw Data'!$B$6:$BE$43,'Occupancy Raw Data'!AE$1,FALSE)</f>
        <v>42.810892665859903</v>
      </c>
      <c r="W9" s="63"/>
      <c r="X9" s="64">
        <f>VLOOKUP($A9,'ADR Raw Data'!$B$6:$BE$43,'ADR Raw Data'!G$1,FALSE)</f>
        <v>106.007625741955</v>
      </c>
      <c r="Y9" s="65">
        <f>VLOOKUP($A9,'ADR Raw Data'!$B$6:$BE$43,'ADR Raw Data'!H$1,FALSE)</f>
        <v>108.409803921568</v>
      </c>
      <c r="Z9" s="65">
        <f>VLOOKUP($A9,'ADR Raw Data'!$B$6:$BE$43,'ADR Raw Data'!I$1,FALSE)</f>
        <v>112.367988355167</v>
      </c>
      <c r="AA9" s="65">
        <f>VLOOKUP($A9,'ADR Raw Data'!$B$6:$BE$43,'ADR Raw Data'!J$1,FALSE)</f>
        <v>113.292341024198</v>
      </c>
      <c r="AB9" s="65">
        <f>VLOOKUP($A9,'ADR Raw Data'!$B$6:$BE$43,'ADR Raw Data'!K$1,FALSE)</f>
        <v>111.86413632842699</v>
      </c>
      <c r="AC9" s="66">
        <f>VLOOKUP($A9,'ADR Raw Data'!$B$6:$BE$43,'ADR Raw Data'!L$1,FALSE)</f>
        <v>110.505808352402</v>
      </c>
      <c r="AD9" s="65">
        <f>VLOOKUP($A9,'ADR Raw Data'!$B$6:$BE$43,'ADR Raw Data'!N$1,FALSE)</f>
        <v>116.59823302043</v>
      </c>
      <c r="AE9" s="65">
        <f>VLOOKUP($A9,'ADR Raw Data'!$B$6:$BE$43,'ADR Raw Data'!O$1,FALSE)</f>
        <v>123.46769690122601</v>
      </c>
      <c r="AF9" s="66">
        <f>VLOOKUP($A9,'ADR Raw Data'!$B$6:$BE$43,'ADR Raw Data'!P$1,FALSE)</f>
        <v>120.25832401754199</v>
      </c>
      <c r="AG9" s="67">
        <f>VLOOKUP($A9,'ADR Raw Data'!$B$6:$BE$43,'ADR Raw Data'!R$1,FALSE)</f>
        <v>114.40192311656099</v>
      </c>
      <c r="AH9" s="63"/>
      <c r="AI9" s="59">
        <f>VLOOKUP($A9,'ADR Raw Data'!$B$6:$BE$43,'ADR Raw Data'!T$1,FALSE)</f>
        <v>21.009733306760999</v>
      </c>
      <c r="AJ9" s="60">
        <f>VLOOKUP($A9,'ADR Raw Data'!$B$6:$BE$43,'ADR Raw Data'!U$1,FALSE)</f>
        <v>29.404629020740298</v>
      </c>
      <c r="AK9" s="60">
        <f>VLOOKUP($A9,'ADR Raw Data'!$B$6:$BE$43,'ADR Raw Data'!V$1,FALSE)</f>
        <v>30.138853236583099</v>
      </c>
      <c r="AL9" s="60">
        <f>VLOOKUP($A9,'ADR Raw Data'!$B$6:$BE$43,'ADR Raw Data'!W$1,FALSE)</f>
        <v>33.284041709639901</v>
      </c>
      <c r="AM9" s="60">
        <f>VLOOKUP($A9,'ADR Raw Data'!$B$6:$BE$43,'ADR Raw Data'!X$1,FALSE)</f>
        <v>30.892436803798699</v>
      </c>
      <c r="AN9" s="61">
        <f>VLOOKUP($A9,'ADR Raw Data'!$B$6:$BE$43,'ADR Raw Data'!Y$1,FALSE)</f>
        <v>28.793057252643699</v>
      </c>
      <c r="AO9" s="60">
        <f>VLOOKUP($A9,'ADR Raw Data'!$B$6:$BE$43,'ADR Raw Data'!AA$1,FALSE)</f>
        <v>39.7470308984634</v>
      </c>
      <c r="AP9" s="60">
        <f>VLOOKUP($A9,'ADR Raw Data'!$B$6:$BE$43,'ADR Raw Data'!AB$1,FALSE)</f>
        <v>46.124357073989302</v>
      </c>
      <c r="AQ9" s="61">
        <f>VLOOKUP($A9,'ADR Raw Data'!$B$6:$BE$43,'ADR Raw Data'!AC$1,FALSE)</f>
        <v>43.164788166666199</v>
      </c>
      <c r="AR9" s="62">
        <f>VLOOKUP($A9,'ADR Raw Data'!$B$6:$BE$43,'ADR Raw Data'!AE$1,FALSE)</f>
        <v>34.1767322509153</v>
      </c>
      <c r="AS9" s="50"/>
      <c r="AT9" s="64">
        <f>VLOOKUP($A9,'RevPAR Raw Data'!$B$6:$BE$43,'RevPAR Raw Data'!G$1,FALSE)</f>
        <v>41.195873497632597</v>
      </c>
      <c r="AU9" s="65">
        <f>VLOOKUP($A9,'RevPAR Raw Data'!$B$6:$BE$43,'RevPAR Raw Data'!H$1,FALSE)</f>
        <v>44.972235037028</v>
      </c>
      <c r="AV9" s="65">
        <f>VLOOKUP($A9,'RevPAR Raw Data'!$B$6:$BE$43,'RevPAR Raw Data'!I$1,FALSE)</f>
        <v>46.859783901905999</v>
      </c>
      <c r="AW9" s="65">
        <f>VLOOKUP($A9,'RevPAR Raw Data'!$B$6:$BE$43,'RevPAR Raw Data'!J$1,FALSE)</f>
        <v>48.881993444215098</v>
      </c>
      <c r="AX9" s="65">
        <f>VLOOKUP($A9,'RevPAR Raw Data'!$B$6:$BE$43,'RevPAR Raw Data'!K$1,FALSE)</f>
        <v>52.598008983853298</v>
      </c>
      <c r="AY9" s="66">
        <f>VLOOKUP($A9,'RevPAR Raw Data'!$B$6:$BE$43,'RevPAR Raw Data'!L$1,FALSE)</f>
        <v>46.901578972926998</v>
      </c>
      <c r="AZ9" s="65">
        <f>VLOOKUP($A9,'RevPAR Raw Data'!$B$6:$BE$43,'RevPAR Raw Data'!N$1,FALSE)</f>
        <v>76.906422241107094</v>
      </c>
      <c r="BA9" s="65">
        <f>VLOOKUP($A9,'RevPAR Raw Data'!$B$6:$BE$43,'RevPAR Raw Data'!O$1,FALSE)</f>
        <v>92.874329246084699</v>
      </c>
      <c r="BB9" s="66">
        <f>VLOOKUP($A9,'RevPAR Raw Data'!$B$6:$BE$43,'RevPAR Raw Data'!P$1,FALSE)</f>
        <v>84.890375743595897</v>
      </c>
      <c r="BC9" s="67">
        <f>VLOOKUP($A9,'RevPAR Raw Data'!$B$6:$BE$43,'RevPAR Raw Data'!R$1,FALSE)</f>
        <v>57.755520907403799</v>
      </c>
      <c r="BD9" s="63"/>
      <c r="BE9" s="59">
        <f>VLOOKUP($A9,'RevPAR Raw Data'!$B$6:$BE$43,'RevPAR Raw Data'!T$1,FALSE)</f>
        <v>0.72731615210788003</v>
      </c>
      <c r="BF9" s="60">
        <f>VLOOKUP($A9,'RevPAR Raw Data'!$B$6:$BE$43,'RevPAR Raw Data'!U$1,FALSE)</f>
        <v>69.191219335644902</v>
      </c>
      <c r="BG9" s="60">
        <f>VLOOKUP($A9,'RevPAR Raw Data'!$B$6:$BE$43,'RevPAR Raw Data'!V$1,FALSE)</f>
        <v>78.224324483068798</v>
      </c>
      <c r="BH9" s="60">
        <f>VLOOKUP($A9,'RevPAR Raw Data'!$B$6:$BE$43,'RevPAR Raw Data'!W$1,FALSE)</f>
        <v>82.474910699552495</v>
      </c>
      <c r="BI9" s="60">
        <f>VLOOKUP($A9,'RevPAR Raw Data'!$B$6:$BE$43,'RevPAR Raw Data'!X$1,FALSE)</f>
        <v>86.332426255926293</v>
      </c>
      <c r="BJ9" s="61">
        <f>VLOOKUP($A9,'RevPAR Raw Data'!$B$6:$BE$43,'RevPAR Raw Data'!Y$1,FALSE)</f>
        <v>57.611997240463801</v>
      </c>
      <c r="BK9" s="60">
        <f>VLOOKUP($A9,'RevPAR Raw Data'!$B$6:$BE$43,'RevPAR Raw Data'!AA$1,FALSE)</f>
        <v>166.499880025811</v>
      </c>
      <c r="BL9" s="60">
        <f>VLOOKUP($A9,'RevPAR Raw Data'!$B$6:$BE$43,'RevPAR Raw Data'!AB$1,FALSE)</f>
        <v>178.57033860126401</v>
      </c>
      <c r="BM9" s="61">
        <f>VLOOKUP($A9,'RevPAR Raw Data'!$B$6:$BE$43,'RevPAR Raw Data'!AC$1,FALSE)</f>
        <v>172.969980506128</v>
      </c>
      <c r="BN9" s="62">
        <f>VLOOKUP($A9,'RevPAR Raw Data'!$B$6:$BE$43,'RevPAR Raw Data'!AE$1,FALSE)</f>
        <v>91.618989077412905</v>
      </c>
    </row>
    <row r="10" spans="1:66" x14ac:dyDescent="0.35">
      <c r="A10" s="76" t="s">
        <v>26</v>
      </c>
      <c r="B10" s="59">
        <f>VLOOKUP($A10,'Occupancy Raw Data'!$B$6:$BE$43,'Occupancy Raw Data'!G$1,FALSE)</f>
        <v>33.090614886731302</v>
      </c>
      <c r="C10" s="60">
        <f>VLOOKUP($A10,'Occupancy Raw Data'!$B$6:$BE$43,'Occupancy Raw Data'!H$1,FALSE)</f>
        <v>40.060101710587098</v>
      </c>
      <c r="D10" s="60">
        <f>VLOOKUP($A10,'Occupancy Raw Data'!$B$6:$BE$43,'Occupancy Raw Data'!I$1,FALSE)</f>
        <v>44.197873324086899</v>
      </c>
      <c r="E10" s="60">
        <f>VLOOKUP($A10,'Occupancy Raw Data'!$B$6:$BE$43,'Occupancy Raw Data'!J$1,FALSE)</f>
        <v>44.082293111419297</v>
      </c>
      <c r="F10" s="60">
        <f>VLOOKUP($A10,'Occupancy Raw Data'!$B$6:$BE$43,'Occupancy Raw Data'!K$1,FALSE)</f>
        <v>41.354600092464104</v>
      </c>
      <c r="G10" s="61">
        <f>VLOOKUP($A10,'Occupancy Raw Data'!$B$6:$BE$43,'Occupancy Raw Data'!L$1,FALSE)</f>
        <v>40.557096625057703</v>
      </c>
      <c r="H10" s="60">
        <f>VLOOKUP($A10,'Occupancy Raw Data'!$B$6:$BE$43,'Occupancy Raw Data'!N$1,FALSE)</f>
        <v>49.711049468330998</v>
      </c>
      <c r="I10" s="60">
        <f>VLOOKUP($A10,'Occupancy Raw Data'!$B$6:$BE$43,'Occupancy Raw Data'!O$1,FALSE)</f>
        <v>61.4886731391585</v>
      </c>
      <c r="J10" s="61">
        <f>VLOOKUP($A10,'Occupancy Raw Data'!$B$6:$BE$43,'Occupancy Raw Data'!P$1,FALSE)</f>
        <v>55.599861303744703</v>
      </c>
      <c r="K10" s="62">
        <f>VLOOKUP($A10,'Occupancy Raw Data'!$B$6:$BE$43,'Occupancy Raw Data'!R$1,FALSE)</f>
        <v>44.855029390396901</v>
      </c>
      <c r="L10" s="63"/>
      <c r="M10" s="59">
        <f>VLOOKUP($A10,'Occupancy Raw Data'!$B$6:$BE$43,'Occupancy Raw Data'!T$1,FALSE)</f>
        <v>-23.802050838614502</v>
      </c>
      <c r="N10" s="60">
        <f>VLOOKUP($A10,'Occupancy Raw Data'!$B$6:$BE$43,'Occupancy Raw Data'!U$1,FALSE)</f>
        <v>25.1112503728964</v>
      </c>
      <c r="O10" s="60">
        <f>VLOOKUP($A10,'Occupancy Raw Data'!$B$6:$BE$43,'Occupancy Raw Data'!V$1,FALSE)</f>
        <v>41.218860014778997</v>
      </c>
      <c r="P10" s="60">
        <f>VLOOKUP($A10,'Occupancy Raw Data'!$B$6:$BE$43,'Occupancy Raw Data'!W$1,FALSE)</f>
        <v>32.603952400697999</v>
      </c>
      <c r="Q10" s="60">
        <f>VLOOKUP($A10,'Occupancy Raw Data'!$B$6:$BE$43,'Occupancy Raw Data'!X$1,FALSE)</f>
        <v>19.2191541127142</v>
      </c>
      <c r="R10" s="61">
        <f>VLOOKUP($A10,'Occupancy Raw Data'!$B$6:$BE$43,'Occupancy Raw Data'!Y$1,FALSE)</f>
        <v>16.0925931703181</v>
      </c>
      <c r="S10" s="60">
        <f>VLOOKUP($A10,'Occupancy Raw Data'!$B$6:$BE$43,'Occupancy Raw Data'!AA$1,FALSE)</f>
        <v>52.511931714706797</v>
      </c>
      <c r="T10" s="60">
        <f>VLOOKUP($A10,'Occupancy Raw Data'!$B$6:$BE$43,'Occupancy Raw Data'!AB$1,FALSE)</f>
        <v>66.897827092001805</v>
      </c>
      <c r="U10" s="61">
        <f>VLOOKUP($A10,'Occupancy Raw Data'!$B$6:$BE$43,'Occupancy Raw Data'!AC$1,FALSE)</f>
        <v>60.1448499388665</v>
      </c>
      <c r="V10" s="62">
        <f>VLOOKUP($A10,'Occupancy Raw Data'!$B$6:$BE$43,'Occupancy Raw Data'!AE$1,FALSE)</f>
        <v>28.623101225270702</v>
      </c>
      <c r="W10" s="63"/>
      <c r="X10" s="64">
        <f>VLOOKUP($A10,'ADR Raw Data'!$B$6:$BE$43,'ADR Raw Data'!G$1,FALSE)</f>
        <v>115.353510303877</v>
      </c>
      <c r="Y10" s="65">
        <f>VLOOKUP($A10,'ADR Raw Data'!$B$6:$BE$43,'ADR Raw Data'!H$1,FALSE)</f>
        <v>123.86912867859201</v>
      </c>
      <c r="Z10" s="65">
        <f>VLOOKUP($A10,'ADR Raw Data'!$B$6:$BE$43,'ADR Raw Data'!I$1,FALSE)</f>
        <v>129.35929654811699</v>
      </c>
      <c r="AA10" s="65">
        <f>VLOOKUP($A10,'ADR Raw Data'!$B$6:$BE$43,'ADR Raw Data'!J$1,FALSE)</f>
        <v>129.67995280545301</v>
      </c>
      <c r="AB10" s="65">
        <f>VLOOKUP($A10,'ADR Raw Data'!$B$6:$BE$43,'ADR Raw Data'!K$1,FALSE)</f>
        <v>120.090743432084</v>
      </c>
      <c r="AC10" s="66">
        <f>VLOOKUP($A10,'ADR Raw Data'!$B$6:$BE$43,'ADR Raw Data'!L$1,FALSE)</f>
        <v>124.168792818466</v>
      </c>
      <c r="AD10" s="65">
        <f>VLOOKUP($A10,'ADR Raw Data'!$B$6:$BE$43,'ADR Raw Data'!N$1,FALSE)</f>
        <v>111.669874447802</v>
      </c>
      <c r="AE10" s="65">
        <f>VLOOKUP($A10,'ADR Raw Data'!$B$6:$BE$43,'ADR Raw Data'!O$1,FALSE)</f>
        <v>115.087007518796</v>
      </c>
      <c r="AF10" s="66">
        <f>VLOOKUP($A10,'ADR Raw Data'!$B$6:$BE$43,'ADR Raw Data'!P$1,FALSE)</f>
        <v>113.55940234902801</v>
      </c>
      <c r="AG10" s="67">
        <f>VLOOKUP($A10,'ADR Raw Data'!$B$6:$BE$43,'ADR Raw Data'!R$1,FALSE)</f>
        <v>120.411414267834</v>
      </c>
      <c r="AH10" s="63"/>
      <c r="AI10" s="59">
        <f>VLOOKUP($A10,'ADR Raw Data'!$B$6:$BE$43,'ADR Raw Data'!T$1,FALSE)</f>
        <v>23.138271573330599</v>
      </c>
      <c r="AJ10" s="60">
        <f>VLOOKUP($A10,'ADR Raw Data'!$B$6:$BE$43,'ADR Raw Data'!U$1,FALSE)</f>
        <v>42.7656086523859</v>
      </c>
      <c r="AK10" s="60">
        <f>VLOOKUP($A10,'ADR Raw Data'!$B$6:$BE$43,'ADR Raw Data'!V$1,FALSE)</f>
        <v>45.615300032359201</v>
      </c>
      <c r="AL10" s="60">
        <f>VLOOKUP($A10,'ADR Raw Data'!$B$6:$BE$43,'ADR Raw Data'!W$1,FALSE)</f>
        <v>48.507555932285399</v>
      </c>
      <c r="AM10" s="60">
        <f>VLOOKUP($A10,'ADR Raw Data'!$B$6:$BE$43,'ADR Raw Data'!X$1,FALSE)</f>
        <v>39.306610814157096</v>
      </c>
      <c r="AN10" s="61">
        <f>VLOOKUP($A10,'ADR Raw Data'!$B$6:$BE$43,'ADR Raw Data'!Y$1,FALSE)</f>
        <v>39.751554319587399</v>
      </c>
      <c r="AO10" s="60">
        <f>VLOOKUP($A10,'ADR Raw Data'!$B$6:$BE$43,'ADR Raw Data'!AA$1,FALSE)</f>
        <v>27.938793372159999</v>
      </c>
      <c r="AP10" s="60">
        <f>VLOOKUP($A10,'ADR Raw Data'!$B$6:$BE$43,'ADR Raw Data'!AB$1,FALSE)</f>
        <v>27.548270109234402</v>
      </c>
      <c r="AQ10" s="61">
        <f>VLOOKUP($A10,'ADR Raw Data'!$B$6:$BE$43,'ADR Raw Data'!AC$1,FALSE)</f>
        <v>27.814413428218302</v>
      </c>
      <c r="AR10" s="62">
        <f>VLOOKUP($A10,'ADR Raw Data'!$B$6:$BE$43,'ADR Raw Data'!AE$1,FALSE)</f>
        <v>35.523751057592399</v>
      </c>
      <c r="AS10" s="50"/>
      <c r="AT10" s="64">
        <f>VLOOKUP($A10,'RevPAR Raw Data'!$B$6:$BE$43,'RevPAR Raw Data'!G$1,FALSE)</f>
        <v>38.1711858529819</v>
      </c>
      <c r="AU10" s="65">
        <f>VLOOKUP($A10,'RevPAR Raw Data'!$B$6:$BE$43,'RevPAR Raw Data'!H$1,FALSE)</f>
        <v>49.622098936661999</v>
      </c>
      <c r="AV10" s="65">
        <f>VLOOKUP($A10,'RevPAR Raw Data'!$B$6:$BE$43,'RevPAR Raw Data'!I$1,FALSE)</f>
        <v>57.174058021266703</v>
      </c>
      <c r="AW10" s="65">
        <f>VLOOKUP($A10,'RevPAR Raw Data'!$B$6:$BE$43,'RevPAR Raw Data'!J$1,FALSE)</f>
        <v>57.165896902450299</v>
      </c>
      <c r="AX10" s="65">
        <f>VLOOKUP($A10,'RevPAR Raw Data'!$B$6:$BE$43,'RevPAR Raw Data'!K$1,FALSE)</f>
        <v>49.663046694405899</v>
      </c>
      <c r="AY10" s="66">
        <f>VLOOKUP($A10,'RevPAR Raw Data'!$B$6:$BE$43,'RevPAR Raw Data'!L$1,FALSE)</f>
        <v>50.359257281553298</v>
      </c>
      <c r="AZ10" s="65">
        <f>VLOOKUP($A10,'RevPAR Raw Data'!$B$6:$BE$43,'RevPAR Raw Data'!N$1,FALSE)</f>
        <v>55.512266527970397</v>
      </c>
      <c r="BA10" s="65">
        <f>VLOOKUP($A10,'RevPAR Raw Data'!$B$6:$BE$43,'RevPAR Raw Data'!O$1,FALSE)</f>
        <v>70.765473878871902</v>
      </c>
      <c r="BB10" s="66">
        <f>VLOOKUP($A10,'RevPAR Raw Data'!$B$6:$BE$43,'RevPAR Raw Data'!P$1,FALSE)</f>
        <v>63.138870203421099</v>
      </c>
      <c r="BC10" s="67">
        <f>VLOOKUP($A10,'RevPAR Raw Data'!$B$6:$BE$43,'RevPAR Raw Data'!R$1,FALSE)</f>
        <v>54.010575259229903</v>
      </c>
      <c r="BD10" s="63"/>
      <c r="BE10" s="59">
        <f>VLOOKUP($A10,'RevPAR Raw Data'!$B$6:$BE$43,'RevPAR Raw Data'!T$1,FALSE)</f>
        <v>-6.1711624283447799</v>
      </c>
      <c r="BF10" s="60">
        <f>VLOOKUP($A10,'RevPAR Raw Data'!$B$6:$BE$43,'RevPAR Raw Data'!U$1,FALSE)</f>
        <v>78.615838087476007</v>
      </c>
      <c r="BG10" s="60">
        <f>VLOOKUP($A10,'RevPAR Raw Data'!$B$6:$BE$43,'RevPAR Raw Data'!V$1,FALSE)</f>
        <v>105.636266712798</v>
      </c>
      <c r="BH10" s="60">
        <f>VLOOKUP($A10,'RevPAR Raw Data'!$B$6:$BE$43,'RevPAR Raw Data'!W$1,FALSE)</f>
        <v>96.926888779887804</v>
      </c>
      <c r="BI10" s="60">
        <f>VLOOKUP($A10,'RevPAR Raw Data'!$B$6:$BE$43,'RevPAR Raw Data'!X$1,FALSE)</f>
        <v>66.080163035729001</v>
      </c>
      <c r="BJ10" s="61">
        <f>VLOOKUP($A10,'RevPAR Raw Data'!$B$6:$BE$43,'RevPAR Raw Data'!Y$1,FALSE)</f>
        <v>62.241203405434902</v>
      </c>
      <c r="BK10" s="60">
        <f>VLOOKUP($A10,'RevPAR Raw Data'!$B$6:$BE$43,'RevPAR Raw Data'!AA$1,FALSE)</f>
        <v>95.121925184368607</v>
      </c>
      <c r="BL10" s="60">
        <f>VLOOKUP($A10,'RevPAR Raw Data'!$B$6:$BE$43,'RevPAR Raw Data'!AB$1,FALSE)</f>
        <v>112.875291305749</v>
      </c>
      <c r="BM10" s="61">
        <f>VLOOKUP($A10,'RevPAR Raw Data'!$B$6:$BE$43,'RevPAR Raw Data'!AC$1,FALSE)</f>
        <v>104.688200584862</v>
      </c>
      <c r="BN10" s="62">
        <f>VLOOKUP($A10,'RevPAR Raw Data'!$B$6:$BE$43,'RevPAR Raw Data'!AE$1,FALSE)</f>
        <v>74.314851507091106</v>
      </c>
    </row>
    <row r="11" spans="1:66" x14ac:dyDescent="0.35">
      <c r="A11" s="76" t="s">
        <v>24</v>
      </c>
      <c r="B11" s="59">
        <f>VLOOKUP($A11,'Occupancy Raw Data'!$B$6:$BE$43,'Occupancy Raw Data'!G$1,FALSE)</f>
        <v>41.867601928978502</v>
      </c>
      <c r="C11" s="60">
        <f>VLOOKUP($A11,'Occupancy Raw Data'!$B$6:$BE$43,'Occupancy Raw Data'!H$1,FALSE)</f>
        <v>51.1471576793803</v>
      </c>
      <c r="D11" s="60">
        <f>VLOOKUP($A11,'Occupancy Raw Data'!$B$6:$BE$43,'Occupancy Raw Data'!I$1,FALSE)</f>
        <v>54.756685664182299</v>
      </c>
      <c r="E11" s="60">
        <f>VLOOKUP($A11,'Occupancy Raw Data'!$B$6:$BE$43,'Occupancy Raw Data'!J$1,FALSE)</f>
        <v>53.836036825953499</v>
      </c>
      <c r="F11" s="60">
        <f>VLOOKUP($A11,'Occupancy Raw Data'!$B$6:$BE$43,'Occupancy Raw Data'!K$1,FALSE)</f>
        <v>52.535437673534901</v>
      </c>
      <c r="G11" s="61">
        <f>VLOOKUP($A11,'Occupancy Raw Data'!$B$6:$BE$43,'Occupancy Raw Data'!L$1,FALSE)</f>
        <v>50.8285839544059</v>
      </c>
      <c r="H11" s="60">
        <f>VLOOKUP($A11,'Occupancy Raw Data'!$B$6:$BE$43,'Occupancy Raw Data'!N$1,FALSE)</f>
        <v>59.915241852988402</v>
      </c>
      <c r="I11" s="60">
        <f>VLOOKUP($A11,'Occupancy Raw Data'!$B$6:$BE$43,'Occupancy Raw Data'!O$1,FALSE)</f>
        <v>69.077889814408806</v>
      </c>
      <c r="J11" s="61">
        <f>VLOOKUP($A11,'Occupancy Raw Data'!$B$6:$BE$43,'Occupancy Raw Data'!P$1,FALSE)</f>
        <v>64.496565833698597</v>
      </c>
      <c r="K11" s="62">
        <f>VLOOKUP($A11,'Occupancy Raw Data'!$B$6:$BE$43,'Occupancy Raw Data'!R$1,FALSE)</f>
        <v>54.733721634203803</v>
      </c>
      <c r="L11" s="63"/>
      <c r="M11" s="59">
        <f>VLOOKUP($A11,'Occupancy Raw Data'!$B$6:$BE$43,'Occupancy Raw Data'!T$1,FALSE)</f>
        <v>-7.5282696961706996</v>
      </c>
      <c r="N11" s="60">
        <f>VLOOKUP($A11,'Occupancy Raw Data'!$B$6:$BE$43,'Occupancy Raw Data'!U$1,FALSE)</f>
        <v>25.305004898727098</v>
      </c>
      <c r="O11" s="60">
        <f>VLOOKUP($A11,'Occupancy Raw Data'!$B$6:$BE$43,'Occupancy Raw Data'!V$1,FALSE)</f>
        <v>32.712708906484799</v>
      </c>
      <c r="P11" s="60">
        <f>VLOOKUP($A11,'Occupancy Raw Data'!$B$6:$BE$43,'Occupancy Raw Data'!W$1,FALSE)</f>
        <v>5.2559569243901496</v>
      </c>
      <c r="Q11" s="60">
        <f>VLOOKUP($A11,'Occupancy Raw Data'!$B$6:$BE$43,'Occupancy Raw Data'!X$1,FALSE)</f>
        <v>-1.64439822883089</v>
      </c>
      <c r="R11" s="61">
        <f>VLOOKUP($A11,'Occupancy Raw Data'!$B$6:$BE$43,'Occupancy Raw Data'!Y$1,FALSE)</f>
        <v>9.5843654154429796</v>
      </c>
      <c r="S11" s="60">
        <f>VLOOKUP($A11,'Occupancy Raw Data'!$B$6:$BE$43,'Occupancy Raw Data'!AA$1,FALSE)</f>
        <v>38.003156589187597</v>
      </c>
      <c r="T11" s="60">
        <f>VLOOKUP($A11,'Occupancy Raw Data'!$B$6:$BE$43,'Occupancy Raw Data'!AB$1,FALSE)</f>
        <v>43.613733705062998</v>
      </c>
      <c r="U11" s="61">
        <f>VLOOKUP($A11,'Occupancy Raw Data'!$B$6:$BE$43,'Occupancy Raw Data'!AC$1,FALSE)</f>
        <v>40.952024756375899</v>
      </c>
      <c r="V11" s="62">
        <f>VLOOKUP($A11,'Occupancy Raw Data'!$B$6:$BE$43,'Occupancy Raw Data'!AE$1,FALSE)</f>
        <v>18.459926565372101</v>
      </c>
      <c r="W11" s="63"/>
      <c r="X11" s="64">
        <f>VLOOKUP($A11,'ADR Raw Data'!$B$6:$BE$43,'ADR Raw Data'!G$1,FALSE)</f>
        <v>96.1991518324607</v>
      </c>
      <c r="Y11" s="65">
        <f>VLOOKUP($A11,'ADR Raw Data'!$B$6:$BE$43,'ADR Raw Data'!H$1,FALSE)</f>
        <v>94.756245714285697</v>
      </c>
      <c r="Z11" s="65">
        <f>VLOOKUP($A11,'ADR Raw Data'!$B$6:$BE$43,'ADR Raw Data'!I$1,FALSE)</f>
        <v>94.903589538297297</v>
      </c>
      <c r="AA11" s="65">
        <f>VLOOKUP($A11,'ADR Raw Data'!$B$6:$BE$43,'ADR Raw Data'!J$1,FALSE)</f>
        <v>97.323555917480903</v>
      </c>
      <c r="AB11" s="65">
        <f>VLOOKUP($A11,'ADR Raw Data'!$B$6:$BE$43,'ADR Raw Data'!K$1,FALSE)</f>
        <v>97.092328233657796</v>
      </c>
      <c r="AC11" s="66">
        <f>VLOOKUP($A11,'ADR Raw Data'!$B$6:$BE$43,'ADR Raw Data'!L$1,FALSE)</f>
        <v>96.0524455177965</v>
      </c>
      <c r="AD11" s="65">
        <f>VLOOKUP($A11,'ADR Raw Data'!$B$6:$BE$43,'ADR Raw Data'!N$1,FALSE)</f>
        <v>122.750743902439</v>
      </c>
      <c r="AE11" s="65">
        <f>VLOOKUP($A11,'ADR Raw Data'!$B$6:$BE$43,'ADR Raw Data'!O$1,FALSE)</f>
        <v>131.254950285593</v>
      </c>
      <c r="AF11" s="66">
        <f>VLOOKUP($A11,'ADR Raw Data'!$B$6:$BE$43,'ADR Raw Data'!P$1,FALSE)</f>
        <v>127.30488274611901</v>
      </c>
      <c r="AG11" s="67">
        <f>VLOOKUP($A11,'ADR Raw Data'!$B$6:$BE$43,'ADR Raw Data'!R$1,FALSE)</f>
        <v>106.574425204058</v>
      </c>
      <c r="AH11" s="63"/>
      <c r="AI11" s="59">
        <f>VLOOKUP($A11,'ADR Raw Data'!$B$6:$BE$43,'ADR Raw Data'!T$1,FALSE)</f>
        <v>-17.907876336723401</v>
      </c>
      <c r="AJ11" s="60">
        <f>VLOOKUP($A11,'ADR Raw Data'!$B$6:$BE$43,'ADR Raw Data'!U$1,FALSE)</f>
        <v>8.6056149386547602</v>
      </c>
      <c r="AK11" s="60">
        <f>VLOOKUP($A11,'ADR Raw Data'!$B$6:$BE$43,'ADR Raw Data'!V$1,FALSE)</f>
        <v>14.619135465156999</v>
      </c>
      <c r="AL11" s="60">
        <f>VLOOKUP($A11,'ADR Raw Data'!$B$6:$BE$43,'ADR Raw Data'!W$1,FALSE)</f>
        <v>17.202901023435501</v>
      </c>
      <c r="AM11" s="60">
        <f>VLOOKUP($A11,'ADR Raw Data'!$B$6:$BE$43,'ADR Raw Data'!X$1,FALSE)</f>
        <v>16.688673708843499</v>
      </c>
      <c r="AN11" s="61">
        <f>VLOOKUP($A11,'ADR Raw Data'!$B$6:$BE$43,'ADR Raw Data'!Y$1,FALSE)</f>
        <v>6.2037775914619102</v>
      </c>
      <c r="AO11" s="60">
        <f>VLOOKUP($A11,'ADR Raw Data'!$B$6:$BE$43,'ADR Raw Data'!AA$1,FALSE)</f>
        <v>23.0394549040779</v>
      </c>
      <c r="AP11" s="60">
        <f>VLOOKUP($A11,'ADR Raw Data'!$B$6:$BE$43,'ADR Raw Data'!AB$1,FALSE)</f>
        <v>15.0561376926913</v>
      </c>
      <c r="AQ11" s="61">
        <f>VLOOKUP($A11,'ADR Raw Data'!$B$6:$BE$43,'ADR Raw Data'!AC$1,FALSE)</f>
        <v>18.6565953006108</v>
      </c>
      <c r="AR11" s="62">
        <f>VLOOKUP($A11,'ADR Raw Data'!$B$6:$BE$43,'ADR Raw Data'!AE$1,FALSE)</f>
        <v>11.9379213645632</v>
      </c>
      <c r="AS11" s="50"/>
      <c r="AT11" s="64">
        <f>VLOOKUP($A11,'RevPAR Raw Data'!$B$6:$BE$43,'RevPAR Raw Data'!G$1,FALSE)</f>
        <v>40.276277948268302</v>
      </c>
      <c r="AU11" s="65">
        <f>VLOOKUP($A11,'RevPAR Raw Data'!$B$6:$BE$43,'RevPAR Raw Data'!H$1,FALSE)</f>
        <v>48.465126406546801</v>
      </c>
      <c r="AV11" s="65">
        <f>VLOOKUP($A11,'RevPAR Raw Data'!$B$6:$BE$43,'RevPAR Raw Data'!I$1,FALSE)</f>
        <v>51.966060207511298</v>
      </c>
      <c r="AW11" s="65">
        <f>VLOOKUP($A11,'RevPAR Raw Data'!$B$6:$BE$43,'RevPAR Raw Data'!J$1,FALSE)</f>
        <v>52.395145404062497</v>
      </c>
      <c r="AX11" s="65">
        <f>VLOOKUP($A11,'RevPAR Raw Data'!$B$6:$BE$43,'RevPAR Raw Data'!K$1,FALSE)</f>
        <v>51.007879584977303</v>
      </c>
      <c r="AY11" s="66">
        <f>VLOOKUP($A11,'RevPAR Raw Data'!$B$6:$BE$43,'RevPAR Raw Data'!L$1,FALSE)</f>
        <v>48.8220979102732</v>
      </c>
      <c r="AZ11" s="65">
        <f>VLOOKUP($A11,'RevPAR Raw Data'!$B$6:$BE$43,'RevPAR Raw Data'!N$1,FALSE)</f>
        <v>73.5464050854888</v>
      </c>
      <c r="BA11" s="65">
        <f>VLOOKUP($A11,'RevPAR Raw Data'!$B$6:$BE$43,'RevPAR Raw Data'!O$1,FALSE)</f>
        <v>90.668149934239295</v>
      </c>
      <c r="BB11" s="66">
        <f>VLOOKUP($A11,'RevPAR Raw Data'!$B$6:$BE$43,'RevPAR Raw Data'!P$1,FALSE)</f>
        <v>82.107277509864005</v>
      </c>
      <c r="BC11" s="67">
        <f>VLOOKUP($A11,'RevPAR Raw Data'!$B$6:$BE$43,'RevPAR Raw Data'!R$1,FALSE)</f>
        <v>58.332149224441999</v>
      </c>
      <c r="BD11" s="63"/>
      <c r="BE11" s="59">
        <f>VLOOKUP($A11,'RevPAR Raw Data'!$B$6:$BE$43,'RevPAR Raw Data'!T$1,FALSE)</f>
        <v>-24.087992805408899</v>
      </c>
      <c r="BF11" s="60">
        <f>VLOOKUP($A11,'RevPAR Raw Data'!$B$6:$BE$43,'RevPAR Raw Data'!U$1,FALSE)</f>
        <v>36.088271119174003</v>
      </c>
      <c r="BG11" s="60">
        <f>VLOOKUP($A11,'RevPAR Raw Data'!$B$6:$BE$43,'RevPAR Raw Data'!V$1,FALSE)</f>
        <v>52.114159601003301</v>
      </c>
      <c r="BH11" s="60">
        <f>VLOOKUP($A11,'RevPAR Raw Data'!$B$6:$BE$43,'RevPAR Raw Data'!W$1,FALSE)</f>
        <v>23.363035015363</v>
      </c>
      <c r="BI11" s="60">
        <f>VLOOKUP($A11,'RevPAR Raw Data'!$B$6:$BE$43,'RevPAR Raw Data'!X$1,FALSE)</f>
        <v>14.769847225129</v>
      </c>
      <c r="BJ11" s="61">
        <f>VLOOKUP($A11,'RevPAR Raw Data'!$B$6:$BE$43,'RevPAR Raw Data'!Y$1,FALSE)</f>
        <v>16.382735720831899</v>
      </c>
      <c r="BK11" s="60">
        <f>VLOOKUP($A11,'RevPAR Raw Data'!$B$6:$BE$43,'RevPAR Raw Data'!AA$1,FALSE)</f>
        <v>69.798331617757597</v>
      </c>
      <c r="BL11" s="60">
        <f>VLOOKUP($A11,'RevPAR Raw Data'!$B$6:$BE$43,'RevPAR Raw Data'!AB$1,FALSE)</f>
        <v>65.236415197312297</v>
      </c>
      <c r="BM11" s="61">
        <f>VLOOKUP($A11,'RevPAR Raw Data'!$B$6:$BE$43,'RevPAR Raw Data'!AC$1,FALSE)</f>
        <v>67.248873583189706</v>
      </c>
      <c r="BN11" s="62">
        <f>VLOOKUP($A11,'RevPAR Raw Data'!$B$6:$BE$43,'RevPAR Raw Data'!AE$1,FALSE)</f>
        <v>32.6015794472656</v>
      </c>
    </row>
    <row r="12" spans="1:66" x14ac:dyDescent="0.35">
      <c r="A12" s="76" t="s">
        <v>27</v>
      </c>
      <c r="B12" s="59">
        <f>VLOOKUP($A12,'Occupancy Raw Data'!$B$6:$BE$43,'Occupancy Raw Data'!G$1,FALSE)</f>
        <v>43.116113744075797</v>
      </c>
      <c r="C12" s="60">
        <f>VLOOKUP($A12,'Occupancy Raw Data'!$B$6:$BE$43,'Occupancy Raw Data'!H$1,FALSE)</f>
        <v>49.016587677725099</v>
      </c>
      <c r="D12" s="60">
        <f>VLOOKUP($A12,'Occupancy Raw Data'!$B$6:$BE$43,'Occupancy Raw Data'!I$1,FALSE)</f>
        <v>51.042654028435997</v>
      </c>
      <c r="E12" s="60">
        <f>VLOOKUP($A12,'Occupancy Raw Data'!$B$6:$BE$43,'Occupancy Raw Data'!J$1,FALSE)</f>
        <v>52.784360189573398</v>
      </c>
      <c r="F12" s="60">
        <f>VLOOKUP($A12,'Occupancy Raw Data'!$B$6:$BE$43,'Occupancy Raw Data'!K$1,FALSE)</f>
        <v>58.033175355450197</v>
      </c>
      <c r="G12" s="61">
        <f>VLOOKUP($A12,'Occupancy Raw Data'!$B$6:$BE$43,'Occupancy Raw Data'!L$1,FALSE)</f>
        <v>50.798578199052102</v>
      </c>
      <c r="H12" s="60">
        <f>VLOOKUP($A12,'Occupancy Raw Data'!$B$6:$BE$43,'Occupancy Raw Data'!N$1,FALSE)</f>
        <v>69.063981042654007</v>
      </c>
      <c r="I12" s="60">
        <f>VLOOKUP($A12,'Occupancy Raw Data'!$B$6:$BE$43,'Occupancy Raw Data'!O$1,FALSE)</f>
        <v>67.926540284360101</v>
      </c>
      <c r="J12" s="61">
        <f>VLOOKUP($A12,'Occupancy Raw Data'!$B$6:$BE$43,'Occupancy Raw Data'!P$1,FALSE)</f>
        <v>68.495260663507096</v>
      </c>
      <c r="K12" s="62">
        <f>VLOOKUP($A12,'Occupancy Raw Data'!$B$6:$BE$43,'Occupancy Raw Data'!R$1,FALSE)</f>
        <v>55.854773188896402</v>
      </c>
      <c r="L12" s="63"/>
      <c r="M12" s="59">
        <f>VLOOKUP($A12,'Occupancy Raw Data'!$B$6:$BE$43,'Occupancy Raw Data'!T$1,FALSE)</f>
        <v>-12.256767308843401</v>
      </c>
      <c r="N12" s="60">
        <f>VLOOKUP($A12,'Occupancy Raw Data'!$B$6:$BE$43,'Occupancy Raw Data'!U$1,FALSE)</f>
        <v>17.9028538572401</v>
      </c>
      <c r="O12" s="60">
        <f>VLOOKUP($A12,'Occupancy Raw Data'!$B$6:$BE$43,'Occupancy Raw Data'!V$1,FALSE)</f>
        <v>18.1078564071804</v>
      </c>
      <c r="P12" s="60">
        <f>VLOOKUP($A12,'Occupancy Raw Data'!$B$6:$BE$43,'Occupancy Raw Data'!W$1,FALSE)</f>
        <v>5.1022715310422502</v>
      </c>
      <c r="Q12" s="60">
        <f>VLOOKUP($A12,'Occupancy Raw Data'!$B$6:$BE$43,'Occupancy Raw Data'!X$1,FALSE)</f>
        <v>12.281871185516</v>
      </c>
      <c r="R12" s="61">
        <f>VLOOKUP($A12,'Occupancy Raw Data'!$B$6:$BE$43,'Occupancy Raw Data'!Y$1,FALSE)</f>
        <v>7.6985758505258604</v>
      </c>
      <c r="S12" s="60">
        <f>VLOOKUP($A12,'Occupancy Raw Data'!$B$6:$BE$43,'Occupancy Raw Data'!AA$1,FALSE)</f>
        <v>34.869922811460199</v>
      </c>
      <c r="T12" s="60">
        <f>VLOOKUP($A12,'Occupancy Raw Data'!$B$6:$BE$43,'Occupancy Raw Data'!AB$1,FALSE)</f>
        <v>22.466953397546298</v>
      </c>
      <c r="U12" s="61">
        <f>VLOOKUP($A12,'Occupancy Raw Data'!$B$6:$BE$43,'Occupancy Raw Data'!AC$1,FALSE)</f>
        <v>28.420934903194201</v>
      </c>
      <c r="V12" s="62">
        <f>VLOOKUP($A12,'Occupancy Raw Data'!$B$6:$BE$43,'Occupancy Raw Data'!AE$1,FALSE)</f>
        <v>14.1524546859238</v>
      </c>
      <c r="W12" s="63"/>
      <c r="X12" s="64">
        <f>VLOOKUP($A12,'ADR Raw Data'!$B$6:$BE$43,'ADR Raw Data'!G$1,FALSE)</f>
        <v>77.664165979664702</v>
      </c>
      <c r="Y12" s="65">
        <f>VLOOKUP($A12,'ADR Raw Data'!$B$6:$BE$43,'ADR Raw Data'!H$1,FALSE)</f>
        <v>78.663260817017104</v>
      </c>
      <c r="Z12" s="65">
        <f>VLOOKUP($A12,'ADR Raw Data'!$B$6:$BE$43,'ADR Raw Data'!I$1,FALSE)</f>
        <v>81.180322655524606</v>
      </c>
      <c r="AA12" s="65">
        <f>VLOOKUP($A12,'ADR Raw Data'!$B$6:$BE$43,'ADR Raw Data'!J$1,FALSE)</f>
        <v>80.602496071829407</v>
      </c>
      <c r="AB12" s="65">
        <f>VLOOKUP($A12,'ADR Raw Data'!$B$6:$BE$43,'ADR Raw Data'!K$1,FALSE)</f>
        <v>83.574524295630795</v>
      </c>
      <c r="AC12" s="66">
        <f>VLOOKUP($A12,'ADR Raw Data'!$B$6:$BE$43,'ADR Raw Data'!L$1,FALSE)</f>
        <v>80.524643373606295</v>
      </c>
      <c r="AD12" s="65">
        <f>VLOOKUP($A12,'ADR Raw Data'!$B$6:$BE$43,'ADR Raw Data'!N$1,FALSE)</f>
        <v>89.368507462686495</v>
      </c>
      <c r="AE12" s="65">
        <f>VLOOKUP($A12,'ADR Raw Data'!$B$6:$BE$43,'ADR Raw Data'!O$1,FALSE)</f>
        <v>89.331217512646006</v>
      </c>
      <c r="AF12" s="66">
        <f>VLOOKUP($A12,'ADR Raw Data'!$B$6:$BE$43,'ADR Raw Data'!P$1,FALSE)</f>
        <v>89.350017298045302</v>
      </c>
      <c r="AG12" s="67">
        <f>VLOOKUP($A12,'ADR Raw Data'!$B$6:$BE$43,'ADR Raw Data'!R$1,FALSE)</f>
        <v>83.616827176581097</v>
      </c>
      <c r="AH12" s="63"/>
      <c r="AI12" s="59">
        <f>VLOOKUP($A12,'ADR Raw Data'!$B$6:$BE$43,'ADR Raw Data'!T$1,FALSE)</f>
        <v>8.9212405768195797</v>
      </c>
      <c r="AJ12" s="60">
        <f>VLOOKUP($A12,'ADR Raw Data'!$B$6:$BE$43,'ADR Raw Data'!U$1,FALSE)</f>
        <v>13.454644851574299</v>
      </c>
      <c r="AK12" s="60">
        <f>VLOOKUP($A12,'ADR Raw Data'!$B$6:$BE$43,'ADR Raw Data'!V$1,FALSE)</f>
        <v>16.475128008505202</v>
      </c>
      <c r="AL12" s="60">
        <f>VLOOKUP($A12,'ADR Raw Data'!$B$6:$BE$43,'ADR Raw Data'!W$1,FALSE)</f>
        <v>11.0590855996775</v>
      </c>
      <c r="AM12" s="60">
        <f>VLOOKUP($A12,'ADR Raw Data'!$B$6:$BE$43,'ADR Raw Data'!X$1,FALSE)</f>
        <v>13.726739926341301</v>
      </c>
      <c r="AN12" s="61">
        <f>VLOOKUP($A12,'ADR Raw Data'!$B$6:$BE$43,'ADR Raw Data'!Y$1,FALSE)</f>
        <v>12.761266696151999</v>
      </c>
      <c r="AO12" s="60">
        <f>VLOOKUP($A12,'ADR Raw Data'!$B$6:$BE$43,'ADR Raw Data'!AA$1,FALSE)</f>
        <v>20.2642651843252</v>
      </c>
      <c r="AP12" s="60">
        <f>VLOOKUP($A12,'ADR Raw Data'!$B$6:$BE$43,'ADR Raw Data'!AB$1,FALSE)</f>
        <v>19.266997240327299</v>
      </c>
      <c r="AQ12" s="61">
        <f>VLOOKUP($A12,'ADR Raw Data'!$B$6:$BE$43,'ADR Raw Data'!AC$1,FALSE)</f>
        <v>19.7449667921307</v>
      </c>
      <c r="AR12" s="62">
        <f>VLOOKUP($A12,'ADR Raw Data'!$B$6:$BE$43,'ADR Raw Data'!AE$1,FALSE)</f>
        <v>15.4770715942382</v>
      </c>
      <c r="AS12" s="50"/>
      <c r="AT12" s="64">
        <f>VLOOKUP($A12,'RevPAR Raw Data'!$B$6:$BE$43,'RevPAR Raw Data'!G$1,FALSE)</f>
        <v>33.485770142180002</v>
      </c>
      <c r="AU12" s="65">
        <f>VLOOKUP($A12,'RevPAR Raw Data'!$B$6:$BE$43,'RevPAR Raw Data'!H$1,FALSE)</f>
        <v>38.558046208530797</v>
      </c>
      <c r="AV12" s="65">
        <f>VLOOKUP($A12,'RevPAR Raw Data'!$B$6:$BE$43,'RevPAR Raw Data'!I$1,FALSE)</f>
        <v>41.4365912322274</v>
      </c>
      <c r="AW12" s="65">
        <f>VLOOKUP($A12,'RevPAR Raw Data'!$B$6:$BE$43,'RevPAR Raw Data'!J$1,FALSE)</f>
        <v>42.545511848341199</v>
      </c>
      <c r="AX12" s="65">
        <f>VLOOKUP($A12,'RevPAR Raw Data'!$B$6:$BE$43,'RevPAR Raw Data'!K$1,FALSE)</f>
        <v>48.500950236966801</v>
      </c>
      <c r="AY12" s="66">
        <f>VLOOKUP($A12,'RevPAR Raw Data'!$B$6:$BE$43,'RevPAR Raw Data'!L$1,FALSE)</f>
        <v>40.905373933649201</v>
      </c>
      <c r="AZ12" s="65">
        <f>VLOOKUP($A12,'RevPAR Raw Data'!$B$6:$BE$43,'RevPAR Raw Data'!N$1,FALSE)</f>
        <v>61.721449052132698</v>
      </c>
      <c r="BA12" s="65">
        <f>VLOOKUP($A12,'RevPAR Raw Data'!$B$6:$BE$43,'RevPAR Raw Data'!O$1,FALSE)</f>
        <v>60.679605450236899</v>
      </c>
      <c r="BB12" s="66">
        <f>VLOOKUP($A12,'RevPAR Raw Data'!$B$6:$BE$43,'RevPAR Raw Data'!P$1,FALSE)</f>
        <v>61.200527251184802</v>
      </c>
      <c r="BC12" s="67">
        <f>VLOOKUP($A12,'RevPAR Raw Data'!$B$6:$BE$43,'RevPAR Raw Data'!R$1,FALSE)</f>
        <v>46.703989167230802</v>
      </c>
      <c r="BD12" s="63"/>
      <c r="BE12" s="59">
        <f>VLOOKUP($A12,'RevPAR Raw Data'!$B$6:$BE$43,'RevPAR Raw Data'!T$1,FALSE)</f>
        <v>-4.4289824305868004</v>
      </c>
      <c r="BF12" s="60">
        <f>VLOOKUP($A12,'RevPAR Raw Data'!$B$6:$BE$43,'RevPAR Raw Data'!U$1,FALSE)</f>
        <v>33.766264113602404</v>
      </c>
      <c r="BG12" s="60">
        <f>VLOOKUP($A12,'RevPAR Raw Data'!$B$6:$BE$43,'RevPAR Raw Data'!V$1,FALSE)</f>
        <v>37.566276938364901</v>
      </c>
      <c r="BH12" s="60">
        <f>VLOOKUP($A12,'RevPAR Raw Data'!$B$6:$BE$43,'RevPAR Raw Data'!W$1,FALSE)</f>
        <v>16.725621706865699</v>
      </c>
      <c r="BI12" s="60">
        <f>VLOOKUP($A12,'RevPAR Raw Data'!$B$6:$BE$43,'RevPAR Raw Data'!X$1,FALSE)</f>
        <v>27.694511627581399</v>
      </c>
      <c r="BJ12" s="61">
        <f>VLOOKUP($A12,'RevPAR Raw Data'!$B$6:$BE$43,'RevPAR Raw Data'!Y$1,FALSE)</f>
        <v>21.4422783427691</v>
      </c>
      <c r="BK12" s="60">
        <f>VLOOKUP($A12,'RevPAR Raw Data'!$B$6:$BE$43,'RevPAR Raw Data'!AA$1,FALSE)</f>
        <v>62.2003216238693</v>
      </c>
      <c r="BL12" s="60">
        <f>VLOOKUP($A12,'RevPAR Raw Data'!$B$6:$BE$43,'RevPAR Raw Data'!AB$1,FALSE)</f>
        <v>46.062657928964498</v>
      </c>
      <c r="BM12" s="61">
        <f>VLOOKUP($A12,'RevPAR Raw Data'!$B$6:$BE$43,'RevPAR Raw Data'!AC$1,FALSE)</f>
        <v>53.777605853973803</v>
      </c>
      <c r="BN12" s="62">
        <f>VLOOKUP($A12,'RevPAR Raw Data'!$B$6:$BE$43,'RevPAR Raw Data'!AE$1,FALSE)</f>
        <v>31.8199118242445</v>
      </c>
    </row>
    <row r="13" spans="1:66" x14ac:dyDescent="0.35">
      <c r="A13" s="76" t="s">
        <v>91</v>
      </c>
      <c r="B13" s="59">
        <f>VLOOKUP($A13,'Occupancy Raw Data'!$B$6:$BE$43,'Occupancy Raw Data'!G$1,FALSE)</f>
        <v>34.724556489262298</v>
      </c>
      <c r="C13" s="60">
        <f>VLOOKUP($A13,'Occupancy Raw Data'!$B$6:$BE$43,'Occupancy Raw Data'!H$1,FALSE)</f>
        <v>43.370681605975697</v>
      </c>
      <c r="D13" s="60">
        <f>VLOOKUP($A13,'Occupancy Raw Data'!$B$6:$BE$43,'Occupancy Raw Data'!I$1,FALSE)</f>
        <v>47.2082166199813</v>
      </c>
      <c r="E13" s="60">
        <f>VLOOKUP($A13,'Occupancy Raw Data'!$B$6:$BE$43,'Occupancy Raw Data'!J$1,FALSE)</f>
        <v>50.765639589168998</v>
      </c>
      <c r="F13" s="60">
        <f>VLOOKUP($A13,'Occupancy Raw Data'!$B$6:$BE$43,'Occupancy Raw Data'!K$1,FALSE)</f>
        <v>52.530345471521898</v>
      </c>
      <c r="G13" s="61">
        <f>VLOOKUP($A13,'Occupancy Raw Data'!$B$6:$BE$43,'Occupancy Raw Data'!L$1,FALSE)</f>
        <v>45.719887955182003</v>
      </c>
      <c r="H13" s="60">
        <f>VLOOKUP($A13,'Occupancy Raw Data'!$B$6:$BE$43,'Occupancy Raw Data'!N$1,FALSE)</f>
        <v>59.673202614379001</v>
      </c>
      <c r="I13" s="60">
        <f>VLOOKUP($A13,'Occupancy Raw Data'!$B$6:$BE$43,'Occupancy Raw Data'!O$1,FALSE)</f>
        <v>66.760037348272604</v>
      </c>
      <c r="J13" s="61">
        <f>VLOOKUP($A13,'Occupancy Raw Data'!$B$6:$BE$43,'Occupancy Raw Data'!P$1,FALSE)</f>
        <v>63.216619981325799</v>
      </c>
      <c r="K13" s="62">
        <f>VLOOKUP($A13,'Occupancy Raw Data'!$B$6:$BE$43,'Occupancy Raw Data'!R$1,FALSE)</f>
        <v>50.718954248366003</v>
      </c>
      <c r="L13" s="63"/>
      <c r="M13" s="59">
        <f>VLOOKUP($A13,'Occupancy Raw Data'!$B$6:$BE$43,'Occupancy Raw Data'!T$1,FALSE)</f>
        <v>-11.4269685381801</v>
      </c>
      <c r="N13" s="60">
        <f>VLOOKUP($A13,'Occupancy Raw Data'!$B$6:$BE$43,'Occupancy Raw Data'!U$1,FALSE)</f>
        <v>12.2702286688424</v>
      </c>
      <c r="O13" s="60">
        <f>VLOOKUP($A13,'Occupancy Raw Data'!$B$6:$BE$43,'Occupancy Raw Data'!V$1,FALSE)</f>
        <v>19.969076442572401</v>
      </c>
      <c r="P13" s="60">
        <f>VLOOKUP($A13,'Occupancy Raw Data'!$B$6:$BE$43,'Occupancy Raw Data'!W$1,FALSE)</f>
        <v>20.214718161178101</v>
      </c>
      <c r="Q13" s="60">
        <f>VLOOKUP($A13,'Occupancy Raw Data'!$B$6:$BE$43,'Occupancy Raw Data'!X$1,FALSE)</f>
        <v>19.6537465968517</v>
      </c>
      <c r="R13" s="61">
        <f>VLOOKUP($A13,'Occupancy Raw Data'!$B$6:$BE$43,'Occupancy Raw Data'!Y$1,FALSE)</f>
        <v>12.4352757606271</v>
      </c>
      <c r="S13" s="60">
        <f>VLOOKUP($A13,'Occupancy Raw Data'!$B$6:$BE$43,'Occupancy Raw Data'!AA$1,FALSE)</f>
        <v>81.795516824013504</v>
      </c>
      <c r="T13" s="60">
        <f>VLOOKUP($A13,'Occupancy Raw Data'!$B$6:$BE$43,'Occupancy Raw Data'!AB$1,FALSE)</f>
        <v>98.848987258093601</v>
      </c>
      <c r="U13" s="61">
        <f>VLOOKUP($A13,'Occupancy Raw Data'!$B$6:$BE$43,'Occupancy Raw Data'!AC$1,FALSE)</f>
        <v>90.418422923097197</v>
      </c>
      <c r="V13" s="62">
        <f>VLOOKUP($A13,'Occupancy Raw Data'!$B$6:$BE$43,'Occupancy Raw Data'!AE$1,FALSE)</f>
        <v>31.6329876342094</v>
      </c>
      <c r="W13" s="63"/>
      <c r="X13" s="64">
        <f>VLOOKUP($A13,'ADR Raw Data'!$B$6:$BE$43,'ADR Raw Data'!G$1,FALSE)</f>
        <v>90.432508738908297</v>
      </c>
      <c r="Y13" s="65">
        <f>VLOOKUP($A13,'ADR Raw Data'!$B$6:$BE$43,'ADR Raw Data'!H$1,FALSE)</f>
        <v>97.319679224973001</v>
      </c>
      <c r="Z13" s="65">
        <f>VLOOKUP($A13,'ADR Raw Data'!$B$6:$BE$43,'ADR Raw Data'!I$1,FALSE)</f>
        <v>103.380211629746</v>
      </c>
      <c r="AA13" s="65">
        <f>VLOOKUP($A13,'ADR Raw Data'!$B$6:$BE$43,'ADR Raw Data'!J$1,FALSE)</f>
        <v>101.62105389001201</v>
      </c>
      <c r="AB13" s="65">
        <f>VLOOKUP($A13,'ADR Raw Data'!$B$6:$BE$43,'ADR Raw Data'!K$1,FALSE)</f>
        <v>95.986116246000705</v>
      </c>
      <c r="AC13" s="66">
        <f>VLOOKUP($A13,'ADR Raw Data'!$B$6:$BE$43,'ADR Raw Data'!L$1,FALSE)</f>
        <v>98.173847976146703</v>
      </c>
      <c r="AD13" s="65">
        <f>VLOOKUP($A13,'ADR Raw Data'!$B$6:$BE$43,'ADR Raw Data'!N$1,FALSE)</f>
        <v>95.409194179314596</v>
      </c>
      <c r="AE13" s="65">
        <f>VLOOKUP($A13,'ADR Raw Data'!$B$6:$BE$43,'ADR Raw Data'!O$1,FALSE)</f>
        <v>95.702468531468497</v>
      </c>
      <c r="AF13" s="66">
        <f>VLOOKUP($A13,'ADR Raw Data'!$B$6:$BE$43,'ADR Raw Data'!P$1,FALSE)</f>
        <v>95.564050660955601</v>
      </c>
      <c r="AG13" s="67">
        <f>VLOOKUP($A13,'ADR Raw Data'!$B$6:$BE$43,'ADR Raw Data'!R$1,FALSE)</f>
        <v>97.244454292026006</v>
      </c>
      <c r="AH13" s="63"/>
      <c r="AI13" s="59">
        <f>VLOOKUP($A13,'ADR Raw Data'!$B$6:$BE$43,'ADR Raw Data'!T$1,FALSE)</f>
        <v>22.059696055556401</v>
      </c>
      <c r="AJ13" s="60">
        <f>VLOOKUP($A13,'ADR Raw Data'!$B$6:$BE$43,'ADR Raw Data'!U$1,FALSE)</f>
        <v>29.663502047624501</v>
      </c>
      <c r="AK13" s="60">
        <f>VLOOKUP($A13,'ADR Raw Data'!$B$6:$BE$43,'ADR Raw Data'!V$1,FALSE)</f>
        <v>35.104021690592099</v>
      </c>
      <c r="AL13" s="60">
        <f>VLOOKUP($A13,'ADR Raw Data'!$B$6:$BE$43,'ADR Raw Data'!W$1,FALSE)</f>
        <v>30.640879250586</v>
      </c>
      <c r="AM13" s="60">
        <f>VLOOKUP($A13,'ADR Raw Data'!$B$6:$BE$43,'ADR Raw Data'!X$1,FALSE)</f>
        <v>26.364084039921298</v>
      </c>
      <c r="AN13" s="61">
        <f>VLOOKUP($A13,'ADR Raw Data'!$B$6:$BE$43,'ADR Raw Data'!Y$1,FALSE)</f>
        <v>29.3209345626769</v>
      </c>
      <c r="AO13" s="60">
        <f>VLOOKUP($A13,'ADR Raw Data'!$B$6:$BE$43,'ADR Raw Data'!AA$1,FALSE)</f>
        <v>31.6102268366811</v>
      </c>
      <c r="AP13" s="60">
        <f>VLOOKUP($A13,'ADR Raw Data'!$B$6:$BE$43,'ADR Raw Data'!AB$1,FALSE)</f>
        <v>33.829218932294502</v>
      </c>
      <c r="AQ13" s="61">
        <f>VLOOKUP($A13,'ADR Raw Data'!$B$6:$BE$43,'ADR Raw Data'!AC$1,FALSE)</f>
        <v>32.733783496076903</v>
      </c>
      <c r="AR13" s="62">
        <f>VLOOKUP($A13,'ADR Raw Data'!$B$6:$BE$43,'ADR Raw Data'!AE$1,FALSE)</f>
        <v>29.7451803044159</v>
      </c>
      <c r="AS13" s="50"/>
      <c r="AT13" s="64">
        <f>VLOOKUP($A13,'RevPAR Raw Data'!$B$6:$BE$43,'RevPAR Raw Data'!G$1,FALSE)</f>
        <v>31.402287581699301</v>
      </c>
      <c r="AU13" s="65">
        <f>VLOOKUP($A13,'RevPAR Raw Data'!$B$6:$BE$43,'RevPAR Raw Data'!H$1,FALSE)</f>
        <v>42.208208216619902</v>
      </c>
      <c r="AV13" s="65">
        <f>VLOOKUP($A13,'RevPAR Raw Data'!$B$6:$BE$43,'RevPAR Raw Data'!I$1,FALSE)</f>
        <v>48.803954248365997</v>
      </c>
      <c r="AW13" s="65">
        <f>VLOOKUP($A13,'RevPAR Raw Data'!$B$6:$BE$43,'RevPAR Raw Data'!J$1,FALSE)</f>
        <v>51.588577964519096</v>
      </c>
      <c r="AX13" s="65">
        <f>VLOOKUP($A13,'RevPAR Raw Data'!$B$6:$BE$43,'RevPAR Raw Data'!K$1,FALSE)</f>
        <v>50.4218384687208</v>
      </c>
      <c r="AY13" s="66">
        <f>VLOOKUP($A13,'RevPAR Raw Data'!$B$6:$BE$43,'RevPAR Raw Data'!L$1,FALSE)</f>
        <v>44.884973295984999</v>
      </c>
      <c r="AZ13" s="65">
        <f>VLOOKUP($A13,'RevPAR Raw Data'!$B$6:$BE$43,'RevPAR Raw Data'!N$1,FALSE)</f>
        <v>56.933721755368801</v>
      </c>
      <c r="BA13" s="65">
        <f>VLOOKUP($A13,'RevPAR Raw Data'!$B$6:$BE$43,'RevPAR Raw Data'!O$1,FALSE)</f>
        <v>63.891003734827201</v>
      </c>
      <c r="BB13" s="66">
        <f>VLOOKUP($A13,'RevPAR Raw Data'!$B$6:$BE$43,'RevPAR Raw Data'!P$1,FALSE)</f>
        <v>60.412362745098001</v>
      </c>
      <c r="BC13" s="67">
        <f>VLOOKUP($A13,'RevPAR Raw Data'!$B$6:$BE$43,'RevPAR Raw Data'!R$1,FALSE)</f>
        <v>49.321370281445901</v>
      </c>
      <c r="BD13" s="63"/>
      <c r="BE13" s="59">
        <f>VLOOKUP($A13,'RevPAR Raw Data'!$B$6:$BE$43,'RevPAR Raw Data'!T$1,FALSE)</f>
        <v>8.1119729894896206</v>
      </c>
      <c r="BF13" s="60">
        <f>VLOOKUP($A13,'RevPAR Raw Data'!$B$6:$BE$43,'RevPAR Raw Data'!U$1,FALSE)</f>
        <v>45.5735102488973</v>
      </c>
      <c r="BG13" s="60">
        <f>VLOOKUP($A13,'RevPAR Raw Data'!$B$6:$BE$43,'RevPAR Raw Data'!V$1,FALSE)</f>
        <v>62.083047058976</v>
      </c>
      <c r="BH13" s="60">
        <f>VLOOKUP($A13,'RevPAR Raw Data'!$B$6:$BE$43,'RevPAR Raw Data'!W$1,FALSE)</f>
        <v>57.049564794377098</v>
      </c>
      <c r="BI13" s="60">
        <f>VLOOKUP($A13,'RevPAR Raw Data'!$B$6:$BE$43,'RevPAR Raw Data'!X$1,FALSE)</f>
        <v>51.199360906560202</v>
      </c>
      <c r="BJ13" s="61">
        <f>VLOOKUP($A13,'RevPAR Raw Data'!$B$6:$BE$43,'RevPAR Raw Data'!Y$1,FALSE)</f>
        <v>45.402349391766002</v>
      </c>
      <c r="BK13" s="60">
        <f>VLOOKUP($A13,'RevPAR Raw Data'!$B$6:$BE$43,'RevPAR Raw Data'!AA$1,FALSE)</f>
        <v>139.26149207100099</v>
      </c>
      <c r="BL13" s="60">
        <f>VLOOKUP($A13,'RevPAR Raw Data'!$B$6:$BE$43,'RevPAR Raw Data'!AB$1,FALSE)</f>
        <v>166.11804650228399</v>
      </c>
      <c r="BM13" s="61">
        <f>VLOOKUP($A13,'RevPAR Raw Data'!$B$6:$BE$43,'RevPAR Raw Data'!AC$1,FALSE)</f>
        <v>152.74957721938799</v>
      </c>
      <c r="BN13" s="62">
        <f>VLOOKUP($A13,'RevPAR Raw Data'!$B$6:$BE$43,'RevPAR Raw Data'!AE$1,FALSE)</f>
        <v>70.787457146094496</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42.535522661705599</v>
      </c>
      <c r="C15" s="60">
        <f>VLOOKUP($A15,'Occupancy Raw Data'!$B$6:$BE$43,'Occupancy Raw Data'!H$1,FALSE)</f>
        <v>49.028013696783397</v>
      </c>
      <c r="D15" s="60">
        <f>VLOOKUP($A15,'Occupancy Raw Data'!$B$6:$BE$43,'Occupancy Raw Data'!I$1,FALSE)</f>
        <v>50.119981665722896</v>
      </c>
      <c r="E15" s="60">
        <f>VLOOKUP($A15,'Occupancy Raw Data'!$B$6:$BE$43,'Occupancy Raw Data'!J$1,FALSE)</f>
        <v>48.6397584189382</v>
      </c>
      <c r="F15" s="60">
        <f>VLOOKUP($A15,'Occupancy Raw Data'!$B$6:$BE$43,'Occupancy Raw Data'!K$1,FALSE)</f>
        <v>52.150233222788401</v>
      </c>
      <c r="G15" s="61">
        <f>VLOOKUP($A15,'Occupancy Raw Data'!$B$6:$BE$43,'Occupancy Raw Data'!L$1,FALSE)</f>
        <v>48.494701933187699</v>
      </c>
      <c r="H15" s="60">
        <f>VLOOKUP($A15,'Occupancy Raw Data'!$B$6:$BE$43,'Occupancy Raw Data'!N$1,FALSE)</f>
        <v>67.998597967052206</v>
      </c>
      <c r="I15" s="60">
        <f>VLOOKUP($A15,'Occupancy Raw Data'!$B$6:$BE$43,'Occupancy Raw Data'!O$1,FALSE)</f>
        <v>74.739140985197693</v>
      </c>
      <c r="J15" s="61">
        <f>VLOOKUP($A15,'Occupancy Raw Data'!$B$6:$BE$43,'Occupancy Raw Data'!P$1,FALSE)</f>
        <v>71.3688694761249</v>
      </c>
      <c r="K15" s="62">
        <f>VLOOKUP($A15,'Occupancy Raw Data'!$B$6:$BE$43,'Occupancy Raw Data'!R$1,FALSE)</f>
        <v>55.030178374026903</v>
      </c>
      <c r="L15" s="63"/>
      <c r="M15" s="59">
        <f>VLOOKUP($A15,'Occupancy Raw Data'!$B$6:$BE$43,'Occupancy Raw Data'!T$1,FALSE)</f>
        <v>-24.410887092097301</v>
      </c>
      <c r="N15" s="60">
        <f>VLOOKUP($A15,'Occupancy Raw Data'!$B$6:$BE$43,'Occupancy Raw Data'!U$1,FALSE)</f>
        <v>12.670323137784299</v>
      </c>
      <c r="O15" s="60">
        <f>VLOOKUP($A15,'Occupancy Raw Data'!$B$6:$BE$43,'Occupancy Raw Data'!V$1,FALSE)</f>
        <v>15.6337561110889</v>
      </c>
      <c r="P15" s="60">
        <f>VLOOKUP($A15,'Occupancy Raw Data'!$B$6:$BE$43,'Occupancy Raw Data'!W$1,FALSE)</f>
        <v>10.9140493289436</v>
      </c>
      <c r="Q15" s="60">
        <f>VLOOKUP($A15,'Occupancy Raw Data'!$B$6:$BE$43,'Occupancy Raw Data'!X$1,FALSE)</f>
        <v>20.5138716607334</v>
      </c>
      <c r="R15" s="61">
        <f>VLOOKUP($A15,'Occupancy Raw Data'!$B$6:$BE$43,'Occupancy Raw Data'!Y$1,FALSE)</f>
        <v>5.3055484421307604</v>
      </c>
      <c r="S15" s="60">
        <f>VLOOKUP($A15,'Occupancy Raw Data'!$B$6:$BE$43,'Occupancy Raw Data'!AA$1,FALSE)</f>
        <v>32.478231683815999</v>
      </c>
      <c r="T15" s="60">
        <f>VLOOKUP($A15,'Occupancy Raw Data'!$B$6:$BE$43,'Occupancy Raw Data'!AB$1,FALSE)</f>
        <v>29.846763397432898</v>
      </c>
      <c r="U15" s="61">
        <f>VLOOKUP($A15,'Occupancy Raw Data'!$B$6:$BE$43,'Occupancy Raw Data'!AC$1,FALSE)</f>
        <v>31.087201376653699</v>
      </c>
      <c r="V15" s="62">
        <f>VLOOKUP($A15,'Occupancy Raw Data'!$B$6:$BE$43,'Occupancy Raw Data'!AE$1,FALSE)</f>
        <v>13.5831440284349</v>
      </c>
      <c r="W15" s="63"/>
      <c r="X15" s="64">
        <f>VLOOKUP($A15,'ADR Raw Data'!$B$6:$BE$43,'ADR Raw Data'!G$1,FALSE)</f>
        <v>85.571235940669297</v>
      </c>
      <c r="Y15" s="65">
        <f>VLOOKUP($A15,'ADR Raw Data'!$B$6:$BE$43,'ADR Raw Data'!H$1,FALSE)</f>
        <v>86.638725208974904</v>
      </c>
      <c r="Z15" s="65">
        <f>VLOOKUP($A15,'ADR Raw Data'!$B$6:$BE$43,'ADR Raw Data'!I$1,FALSE)</f>
        <v>86.374015546828701</v>
      </c>
      <c r="AA15" s="65">
        <f>VLOOKUP($A15,'ADR Raw Data'!$B$6:$BE$43,'ADR Raw Data'!J$1,FALSE)</f>
        <v>85.680367267183996</v>
      </c>
      <c r="AB15" s="65">
        <f>VLOOKUP($A15,'ADR Raw Data'!$B$6:$BE$43,'ADR Raw Data'!K$1,FALSE)</f>
        <v>89.643427427360095</v>
      </c>
      <c r="AC15" s="66">
        <f>VLOOKUP($A15,'ADR Raw Data'!$B$6:$BE$43,'ADR Raw Data'!L$1,FALSE)</f>
        <v>86.850740803504905</v>
      </c>
      <c r="AD15" s="65">
        <f>VLOOKUP($A15,'ADR Raw Data'!$B$6:$BE$43,'ADR Raw Data'!N$1,FALSE)</f>
        <v>108.526438088818</v>
      </c>
      <c r="AE15" s="65">
        <f>VLOOKUP($A15,'ADR Raw Data'!$B$6:$BE$43,'ADR Raw Data'!O$1,FALSE)</f>
        <v>109.489356309523</v>
      </c>
      <c r="AF15" s="66">
        <f>VLOOKUP($A15,'ADR Raw Data'!$B$6:$BE$43,'ADR Raw Data'!P$1,FALSE)</f>
        <v>109.030633273517</v>
      </c>
      <c r="AG15" s="67">
        <f>VLOOKUP($A15,'ADR Raw Data'!$B$6:$BE$43,'ADR Raw Data'!R$1,FALSE)</f>
        <v>95.069368148189596</v>
      </c>
      <c r="AH15" s="63"/>
      <c r="AI15" s="59">
        <f>VLOOKUP($A15,'ADR Raw Data'!$B$6:$BE$43,'ADR Raw Data'!T$1,FALSE)</f>
        <v>0.91208243063525796</v>
      </c>
      <c r="AJ15" s="60">
        <f>VLOOKUP($A15,'ADR Raw Data'!$B$6:$BE$43,'ADR Raw Data'!U$1,FALSE)</f>
        <v>20.817585995978</v>
      </c>
      <c r="AK15" s="60">
        <f>VLOOKUP($A15,'ADR Raw Data'!$B$6:$BE$43,'ADR Raw Data'!V$1,FALSE)</f>
        <v>20.678097623806401</v>
      </c>
      <c r="AL15" s="60">
        <f>VLOOKUP($A15,'ADR Raw Data'!$B$6:$BE$43,'ADR Raw Data'!W$1,FALSE)</f>
        <v>18.116834389292102</v>
      </c>
      <c r="AM15" s="60">
        <f>VLOOKUP($A15,'ADR Raw Data'!$B$6:$BE$43,'ADR Raw Data'!X$1,FALSE)</f>
        <v>24.1080771961491</v>
      </c>
      <c r="AN15" s="61">
        <f>VLOOKUP($A15,'ADR Raw Data'!$B$6:$BE$43,'ADR Raw Data'!Y$1,FALSE)</f>
        <v>15.587503936218001</v>
      </c>
      <c r="AO15" s="60">
        <f>VLOOKUP($A15,'ADR Raw Data'!$B$6:$BE$43,'ADR Raw Data'!AA$1,FALSE)</f>
        <v>35.896169794374202</v>
      </c>
      <c r="AP15" s="60">
        <f>VLOOKUP($A15,'ADR Raw Data'!$B$6:$BE$43,'ADR Raw Data'!AB$1,FALSE)</f>
        <v>29.3362704372887</v>
      </c>
      <c r="AQ15" s="61">
        <f>VLOOKUP($A15,'ADR Raw Data'!$B$6:$BE$43,'ADR Raw Data'!AC$1,FALSE)</f>
        <v>32.327544714246798</v>
      </c>
      <c r="AR15" s="62">
        <f>VLOOKUP($A15,'ADR Raw Data'!$B$6:$BE$43,'ADR Raw Data'!AE$1,FALSE)</f>
        <v>22.720558263567401</v>
      </c>
      <c r="AS15" s="50"/>
      <c r="AT15" s="64">
        <f>VLOOKUP($A15,'RevPAR Raw Data'!$B$6:$BE$43,'RevPAR Raw Data'!G$1,FALSE)</f>
        <v>36.398172455445</v>
      </c>
      <c r="AU15" s="65">
        <f>VLOOKUP($A15,'RevPAR Raw Data'!$B$6:$BE$43,'RevPAR Raw Data'!H$1,FALSE)</f>
        <v>42.4772460621747</v>
      </c>
      <c r="AV15" s="65">
        <f>VLOOKUP($A15,'RevPAR Raw Data'!$B$6:$BE$43,'RevPAR Raw Data'!I$1,FALSE)</f>
        <v>43.2906407560193</v>
      </c>
      <c r="AW15" s="65">
        <f>VLOOKUP($A15,'RevPAR Raw Data'!$B$6:$BE$43,'RevPAR Raw Data'!J$1,FALSE)</f>
        <v>41.674723651217299</v>
      </c>
      <c r="AX15" s="65">
        <f>VLOOKUP($A15,'RevPAR Raw Data'!$B$6:$BE$43,'RevPAR Raw Data'!K$1,FALSE)</f>
        <v>46.749256472269401</v>
      </c>
      <c r="AY15" s="66">
        <f>VLOOKUP($A15,'RevPAR Raw Data'!$B$6:$BE$43,'RevPAR Raw Data'!L$1,FALSE)</f>
        <v>42.1180078794251</v>
      </c>
      <c r="AZ15" s="65">
        <f>VLOOKUP($A15,'RevPAR Raw Data'!$B$6:$BE$43,'RevPAR Raw Data'!N$1,FALSE)</f>
        <v>73.796456323977395</v>
      </c>
      <c r="BA15" s="65">
        <f>VLOOKUP($A15,'RevPAR Raw Data'!$B$6:$BE$43,'RevPAR Raw Data'!O$1,FALSE)</f>
        <v>81.831404375960503</v>
      </c>
      <c r="BB15" s="66">
        <f>VLOOKUP($A15,'RevPAR Raw Data'!$B$6:$BE$43,'RevPAR Raw Data'!P$1,FALSE)</f>
        <v>77.813930349968899</v>
      </c>
      <c r="BC15" s="67">
        <f>VLOOKUP($A15,'RevPAR Raw Data'!$B$6:$BE$43,'RevPAR Raw Data'!R$1,FALSE)</f>
        <v>52.316842871009101</v>
      </c>
      <c r="BD15" s="63"/>
      <c r="BE15" s="59">
        <f>VLOOKUP($A15,'RevPAR Raw Data'!$B$6:$BE$43,'RevPAR Raw Data'!T$1,FALSE)</f>
        <v>-23.721452073791198</v>
      </c>
      <c r="BF15" s="60">
        <f>VLOOKUP($A15,'RevPAR Raw Data'!$B$6:$BE$43,'RevPAR Raw Data'!U$1,FALSE)</f>
        <v>36.125564548939003</v>
      </c>
      <c r="BG15" s="60">
        <f>VLOOKUP($A15,'RevPAR Raw Data'!$B$6:$BE$43,'RevPAR Raw Data'!V$1,FALSE)</f>
        <v>39.544617085814203</v>
      </c>
      <c r="BH15" s="60">
        <f>VLOOKUP($A15,'RevPAR Raw Data'!$B$6:$BE$43,'RevPAR Raw Data'!W$1,FALSE)</f>
        <v>31.008163960326002</v>
      </c>
      <c r="BI15" s="60">
        <f>VLOOKUP($A15,'RevPAR Raw Data'!$B$6:$BE$43,'RevPAR Raw Data'!X$1,FALSE)</f>
        <v>49.567448872771102</v>
      </c>
      <c r="BJ15" s="61">
        <f>VLOOKUP($A15,'RevPAR Raw Data'!$B$6:$BE$43,'RevPAR Raw Data'!Y$1,FALSE)</f>
        <v>21.720054950603799</v>
      </c>
      <c r="BK15" s="60">
        <f>VLOOKUP($A15,'RevPAR Raw Data'!$B$6:$BE$43,'RevPAR Raw Data'!AA$1,FALSE)</f>
        <v>80.032842669623193</v>
      </c>
      <c r="BL15" s="60">
        <f>VLOOKUP($A15,'RevPAR Raw Data'!$B$6:$BE$43,'RevPAR Raw Data'!AB$1,FALSE)</f>
        <v>67.9389610617703</v>
      </c>
      <c r="BM15" s="61">
        <f>VLOOKUP($A15,'RevPAR Raw Data'!$B$6:$BE$43,'RevPAR Raw Data'!AC$1,FALSE)</f>
        <v>73.464475016346299</v>
      </c>
      <c r="BN15" s="62">
        <f>VLOOKUP($A15,'RevPAR Raw Data'!$B$6:$BE$43,'RevPAR Raw Data'!AE$1,FALSE)</f>
        <v>39.389868445007203</v>
      </c>
    </row>
    <row r="16" spans="1:66" x14ac:dyDescent="0.35">
      <c r="A16" s="76" t="s">
        <v>92</v>
      </c>
      <c r="B16" s="59">
        <f>VLOOKUP($A16,'Occupancy Raw Data'!$B$6:$BE$43,'Occupancy Raw Data'!G$1,FALSE)</f>
        <v>56.331877729257599</v>
      </c>
      <c r="C16" s="60">
        <f>VLOOKUP($A16,'Occupancy Raw Data'!$B$6:$BE$43,'Occupancy Raw Data'!H$1,FALSE)</f>
        <v>69.030567685589503</v>
      </c>
      <c r="D16" s="60">
        <f>VLOOKUP($A16,'Occupancy Raw Data'!$B$6:$BE$43,'Occupancy Raw Data'!I$1,FALSE)</f>
        <v>72.104803493449694</v>
      </c>
      <c r="E16" s="60">
        <f>VLOOKUP($A16,'Occupancy Raw Data'!$B$6:$BE$43,'Occupancy Raw Data'!J$1,FALSE)</f>
        <v>71.860262008733599</v>
      </c>
      <c r="F16" s="60">
        <f>VLOOKUP($A16,'Occupancy Raw Data'!$B$6:$BE$43,'Occupancy Raw Data'!K$1,FALSE)</f>
        <v>66.934497816593804</v>
      </c>
      <c r="G16" s="61">
        <f>VLOOKUP($A16,'Occupancy Raw Data'!$B$6:$BE$43,'Occupancy Raw Data'!L$1,FALSE)</f>
        <v>67.2524017467248</v>
      </c>
      <c r="H16" s="60">
        <f>VLOOKUP($A16,'Occupancy Raw Data'!$B$6:$BE$43,'Occupancy Raw Data'!N$1,FALSE)</f>
        <v>71.842794759825296</v>
      </c>
      <c r="I16" s="60">
        <f>VLOOKUP($A16,'Occupancy Raw Data'!$B$6:$BE$43,'Occupancy Raw Data'!O$1,FALSE)</f>
        <v>79.703056768558895</v>
      </c>
      <c r="J16" s="61">
        <f>VLOOKUP($A16,'Occupancy Raw Data'!$B$6:$BE$43,'Occupancy Raw Data'!P$1,FALSE)</f>
        <v>75.772925764192095</v>
      </c>
      <c r="K16" s="62">
        <f>VLOOKUP($A16,'Occupancy Raw Data'!$B$6:$BE$43,'Occupancy Raw Data'!R$1,FALSE)</f>
        <v>69.686837180286901</v>
      </c>
      <c r="L16" s="63"/>
      <c r="M16" s="59">
        <f>VLOOKUP($A16,'Occupancy Raw Data'!$B$6:$BE$43,'Occupancy Raw Data'!T$1,FALSE)</f>
        <v>-19.152669842065599</v>
      </c>
      <c r="N16" s="60">
        <f>VLOOKUP($A16,'Occupancy Raw Data'!$B$6:$BE$43,'Occupancy Raw Data'!U$1,FALSE)</f>
        <v>9.9916504313943708</v>
      </c>
      <c r="O16" s="60">
        <f>VLOOKUP($A16,'Occupancy Raw Data'!$B$6:$BE$43,'Occupancy Raw Data'!V$1,FALSE)</f>
        <v>11.087190527448801</v>
      </c>
      <c r="P16" s="60">
        <f>VLOOKUP($A16,'Occupancy Raw Data'!$B$6:$BE$43,'Occupancy Raw Data'!W$1,FALSE)</f>
        <v>11.0991088306778</v>
      </c>
      <c r="Q16" s="60">
        <f>VLOOKUP($A16,'Occupancy Raw Data'!$B$6:$BE$43,'Occupancy Raw Data'!X$1,FALSE)</f>
        <v>6.5628476084538301</v>
      </c>
      <c r="R16" s="61">
        <f>VLOOKUP($A16,'Occupancy Raw Data'!$B$6:$BE$43,'Occupancy Raw Data'!Y$1,FALSE)</f>
        <v>3.5166962413292402</v>
      </c>
      <c r="S16" s="60">
        <f>VLOOKUP($A16,'Occupancy Raw Data'!$B$6:$BE$43,'Occupancy Raw Data'!AA$1,FALSE)</f>
        <v>14.4089012517385</v>
      </c>
      <c r="T16" s="60">
        <f>VLOOKUP($A16,'Occupancy Raw Data'!$B$6:$BE$43,'Occupancy Raw Data'!AB$1,FALSE)</f>
        <v>21.485623003194799</v>
      </c>
      <c r="U16" s="61">
        <f>VLOOKUP($A16,'Occupancy Raw Data'!$B$6:$BE$43,'Occupancy Raw Data'!AC$1,FALSE)</f>
        <v>18.024758536253501</v>
      </c>
      <c r="V16" s="62">
        <f>VLOOKUP($A16,'Occupancy Raw Data'!$B$6:$BE$43,'Occupancy Raw Data'!AE$1,FALSE)</f>
        <v>7.6267920456297196</v>
      </c>
      <c r="W16" s="63"/>
      <c r="X16" s="64">
        <f>VLOOKUP($A16,'ADR Raw Data'!$B$6:$BE$43,'ADR Raw Data'!G$1,FALSE)</f>
        <v>74.274241302325507</v>
      </c>
      <c r="Y16" s="65">
        <f>VLOOKUP($A16,'ADR Raw Data'!$B$6:$BE$43,'ADR Raw Data'!H$1,FALSE)</f>
        <v>78.452245976720604</v>
      </c>
      <c r="Z16" s="65">
        <f>VLOOKUP($A16,'ADR Raw Data'!$B$6:$BE$43,'ADR Raw Data'!I$1,FALSE)</f>
        <v>80.646489922480598</v>
      </c>
      <c r="AA16" s="65">
        <f>VLOOKUP($A16,'ADR Raw Data'!$B$6:$BE$43,'ADR Raw Data'!J$1,FALSE)</f>
        <v>79.365070150704895</v>
      </c>
      <c r="AB16" s="65">
        <f>VLOOKUP($A16,'ADR Raw Data'!$B$6:$BE$43,'ADR Raw Data'!K$1,FALSE)</f>
        <v>77.697384446764005</v>
      </c>
      <c r="AC16" s="66">
        <f>VLOOKUP($A16,'ADR Raw Data'!$B$6:$BE$43,'ADR Raw Data'!L$1,FALSE)</f>
        <v>78.267658329437396</v>
      </c>
      <c r="AD16" s="65">
        <f>VLOOKUP($A16,'ADR Raw Data'!$B$6:$BE$43,'ADR Raw Data'!N$1,FALSE)</f>
        <v>84.706109263311404</v>
      </c>
      <c r="AE16" s="65">
        <f>VLOOKUP($A16,'ADR Raw Data'!$B$6:$BE$43,'ADR Raw Data'!O$1,FALSE)</f>
        <v>87.224822550953306</v>
      </c>
      <c r="AF16" s="66">
        <f>VLOOKUP($A16,'ADR Raw Data'!$B$6:$BE$43,'ADR Raw Data'!P$1,FALSE)</f>
        <v>86.030785235131304</v>
      </c>
      <c r="AG16" s="67">
        <f>VLOOKUP($A16,'ADR Raw Data'!$B$6:$BE$43,'ADR Raw Data'!R$1,FALSE)</f>
        <v>80.679406423890796</v>
      </c>
      <c r="AH16" s="63"/>
      <c r="AI16" s="59">
        <f>VLOOKUP($A16,'ADR Raw Data'!$B$6:$BE$43,'ADR Raw Data'!T$1,FALSE)</f>
        <v>4.7004323945827204</v>
      </c>
      <c r="AJ16" s="60">
        <f>VLOOKUP($A16,'ADR Raw Data'!$B$6:$BE$43,'ADR Raw Data'!U$1,FALSE)</f>
        <v>17.594793841073599</v>
      </c>
      <c r="AK16" s="60">
        <f>VLOOKUP($A16,'ADR Raw Data'!$B$6:$BE$43,'ADR Raw Data'!V$1,FALSE)</f>
        <v>20.514430279678201</v>
      </c>
      <c r="AL16" s="60">
        <f>VLOOKUP($A16,'ADR Raw Data'!$B$6:$BE$43,'ADR Raw Data'!W$1,FALSE)</f>
        <v>16.670094201204201</v>
      </c>
      <c r="AM16" s="60">
        <f>VLOOKUP($A16,'ADR Raw Data'!$B$6:$BE$43,'ADR Raw Data'!X$1,FALSE)</f>
        <v>15.604112341426401</v>
      </c>
      <c r="AN16" s="61">
        <f>VLOOKUP($A16,'ADR Raw Data'!$B$6:$BE$43,'ADR Raw Data'!Y$1,FALSE)</f>
        <v>15.068594157650701</v>
      </c>
      <c r="AO16" s="60">
        <f>VLOOKUP($A16,'ADR Raw Data'!$B$6:$BE$43,'ADR Raw Data'!AA$1,FALSE)</f>
        <v>25.4715318719335</v>
      </c>
      <c r="AP16" s="60">
        <f>VLOOKUP($A16,'ADR Raw Data'!$B$6:$BE$43,'ADR Raw Data'!AB$1,FALSE)</f>
        <v>27.003621891587901</v>
      </c>
      <c r="AQ16" s="61">
        <f>VLOOKUP($A16,'ADR Raw Data'!$B$6:$BE$43,'ADR Raw Data'!AC$1,FALSE)</f>
        <v>26.3163327991765</v>
      </c>
      <c r="AR16" s="62">
        <f>VLOOKUP($A16,'ADR Raw Data'!$B$6:$BE$43,'ADR Raw Data'!AE$1,FALSE)</f>
        <v>18.5703039509471</v>
      </c>
      <c r="AS16" s="50"/>
      <c r="AT16" s="64">
        <f>VLOOKUP($A16,'RevPAR Raw Data'!$B$6:$BE$43,'RevPAR Raw Data'!G$1,FALSE)</f>
        <v>41.840074794759801</v>
      </c>
      <c r="AU16" s="65">
        <f>VLOOKUP($A16,'RevPAR Raw Data'!$B$6:$BE$43,'RevPAR Raw Data'!H$1,FALSE)</f>
        <v>54.156030759825299</v>
      </c>
      <c r="AV16" s="65">
        <f>VLOOKUP($A16,'RevPAR Raw Data'!$B$6:$BE$43,'RevPAR Raw Data'!I$1,FALSE)</f>
        <v>58.149993082969402</v>
      </c>
      <c r="AW16" s="65">
        <f>VLOOKUP($A16,'RevPAR Raw Data'!$B$6:$BE$43,'RevPAR Raw Data'!J$1,FALSE)</f>
        <v>57.031947353711701</v>
      </c>
      <c r="AX16" s="65">
        <f>VLOOKUP($A16,'RevPAR Raw Data'!$B$6:$BE$43,'RevPAR Raw Data'!K$1,FALSE)</f>
        <v>52.006354096069799</v>
      </c>
      <c r="AY16" s="66">
        <f>VLOOKUP($A16,'RevPAR Raw Data'!$B$6:$BE$43,'RevPAR Raw Data'!L$1,FALSE)</f>
        <v>52.636880017467199</v>
      </c>
      <c r="AZ16" s="65">
        <f>VLOOKUP($A16,'RevPAR Raw Data'!$B$6:$BE$43,'RevPAR Raw Data'!N$1,FALSE)</f>
        <v>60.855236227074201</v>
      </c>
      <c r="BA16" s="65">
        <f>VLOOKUP($A16,'RevPAR Raw Data'!$B$6:$BE$43,'RevPAR Raw Data'!O$1,FALSE)</f>
        <v>69.520849834061096</v>
      </c>
      <c r="BB16" s="66">
        <f>VLOOKUP($A16,'RevPAR Raw Data'!$B$6:$BE$43,'RevPAR Raw Data'!P$1,FALSE)</f>
        <v>65.188043030567599</v>
      </c>
      <c r="BC16" s="67">
        <f>VLOOKUP($A16,'RevPAR Raw Data'!$B$6:$BE$43,'RevPAR Raw Data'!R$1,FALSE)</f>
        <v>56.2229265926388</v>
      </c>
      <c r="BD16" s="63"/>
      <c r="BE16" s="59">
        <f>VLOOKUP($A16,'RevPAR Raw Data'!$B$6:$BE$43,'RevPAR Raw Data'!T$1,FALSE)</f>
        <v>-15.3524957451668</v>
      </c>
      <c r="BF16" s="60">
        <f>VLOOKUP($A16,'RevPAR Raw Data'!$B$6:$BE$43,'RevPAR Raw Data'!U$1,FALSE)</f>
        <v>29.344454567192599</v>
      </c>
      <c r="BG16" s="60">
        <f>VLOOKUP($A16,'RevPAR Raw Data'!$B$6:$BE$43,'RevPAR Raw Data'!V$1,FALSE)</f>
        <v>33.876094777855698</v>
      </c>
      <c r="BH16" s="60">
        <f>VLOOKUP($A16,'RevPAR Raw Data'!$B$6:$BE$43,'RevPAR Raw Data'!W$1,FALSE)</f>
        <v>29.619434929450101</v>
      </c>
      <c r="BI16" s="60">
        <f>VLOOKUP($A16,'RevPAR Raw Data'!$B$6:$BE$43,'RevPAR Raw Data'!X$1,FALSE)</f>
        <v>23.191034063499998</v>
      </c>
      <c r="BJ16" s="61">
        <f>VLOOKUP($A16,'RevPAR Raw Data'!$B$6:$BE$43,'RevPAR Raw Data'!Y$1,FALSE)</f>
        <v>19.115207083343201</v>
      </c>
      <c r="BK16" s="60">
        <f>VLOOKUP($A16,'RevPAR Raw Data'!$B$6:$BE$43,'RevPAR Raw Data'!AA$1,FALSE)</f>
        <v>43.550600998404001</v>
      </c>
      <c r="BL16" s="60">
        <f>VLOOKUP($A16,'RevPAR Raw Data'!$B$6:$BE$43,'RevPAR Raw Data'!AB$1,FALSE)</f>
        <v>54.291141291617599</v>
      </c>
      <c r="BM16" s="61">
        <f>VLOOKUP($A16,'RevPAR Raw Data'!$B$6:$BE$43,'RevPAR Raw Data'!AC$1,FALSE)</f>
        <v>49.084546778078497</v>
      </c>
      <c r="BN16" s="62">
        <f>VLOOKUP($A16,'RevPAR Raw Data'!$B$6:$BE$43,'RevPAR Raw Data'!AE$1,FALSE)</f>
        <v>27.6134144611569</v>
      </c>
    </row>
    <row r="17" spans="1:66" x14ac:dyDescent="0.35">
      <c r="A17" s="78" t="s">
        <v>32</v>
      </c>
      <c r="B17" s="59">
        <f>VLOOKUP($A17,'Occupancy Raw Data'!$B$6:$BE$43,'Occupancy Raw Data'!G$1,FALSE)</f>
        <v>46.564337971596601</v>
      </c>
      <c r="C17" s="60">
        <f>VLOOKUP($A17,'Occupancy Raw Data'!$B$6:$BE$43,'Occupancy Raw Data'!H$1,FALSE)</f>
        <v>53.048343135848498</v>
      </c>
      <c r="D17" s="60">
        <f>VLOOKUP($A17,'Occupancy Raw Data'!$B$6:$BE$43,'Occupancy Raw Data'!I$1,FALSE)</f>
        <v>53.822980920958202</v>
      </c>
      <c r="E17" s="60">
        <f>VLOOKUP($A17,'Occupancy Raw Data'!$B$6:$BE$43,'Occupancy Raw Data'!J$1,FALSE)</f>
        <v>54.325060966862701</v>
      </c>
      <c r="F17" s="60">
        <f>VLOOKUP($A17,'Occupancy Raw Data'!$B$6:$BE$43,'Occupancy Raw Data'!K$1,FALSE)</f>
        <v>52.2306699182326</v>
      </c>
      <c r="G17" s="61">
        <f>VLOOKUP($A17,'Occupancy Raw Data'!$B$6:$BE$43,'Occupancy Raw Data'!L$1,FALSE)</f>
        <v>51.998278582699697</v>
      </c>
      <c r="H17" s="60">
        <f>VLOOKUP($A17,'Occupancy Raw Data'!$B$6:$BE$43,'Occupancy Raw Data'!N$1,FALSE)</f>
        <v>64.294936164108407</v>
      </c>
      <c r="I17" s="60">
        <f>VLOOKUP($A17,'Occupancy Raw Data'!$B$6:$BE$43,'Occupancy Raw Data'!O$1,FALSE)</f>
        <v>68.971453163104201</v>
      </c>
      <c r="J17" s="61">
        <f>VLOOKUP($A17,'Occupancy Raw Data'!$B$6:$BE$43,'Occupancy Raw Data'!P$1,FALSE)</f>
        <v>66.633194663606304</v>
      </c>
      <c r="K17" s="62">
        <f>VLOOKUP($A17,'Occupancy Raw Data'!$B$6:$BE$43,'Occupancy Raw Data'!R$1,FALSE)</f>
        <v>56.179683177244499</v>
      </c>
      <c r="L17" s="63"/>
      <c r="M17" s="59">
        <f>VLOOKUP($A17,'Occupancy Raw Data'!$B$6:$BE$43,'Occupancy Raw Data'!T$1,FALSE)</f>
        <v>-21.3927056230388</v>
      </c>
      <c r="N17" s="60">
        <f>VLOOKUP($A17,'Occupancy Raw Data'!$B$6:$BE$43,'Occupancy Raw Data'!U$1,FALSE)</f>
        <v>3.39732367850119</v>
      </c>
      <c r="O17" s="60">
        <f>VLOOKUP($A17,'Occupancy Raw Data'!$B$6:$BE$43,'Occupancy Raw Data'!V$1,FALSE)</f>
        <v>5.3734359808093801</v>
      </c>
      <c r="P17" s="60">
        <f>VLOOKUP($A17,'Occupancy Raw Data'!$B$6:$BE$43,'Occupancy Raw Data'!W$1,FALSE)</f>
        <v>5.3903192112437104</v>
      </c>
      <c r="Q17" s="60">
        <f>VLOOKUP($A17,'Occupancy Raw Data'!$B$6:$BE$43,'Occupancy Raw Data'!X$1,FALSE)</f>
        <v>3.6670688774159101</v>
      </c>
      <c r="R17" s="61">
        <f>VLOOKUP($A17,'Occupancy Raw Data'!$B$6:$BE$43,'Occupancy Raw Data'!Y$1,FALSE)</f>
        <v>-1.3502375636963899</v>
      </c>
      <c r="S17" s="60">
        <f>VLOOKUP($A17,'Occupancy Raw Data'!$B$6:$BE$43,'Occupancy Raw Data'!AA$1,FALSE)</f>
        <v>3.0356321247467801</v>
      </c>
      <c r="T17" s="60">
        <f>VLOOKUP($A17,'Occupancy Raw Data'!$B$6:$BE$43,'Occupancy Raw Data'!AB$1,FALSE)</f>
        <v>3.0332348227127999</v>
      </c>
      <c r="U17" s="61">
        <f>VLOOKUP($A17,'Occupancy Raw Data'!$B$6:$BE$43,'Occupancy Raw Data'!AC$1,FALSE)</f>
        <v>3.03439139734482</v>
      </c>
      <c r="V17" s="62">
        <f>VLOOKUP($A17,'Occupancy Raw Data'!$B$6:$BE$43,'Occupancy Raw Data'!AE$1,FALSE)</f>
        <v>9.3201734590111801E-2</v>
      </c>
      <c r="W17" s="63"/>
      <c r="X17" s="64">
        <f>VLOOKUP($A17,'ADR Raw Data'!$B$6:$BE$43,'ADR Raw Data'!G$1,FALSE)</f>
        <v>68.659480406654296</v>
      </c>
      <c r="Y17" s="65">
        <f>VLOOKUP($A17,'ADR Raw Data'!$B$6:$BE$43,'ADR Raw Data'!H$1,FALSE)</f>
        <v>70.635045294753894</v>
      </c>
      <c r="Z17" s="65">
        <f>VLOOKUP($A17,'ADR Raw Data'!$B$6:$BE$43,'ADR Raw Data'!I$1,FALSE)</f>
        <v>73.488436060767498</v>
      </c>
      <c r="AA17" s="65">
        <f>VLOOKUP($A17,'ADR Raw Data'!$B$6:$BE$43,'ADR Raw Data'!J$1,FALSE)</f>
        <v>71.9688735146554</v>
      </c>
      <c r="AB17" s="65">
        <f>VLOOKUP($A17,'ADR Raw Data'!$B$6:$BE$43,'ADR Raw Data'!K$1,FALSE)</f>
        <v>71.640588547102396</v>
      </c>
      <c r="AC17" s="66">
        <f>VLOOKUP($A17,'ADR Raw Data'!$B$6:$BE$43,'ADR Raw Data'!L$1,FALSE)</f>
        <v>71.352636829618106</v>
      </c>
      <c r="AD17" s="65">
        <f>VLOOKUP($A17,'ADR Raw Data'!$B$6:$BE$43,'ADR Raw Data'!N$1,FALSE)</f>
        <v>80.771467871485896</v>
      </c>
      <c r="AE17" s="65">
        <f>VLOOKUP($A17,'ADR Raw Data'!$B$6:$BE$43,'ADR Raw Data'!O$1,FALSE)</f>
        <v>82.919911044093098</v>
      </c>
      <c r="AF17" s="66">
        <f>VLOOKUP($A17,'ADR Raw Data'!$B$6:$BE$43,'ADR Raw Data'!P$1,FALSE)</f>
        <v>81.883385500538196</v>
      </c>
      <c r="AG17" s="67">
        <f>VLOOKUP($A17,'ADR Raw Data'!$B$6:$BE$43,'ADR Raw Data'!R$1,FALSE)</f>
        <v>74.921275304588804</v>
      </c>
      <c r="AH17" s="63"/>
      <c r="AI17" s="59">
        <f>VLOOKUP($A17,'ADR Raw Data'!$B$6:$BE$43,'ADR Raw Data'!T$1,FALSE)</f>
        <v>9.1845900488391496</v>
      </c>
      <c r="AJ17" s="60">
        <f>VLOOKUP($A17,'ADR Raw Data'!$B$6:$BE$43,'ADR Raw Data'!U$1,FALSE)</f>
        <v>17.574223578808802</v>
      </c>
      <c r="AK17" s="60">
        <f>VLOOKUP($A17,'ADR Raw Data'!$B$6:$BE$43,'ADR Raw Data'!V$1,FALSE)</f>
        <v>21.945931530265199</v>
      </c>
      <c r="AL17" s="60">
        <f>VLOOKUP($A17,'ADR Raw Data'!$B$6:$BE$43,'ADR Raw Data'!W$1,FALSE)</f>
        <v>17.3728854415371</v>
      </c>
      <c r="AM17" s="60">
        <f>VLOOKUP($A17,'ADR Raw Data'!$B$6:$BE$43,'ADR Raw Data'!X$1,FALSE)</f>
        <v>19.158277658563598</v>
      </c>
      <c r="AN17" s="61">
        <f>VLOOKUP($A17,'ADR Raw Data'!$B$6:$BE$43,'ADR Raw Data'!Y$1,FALSE)</f>
        <v>16.981104000691602</v>
      </c>
      <c r="AO17" s="60">
        <f>VLOOKUP($A17,'ADR Raw Data'!$B$6:$BE$43,'ADR Raw Data'!AA$1,FALSE)</f>
        <v>20.2227371646322</v>
      </c>
      <c r="AP17" s="60">
        <f>VLOOKUP($A17,'ADR Raw Data'!$B$6:$BE$43,'ADR Raw Data'!AB$1,FALSE)</f>
        <v>20.492490389919599</v>
      </c>
      <c r="AQ17" s="61">
        <f>VLOOKUP($A17,'ADR Raw Data'!$B$6:$BE$43,'ADR Raw Data'!AC$1,FALSE)</f>
        <v>20.363946470280901</v>
      </c>
      <c r="AR17" s="62">
        <f>VLOOKUP($A17,'ADR Raw Data'!$B$6:$BE$43,'ADR Raw Data'!AE$1,FALSE)</f>
        <v>18.338660478461399</v>
      </c>
      <c r="AS17" s="50"/>
      <c r="AT17" s="64">
        <f>VLOOKUP($A17,'RevPAR Raw Data'!$B$6:$BE$43,'RevPAR Raw Data'!G$1,FALSE)</f>
        <v>31.970832506096599</v>
      </c>
      <c r="AU17" s="65">
        <f>VLOOKUP($A17,'RevPAR Raw Data'!$B$6:$BE$43,'RevPAR Raw Data'!H$1,FALSE)</f>
        <v>37.470721202123002</v>
      </c>
      <c r="AV17" s="65">
        <f>VLOOKUP($A17,'RevPAR Raw Data'!$B$6:$BE$43,'RevPAR Raw Data'!I$1,FALSE)</f>
        <v>39.553666920097498</v>
      </c>
      <c r="AW17" s="65">
        <f>VLOOKUP($A17,'RevPAR Raw Data'!$B$6:$BE$43,'RevPAR Raw Data'!J$1,FALSE)</f>
        <v>39.097134414000799</v>
      </c>
      <c r="AX17" s="65">
        <f>VLOOKUP($A17,'RevPAR Raw Data'!$B$6:$BE$43,'RevPAR Raw Data'!K$1,FALSE)</f>
        <v>37.4183593315162</v>
      </c>
      <c r="AY17" s="66">
        <f>VLOOKUP($A17,'RevPAR Raw Data'!$B$6:$BE$43,'RevPAR Raw Data'!L$1,FALSE)</f>
        <v>37.102142874766798</v>
      </c>
      <c r="AZ17" s="65">
        <f>VLOOKUP($A17,'RevPAR Raw Data'!$B$6:$BE$43,'RevPAR Raw Data'!N$1,FALSE)</f>
        <v>51.931963706785197</v>
      </c>
      <c r="BA17" s="65">
        <f>VLOOKUP($A17,'RevPAR Raw Data'!$B$6:$BE$43,'RevPAR Raw Data'!O$1,FALSE)</f>
        <v>57.191067608664397</v>
      </c>
      <c r="BB17" s="66">
        <f>VLOOKUP($A17,'RevPAR Raw Data'!$B$6:$BE$43,'RevPAR Raw Data'!P$1,FALSE)</f>
        <v>54.561515657724797</v>
      </c>
      <c r="BC17" s="67">
        <f>VLOOKUP($A17,'RevPAR Raw Data'!$B$6:$BE$43,'RevPAR Raw Data'!R$1,FALSE)</f>
        <v>42.090535098469097</v>
      </c>
      <c r="BD17" s="63"/>
      <c r="BE17" s="59">
        <f>VLOOKUP($A17,'RevPAR Raw Data'!$B$6:$BE$43,'RevPAR Raw Data'!T$1,FALSE)</f>
        <v>-14.1729478860307</v>
      </c>
      <c r="BF17" s="60">
        <f>VLOOKUP($A17,'RevPAR Raw Data'!$B$6:$BE$43,'RevPAR Raw Data'!U$1,FALSE)</f>
        <v>21.568600516265601</v>
      </c>
      <c r="BG17" s="60">
        <f>VLOOKUP($A17,'RevPAR Raw Data'!$B$6:$BE$43,'RevPAR Raw Data'!V$1,FALSE)</f>
        <v>28.4986180922456</v>
      </c>
      <c r="BH17" s="60">
        <f>VLOOKUP($A17,'RevPAR Raw Data'!$B$6:$BE$43,'RevPAR Raw Data'!W$1,FALSE)</f>
        <v>23.699658634283299</v>
      </c>
      <c r="BI17" s="60">
        <f>VLOOKUP($A17,'RevPAR Raw Data'!$B$6:$BE$43,'RevPAR Raw Data'!X$1,FALSE)</f>
        <v>23.527893773445602</v>
      </c>
      <c r="BJ17" s="61">
        <f>VLOOKUP($A17,'RevPAR Raw Data'!$B$6:$BE$43,'RevPAR Raw Data'!Y$1,FALSE)</f>
        <v>15.4015811920475</v>
      </c>
      <c r="BK17" s="60">
        <f>VLOOKUP($A17,'RevPAR Raw Data'!$B$6:$BE$43,'RevPAR Raw Data'!AA$1,FALSE)</f>
        <v>23.872257195251599</v>
      </c>
      <c r="BL17" s="60">
        <f>VLOOKUP($A17,'RevPAR Raw Data'!$B$6:$BE$43,'RevPAR Raw Data'!AB$1,FALSE)</f>
        <v>24.147310567180501</v>
      </c>
      <c r="BM17" s="61">
        <f>VLOOKUP($A17,'RevPAR Raw Data'!$B$6:$BE$43,'RevPAR Raw Data'!AC$1,FALSE)</f>
        <v>24.016259707479801</v>
      </c>
      <c r="BN17" s="62">
        <f>VLOOKUP($A17,'RevPAR Raw Data'!$B$6:$BE$43,'RevPAR Raw Data'!AE$1,FALSE)</f>
        <v>18.448954162718</v>
      </c>
    </row>
    <row r="18" spans="1:66" x14ac:dyDescent="0.35">
      <c r="A18" s="78" t="s">
        <v>93</v>
      </c>
      <c r="B18" s="59">
        <f>VLOOKUP($A18,'Occupancy Raw Data'!$B$6:$BE$43,'Occupancy Raw Data'!G$1,FALSE)</f>
        <v>51.985242445537502</v>
      </c>
      <c r="C18" s="60">
        <f>VLOOKUP($A18,'Occupancy Raw Data'!$B$6:$BE$43,'Occupancy Raw Data'!H$1,FALSE)</f>
        <v>56.676036542515803</v>
      </c>
      <c r="D18" s="60">
        <f>VLOOKUP($A18,'Occupancy Raw Data'!$B$6:$BE$43,'Occupancy Raw Data'!I$1,FALSE)</f>
        <v>56.781447645818602</v>
      </c>
      <c r="E18" s="60">
        <f>VLOOKUP($A18,'Occupancy Raw Data'!$B$6:$BE$43,'Occupancy Raw Data'!J$1,FALSE)</f>
        <v>56.781447645818602</v>
      </c>
      <c r="F18" s="60">
        <f>VLOOKUP($A18,'Occupancy Raw Data'!$B$6:$BE$43,'Occupancy Raw Data'!K$1,FALSE)</f>
        <v>57.097680955727299</v>
      </c>
      <c r="G18" s="61">
        <f>VLOOKUP($A18,'Occupancy Raw Data'!$B$6:$BE$43,'Occupancy Raw Data'!L$1,FALSE)</f>
        <v>55.864371047083601</v>
      </c>
      <c r="H18" s="60">
        <f>VLOOKUP($A18,'Occupancy Raw Data'!$B$6:$BE$43,'Occupancy Raw Data'!N$1,FALSE)</f>
        <v>67.621222768798305</v>
      </c>
      <c r="I18" s="60">
        <f>VLOOKUP($A18,'Occupancy Raw Data'!$B$6:$BE$43,'Occupancy Raw Data'!O$1,FALSE)</f>
        <v>74.209416725228294</v>
      </c>
      <c r="J18" s="61">
        <f>VLOOKUP($A18,'Occupancy Raw Data'!$B$6:$BE$43,'Occupancy Raw Data'!P$1,FALSE)</f>
        <v>70.915319747013299</v>
      </c>
      <c r="K18" s="62">
        <f>VLOOKUP($A18,'Occupancy Raw Data'!$B$6:$BE$43,'Occupancy Raw Data'!R$1,FALSE)</f>
        <v>60.164642104206401</v>
      </c>
      <c r="L18" s="63"/>
      <c r="M18" s="59">
        <f>VLOOKUP($A18,'Occupancy Raw Data'!$B$6:$BE$43,'Occupancy Raw Data'!T$1,FALSE)</f>
        <v>-16.6213576902555</v>
      </c>
      <c r="N18" s="60">
        <f>VLOOKUP($A18,'Occupancy Raw Data'!$B$6:$BE$43,'Occupancy Raw Data'!U$1,FALSE)</f>
        <v>14.013427118236301</v>
      </c>
      <c r="O18" s="60">
        <f>VLOOKUP($A18,'Occupancy Raw Data'!$B$6:$BE$43,'Occupancy Raw Data'!V$1,FALSE)</f>
        <v>13.1848828511081</v>
      </c>
      <c r="P18" s="60">
        <f>VLOOKUP($A18,'Occupancy Raw Data'!$B$6:$BE$43,'Occupancy Raw Data'!W$1,FALSE)</f>
        <v>10.9305136184967</v>
      </c>
      <c r="Q18" s="60">
        <f>VLOOKUP($A18,'Occupancy Raw Data'!$B$6:$BE$43,'Occupancy Raw Data'!X$1,FALSE)</f>
        <v>6.9570981090328603</v>
      </c>
      <c r="R18" s="61">
        <f>VLOOKUP($A18,'Occupancy Raw Data'!$B$6:$BE$43,'Occupancy Raw Data'!Y$1,FALSE)</f>
        <v>4.6950872601326701</v>
      </c>
      <c r="S18" s="60">
        <f>VLOOKUP($A18,'Occupancy Raw Data'!$B$6:$BE$43,'Occupancy Raw Data'!AA$1,FALSE)</f>
        <v>18.2591873137699</v>
      </c>
      <c r="T18" s="60">
        <f>VLOOKUP($A18,'Occupancy Raw Data'!$B$6:$BE$43,'Occupancy Raw Data'!AB$1,FALSE)</f>
        <v>22.087152038699902</v>
      </c>
      <c r="U18" s="61">
        <f>VLOOKUP($A18,'Occupancy Raw Data'!$B$6:$BE$43,'Occupancy Raw Data'!AC$1,FALSE)</f>
        <v>20.231635833932</v>
      </c>
      <c r="V18" s="62">
        <f>VLOOKUP($A18,'Occupancy Raw Data'!$B$6:$BE$43,'Occupancy Raw Data'!AE$1,FALSE)</f>
        <v>9.4584742343556805</v>
      </c>
      <c r="W18" s="63"/>
      <c r="X18" s="64">
        <f>VLOOKUP($A18,'ADR Raw Data'!$B$6:$BE$43,'ADR Raw Data'!G$1,FALSE)</f>
        <v>81.466499155119905</v>
      </c>
      <c r="Y18" s="65">
        <f>VLOOKUP($A18,'ADR Raw Data'!$B$6:$BE$43,'ADR Raw Data'!H$1,FALSE)</f>
        <v>86.507790979541198</v>
      </c>
      <c r="Z18" s="65">
        <f>VLOOKUP($A18,'ADR Raw Data'!$B$6:$BE$43,'ADR Raw Data'!I$1,FALSE)</f>
        <v>86.362443285891004</v>
      </c>
      <c r="AA18" s="65">
        <f>VLOOKUP($A18,'ADR Raw Data'!$B$6:$BE$43,'ADR Raw Data'!J$1,FALSE)</f>
        <v>85.435588118811793</v>
      </c>
      <c r="AB18" s="65">
        <f>VLOOKUP($A18,'ADR Raw Data'!$B$6:$BE$43,'ADR Raw Data'!K$1,FALSE)</f>
        <v>86.730138123076898</v>
      </c>
      <c r="AC18" s="66">
        <f>VLOOKUP($A18,'ADR Raw Data'!$B$6:$BE$43,'ADR Raw Data'!L$1,FALSE)</f>
        <v>85.367487961506995</v>
      </c>
      <c r="AD18" s="65">
        <f>VLOOKUP($A18,'ADR Raw Data'!$B$6:$BE$43,'ADR Raw Data'!N$1,FALSE)</f>
        <v>90.189510132501894</v>
      </c>
      <c r="AE18" s="65">
        <f>VLOOKUP($A18,'ADR Raw Data'!$B$6:$BE$43,'ADR Raw Data'!O$1,FALSE)</f>
        <v>98.551924573863602</v>
      </c>
      <c r="AF18" s="66">
        <f>VLOOKUP($A18,'ADR Raw Data'!$B$6:$BE$43,'ADR Raw Data'!P$1,FALSE)</f>
        <v>94.564939167595597</v>
      </c>
      <c r="AG18" s="67">
        <f>VLOOKUP($A18,'ADR Raw Data'!$B$6:$BE$43,'ADR Raw Data'!R$1,FALSE)</f>
        <v>88.464894251626802</v>
      </c>
      <c r="AH18" s="63"/>
      <c r="AI18" s="59">
        <f>VLOOKUP($A18,'ADR Raw Data'!$B$6:$BE$43,'ADR Raw Data'!T$1,FALSE)</f>
        <v>3.0980160852955199</v>
      </c>
      <c r="AJ18" s="60">
        <f>VLOOKUP($A18,'ADR Raw Data'!$B$6:$BE$43,'ADR Raw Data'!U$1,FALSE)</f>
        <v>22.213637147221799</v>
      </c>
      <c r="AK18" s="60">
        <f>VLOOKUP($A18,'ADR Raw Data'!$B$6:$BE$43,'ADR Raw Data'!V$1,FALSE)</f>
        <v>20.1187092277628</v>
      </c>
      <c r="AL18" s="60">
        <f>VLOOKUP($A18,'ADR Raw Data'!$B$6:$BE$43,'ADR Raw Data'!W$1,FALSE)</f>
        <v>18.150518254625599</v>
      </c>
      <c r="AM18" s="60">
        <f>VLOOKUP($A18,'ADR Raw Data'!$B$6:$BE$43,'ADR Raw Data'!X$1,FALSE)</f>
        <v>20.193297780677199</v>
      </c>
      <c r="AN18" s="61">
        <f>VLOOKUP($A18,'ADR Raw Data'!$B$6:$BE$43,'ADR Raw Data'!Y$1,FALSE)</f>
        <v>16.168711522098299</v>
      </c>
      <c r="AO18" s="60">
        <f>VLOOKUP($A18,'ADR Raw Data'!$B$6:$BE$43,'ADR Raw Data'!AA$1,FALSE)</f>
        <v>21.2910841826676</v>
      </c>
      <c r="AP18" s="60">
        <f>VLOOKUP($A18,'ADR Raw Data'!$B$6:$BE$43,'ADR Raw Data'!AB$1,FALSE)</f>
        <v>26.888450208979599</v>
      </c>
      <c r="AQ18" s="61">
        <f>VLOOKUP($A18,'ADR Raw Data'!$B$6:$BE$43,'ADR Raw Data'!AC$1,FALSE)</f>
        <v>24.3235256843336</v>
      </c>
      <c r="AR18" s="62">
        <f>VLOOKUP($A18,'ADR Raw Data'!$B$6:$BE$43,'ADR Raw Data'!AE$1,FALSE)</f>
        <v>19.102740383107399</v>
      </c>
      <c r="AS18" s="50"/>
      <c r="AT18" s="64">
        <f>VLOOKUP($A18,'RevPAR Raw Data'!$B$6:$BE$43,'RevPAR Raw Data'!G$1,FALSE)</f>
        <v>42.350557097680898</v>
      </c>
      <c r="AU18" s="65">
        <f>VLOOKUP($A18,'RevPAR Raw Data'!$B$6:$BE$43,'RevPAR Raw Data'!H$1,FALSE)</f>
        <v>49.029187227687899</v>
      </c>
      <c r="AV18" s="65">
        <f>VLOOKUP($A18,'RevPAR Raw Data'!$B$6:$BE$43,'RevPAR Raw Data'!I$1,FALSE)</f>
        <v>49.0378455200281</v>
      </c>
      <c r="AW18" s="65">
        <f>VLOOKUP($A18,'RevPAR Raw Data'!$B$6:$BE$43,'RevPAR Raw Data'!J$1,FALSE)</f>
        <v>48.511563738580399</v>
      </c>
      <c r="AX18" s="65">
        <f>VLOOKUP($A18,'RevPAR Raw Data'!$B$6:$BE$43,'RevPAR Raw Data'!K$1,FALSE)</f>
        <v>49.520897557976099</v>
      </c>
      <c r="AY18" s="66">
        <f>VLOOKUP($A18,'RevPAR Raw Data'!$B$6:$BE$43,'RevPAR Raw Data'!L$1,FALSE)</f>
        <v>47.690010228390697</v>
      </c>
      <c r="AZ18" s="65">
        <f>VLOOKUP($A18,'RevPAR Raw Data'!$B$6:$BE$43,'RevPAR Raw Data'!N$1,FALSE)</f>
        <v>60.987249560786999</v>
      </c>
      <c r="BA18" s="65">
        <f>VLOOKUP($A18,'RevPAR Raw Data'!$B$6:$BE$43,'RevPAR Raw Data'!O$1,FALSE)</f>
        <v>73.1348083977512</v>
      </c>
      <c r="BB18" s="66">
        <f>VLOOKUP($A18,'RevPAR Raw Data'!$B$6:$BE$43,'RevPAR Raw Data'!P$1,FALSE)</f>
        <v>67.061028979269096</v>
      </c>
      <c r="BC18" s="67">
        <f>VLOOKUP($A18,'RevPAR Raw Data'!$B$6:$BE$43,'RevPAR Raw Data'!R$1,FALSE)</f>
        <v>53.224587014355897</v>
      </c>
      <c r="BD18" s="63"/>
      <c r="BE18" s="59">
        <f>VLOOKUP($A18,'RevPAR Raw Data'!$B$6:$BE$43,'RevPAR Raw Data'!T$1,FALSE)</f>
        <v>-14.0382739397986</v>
      </c>
      <c r="BF18" s="60">
        <f>VLOOKUP($A18,'RevPAR Raw Data'!$B$6:$BE$43,'RevPAR Raw Data'!U$1,FALSE)</f>
        <v>39.339956117393598</v>
      </c>
      <c r="BG18" s="60">
        <f>VLOOKUP($A18,'RevPAR Raw Data'!$B$6:$BE$43,'RevPAR Raw Data'!V$1,FALSE)</f>
        <v>35.956220321706503</v>
      </c>
      <c r="BH18" s="60">
        <f>VLOOKUP($A18,'RevPAR Raw Data'!$B$6:$BE$43,'RevPAR Raw Data'!W$1,FALSE)</f>
        <v>31.064976742772</v>
      </c>
      <c r="BI18" s="60">
        <f>VLOOKUP($A18,'RevPAR Raw Data'!$B$6:$BE$43,'RevPAR Raw Data'!X$1,FALSE)</f>
        <v>28.555263427760899</v>
      </c>
      <c r="BJ18" s="61">
        <f>VLOOKUP($A18,'RevPAR Raw Data'!$B$6:$BE$43,'RevPAR Raw Data'!Y$1,FALSE)</f>
        <v>21.622933897032699</v>
      </c>
      <c r="BK18" s="60">
        <f>VLOOKUP($A18,'RevPAR Raw Data'!$B$6:$BE$43,'RevPAR Raw Data'!AA$1,FALSE)</f>
        <v>43.437850438483302</v>
      </c>
      <c r="BL18" s="60">
        <f>VLOOKUP($A18,'RevPAR Raw Data'!$B$6:$BE$43,'RevPAR Raw Data'!AB$1,FALSE)</f>
        <v>54.9144951261869</v>
      </c>
      <c r="BM18" s="61">
        <f>VLOOKUP($A18,'RevPAR Raw Data'!$B$6:$BE$43,'RevPAR Raw Data'!AC$1,FALSE)</f>
        <v>49.476208656692897</v>
      </c>
      <c r="BN18" s="62">
        <f>VLOOKUP($A18,'RevPAR Raw Data'!$B$6:$BE$43,'RevPAR Raw Data'!AE$1,FALSE)</f>
        <v>30.368042394655198</v>
      </c>
    </row>
    <row r="19" spans="1:66" x14ac:dyDescent="0.35">
      <c r="A19" s="78" t="s">
        <v>94</v>
      </c>
      <c r="B19" s="59">
        <f>VLOOKUP($A19,'Occupancy Raw Data'!$B$6:$BE$43,'Occupancy Raw Data'!G$1,FALSE)</f>
        <v>40.9098683085342</v>
      </c>
      <c r="C19" s="60">
        <f>VLOOKUP($A19,'Occupancy Raw Data'!$B$6:$BE$43,'Occupancy Raw Data'!H$1,FALSE)</f>
        <v>46.237386694031102</v>
      </c>
      <c r="D19" s="60">
        <f>VLOOKUP($A19,'Occupancy Raw Data'!$B$6:$BE$43,'Occupancy Raw Data'!I$1,FALSE)</f>
        <v>46.605096630750801</v>
      </c>
      <c r="E19" s="60">
        <f>VLOOKUP($A19,'Occupancy Raw Data'!$B$6:$BE$43,'Occupancy Raw Data'!J$1,FALSE)</f>
        <v>42.269539935009398</v>
      </c>
      <c r="F19" s="60">
        <f>VLOOKUP($A19,'Occupancy Raw Data'!$B$6:$BE$43,'Occupancy Raw Data'!K$1,FALSE)</f>
        <v>55.122284932443897</v>
      </c>
      <c r="G19" s="61">
        <f>VLOOKUP($A19,'Occupancy Raw Data'!$B$6:$BE$43,'Occupancy Raw Data'!L$1,FALSE)</f>
        <v>46.228835300153897</v>
      </c>
      <c r="H19" s="60">
        <f>VLOOKUP($A19,'Occupancy Raw Data'!$B$6:$BE$43,'Occupancy Raw Data'!N$1,FALSE)</f>
        <v>75.483153754061902</v>
      </c>
      <c r="I19" s="60">
        <f>VLOOKUP($A19,'Occupancy Raw Data'!$B$6:$BE$43,'Occupancy Raw Data'!O$1,FALSE)</f>
        <v>79.733196511031196</v>
      </c>
      <c r="J19" s="61">
        <f>VLOOKUP($A19,'Occupancy Raw Data'!$B$6:$BE$43,'Occupancy Raw Data'!P$1,FALSE)</f>
        <v>77.608175132546606</v>
      </c>
      <c r="K19" s="62">
        <f>VLOOKUP($A19,'Occupancy Raw Data'!$B$6:$BE$43,'Occupancy Raw Data'!R$1,FALSE)</f>
        <v>55.194360966551798</v>
      </c>
      <c r="L19" s="63"/>
      <c r="M19" s="59">
        <f>VLOOKUP($A19,'Occupancy Raw Data'!$B$6:$BE$43,'Occupancy Raw Data'!T$1,FALSE)</f>
        <v>-31.713048931178399</v>
      </c>
      <c r="N19" s="60">
        <f>VLOOKUP($A19,'Occupancy Raw Data'!$B$6:$BE$43,'Occupancy Raw Data'!U$1,FALSE)</f>
        <v>23.9240368766072</v>
      </c>
      <c r="O19" s="60">
        <f>VLOOKUP($A19,'Occupancy Raw Data'!$B$6:$BE$43,'Occupancy Raw Data'!V$1,FALSE)</f>
        <v>23.888343764995099</v>
      </c>
      <c r="P19" s="60">
        <f>VLOOKUP($A19,'Occupancy Raw Data'!$B$6:$BE$43,'Occupancy Raw Data'!W$1,FALSE)</f>
        <v>12.784845125535</v>
      </c>
      <c r="Q19" s="60">
        <f>VLOOKUP($A19,'Occupancy Raw Data'!$B$6:$BE$43,'Occupancy Raw Data'!X$1,FALSE)</f>
        <v>51.849819058632903</v>
      </c>
      <c r="R19" s="61">
        <f>VLOOKUP($A19,'Occupancy Raw Data'!$B$6:$BE$43,'Occupancy Raw Data'!Y$1,FALSE)</f>
        <v>10.7983289346482</v>
      </c>
      <c r="S19" s="60">
        <f>VLOOKUP($A19,'Occupancy Raw Data'!$B$6:$BE$43,'Occupancy Raw Data'!AA$1,FALSE)</f>
        <v>51.618056324678697</v>
      </c>
      <c r="T19" s="60">
        <f>VLOOKUP($A19,'Occupancy Raw Data'!$B$6:$BE$43,'Occupancy Raw Data'!AB$1,FALSE)</f>
        <v>31.283938614653401</v>
      </c>
      <c r="U19" s="61">
        <f>VLOOKUP($A19,'Occupancy Raw Data'!$B$6:$BE$43,'Occupancy Raw Data'!AC$1,FALSE)</f>
        <v>40.443814627067503</v>
      </c>
      <c r="V19" s="62">
        <f>VLOOKUP($A19,'Occupancy Raw Data'!$B$6:$BE$43,'Occupancy Raw Data'!AE$1,FALSE)</f>
        <v>21.064732124510002</v>
      </c>
      <c r="W19" s="63"/>
      <c r="X19" s="64">
        <f>VLOOKUP($A19,'ADR Raw Data'!$B$6:$BE$43,'ADR Raw Data'!G$1,FALSE)</f>
        <v>97.801462290969795</v>
      </c>
      <c r="Y19" s="65">
        <f>VLOOKUP($A19,'ADR Raw Data'!$B$6:$BE$43,'ADR Raw Data'!H$1,FALSE)</f>
        <v>99.862252986868796</v>
      </c>
      <c r="Z19" s="65">
        <f>VLOOKUP($A19,'ADR Raw Data'!$B$6:$BE$43,'ADR Raw Data'!I$1,FALSE)</f>
        <v>95.744907486238503</v>
      </c>
      <c r="AA19" s="65">
        <f>VLOOKUP($A19,'ADR Raw Data'!$B$6:$BE$43,'ADR Raw Data'!J$1,FALSE)</f>
        <v>95.559203338053806</v>
      </c>
      <c r="AB19" s="65">
        <f>VLOOKUP($A19,'ADR Raw Data'!$B$6:$BE$43,'ADR Raw Data'!K$1,FALSE)</f>
        <v>101.83090355259</v>
      </c>
      <c r="AC19" s="66">
        <f>VLOOKUP($A19,'ADR Raw Data'!$B$6:$BE$43,'ADR Raw Data'!L$1,FALSE)</f>
        <v>98.349918227894904</v>
      </c>
      <c r="AD19" s="65">
        <f>VLOOKUP($A19,'ADR Raw Data'!$B$6:$BE$43,'ADR Raw Data'!N$1,FALSE)</f>
        <v>127.065289192251</v>
      </c>
      <c r="AE19" s="65">
        <f>VLOOKUP($A19,'ADR Raw Data'!$B$6:$BE$43,'ADR Raw Data'!O$1,FALSE)</f>
        <v>134.57056090733499</v>
      </c>
      <c r="AF19" s="66">
        <f>VLOOKUP($A19,'ADR Raw Data'!$B$6:$BE$43,'ADR Raw Data'!P$1,FALSE)</f>
        <v>130.92067751638999</v>
      </c>
      <c r="AG19" s="67">
        <f>VLOOKUP($A19,'ADR Raw Data'!$B$6:$BE$43,'ADR Raw Data'!R$1,FALSE)</f>
        <v>111.434884294282</v>
      </c>
      <c r="AH19" s="63"/>
      <c r="AI19" s="59">
        <f>VLOOKUP($A19,'ADR Raw Data'!$B$6:$BE$43,'ADR Raw Data'!T$1,FALSE)</f>
        <v>-0.36840248704958101</v>
      </c>
      <c r="AJ19" s="60">
        <f>VLOOKUP($A19,'ADR Raw Data'!$B$6:$BE$43,'ADR Raw Data'!U$1,FALSE)</f>
        <v>25.7176179829763</v>
      </c>
      <c r="AK19" s="60">
        <f>VLOOKUP($A19,'ADR Raw Data'!$B$6:$BE$43,'ADR Raw Data'!V$1,FALSE)</f>
        <v>21.144263682292099</v>
      </c>
      <c r="AL19" s="60">
        <f>VLOOKUP($A19,'ADR Raw Data'!$B$6:$BE$43,'ADR Raw Data'!W$1,FALSE)</f>
        <v>20.625407132367201</v>
      </c>
      <c r="AM19" s="60">
        <f>VLOOKUP($A19,'ADR Raw Data'!$B$6:$BE$43,'ADR Raw Data'!X$1,FALSE)</f>
        <v>28.3666524559994</v>
      </c>
      <c r="AN19" s="61">
        <f>VLOOKUP($A19,'ADR Raw Data'!$B$6:$BE$43,'ADR Raw Data'!Y$1,FALSE)</f>
        <v>16.138436846666401</v>
      </c>
      <c r="AO19" s="60">
        <f>VLOOKUP($A19,'ADR Raw Data'!$B$6:$BE$43,'ADR Raw Data'!AA$1,FALSE)</f>
        <v>42.041281029697203</v>
      </c>
      <c r="AP19" s="60">
        <f>VLOOKUP($A19,'ADR Raw Data'!$B$6:$BE$43,'ADR Raw Data'!AB$1,FALSE)</f>
        <v>42.449284821249201</v>
      </c>
      <c r="AQ19" s="61">
        <f>VLOOKUP($A19,'ADR Raw Data'!$B$6:$BE$43,'ADR Raw Data'!AC$1,FALSE)</f>
        <v>41.979264583146303</v>
      </c>
      <c r="AR19" s="62">
        <f>VLOOKUP($A19,'ADR Raw Data'!$B$6:$BE$43,'ADR Raw Data'!AE$1,FALSE)</f>
        <v>27.660156025937901</v>
      </c>
      <c r="AS19" s="50"/>
      <c r="AT19" s="64">
        <f>VLOOKUP($A19,'RevPAR Raw Data'!$B$6:$BE$43,'RevPAR Raw Data'!G$1,FALSE)</f>
        <v>40.010449427056599</v>
      </c>
      <c r="AU19" s="65">
        <f>VLOOKUP($A19,'RevPAR Raw Data'!$B$6:$BE$43,'RevPAR Raw Data'!H$1,FALSE)</f>
        <v>46.173696074910197</v>
      </c>
      <c r="AV19" s="65">
        <f>VLOOKUP($A19,'RevPAR Raw Data'!$B$6:$BE$43,'RevPAR Raw Data'!I$1,FALSE)</f>
        <v>44.622006652984403</v>
      </c>
      <c r="AW19" s="65">
        <f>VLOOKUP($A19,'RevPAR Raw Data'!$B$6:$BE$43,'RevPAR Raw Data'!J$1,FALSE)</f>
        <v>40.392435616555403</v>
      </c>
      <c r="AX19" s="65">
        <f>VLOOKUP($A19,'RevPAR Raw Data'!$B$6:$BE$43,'RevPAR Raw Data'!K$1,FALSE)</f>
        <v>56.1315208055413</v>
      </c>
      <c r="AY19" s="66">
        <f>VLOOKUP($A19,'RevPAR Raw Data'!$B$6:$BE$43,'RevPAR Raw Data'!L$1,FALSE)</f>
        <v>45.466021715409603</v>
      </c>
      <c r="AZ19" s="65">
        <f>VLOOKUP($A19,'RevPAR Raw Data'!$B$6:$BE$43,'RevPAR Raw Data'!N$1,FALSE)</f>
        <v>95.912887609030193</v>
      </c>
      <c r="BA19" s="65">
        <f>VLOOKUP($A19,'RevPAR Raw Data'!$B$6:$BE$43,'RevPAR Raw Data'!O$1,FALSE)</f>
        <v>107.29740977424299</v>
      </c>
      <c r="BB19" s="66">
        <f>VLOOKUP($A19,'RevPAR Raw Data'!$B$6:$BE$43,'RevPAR Raw Data'!P$1,FALSE)</f>
        <v>101.605148691636</v>
      </c>
      <c r="BC19" s="67">
        <f>VLOOKUP($A19,'RevPAR Raw Data'!$B$6:$BE$43,'RevPAR Raw Data'!R$1,FALSE)</f>
        <v>61.505772280045903</v>
      </c>
      <c r="BD19" s="63"/>
      <c r="BE19" s="59">
        <f>VLOOKUP($A19,'RevPAR Raw Data'!$B$6:$BE$43,'RevPAR Raw Data'!T$1,FALSE)</f>
        <v>-31.9646197572463</v>
      </c>
      <c r="BF19" s="60">
        <f>VLOOKUP($A19,'RevPAR Raw Data'!$B$6:$BE$43,'RevPAR Raw Data'!U$1,FALSE)</f>
        <v>55.794347269615699</v>
      </c>
      <c r="BG19" s="60">
        <f>VLOOKUP($A19,'RevPAR Raw Data'!$B$6:$BE$43,'RevPAR Raw Data'!V$1,FALSE)</f>
        <v>50.083621842290299</v>
      </c>
      <c r="BH19" s="60">
        <f>VLOOKUP($A19,'RevPAR Raw Data'!$B$6:$BE$43,'RevPAR Raw Data'!W$1,FALSE)</f>
        <v>36.047178616286502</v>
      </c>
      <c r="BI19" s="60">
        <f>VLOOKUP($A19,'RevPAR Raw Data'!$B$6:$BE$43,'RevPAR Raw Data'!X$1,FALSE)</f>
        <v>94.924529486059299</v>
      </c>
      <c r="BJ19" s="61">
        <f>VLOOKUP($A19,'RevPAR Raw Data'!$B$6:$BE$43,'RevPAR Raw Data'!Y$1,FALSE)</f>
        <v>28.679447276928201</v>
      </c>
      <c r="BK19" s="60">
        <f>VLOOKUP($A19,'RevPAR Raw Data'!$B$6:$BE$43,'RevPAR Raw Data'!AA$1,FALSE)</f>
        <v>115.36022947590099</v>
      </c>
      <c r="BL19" s="60">
        <f>VLOOKUP($A19,'RevPAR Raw Data'!$B$6:$BE$43,'RevPAR Raw Data'!AB$1,FALSE)</f>
        <v>87.013031641741605</v>
      </c>
      <c r="BM19" s="61">
        <f>VLOOKUP($A19,'RevPAR Raw Data'!$B$6:$BE$43,'RevPAR Raw Data'!AC$1,FALSE)</f>
        <v>99.401095160027793</v>
      </c>
      <c r="BN19" s="62">
        <f>VLOOKUP($A19,'RevPAR Raw Data'!$B$6:$BE$43,'RevPAR Raw Data'!AE$1,FALSE)</f>
        <v>54.551425922533298</v>
      </c>
    </row>
    <row r="20" spans="1:66" x14ac:dyDescent="0.35">
      <c r="A20" s="78" t="s">
        <v>29</v>
      </c>
      <c r="B20" s="59">
        <f>VLOOKUP($A20,'Occupancy Raw Data'!$B$6:$BE$43,'Occupancy Raw Data'!G$1,FALSE)</f>
        <v>22.291993720565099</v>
      </c>
      <c r="C20" s="60">
        <f>VLOOKUP($A20,'Occupancy Raw Data'!$B$6:$BE$43,'Occupancy Raw Data'!H$1,FALSE)</f>
        <v>27.130012844298498</v>
      </c>
      <c r="D20" s="60">
        <f>VLOOKUP($A20,'Occupancy Raw Data'!$B$6:$BE$43,'Occupancy Raw Data'!I$1,FALSE)</f>
        <v>28.928214642500301</v>
      </c>
      <c r="E20" s="60">
        <f>VLOOKUP($A20,'Occupancy Raw Data'!$B$6:$BE$43,'Occupancy Raw Data'!J$1,FALSE)</f>
        <v>28.0291137433994</v>
      </c>
      <c r="F20" s="60">
        <f>VLOOKUP($A20,'Occupancy Raw Data'!$B$6:$BE$43,'Occupancy Raw Data'!K$1,FALSE)</f>
        <v>31.0118452975595</v>
      </c>
      <c r="G20" s="61">
        <f>VLOOKUP($A20,'Occupancy Raw Data'!$B$6:$BE$43,'Occupancy Raw Data'!L$1,FALSE)</f>
        <v>27.478236049664599</v>
      </c>
      <c r="H20" s="60">
        <f>VLOOKUP($A20,'Occupancy Raw Data'!$B$6:$BE$43,'Occupancy Raw Data'!N$1,FALSE)</f>
        <v>56.357927786499197</v>
      </c>
      <c r="I20" s="60">
        <f>VLOOKUP($A20,'Occupancy Raw Data'!$B$6:$BE$43,'Occupancy Raw Data'!O$1,FALSE)</f>
        <v>68.517197088625593</v>
      </c>
      <c r="J20" s="61">
        <f>VLOOKUP($A20,'Occupancy Raw Data'!$B$6:$BE$43,'Occupancy Raw Data'!P$1,FALSE)</f>
        <v>62.437562437562399</v>
      </c>
      <c r="K20" s="62">
        <f>VLOOKUP($A20,'Occupancy Raw Data'!$B$6:$BE$43,'Occupancy Raw Data'!R$1,FALSE)</f>
        <v>37.466615017635398</v>
      </c>
      <c r="L20" s="63"/>
      <c r="M20" s="59">
        <f>VLOOKUP($A20,'Occupancy Raw Data'!$B$6:$BE$43,'Occupancy Raw Data'!T$1,FALSE)</f>
        <v>-29.410359371123501</v>
      </c>
      <c r="N20" s="60">
        <f>VLOOKUP($A20,'Occupancy Raw Data'!$B$6:$BE$43,'Occupancy Raw Data'!U$1,FALSE)</f>
        <v>8.2276689358773396</v>
      </c>
      <c r="O20" s="60">
        <f>VLOOKUP($A20,'Occupancy Raw Data'!$B$6:$BE$43,'Occupancy Raw Data'!V$1,FALSE)</f>
        <v>32.8016537733061</v>
      </c>
      <c r="P20" s="60">
        <f>VLOOKUP($A20,'Occupancy Raw Data'!$B$6:$BE$43,'Occupancy Raw Data'!W$1,FALSE)</f>
        <v>18.895510830716699</v>
      </c>
      <c r="Q20" s="60">
        <f>VLOOKUP($A20,'Occupancy Raw Data'!$B$6:$BE$43,'Occupancy Raw Data'!X$1,FALSE)</f>
        <v>32.8296638110454</v>
      </c>
      <c r="R20" s="61">
        <f>VLOOKUP($A20,'Occupancy Raw Data'!$B$6:$BE$43,'Occupancy Raw Data'!Y$1,FALSE)</f>
        <v>9.6043750778648302</v>
      </c>
      <c r="S20" s="60">
        <f>VLOOKUP($A20,'Occupancy Raw Data'!$B$6:$BE$43,'Occupancy Raw Data'!AA$1,FALSE)</f>
        <v>96.609774862325807</v>
      </c>
      <c r="T20" s="60">
        <f>VLOOKUP($A20,'Occupancy Raw Data'!$B$6:$BE$43,'Occupancy Raw Data'!AB$1,FALSE)</f>
        <v>102.386160069006</v>
      </c>
      <c r="U20" s="61">
        <f>VLOOKUP($A20,'Occupancy Raw Data'!$B$6:$BE$43,'Occupancy Raw Data'!AC$1,FALSE)</f>
        <v>99.737719637651395</v>
      </c>
      <c r="V20" s="62">
        <f>VLOOKUP($A20,'Occupancy Raw Data'!$B$6:$BE$43,'Occupancy Raw Data'!AE$1,FALSE)</f>
        <v>39.598798451011</v>
      </c>
      <c r="W20" s="63"/>
      <c r="X20" s="64">
        <f>VLOOKUP($A20,'ADR Raw Data'!$B$6:$BE$43,'ADR Raw Data'!G$1,FALSE)</f>
        <v>114.357970550576</v>
      </c>
      <c r="Y20" s="65">
        <f>VLOOKUP($A20,'ADR Raw Data'!$B$6:$BE$43,'ADR Raw Data'!H$1,FALSE)</f>
        <v>97.400089426617498</v>
      </c>
      <c r="Z20" s="65">
        <f>VLOOKUP($A20,'ADR Raw Data'!$B$6:$BE$43,'ADR Raw Data'!I$1,FALSE)</f>
        <v>96.712427232362998</v>
      </c>
      <c r="AA20" s="65">
        <f>VLOOKUP($A20,'ADR Raw Data'!$B$6:$BE$43,'ADR Raw Data'!J$1,FALSE)</f>
        <v>100.887393075356</v>
      </c>
      <c r="AB20" s="65">
        <f>VLOOKUP($A20,'ADR Raw Data'!$B$6:$BE$43,'ADR Raw Data'!K$1,FALSE)</f>
        <v>109.07890473998999</v>
      </c>
      <c r="AC20" s="66">
        <f>VLOOKUP($A20,'ADR Raw Data'!$B$6:$BE$43,'ADR Raw Data'!L$1,FALSE)</f>
        <v>103.35432741248501</v>
      </c>
      <c r="AD20" s="65">
        <f>VLOOKUP($A20,'ADR Raw Data'!$B$6:$BE$43,'ADR Raw Data'!N$1,FALSE)</f>
        <v>141.270724233983</v>
      </c>
      <c r="AE20" s="65">
        <f>VLOOKUP($A20,'ADR Raw Data'!$B$6:$BE$43,'ADR Raw Data'!O$1,FALSE)</f>
        <v>118.171197667152</v>
      </c>
      <c r="AF20" s="66">
        <f>VLOOKUP($A20,'ADR Raw Data'!$B$6:$BE$43,'ADR Raw Data'!P$1,FALSE)</f>
        <v>128.59634399999999</v>
      </c>
      <c r="AG20" s="67">
        <f>VLOOKUP($A20,'ADR Raw Data'!$B$6:$BE$43,'ADR Raw Data'!R$1,FALSE)</f>
        <v>115.373027153507</v>
      </c>
      <c r="AH20" s="63"/>
      <c r="AI20" s="59">
        <f>VLOOKUP($A20,'ADR Raw Data'!$B$6:$BE$43,'ADR Raw Data'!T$1,FALSE)</f>
        <v>-3.9136330214087698</v>
      </c>
      <c r="AJ20" s="60">
        <f>VLOOKUP($A20,'ADR Raw Data'!$B$6:$BE$43,'ADR Raw Data'!U$1,FALSE)</f>
        <v>9.8848888877328296</v>
      </c>
      <c r="AK20" s="60">
        <f>VLOOKUP($A20,'ADR Raw Data'!$B$6:$BE$43,'ADR Raw Data'!V$1,FALSE)</f>
        <v>9.9056458783559496</v>
      </c>
      <c r="AL20" s="60">
        <f>VLOOKUP($A20,'ADR Raw Data'!$B$6:$BE$43,'ADR Raw Data'!W$1,FALSE)</f>
        <v>11.572811396214099</v>
      </c>
      <c r="AM20" s="60">
        <f>VLOOKUP($A20,'ADR Raw Data'!$B$6:$BE$43,'ADR Raw Data'!X$1,FALSE)</f>
        <v>18.9732711911211</v>
      </c>
      <c r="AN20" s="61">
        <f>VLOOKUP($A20,'ADR Raw Data'!$B$6:$BE$43,'ADR Raw Data'!Y$1,FALSE)</f>
        <v>6.4603877169265198</v>
      </c>
      <c r="AO20" s="60">
        <f>VLOOKUP($A20,'ADR Raw Data'!$B$6:$BE$43,'ADR Raw Data'!AA$1,FALSE)</f>
        <v>26.818238475268799</v>
      </c>
      <c r="AP20" s="60">
        <f>VLOOKUP($A20,'ADR Raw Data'!$B$6:$BE$43,'ADR Raw Data'!AB$1,FALSE)</f>
        <v>-3.8079043511214401</v>
      </c>
      <c r="AQ20" s="61">
        <f>VLOOKUP($A20,'ADR Raw Data'!$B$6:$BE$43,'ADR Raw Data'!AC$1,FALSE)</f>
        <v>9.3524365582513695</v>
      </c>
      <c r="AR20" s="62">
        <f>VLOOKUP($A20,'ADR Raw Data'!$B$6:$BE$43,'ADR Raw Data'!AE$1,FALSE)</f>
        <v>11.0321321257723</v>
      </c>
      <c r="AS20" s="50"/>
      <c r="AT20" s="64">
        <f>VLOOKUP($A20,'RevPAR Raw Data'!$B$6:$BE$43,'RevPAR Raw Data'!G$1,FALSE)</f>
        <v>25.4926716141001</v>
      </c>
      <c r="AU20" s="65">
        <f>VLOOKUP($A20,'RevPAR Raw Data'!$B$6:$BE$43,'RevPAR Raw Data'!H$1,FALSE)</f>
        <v>26.424656771799601</v>
      </c>
      <c r="AV20" s="65">
        <f>VLOOKUP($A20,'RevPAR Raw Data'!$B$6:$BE$43,'RevPAR Raw Data'!I$1,FALSE)</f>
        <v>27.9771785357499</v>
      </c>
      <c r="AW20" s="65">
        <f>VLOOKUP($A20,'RevPAR Raw Data'!$B$6:$BE$43,'RevPAR Raw Data'!J$1,FALSE)</f>
        <v>28.277842157842102</v>
      </c>
      <c r="AX20" s="65">
        <f>VLOOKUP($A20,'RevPAR Raw Data'!$B$6:$BE$43,'RevPAR Raw Data'!K$1,FALSE)</f>
        <v>33.827381190238299</v>
      </c>
      <c r="AY20" s="66">
        <f>VLOOKUP($A20,'RevPAR Raw Data'!$B$6:$BE$43,'RevPAR Raw Data'!L$1,FALSE)</f>
        <v>28.399946053946</v>
      </c>
      <c r="AZ20" s="65">
        <f>VLOOKUP($A20,'RevPAR Raw Data'!$B$6:$BE$43,'RevPAR Raw Data'!N$1,FALSE)</f>
        <v>79.617252747252707</v>
      </c>
      <c r="BA20" s="65">
        <f>VLOOKUP($A20,'RevPAR Raw Data'!$B$6:$BE$43,'RevPAR Raw Data'!O$1,FALSE)</f>
        <v>80.967592407592406</v>
      </c>
      <c r="BB20" s="66">
        <f>VLOOKUP($A20,'RevPAR Raw Data'!$B$6:$BE$43,'RevPAR Raw Data'!P$1,FALSE)</f>
        <v>80.292422577422499</v>
      </c>
      <c r="BC20" s="67">
        <f>VLOOKUP($A20,'RevPAR Raw Data'!$B$6:$BE$43,'RevPAR Raw Data'!R$1,FALSE)</f>
        <v>43.226367917796402</v>
      </c>
      <c r="BD20" s="63"/>
      <c r="BE20" s="59">
        <f>VLOOKUP($A20,'RevPAR Raw Data'!$B$6:$BE$43,'RevPAR Raw Data'!T$1,FALSE)</f>
        <v>-32.172978856469001</v>
      </c>
      <c r="BF20" s="60">
        <f>VLOOKUP($A20,'RevPAR Raw Data'!$B$6:$BE$43,'RevPAR Raw Data'!U$1,FALSE)</f>
        <v>18.925853755972099</v>
      </c>
      <c r="BG20" s="60">
        <f>VLOOKUP($A20,'RevPAR Raw Data'!$B$6:$BE$43,'RevPAR Raw Data'!V$1,FALSE)</f>
        <v>45.956515316690101</v>
      </c>
      <c r="BH20" s="60">
        <f>VLOOKUP($A20,'RevPAR Raw Data'!$B$6:$BE$43,'RevPAR Raw Data'!W$1,FALSE)</f>
        <v>32.655064057720899</v>
      </c>
      <c r="BI20" s="60">
        <f>VLOOKUP($A20,'RevPAR Raw Data'!$B$6:$BE$43,'RevPAR Raw Data'!X$1,FALSE)</f>
        <v>58.031796148169597</v>
      </c>
      <c r="BJ20" s="61">
        <f>VLOOKUP($A20,'RevPAR Raw Data'!$B$6:$BE$43,'RevPAR Raw Data'!Y$1,FALSE)</f>
        <v>16.685242662609198</v>
      </c>
      <c r="BK20" s="60">
        <f>VLOOKUP($A20,'RevPAR Raw Data'!$B$6:$BE$43,'RevPAR Raw Data'!AA$1,FALSE)</f>
        <v>149.33705315059299</v>
      </c>
      <c r="BL20" s="60">
        <f>VLOOKUP($A20,'RevPAR Raw Data'!$B$6:$BE$43,'RevPAR Raw Data'!AB$1,FALSE)</f>
        <v>94.679488673671102</v>
      </c>
      <c r="BM20" s="61">
        <f>VLOOKUP($A20,'RevPAR Raw Data'!$B$6:$BE$43,'RevPAR Raw Data'!AC$1,FALSE)</f>
        <v>118.41806314966</v>
      </c>
      <c r="BN20" s="62">
        <f>VLOOKUP($A20,'RevPAR Raw Data'!$B$6:$BE$43,'RevPAR Raw Data'!AE$1,FALSE)</f>
        <v>54.999522342117203</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32.504296352873702</v>
      </c>
      <c r="C22" s="60">
        <f>VLOOKUP($A22,'Occupancy Raw Data'!$B$6:$BE$43,'Occupancy Raw Data'!H$1,FALSE)</f>
        <v>43.773107840564798</v>
      </c>
      <c r="D22" s="60">
        <f>VLOOKUP($A22,'Occupancy Raw Data'!$B$6:$BE$43,'Occupancy Raw Data'!I$1,FALSE)</f>
        <v>47.649261741764597</v>
      </c>
      <c r="E22" s="60">
        <f>VLOOKUP($A22,'Occupancy Raw Data'!$B$6:$BE$43,'Occupancy Raw Data'!J$1,FALSE)</f>
        <v>50.3852300646423</v>
      </c>
      <c r="F22" s="60">
        <f>VLOOKUP($A22,'Occupancy Raw Data'!$B$6:$BE$43,'Occupancy Raw Data'!K$1,FALSE)</f>
        <v>53.524318393244698</v>
      </c>
      <c r="G22" s="61">
        <f>VLOOKUP($A22,'Occupancy Raw Data'!$B$6:$BE$43,'Occupancy Raw Data'!L$1,FALSE)</f>
        <v>45.568925701853097</v>
      </c>
      <c r="H22" s="60">
        <f>VLOOKUP($A22,'Occupancy Raw Data'!$B$6:$BE$43,'Occupancy Raw Data'!N$1,FALSE)</f>
        <v>64.828375831882198</v>
      </c>
      <c r="I22" s="60">
        <f>VLOOKUP($A22,'Occupancy Raw Data'!$B$6:$BE$43,'Occupancy Raw Data'!O$1,FALSE)</f>
        <v>66.183240703193903</v>
      </c>
      <c r="J22" s="61">
        <f>VLOOKUP($A22,'Occupancy Raw Data'!$B$6:$BE$43,'Occupancy Raw Data'!P$1,FALSE)</f>
        <v>65.5058082675381</v>
      </c>
      <c r="K22" s="62">
        <f>VLOOKUP($A22,'Occupancy Raw Data'!$B$6:$BE$43,'Occupancy Raw Data'!R$1,FALSE)</f>
        <v>51.265701997723497</v>
      </c>
      <c r="L22" s="63"/>
      <c r="M22" s="59">
        <f>VLOOKUP($A22,'Occupancy Raw Data'!$B$6:$BE$43,'Occupancy Raw Data'!T$1,FALSE)</f>
        <v>-32.047135647791698</v>
      </c>
      <c r="N22" s="60">
        <f>VLOOKUP($A22,'Occupancy Raw Data'!$B$6:$BE$43,'Occupancy Raw Data'!U$1,FALSE)</f>
        <v>-5.2786976056971797</v>
      </c>
      <c r="O22" s="60">
        <f>VLOOKUP($A22,'Occupancy Raw Data'!$B$6:$BE$43,'Occupancy Raw Data'!V$1,FALSE)</f>
        <v>-1.37968072716887</v>
      </c>
      <c r="P22" s="60">
        <f>VLOOKUP($A22,'Occupancy Raw Data'!$B$6:$BE$43,'Occupancy Raw Data'!W$1,FALSE)</f>
        <v>-8.0175310544038005</v>
      </c>
      <c r="Q22" s="60">
        <f>VLOOKUP($A22,'Occupancy Raw Data'!$B$6:$BE$43,'Occupancy Raw Data'!X$1,FALSE)</f>
        <v>0.65554971467744205</v>
      </c>
      <c r="R22" s="61">
        <f>VLOOKUP($A22,'Occupancy Raw Data'!$B$6:$BE$43,'Occupancy Raw Data'!Y$1,FALSE)</f>
        <v>-8.9767301695464194</v>
      </c>
      <c r="S22" s="60">
        <f>VLOOKUP($A22,'Occupancy Raw Data'!$B$6:$BE$43,'Occupancy Raw Data'!AA$1,FALSE)</f>
        <v>30.647855802315402</v>
      </c>
      <c r="T22" s="60">
        <f>VLOOKUP($A22,'Occupancy Raw Data'!$B$6:$BE$43,'Occupancy Raw Data'!AB$1,FALSE)</f>
        <v>31.433332865328801</v>
      </c>
      <c r="U22" s="61">
        <f>VLOOKUP($A22,'Occupancy Raw Data'!$B$6:$BE$43,'Occupancy Raw Data'!AC$1,FALSE)</f>
        <v>31.043478886488</v>
      </c>
      <c r="V22" s="62">
        <f>VLOOKUP($A22,'Occupancy Raw Data'!$B$6:$BE$43,'Occupancy Raw Data'!AE$1,FALSE)</f>
        <v>2.4464057544311202</v>
      </c>
      <c r="W22" s="63"/>
      <c r="X22" s="64">
        <f>VLOOKUP($A22,'ADR Raw Data'!$B$6:$BE$43,'ADR Raw Data'!G$1,FALSE)</f>
        <v>87.825431047143397</v>
      </c>
      <c r="Y22" s="65">
        <f>VLOOKUP($A22,'ADR Raw Data'!$B$6:$BE$43,'ADR Raw Data'!H$1,FALSE)</f>
        <v>90.1978976622527</v>
      </c>
      <c r="Z22" s="65">
        <f>VLOOKUP($A22,'ADR Raw Data'!$B$6:$BE$43,'ADR Raw Data'!I$1,FALSE)</f>
        <v>89.982479975971103</v>
      </c>
      <c r="AA22" s="65">
        <f>VLOOKUP($A22,'ADR Raw Data'!$B$6:$BE$43,'ADR Raw Data'!J$1,FALSE)</f>
        <v>91.363173696917997</v>
      </c>
      <c r="AB22" s="65">
        <f>VLOOKUP($A22,'ADR Raw Data'!$B$6:$BE$43,'ADR Raw Data'!K$1,FALSE)</f>
        <v>95.626042337002502</v>
      </c>
      <c r="AC22" s="66">
        <f>VLOOKUP($A22,'ADR Raw Data'!$B$6:$BE$43,'ADR Raw Data'!L$1,FALSE)</f>
        <v>91.347602186227107</v>
      </c>
      <c r="AD22" s="65">
        <f>VLOOKUP($A22,'ADR Raw Data'!$B$6:$BE$43,'ADR Raw Data'!N$1,FALSE)</f>
        <v>111.65471362867</v>
      </c>
      <c r="AE22" s="65">
        <f>VLOOKUP($A22,'ADR Raw Data'!$B$6:$BE$43,'ADR Raw Data'!O$1,FALSE)</f>
        <v>114.201763749729</v>
      </c>
      <c r="AF22" s="66">
        <f>VLOOKUP($A22,'ADR Raw Data'!$B$6:$BE$43,'ADR Raw Data'!P$1,FALSE)</f>
        <v>112.94140892870099</v>
      </c>
      <c r="AG22" s="67">
        <f>VLOOKUP($A22,'ADR Raw Data'!$B$6:$BE$43,'ADR Raw Data'!R$1,FALSE)</f>
        <v>99.231736716501203</v>
      </c>
      <c r="AH22" s="63"/>
      <c r="AI22" s="59">
        <f>VLOOKUP($A22,'ADR Raw Data'!$B$6:$BE$43,'ADR Raw Data'!T$1,FALSE)</f>
        <v>0.93243331247281502</v>
      </c>
      <c r="AJ22" s="60">
        <f>VLOOKUP($A22,'ADR Raw Data'!$B$6:$BE$43,'ADR Raw Data'!U$1,FALSE)</f>
        <v>13.3706178715733</v>
      </c>
      <c r="AK22" s="60">
        <f>VLOOKUP($A22,'ADR Raw Data'!$B$6:$BE$43,'ADR Raw Data'!V$1,FALSE)</f>
        <v>11.3228766362984</v>
      </c>
      <c r="AL22" s="60">
        <f>VLOOKUP($A22,'ADR Raw Data'!$B$6:$BE$43,'ADR Raw Data'!W$1,FALSE)</f>
        <v>12.050152244089899</v>
      </c>
      <c r="AM22" s="60">
        <f>VLOOKUP($A22,'ADR Raw Data'!$B$6:$BE$43,'ADR Raw Data'!X$1,FALSE)</f>
        <v>13.8593259622397</v>
      </c>
      <c r="AN22" s="61">
        <f>VLOOKUP($A22,'ADR Raw Data'!$B$6:$BE$43,'ADR Raw Data'!Y$1,FALSE)</f>
        <v>10.586701159893099</v>
      </c>
      <c r="AO22" s="60">
        <f>VLOOKUP($A22,'ADR Raw Data'!$B$6:$BE$43,'ADR Raw Data'!AA$1,FALSE)</f>
        <v>25.5107152923412</v>
      </c>
      <c r="AP22" s="60">
        <f>VLOOKUP($A22,'ADR Raw Data'!$B$6:$BE$43,'ADR Raw Data'!AB$1,FALSE)</f>
        <v>25.425930403727101</v>
      </c>
      <c r="AQ22" s="61">
        <f>VLOOKUP($A22,'ADR Raw Data'!$B$6:$BE$43,'ADR Raw Data'!AC$1,FALSE)</f>
        <v>25.471759153805198</v>
      </c>
      <c r="AR22" s="62">
        <f>VLOOKUP($A22,'ADR Raw Data'!$B$6:$BE$43,'ADR Raw Data'!AE$1,FALSE)</f>
        <v>17.1321303098083</v>
      </c>
      <c r="AS22" s="50"/>
      <c r="AT22" s="64">
        <f>VLOOKUP($A22,'RevPAR Raw Data'!$B$6:$BE$43,'RevPAR Raw Data'!G$1,FALSE)</f>
        <v>28.547038380752301</v>
      </c>
      <c r="AU22" s="65">
        <f>VLOOKUP($A22,'RevPAR Raw Data'!$B$6:$BE$43,'RevPAR Raw Data'!H$1,FALSE)</f>
        <v>39.482423013620199</v>
      </c>
      <c r="AV22" s="65">
        <f>VLOOKUP($A22,'RevPAR Raw Data'!$B$6:$BE$43,'RevPAR Raw Data'!I$1,FALSE)</f>
        <v>42.875987405481403</v>
      </c>
      <c r="AW22" s="65">
        <f>VLOOKUP($A22,'RevPAR Raw Data'!$B$6:$BE$43,'RevPAR Raw Data'!J$1,FALSE)</f>
        <v>46.033545261550898</v>
      </c>
      <c r="AX22" s="65">
        <f>VLOOKUP($A22,'RevPAR Raw Data'!$B$6:$BE$43,'RevPAR Raw Data'!K$1,FALSE)</f>
        <v>51.183187367316201</v>
      </c>
      <c r="AY22" s="66">
        <f>VLOOKUP($A22,'RevPAR Raw Data'!$B$6:$BE$43,'RevPAR Raw Data'!L$1,FALSE)</f>
        <v>41.6261209706662</v>
      </c>
      <c r="AZ22" s="65">
        <f>VLOOKUP($A22,'RevPAR Raw Data'!$B$6:$BE$43,'RevPAR Raw Data'!N$1,FALSE)</f>
        <v>72.383937385206195</v>
      </c>
      <c r="BA22" s="65">
        <f>VLOOKUP($A22,'RevPAR Raw Data'!$B$6:$BE$43,'RevPAR Raw Data'!O$1,FALSE)</f>
        <v>75.582428189776394</v>
      </c>
      <c r="BB22" s="66">
        <f>VLOOKUP($A22,'RevPAR Raw Data'!$B$6:$BE$43,'RevPAR Raw Data'!P$1,FALSE)</f>
        <v>73.983182787491302</v>
      </c>
      <c r="BC22" s="67">
        <f>VLOOKUP($A22,'RevPAR Raw Data'!$B$6:$BE$43,'RevPAR Raw Data'!R$1,FALSE)</f>
        <v>50.871846432247096</v>
      </c>
      <c r="BD22" s="63"/>
      <c r="BE22" s="59">
        <f>VLOOKUP($A22,'RevPAR Raw Data'!$B$6:$BE$43,'RevPAR Raw Data'!T$1,FALSE)</f>
        <v>-31.413520503792199</v>
      </c>
      <c r="BF22" s="60">
        <f>VLOOKUP($A22,'RevPAR Raw Data'!$B$6:$BE$43,'RevPAR Raw Data'!U$1,FALSE)</f>
        <v>7.3861257804224598</v>
      </c>
      <c r="BG22" s="60">
        <f>VLOOKUP($A22,'RevPAR Raw Data'!$B$6:$BE$43,'RevPAR Raw Data'!V$1,FALSE)</f>
        <v>9.7869763624174393</v>
      </c>
      <c r="BH22" s="60">
        <f>VLOOKUP($A22,'RevPAR Raw Data'!$B$6:$BE$43,'RevPAR Raw Data'!W$1,FALSE)</f>
        <v>3.06649649141327</v>
      </c>
      <c r="BI22" s="60">
        <f>VLOOKUP($A22,'RevPAR Raw Data'!$B$6:$BE$43,'RevPAR Raw Data'!X$1,FALSE)</f>
        <v>14.6057304487188</v>
      </c>
      <c r="BJ22" s="61">
        <f>VLOOKUP($A22,'RevPAR Raw Data'!$B$6:$BE$43,'RevPAR Raw Data'!Y$1,FALSE)</f>
        <v>0.65963139336686505</v>
      </c>
      <c r="BK22" s="60">
        <f>VLOOKUP($A22,'RevPAR Raw Data'!$B$6:$BE$43,'RevPAR Raw Data'!AA$1,FALSE)</f>
        <v>63.977058331592602</v>
      </c>
      <c r="BL22" s="60">
        <f>VLOOKUP($A22,'RevPAR Raw Data'!$B$6:$BE$43,'RevPAR Raw Data'!AB$1,FALSE)</f>
        <v>64.851480606966305</v>
      </c>
      <c r="BM22" s="61">
        <f>VLOOKUP($A22,'RevPAR Raw Data'!$B$6:$BE$43,'RevPAR Raw Data'!AC$1,FALSE)</f>
        <v>64.422558215221898</v>
      </c>
      <c r="BN22" s="62">
        <f>VLOOKUP($A22,'RevPAR Raw Data'!$B$6:$BE$43,'RevPAR Raw Data'!AE$1,FALSE)</f>
        <v>19.997657485995202</v>
      </c>
    </row>
    <row r="23" spans="1:66" x14ac:dyDescent="0.35">
      <c r="A23" s="78" t="s">
        <v>71</v>
      </c>
      <c r="B23" s="59">
        <f>VLOOKUP($A23,'Occupancy Raw Data'!$B$6:$BE$43,'Occupancy Raw Data'!G$1,FALSE)</f>
        <v>29.967323706124098</v>
      </c>
      <c r="C23" s="60">
        <f>VLOOKUP($A23,'Occupancy Raw Data'!$B$6:$BE$43,'Occupancy Raw Data'!H$1,FALSE)</f>
        <v>40.803204384947797</v>
      </c>
      <c r="D23" s="60">
        <f>VLOOKUP($A23,'Occupancy Raw Data'!$B$6:$BE$43,'Occupancy Raw Data'!I$1,FALSE)</f>
        <v>43.728259723832601</v>
      </c>
      <c r="E23" s="60">
        <f>VLOOKUP($A23,'Occupancy Raw Data'!$B$6:$BE$43,'Occupancy Raw Data'!J$1,FALSE)</f>
        <v>44.734900390007297</v>
      </c>
      <c r="F23" s="60">
        <f>VLOOKUP($A23,'Occupancy Raw Data'!$B$6:$BE$43,'Occupancy Raw Data'!K$1,FALSE)</f>
        <v>43.390956045114301</v>
      </c>
      <c r="G23" s="61">
        <f>VLOOKUP($A23,'Occupancy Raw Data'!$B$6:$BE$43,'Occupancy Raw Data'!L$1,FALSE)</f>
        <v>40.524928850005203</v>
      </c>
      <c r="H23" s="60">
        <f>VLOOKUP($A23,'Occupancy Raw Data'!$B$6:$BE$43,'Occupancy Raw Data'!N$1,FALSE)</f>
        <v>54.2689996837778</v>
      </c>
      <c r="I23" s="60">
        <f>VLOOKUP($A23,'Occupancy Raw Data'!$B$6:$BE$43,'Occupancy Raw Data'!O$1,FALSE)</f>
        <v>56.9674291135237</v>
      </c>
      <c r="J23" s="61">
        <f>VLOOKUP($A23,'Occupancy Raw Data'!$B$6:$BE$43,'Occupancy Raw Data'!P$1,FALSE)</f>
        <v>55.6182143986507</v>
      </c>
      <c r="K23" s="62">
        <f>VLOOKUP($A23,'Occupancy Raw Data'!$B$6:$BE$43,'Occupancy Raw Data'!R$1,FALSE)</f>
        <v>44.837296149618197</v>
      </c>
      <c r="L23" s="63"/>
      <c r="M23" s="59">
        <f>VLOOKUP($A23,'Occupancy Raw Data'!$B$6:$BE$43,'Occupancy Raw Data'!T$1,FALSE)</f>
        <v>-38.591710836275702</v>
      </c>
      <c r="N23" s="60">
        <f>VLOOKUP($A23,'Occupancy Raw Data'!$B$6:$BE$43,'Occupancy Raw Data'!U$1,FALSE)</f>
        <v>-11.743761521938801</v>
      </c>
      <c r="O23" s="60">
        <f>VLOOKUP($A23,'Occupancy Raw Data'!$B$6:$BE$43,'Occupancy Raw Data'!V$1,FALSE)</f>
        <v>-8.4393757290923794</v>
      </c>
      <c r="P23" s="60">
        <f>VLOOKUP($A23,'Occupancy Raw Data'!$B$6:$BE$43,'Occupancy Raw Data'!W$1,FALSE)</f>
        <v>-14.429719984817901</v>
      </c>
      <c r="Q23" s="60">
        <f>VLOOKUP($A23,'Occupancy Raw Data'!$B$6:$BE$43,'Occupancy Raw Data'!X$1,FALSE)</f>
        <v>-14.6571666367083</v>
      </c>
      <c r="R23" s="61">
        <f>VLOOKUP($A23,'Occupancy Raw Data'!$B$6:$BE$43,'Occupancy Raw Data'!Y$1,FALSE)</f>
        <v>-17.603203511581398</v>
      </c>
      <c r="S23" s="60">
        <f>VLOOKUP($A23,'Occupancy Raw Data'!$B$6:$BE$43,'Occupancy Raw Data'!AA$1,FALSE)</f>
        <v>14.5231017409634</v>
      </c>
      <c r="T23" s="60">
        <f>VLOOKUP($A23,'Occupancy Raw Data'!$B$6:$BE$43,'Occupancy Raw Data'!AB$1,FALSE)</f>
        <v>21.3648296678934</v>
      </c>
      <c r="U23" s="61">
        <f>VLOOKUP($A23,'Occupancy Raw Data'!$B$6:$BE$43,'Occupancy Raw Data'!AC$1,FALSE)</f>
        <v>17.9277200818068</v>
      </c>
      <c r="V23" s="62">
        <f>VLOOKUP($A23,'Occupancy Raw Data'!$B$6:$BE$43,'Occupancy Raw Data'!AE$1,FALSE)</f>
        <v>-7.75281654976538</v>
      </c>
      <c r="W23" s="63"/>
      <c r="X23" s="64">
        <f>VLOOKUP($A23,'ADR Raw Data'!$B$6:$BE$43,'ADR Raw Data'!G$1,FALSE)</f>
        <v>89.579676398170903</v>
      </c>
      <c r="Y23" s="65">
        <f>VLOOKUP($A23,'ADR Raw Data'!$B$6:$BE$43,'ADR Raw Data'!H$1,FALSE)</f>
        <v>90.530674244381203</v>
      </c>
      <c r="Z23" s="65">
        <f>VLOOKUP($A23,'ADR Raw Data'!$B$6:$BE$43,'ADR Raw Data'!I$1,FALSE)</f>
        <v>88.729904784861901</v>
      </c>
      <c r="AA23" s="65">
        <f>VLOOKUP($A23,'ADR Raw Data'!$B$6:$BE$43,'ADR Raw Data'!J$1,FALSE)</f>
        <v>88.183468426013107</v>
      </c>
      <c r="AB23" s="65">
        <f>VLOOKUP($A23,'ADR Raw Data'!$B$6:$BE$43,'ADR Raw Data'!K$1,FALSE)</f>
        <v>90.558326248026205</v>
      </c>
      <c r="AC23" s="66">
        <f>VLOOKUP($A23,'ADR Raw Data'!$B$6:$BE$43,'ADR Raw Data'!L$1,FALSE)</f>
        <v>89.489115122509403</v>
      </c>
      <c r="AD23" s="65">
        <f>VLOOKUP($A23,'ADR Raw Data'!$B$6:$BE$43,'ADR Raw Data'!N$1,FALSE)</f>
        <v>109.53436243566</v>
      </c>
      <c r="AE23" s="65">
        <f>VLOOKUP($A23,'ADR Raw Data'!$B$6:$BE$43,'ADR Raw Data'!O$1,FALSE)</f>
        <v>111.40686650013799</v>
      </c>
      <c r="AF23" s="66">
        <f>VLOOKUP($A23,'ADR Raw Data'!$B$6:$BE$43,'ADR Raw Data'!P$1,FALSE)</f>
        <v>110.493326542215</v>
      </c>
      <c r="AG23" s="67">
        <f>VLOOKUP($A23,'ADR Raw Data'!$B$6:$BE$43,'ADR Raw Data'!R$1,FALSE)</f>
        <v>96.933279654755495</v>
      </c>
      <c r="AH23" s="63"/>
      <c r="AI23" s="59">
        <f>VLOOKUP($A23,'ADR Raw Data'!$B$6:$BE$43,'ADR Raw Data'!T$1,FALSE)</f>
        <v>-1.74438972043513</v>
      </c>
      <c r="AJ23" s="60">
        <f>VLOOKUP($A23,'ADR Raw Data'!$B$6:$BE$43,'ADR Raw Data'!U$1,FALSE)</f>
        <v>14.4857881102382</v>
      </c>
      <c r="AK23" s="60">
        <f>VLOOKUP($A23,'ADR Raw Data'!$B$6:$BE$43,'ADR Raw Data'!V$1,FALSE)</f>
        <v>8.2849318030030599</v>
      </c>
      <c r="AL23" s="60">
        <f>VLOOKUP($A23,'ADR Raw Data'!$B$6:$BE$43,'ADR Raw Data'!W$1,FALSE)</f>
        <v>10.6629777919888</v>
      </c>
      <c r="AM23" s="60">
        <f>VLOOKUP($A23,'ADR Raw Data'!$B$6:$BE$43,'ADR Raw Data'!X$1,FALSE)</f>
        <v>10.4760848652331</v>
      </c>
      <c r="AN23" s="61">
        <f>VLOOKUP($A23,'ADR Raw Data'!$B$6:$BE$43,'ADR Raw Data'!Y$1,FALSE)</f>
        <v>8.1299024349503295</v>
      </c>
      <c r="AO23" s="60">
        <f>VLOOKUP($A23,'ADR Raw Data'!$B$6:$BE$43,'ADR Raw Data'!AA$1,FALSE)</f>
        <v>20.455756173850901</v>
      </c>
      <c r="AP23" s="60">
        <f>VLOOKUP($A23,'ADR Raw Data'!$B$6:$BE$43,'ADR Raw Data'!AB$1,FALSE)</f>
        <v>18.350212054398899</v>
      </c>
      <c r="AQ23" s="61">
        <f>VLOOKUP($A23,'ADR Raw Data'!$B$6:$BE$43,'ADR Raw Data'!AC$1,FALSE)</f>
        <v>19.419131563474402</v>
      </c>
      <c r="AR23" s="62">
        <f>VLOOKUP($A23,'ADR Raw Data'!$B$6:$BE$43,'ADR Raw Data'!AE$1,FALSE)</f>
        <v>13.4148215099768</v>
      </c>
      <c r="AS23" s="50"/>
      <c r="AT23" s="64">
        <f>VLOOKUP($A23,'RevPAR Raw Data'!$B$6:$BE$43,'RevPAR Raw Data'!G$1,FALSE)</f>
        <v>26.8446316011383</v>
      </c>
      <c r="AU23" s="65">
        <f>VLOOKUP($A23,'RevPAR Raw Data'!$B$6:$BE$43,'RevPAR Raw Data'!H$1,FALSE)</f>
        <v>36.939416043006197</v>
      </c>
      <c r="AV23" s="65">
        <f>VLOOKUP($A23,'RevPAR Raw Data'!$B$6:$BE$43,'RevPAR Raw Data'!I$1,FALSE)</f>
        <v>38.800043217033803</v>
      </c>
      <c r="AW23" s="65">
        <f>VLOOKUP($A23,'RevPAR Raw Data'!$B$6:$BE$43,'RevPAR Raw Data'!J$1,FALSE)</f>
        <v>39.4487867608306</v>
      </c>
      <c r="AX23" s="65">
        <f>VLOOKUP($A23,'RevPAR Raw Data'!$B$6:$BE$43,'RevPAR Raw Data'!K$1,FALSE)</f>
        <v>39.294123537472302</v>
      </c>
      <c r="AY23" s="66">
        <f>VLOOKUP($A23,'RevPAR Raw Data'!$B$6:$BE$43,'RevPAR Raw Data'!L$1,FALSE)</f>
        <v>36.265400231896201</v>
      </c>
      <c r="AZ23" s="65">
        <f>VLOOKUP($A23,'RevPAR Raw Data'!$B$6:$BE$43,'RevPAR Raw Data'!N$1,FALSE)</f>
        <v>59.443202803836797</v>
      </c>
      <c r="BA23" s="65">
        <f>VLOOKUP($A23,'RevPAR Raw Data'!$B$6:$BE$43,'RevPAR Raw Data'!O$1,FALSE)</f>
        <v>63.465627701064598</v>
      </c>
      <c r="BB23" s="66">
        <f>VLOOKUP($A23,'RevPAR Raw Data'!$B$6:$BE$43,'RevPAR Raw Data'!P$1,FALSE)</f>
        <v>61.454415252450701</v>
      </c>
      <c r="BC23" s="67">
        <f>VLOOKUP($A23,'RevPAR Raw Data'!$B$6:$BE$43,'RevPAR Raw Data'!R$1,FALSE)</f>
        <v>43.462261666340403</v>
      </c>
      <c r="BD23" s="63"/>
      <c r="BE23" s="59">
        <f>VLOOKUP($A23,'RevPAR Raw Data'!$B$6:$BE$43,'RevPAR Raw Data'!T$1,FALSE)</f>
        <v>-39.662910719942801</v>
      </c>
      <c r="BF23" s="60">
        <f>VLOOKUP($A23,'RevPAR Raw Data'!$B$6:$BE$43,'RevPAR Raw Data'!U$1,FALSE)</f>
        <v>1.0408501780597299</v>
      </c>
      <c r="BG23" s="60">
        <f>VLOOKUP($A23,'RevPAR Raw Data'!$B$6:$BE$43,'RevPAR Raw Data'!V$1,FALSE)</f>
        <v>-0.85364044984381804</v>
      </c>
      <c r="BH23" s="60">
        <f>VLOOKUP($A23,'RevPAR Raw Data'!$B$6:$BE$43,'RevPAR Raw Data'!W$1,FALSE)</f>
        <v>-5.3053800302563996</v>
      </c>
      <c r="BI23" s="60">
        <f>VLOOKUP($A23,'RevPAR Raw Data'!$B$6:$BE$43,'RevPAR Raw Data'!X$1,FALSE)</f>
        <v>-5.7165789871753798</v>
      </c>
      <c r="BJ23" s="61">
        <f>VLOOKUP($A23,'RevPAR Raw Data'!$B$6:$BE$43,'RevPAR Raw Data'!Y$1,FALSE)</f>
        <v>-10.9044243475484</v>
      </c>
      <c r="BK23" s="60">
        <f>VLOOKUP($A23,'RevPAR Raw Data'!$B$6:$BE$43,'RevPAR Raw Data'!AA$1,FALSE)</f>
        <v>37.949668195826199</v>
      </c>
      <c r="BL23" s="60">
        <f>VLOOKUP($A23,'RevPAR Raw Data'!$B$6:$BE$43,'RevPAR Raw Data'!AB$1,FALSE)</f>
        <v>43.635533271411902</v>
      </c>
      <c r="BM23" s="61">
        <f>VLOOKUP($A23,'RevPAR Raw Data'!$B$6:$BE$43,'RevPAR Raw Data'!AC$1,FALSE)</f>
        <v>40.828259194298703</v>
      </c>
      <c r="BN23" s="62">
        <f>VLOOKUP($A23,'RevPAR Raw Data'!$B$6:$BE$43,'RevPAR Raw Data'!AE$1,FALSE)</f>
        <v>4.6219784580644996</v>
      </c>
    </row>
    <row r="24" spans="1:66" x14ac:dyDescent="0.35">
      <c r="A24" s="78" t="s">
        <v>53</v>
      </c>
      <c r="B24" s="59">
        <f>VLOOKUP($A24,'Occupancy Raw Data'!$B$6:$BE$43,'Occupancy Raw Data'!G$1,FALSE)</f>
        <v>35.300101729399699</v>
      </c>
      <c r="C24" s="60">
        <f>VLOOKUP($A24,'Occupancy Raw Data'!$B$6:$BE$43,'Occupancy Raw Data'!H$1,FALSE)</f>
        <v>52.356731095286499</v>
      </c>
      <c r="D24" s="60">
        <f>VLOOKUP($A24,'Occupancy Raw Data'!$B$6:$BE$43,'Occupancy Raw Data'!I$1,FALSE)</f>
        <v>64.971176670057602</v>
      </c>
      <c r="E24" s="60">
        <f>VLOOKUP($A24,'Occupancy Raw Data'!$B$6:$BE$43,'Occupancy Raw Data'!J$1,FALSE)</f>
        <v>71.685317056629302</v>
      </c>
      <c r="F24" s="60">
        <f>VLOOKUP($A24,'Occupancy Raw Data'!$B$6:$BE$43,'Occupancy Raw Data'!K$1,FALSE)</f>
        <v>87.0803662258392</v>
      </c>
      <c r="G24" s="61">
        <f>VLOOKUP($A24,'Occupancy Raw Data'!$B$6:$BE$43,'Occupancy Raw Data'!L$1,FALSE)</f>
        <v>62.278738555442501</v>
      </c>
      <c r="H24" s="60">
        <f>VLOOKUP($A24,'Occupancy Raw Data'!$B$6:$BE$43,'Occupancy Raw Data'!N$1,FALSE)</f>
        <v>88.063750423872406</v>
      </c>
      <c r="I24" s="60">
        <f>VLOOKUP($A24,'Occupancy Raw Data'!$B$6:$BE$43,'Occupancy Raw Data'!O$1,FALSE)</f>
        <v>79.382841641234293</v>
      </c>
      <c r="J24" s="61">
        <f>VLOOKUP($A24,'Occupancy Raw Data'!$B$6:$BE$43,'Occupancy Raw Data'!P$1,FALSE)</f>
        <v>83.723296032553407</v>
      </c>
      <c r="K24" s="62">
        <f>VLOOKUP($A24,'Occupancy Raw Data'!$B$6:$BE$43,'Occupancy Raw Data'!R$1,FALSE)</f>
        <v>68.405754977474203</v>
      </c>
      <c r="L24" s="63"/>
      <c r="M24" s="59">
        <f>VLOOKUP($A24,'Occupancy Raw Data'!$B$6:$BE$43,'Occupancy Raw Data'!T$1,FALSE)</f>
        <v>-50.368660389006202</v>
      </c>
      <c r="N24" s="60">
        <f>VLOOKUP($A24,'Occupancy Raw Data'!$B$6:$BE$43,'Occupancy Raw Data'!U$1,FALSE)</f>
        <v>-23.3671375318124</v>
      </c>
      <c r="O24" s="60">
        <f>VLOOKUP($A24,'Occupancy Raw Data'!$B$6:$BE$43,'Occupancy Raw Data'!V$1,FALSE)</f>
        <v>-3.5207351454158999</v>
      </c>
      <c r="P24" s="60">
        <f>VLOOKUP($A24,'Occupancy Raw Data'!$B$6:$BE$43,'Occupancy Raw Data'!W$1,FALSE)</f>
        <v>2.14640221591893</v>
      </c>
      <c r="Q24" s="60">
        <f>VLOOKUP($A24,'Occupancy Raw Data'!$B$6:$BE$43,'Occupancy Raw Data'!X$1,FALSE)</f>
        <v>35.138870227835397</v>
      </c>
      <c r="R24" s="61">
        <f>VLOOKUP($A24,'Occupancy Raw Data'!$B$6:$BE$43,'Occupancy Raw Data'!Y$1,FALSE)</f>
        <v>-8.7905109987806291</v>
      </c>
      <c r="S24" s="60">
        <f>VLOOKUP($A24,'Occupancy Raw Data'!$B$6:$BE$43,'Occupancy Raw Data'!AA$1,FALSE)</f>
        <v>41.561761674856903</v>
      </c>
      <c r="T24" s="60">
        <f>VLOOKUP($A24,'Occupancy Raw Data'!$B$6:$BE$43,'Occupancy Raw Data'!AB$1,FALSE)</f>
        <v>22.999787597956399</v>
      </c>
      <c r="U24" s="61">
        <f>VLOOKUP($A24,'Occupancy Raw Data'!$B$6:$BE$43,'Occupancy Raw Data'!AC$1,FALSE)</f>
        <v>32.110140981822802</v>
      </c>
      <c r="V24" s="62">
        <f>VLOOKUP($A24,'Occupancy Raw Data'!$B$6:$BE$43,'Occupancy Raw Data'!AE$1,FALSE)</f>
        <v>2.2829377736335101</v>
      </c>
      <c r="W24" s="63"/>
      <c r="X24" s="64">
        <f>VLOOKUP($A24,'ADR Raw Data'!$B$6:$BE$43,'ADR Raw Data'!G$1,FALSE)</f>
        <v>91.271027857828997</v>
      </c>
      <c r="Y24" s="65">
        <f>VLOOKUP($A24,'ADR Raw Data'!$B$6:$BE$43,'ADR Raw Data'!H$1,FALSE)</f>
        <v>97.972577720207198</v>
      </c>
      <c r="Z24" s="65">
        <f>VLOOKUP($A24,'ADR Raw Data'!$B$6:$BE$43,'ADR Raw Data'!I$1,FALSE)</f>
        <v>103.255694154488</v>
      </c>
      <c r="AA24" s="65">
        <f>VLOOKUP($A24,'ADR Raw Data'!$B$6:$BE$43,'ADR Raw Data'!J$1,FALSE)</f>
        <v>105.936106906338</v>
      </c>
      <c r="AB24" s="65">
        <f>VLOOKUP($A24,'ADR Raw Data'!$B$6:$BE$43,'ADR Raw Data'!K$1,FALSE)</f>
        <v>122.23804127725801</v>
      </c>
      <c r="AC24" s="66">
        <f>VLOOKUP($A24,'ADR Raw Data'!$B$6:$BE$43,'ADR Raw Data'!L$1,FALSE)</f>
        <v>106.934218664924</v>
      </c>
      <c r="AD24" s="65">
        <f>VLOOKUP($A24,'ADR Raw Data'!$B$6:$BE$43,'ADR Raw Data'!N$1,FALSE)</f>
        <v>131.80818251829001</v>
      </c>
      <c r="AE24" s="65">
        <f>VLOOKUP($A24,'ADR Raw Data'!$B$6:$BE$43,'ADR Raw Data'!O$1,FALSE)</f>
        <v>128.24841093549699</v>
      </c>
      <c r="AF24" s="66">
        <f>VLOOKUP($A24,'ADR Raw Data'!$B$6:$BE$43,'ADR Raw Data'!P$1,FALSE)</f>
        <v>130.120571081409</v>
      </c>
      <c r="AG24" s="67">
        <f>VLOOKUP($A24,'ADR Raw Data'!$B$6:$BE$43,'ADR Raw Data'!R$1,FALSE)</f>
        <v>115.04229941222199</v>
      </c>
      <c r="AH24" s="63"/>
      <c r="AI24" s="59">
        <f>VLOOKUP($A24,'ADR Raw Data'!$B$6:$BE$43,'ADR Raw Data'!T$1,FALSE)</f>
        <v>-0.52123219490054995</v>
      </c>
      <c r="AJ24" s="60">
        <f>VLOOKUP($A24,'ADR Raw Data'!$B$6:$BE$43,'ADR Raw Data'!U$1,FALSE)</f>
        <v>3.6660255023350699</v>
      </c>
      <c r="AK24" s="60">
        <f>VLOOKUP($A24,'ADR Raw Data'!$B$6:$BE$43,'ADR Raw Data'!V$1,FALSE)</f>
        <v>10.286036273409</v>
      </c>
      <c r="AL24" s="60">
        <f>VLOOKUP($A24,'ADR Raw Data'!$B$6:$BE$43,'ADR Raw Data'!W$1,FALSE)</f>
        <v>10.4027979703238</v>
      </c>
      <c r="AM24" s="60">
        <f>VLOOKUP($A24,'ADR Raw Data'!$B$6:$BE$43,'ADR Raw Data'!X$1,FALSE)</f>
        <v>20.406343992756099</v>
      </c>
      <c r="AN24" s="61">
        <f>VLOOKUP($A24,'ADR Raw Data'!$B$6:$BE$43,'ADR Raw Data'!Y$1,FALSE)</f>
        <v>12.1137275944136</v>
      </c>
      <c r="AO24" s="60">
        <f>VLOOKUP($A24,'ADR Raw Data'!$B$6:$BE$43,'ADR Raw Data'!AA$1,FALSE)</f>
        <v>31.245160729166599</v>
      </c>
      <c r="AP24" s="60">
        <f>VLOOKUP($A24,'ADR Raw Data'!$B$6:$BE$43,'ADR Raw Data'!AB$1,FALSE)</f>
        <v>25.969982436837299</v>
      </c>
      <c r="AQ24" s="61">
        <f>VLOOKUP($A24,'ADR Raw Data'!$B$6:$BE$43,'ADR Raw Data'!AC$1,FALSE)</f>
        <v>28.664692206206499</v>
      </c>
      <c r="AR24" s="62">
        <f>VLOOKUP($A24,'ADR Raw Data'!$B$6:$BE$43,'ADR Raw Data'!AE$1,FALSE)</f>
        <v>18.677064025201499</v>
      </c>
      <c r="AS24" s="50"/>
      <c r="AT24" s="64">
        <f>VLOOKUP($A24,'RevPAR Raw Data'!$B$6:$BE$43,'RevPAR Raw Data'!G$1,FALSE)</f>
        <v>32.218765683282399</v>
      </c>
      <c r="AU24" s="65">
        <f>VLOOKUP($A24,'RevPAR Raw Data'!$B$6:$BE$43,'RevPAR Raw Data'!H$1,FALSE)</f>
        <v>51.2952390640895</v>
      </c>
      <c r="AV24" s="65">
        <f>VLOOKUP($A24,'RevPAR Raw Data'!$B$6:$BE$43,'RevPAR Raw Data'!I$1,FALSE)</f>
        <v>67.086439471007097</v>
      </c>
      <c r="AW24" s="65">
        <f>VLOOKUP($A24,'RevPAR Raw Data'!$B$6:$BE$43,'RevPAR Raw Data'!J$1,FALSE)</f>
        <v>75.940634113258696</v>
      </c>
      <c r="AX24" s="65">
        <f>VLOOKUP($A24,'RevPAR Raw Data'!$B$6:$BE$43,'RevPAR Raw Data'!K$1,FALSE)</f>
        <v>106.445334011529</v>
      </c>
      <c r="AY24" s="66">
        <f>VLOOKUP($A24,'RevPAR Raw Data'!$B$6:$BE$43,'RevPAR Raw Data'!L$1,FALSE)</f>
        <v>66.597282468633395</v>
      </c>
      <c r="AZ24" s="65">
        <f>VLOOKUP($A24,'RevPAR Raw Data'!$B$6:$BE$43,'RevPAR Raw Data'!N$1,FALSE)</f>
        <v>116.075228891149</v>
      </c>
      <c r="BA24" s="65">
        <f>VLOOKUP($A24,'RevPAR Raw Data'!$B$6:$BE$43,'RevPAR Raw Data'!O$1,FALSE)</f>
        <v>101.807232960325</v>
      </c>
      <c r="BB24" s="66">
        <f>VLOOKUP($A24,'RevPAR Raw Data'!$B$6:$BE$43,'RevPAR Raw Data'!P$1,FALSE)</f>
        <v>108.941230925737</v>
      </c>
      <c r="BC24" s="67">
        <f>VLOOKUP($A24,'RevPAR Raw Data'!$B$6:$BE$43,'RevPAR Raw Data'!R$1,FALSE)</f>
        <v>78.695553456377397</v>
      </c>
      <c r="BD24" s="63"/>
      <c r="BE24" s="59">
        <f>VLOOKUP($A24,'RevPAR Raw Data'!$B$6:$BE$43,'RevPAR Raw Data'!T$1,FALSE)</f>
        <v>-50.627354909819097</v>
      </c>
      <c r="BF24" s="60">
        <f>VLOOKUP($A24,'RevPAR Raw Data'!$B$6:$BE$43,'RevPAR Raw Data'!U$1,FALSE)</f>
        <v>-20.557757250559298</v>
      </c>
      <c r="BG24" s="60">
        <f>VLOOKUP($A24,'RevPAR Raw Data'!$B$6:$BE$43,'RevPAR Raw Data'!V$1,FALSE)</f>
        <v>6.4031570338449999</v>
      </c>
      <c r="BH24" s="60">
        <f>VLOOKUP($A24,'RevPAR Raw Data'!$B$6:$BE$43,'RevPAR Raw Data'!W$1,FALSE)</f>
        <v>12.772486072395299</v>
      </c>
      <c r="BI24" s="60">
        <f>VLOOKUP($A24,'RevPAR Raw Data'!$B$6:$BE$43,'RevPAR Raw Data'!X$1,FALSE)</f>
        <v>62.7157729544519</v>
      </c>
      <c r="BJ24" s="61">
        <f>VLOOKUP($A24,'RevPAR Raw Data'!$B$6:$BE$43,'RevPAR Raw Data'!Y$1,FALSE)</f>
        <v>2.2583580390837401</v>
      </c>
      <c r="BK24" s="60">
        <f>VLOOKUP($A24,'RevPAR Raw Data'!$B$6:$BE$43,'RevPAR Raw Data'!AA$1,FALSE)</f>
        <v>85.792961641205807</v>
      </c>
      <c r="BL24" s="60">
        <f>VLOOKUP($A24,'RevPAR Raw Data'!$B$6:$BE$43,'RevPAR Raw Data'!AB$1,FALSE)</f>
        <v>54.942810834493002</v>
      </c>
      <c r="BM24" s="61">
        <f>VLOOKUP($A24,'RevPAR Raw Data'!$B$6:$BE$43,'RevPAR Raw Data'!AC$1,FALSE)</f>
        <v>69.979106267448003</v>
      </c>
      <c r="BN24" s="62">
        <f>VLOOKUP($A24,'RevPAR Raw Data'!$B$6:$BE$43,'RevPAR Raw Data'!AE$1,FALSE)</f>
        <v>21.386387548472001</v>
      </c>
    </row>
    <row r="25" spans="1:66" x14ac:dyDescent="0.35">
      <c r="A25" s="78" t="s">
        <v>52</v>
      </c>
      <c r="B25" s="59">
        <f>VLOOKUP($A25,'Occupancy Raw Data'!$B$6:$BE$43,'Occupancy Raw Data'!G$1,FALSE)</f>
        <v>26.631599454509999</v>
      </c>
      <c r="C25" s="60">
        <f>VLOOKUP($A25,'Occupancy Raw Data'!$B$6:$BE$43,'Occupancy Raw Data'!H$1,FALSE)</f>
        <v>40.931229300603903</v>
      </c>
      <c r="D25" s="60">
        <f>VLOOKUP($A25,'Occupancy Raw Data'!$B$6:$BE$43,'Occupancy Raw Data'!I$1,FALSE)</f>
        <v>45.626339372686502</v>
      </c>
      <c r="E25" s="60">
        <f>VLOOKUP($A25,'Occupancy Raw Data'!$B$6:$BE$43,'Occupancy Raw Data'!J$1,FALSE)</f>
        <v>51.568283654782697</v>
      </c>
      <c r="F25" s="60">
        <f>VLOOKUP($A25,'Occupancy Raw Data'!$B$6:$BE$43,'Occupancy Raw Data'!K$1,FALSE)</f>
        <v>53.808688875900998</v>
      </c>
      <c r="G25" s="61">
        <f>VLOOKUP($A25,'Occupancy Raw Data'!$B$6:$BE$43,'Occupancy Raw Data'!L$1,FALSE)</f>
        <v>43.713228131696802</v>
      </c>
      <c r="H25" s="60">
        <f>VLOOKUP($A25,'Occupancy Raw Data'!$B$6:$BE$43,'Occupancy Raw Data'!N$1,FALSE)</f>
        <v>66.471848821351998</v>
      </c>
      <c r="I25" s="60">
        <f>VLOOKUP($A25,'Occupancy Raw Data'!$B$6:$BE$43,'Occupancy Raw Data'!O$1,FALSE)</f>
        <v>66.647184882135207</v>
      </c>
      <c r="J25" s="61">
        <f>VLOOKUP($A25,'Occupancy Raw Data'!$B$6:$BE$43,'Occupancy Raw Data'!P$1,FALSE)</f>
        <v>66.559516851743595</v>
      </c>
      <c r="K25" s="62">
        <f>VLOOKUP($A25,'Occupancy Raw Data'!$B$6:$BE$43,'Occupancy Raw Data'!R$1,FALSE)</f>
        <v>50.240739194567297</v>
      </c>
      <c r="L25" s="63"/>
      <c r="M25" s="59">
        <f>VLOOKUP($A25,'Occupancy Raw Data'!$B$6:$BE$43,'Occupancy Raw Data'!T$1,FALSE)</f>
        <v>-18.666092740628098</v>
      </c>
      <c r="N25" s="60">
        <f>VLOOKUP($A25,'Occupancy Raw Data'!$B$6:$BE$43,'Occupancy Raw Data'!U$1,FALSE)</f>
        <v>30.7183923606507</v>
      </c>
      <c r="O25" s="60">
        <f>VLOOKUP($A25,'Occupancy Raw Data'!$B$6:$BE$43,'Occupancy Raw Data'!V$1,FALSE)</f>
        <v>26.971294089469499</v>
      </c>
      <c r="P25" s="60">
        <f>VLOOKUP($A25,'Occupancy Raw Data'!$B$6:$BE$43,'Occupancy Raw Data'!W$1,FALSE)</f>
        <v>41.071856434922999</v>
      </c>
      <c r="Q25" s="60">
        <f>VLOOKUP($A25,'Occupancy Raw Data'!$B$6:$BE$43,'Occupancy Raw Data'!X$1,FALSE)</f>
        <v>54.5608201159502</v>
      </c>
      <c r="R25" s="61">
        <f>VLOOKUP($A25,'Occupancy Raw Data'!$B$6:$BE$43,'Occupancy Raw Data'!Y$1,FALSE)</f>
        <v>27.548690094966499</v>
      </c>
      <c r="S25" s="60">
        <f>VLOOKUP($A25,'Occupancy Raw Data'!$B$6:$BE$43,'Occupancy Raw Data'!AA$1,FALSE)</f>
        <v>90.081523349289697</v>
      </c>
      <c r="T25" s="60">
        <f>VLOOKUP($A25,'Occupancy Raw Data'!$B$6:$BE$43,'Occupancy Raw Data'!AB$1,FALSE)</f>
        <v>82.490658659303193</v>
      </c>
      <c r="U25" s="61">
        <f>VLOOKUP($A25,'Occupancy Raw Data'!$B$6:$BE$43,'Occupancy Raw Data'!AC$1,FALSE)</f>
        <v>86.203765163665395</v>
      </c>
      <c r="V25" s="62">
        <f>VLOOKUP($A25,'Occupancy Raw Data'!$B$6:$BE$43,'Occupancy Raw Data'!AE$1,FALSE)</f>
        <v>44.8157786405664</v>
      </c>
      <c r="W25" s="63"/>
      <c r="X25" s="64">
        <f>VLOOKUP($A25,'ADR Raw Data'!$B$6:$BE$43,'ADR Raw Data'!G$1,FALSE)</f>
        <v>84.175405998536903</v>
      </c>
      <c r="Y25" s="65">
        <f>VLOOKUP($A25,'ADR Raw Data'!$B$6:$BE$43,'ADR Raw Data'!H$1,FALSE)</f>
        <v>84.642684435982801</v>
      </c>
      <c r="Z25" s="65">
        <f>VLOOKUP($A25,'ADR Raw Data'!$B$6:$BE$43,'ADR Raw Data'!I$1,FALSE)</f>
        <v>89.238889837745504</v>
      </c>
      <c r="AA25" s="65">
        <f>VLOOKUP($A25,'ADR Raw Data'!$B$6:$BE$43,'ADR Raw Data'!J$1,FALSE)</f>
        <v>91.291805062334703</v>
      </c>
      <c r="AB25" s="65">
        <f>VLOOKUP($A25,'ADR Raw Data'!$B$6:$BE$43,'ADR Raw Data'!K$1,FALSE)</f>
        <v>93.581388124547402</v>
      </c>
      <c r="AC25" s="66">
        <f>VLOOKUP($A25,'ADR Raw Data'!$B$6:$BE$43,'ADR Raw Data'!L$1,FALSE)</f>
        <v>89.314621802299598</v>
      </c>
      <c r="AD25" s="65">
        <f>VLOOKUP($A25,'ADR Raw Data'!$B$6:$BE$43,'ADR Raw Data'!N$1,FALSE)</f>
        <v>112.78502842907299</v>
      </c>
      <c r="AE25" s="65">
        <f>VLOOKUP($A25,'ADR Raw Data'!$B$6:$BE$43,'ADR Raw Data'!O$1,FALSE)</f>
        <v>113.220516515638</v>
      </c>
      <c r="AF25" s="66">
        <f>VLOOKUP($A25,'ADR Raw Data'!$B$6:$BE$43,'ADR Raw Data'!P$1,FALSE)</f>
        <v>113.00305927118301</v>
      </c>
      <c r="AG25" s="67">
        <f>VLOOKUP($A25,'ADR Raw Data'!$B$6:$BE$43,'ADR Raw Data'!R$1,FALSE)</f>
        <v>98.281112674495901</v>
      </c>
      <c r="AH25" s="63"/>
      <c r="AI25" s="59">
        <f>VLOOKUP($A25,'ADR Raw Data'!$B$6:$BE$43,'ADR Raw Data'!T$1,FALSE)</f>
        <v>17.706280488694301</v>
      </c>
      <c r="AJ25" s="60">
        <f>VLOOKUP($A25,'ADR Raw Data'!$B$6:$BE$43,'ADR Raw Data'!U$1,FALSE)</f>
        <v>18.238974408232401</v>
      </c>
      <c r="AK25" s="60">
        <f>VLOOKUP($A25,'ADR Raw Data'!$B$6:$BE$43,'ADR Raw Data'!V$1,FALSE)</f>
        <v>28.6501766195939</v>
      </c>
      <c r="AL25" s="60">
        <f>VLOOKUP($A25,'ADR Raw Data'!$B$6:$BE$43,'ADR Raw Data'!W$1,FALSE)</f>
        <v>29.634853700690201</v>
      </c>
      <c r="AM25" s="60">
        <f>VLOOKUP($A25,'ADR Raw Data'!$B$6:$BE$43,'ADR Raw Data'!X$1,FALSE)</f>
        <v>29.9337844091798</v>
      </c>
      <c r="AN25" s="61">
        <f>VLOOKUP($A25,'ADR Raw Data'!$B$6:$BE$43,'ADR Raw Data'!Y$1,FALSE)</f>
        <v>25.889465584500499</v>
      </c>
      <c r="AO25" s="60">
        <f>VLOOKUP($A25,'ADR Raw Data'!$B$6:$BE$43,'ADR Raw Data'!AA$1,FALSE)</f>
        <v>49.653815610825802</v>
      </c>
      <c r="AP25" s="60">
        <f>VLOOKUP($A25,'ADR Raw Data'!$B$6:$BE$43,'ADR Raw Data'!AB$1,FALSE)</f>
        <v>49.4513037403037</v>
      </c>
      <c r="AQ25" s="61">
        <f>VLOOKUP($A25,'ADR Raw Data'!$B$6:$BE$43,'ADR Raw Data'!AC$1,FALSE)</f>
        <v>49.544229072755201</v>
      </c>
      <c r="AR25" s="62">
        <f>VLOOKUP($A25,'ADR Raw Data'!$B$6:$BE$43,'ADR Raw Data'!AE$1,FALSE)</f>
        <v>35.923198948037601</v>
      </c>
      <c r="AS25" s="50"/>
      <c r="AT25" s="64">
        <f>VLOOKUP($A25,'RevPAR Raw Data'!$B$6:$BE$43,'RevPAR Raw Data'!G$1,FALSE)</f>
        <v>22.417256964737899</v>
      </c>
      <c r="AU25" s="65">
        <f>VLOOKUP($A25,'RevPAR Raw Data'!$B$6:$BE$43,'RevPAR Raw Data'!H$1,FALSE)</f>
        <v>34.645291252678703</v>
      </c>
      <c r="AV25" s="65">
        <f>VLOOKUP($A25,'RevPAR Raw Data'!$B$6:$BE$43,'RevPAR Raw Data'!I$1,FALSE)</f>
        <v>40.716438729787598</v>
      </c>
      <c r="AW25" s="65">
        <f>VLOOKUP($A25,'RevPAR Raw Data'!$B$6:$BE$43,'RevPAR Raw Data'!J$1,FALSE)</f>
        <v>47.077616988116098</v>
      </c>
      <c r="AX25" s="65">
        <f>VLOOKUP($A25,'RevPAR Raw Data'!$B$6:$BE$43,'RevPAR Raw Data'!K$1,FALSE)</f>
        <v>50.354917981687102</v>
      </c>
      <c r="AY25" s="66">
        <f>VLOOKUP($A25,'RevPAR Raw Data'!$B$6:$BE$43,'RevPAR Raw Data'!L$1,FALSE)</f>
        <v>39.0423043834015</v>
      </c>
      <c r="AZ25" s="65">
        <f>VLOOKUP($A25,'RevPAR Raw Data'!$B$6:$BE$43,'RevPAR Raw Data'!N$1,FALSE)</f>
        <v>74.970293590492801</v>
      </c>
      <c r="BA25" s="65">
        <f>VLOOKUP($A25,'RevPAR Raw Data'!$B$6:$BE$43,'RevPAR Raw Data'!O$1,FALSE)</f>
        <v>75.458286966686103</v>
      </c>
      <c r="BB25" s="66">
        <f>VLOOKUP($A25,'RevPAR Raw Data'!$B$6:$BE$43,'RevPAR Raw Data'!P$1,FALSE)</f>
        <v>75.214290278589502</v>
      </c>
      <c r="BC25" s="67">
        <f>VLOOKUP($A25,'RevPAR Raw Data'!$B$6:$BE$43,'RevPAR Raw Data'!R$1,FALSE)</f>
        <v>49.3771574963123</v>
      </c>
      <c r="BD25" s="63"/>
      <c r="BE25" s="59">
        <f>VLOOKUP($A25,'RevPAR Raw Data'!$B$6:$BE$43,'RevPAR Raw Data'!T$1,FALSE)</f>
        <v>-4.2648829888691902</v>
      </c>
      <c r="BF25" s="60">
        <f>VLOOKUP($A25,'RevPAR Raw Data'!$B$6:$BE$43,'RevPAR Raw Data'!U$1,FALSE)</f>
        <v>54.560086490162703</v>
      </c>
      <c r="BG25" s="60">
        <f>VLOOKUP($A25,'RevPAR Raw Data'!$B$6:$BE$43,'RevPAR Raw Data'!V$1,FALSE)</f>
        <v>63.348794102286597</v>
      </c>
      <c r="BH25" s="60">
        <f>VLOOKUP($A25,'RevPAR Raw Data'!$B$6:$BE$43,'RevPAR Raw Data'!W$1,FALSE)</f>
        <v>82.878294702260206</v>
      </c>
      <c r="BI25" s="60">
        <f>VLOOKUP($A25,'RevPAR Raw Data'!$B$6:$BE$43,'RevPAR Raw Data'!X$1,FALSE)</f>
        <v>100.82672279051801</v>
      </c>
      <c r="BJ25" s="61">
        <f>VLOOKUP($A25,'RevPAR Raw Data'!$B$6:$BE$43,'RevPAR Raw Data'!Y$1,FALSE)</f>
        <v>60.570364320584098</v>
      </c>
      <c r="BK25" s="60">
        <f>VLOOKUP($A25,'RevPAR Raw Data'!$B$6:$BE$43,'RevPAR Raw Data'!AA$1,FALSE)</f>
        <v>184.46425246339399</v>
      </c>
      <c r="BL25" s="60">
        <f>VLOOKUP($A25,'RevPAR Raw Data'!$B$6:$BE$43,'RevPAR Raw Data'!AB$1,FALSE)</f>
        <v>172.734668570596</v>
      </c>
      <c r="BM25" s="61">
        <f>VLOOKUP($A25,'RevPAR Raw Data'!$B$6:$BE$43,'RevPAR Raw Data'!AC$1,FALSE)</f>
        <v>178.45698511844699</v>
      </c>
      <c r="BN25" s="62">
        <f>VLOOKUP($A25,'RevPAR Raw Data'!$B$6:$BE$43,'RevPAR Raw Data'!AE$1,FALSE)</f>
        <v>96.838238909767</v>
      </c>
    </row>
    <row r="26" spans="1:66" x14ac:dyDescent="0.35">
      <c r="A26" s="78" t="s">
        <v>51</v>
      </c>
      <c r="B26" s="59">
        <f>VLOOKUP($A26,'Occupancy Raw Data'!$B$6:$BE$43,'Occupancy Raw Data'!G$1,FALSE)</f>
        <v>36.368989205102999</v>
      </c>
      <c r="C26" s="60">
        <f>VLOOKUP($A26,'Occupancy Raw Data'!$B$6:$BE$43,'Occupancy Raw Data'!H$1,FALSE)</f>
        <v>47.340529931305198</v>
      </c>
      <c r="D26" s="60">
        <f>VLOOKUP($A26,'Occupancy Raw Data'!$B$6:$BE$43,'Occupancy Raw Data'!I$1,FALSE)</f>
        <v>49.9509322865554</v>
      </c>
      <c r="E26" s="60">
        <f>VLOOKUP($A26,'Occupancy Raw Data'!$B$6:$BE$43,'Occupancy Raw Data'!J$1,FALSE)</f>
        <v>51.933267909715397</v>
      </c>
      <c r="F26" s="60">
        <f>VLOOKUP($A26,'Occupancy Raw Data'!$B$6:$BE$43,'Occupancy Raw Data'!K$1,FALSE)</f>
        <v>54.936211972522003</v>
      </c>
      <c r="G26" s="61">
        <f>VLOOKUP($A26,'Occupancy Raw Data'!$B$6:$BE$43,'Occupancy Raw Data'!L$1,FALSE)</f>
        <v>48.105986261040201</v>
      </c>
      <c r="H26" s="60">
        <f>VLOOKUP($A26,'Occupancy Raw Data'!$B$6:$BE$43,'Occupancy Raw Data'!N$1,FALSE)</f>
        <v>78.606476938174595</v>
      </c>
      <c r="I26" s="60">
        <f>VLOOKUP($A26,'Occupancy Raw Data'!$B$6:$BE$43,'Occupancy Raw Data'!O$1,FALSE)</f>
        <v>77.428851815505297</v>
      </c>
      <c r="J26" s="61">
        <f>VLOOKUP($A26,'Occupancy Raw Data'!$B$6:$BE$43,'Occupancy Raw Data'!P$1,FALSE)</f>
        <v>78.017664376840003</v>
      </c>
      <c r="K26" s="62">
        <f>VLOOKUP($A26,'Occupancy Raw Data'!$B$6:$BE$43,'Occupancy Raw Data'!R$1,FALSE)</f>
        <v>56.652180008411598</v>
      </c>
      <c r="L26" s="63"/>
      <c r="M26" s="59">
        <f>VLOOKUP($A26,'Occupancy Raw Data'!$B$6:$BE$43,'Occupancy Raw Data'!T$1,FALSE)</f>
        <v>-15.9922733996438</v>
      </c>
      <c r="N26" s="60">
        <f>VLOOKUP($A26,'Occupancy Raw Data'!$B$6:$BE$43,'Occupancy Raw Data'!U$1,FALSE)</f>
        <v>13.868761123503401</v>
      </c>
      <c r="O26" s="60">
        <f>VLOOKUP($A26,'Occupancy Raw Data'!$B$6:$BE$43,'Occupancy Raw Data'!V$1,FALSE)</f>
        <v>12.3034753477039</v>
      </c>
      <c r="P26" s="60">
        <f>VLOOKUP($A26,'Occupancy Raw Data'!$B$6:$BE$43,'Occupancy Raw Data'!W$1,FALSE)</f>
        <v>-4.1322461009783504</v>
      </c>
      <c r="Q26" s="60">
        <f>VLOOKUP($A26,'Occupancy Raw Data'!$B$6:$BE$43,'Occupancy Raw Data'!X$1,FALSE)</f>
        <v>0.50058980382827201</v>
      </c>
      <c r="R26" s="61">
        <f>VLOOKUP($A26,'Occupancy Raw Data'!$B$6:$BE$43,'Occupancy Raw Data'!Y$1,FALSE)</f>
        <v>0.98663725272033598</v>
      </c>
      <c r="S26" s="60">
        <f>VLOOKUP($A26,'Occupancy Raw Data'!$B$6:$BE$43,'Occupancy Raw Data'!AA$1,FALSE)</f>
        <v>42.523423147079697</v>
      </c>
      <c r="T26" s="60">
        <f>VLOOKUP($A26,'Occupancy Raw Data'!$B$6:$BE$43,'Occupancy Raw Data'!AB$1,FALSE)</f>
        <v>31.8339433766787</v>
      </c>
      <c r="U26" s="61">
        <f>VLOOKUP($A26,'Occupancy Raw Data'!$B$6:$BE$43,'Occupancy Raw Data'!AC$1,FALSE)</f>
        <v>37.010730401417703</v>
      </c>
      <c r="V26" s="62">
        <f>VLOOKUP($A26,'Occupancy Raw Data'!$B$6:$BE$43,'Occupancy Raw Data'!AE$1,FALSE)</f>
        <v>12.6396446147728</v>
      </c>
      <c r="W26" s="63"/>
      <c r="X26" s="64">
        <f>VLOOKUP($A26,'ADR Raw Data'!$B$6:$BE$43,'ADR Raw Data'!G$1,FALSE)</f>
        <v>82.660334592552601</v>
      </c>
      <c r="Y26" s="65">
        <f>VLOOKUP($A26,'ADR Raw Data'!$B$6:$BE$43,'ADR Raw Data'!H$1,FALSE)</f>
        <v>79.928345771144194</v>
      </c>
      <c r="Z26" s="65">
        <f>VLOOKUP($A26,'ADR Raw Data'!$B$6:$BE$43,'ADR Raw Data'!I$1,FALSE)</f>
        <v>81.618899803536294</v>
      </c>
      <c r="AA26" s="65">
        <f>VLOOKUP($A26,'ADR Raw Data'!$B$6:$BE$43,'ADR Raw Data'!J$1,FALSE)</f>
        <v>84.984697656840495</v>
      </c>
      <c r="AB26" s="65">
        <f>VLOOKUP($A26,'ADR Raw Data'!$B$6:$BE$43,'ADR Raw Data'!K$1,FALSE)</f>
        <v>84.162583065380403</v>
      </c>
      <c r="AC26" s="66">
        <f>VLOOKUP($A26,'ADR Raw Data'!$B$6:$BE$43,'ADR Raw Data'!L$1,FALSE)</f>
        <v>82.751321909424703</v>
      </c>
      <c r="AD26" s="65">
        <f>VLOOKUP($A26,'ADR Raw Data'!$B$6:$BE$43,'ADR Raw Data'!N$1,FALSE)</f>
        <v>106.135395755305</v>
      </c>
      <c r="AE26" s="65">
        <f>VLOOKUP($A26,'ADR Raw Data'!$B$6:$BE$43,'ADR Raw Data'!O$1,FALSE)</f>
        <v>104.782489226869</v>
      </c>
      <c r="AF26" s="66">
        <f>VLOOKUP($A26,'ADR Raw Data'!$B$6:$BE$43,'ADR Raw Data'!P$1,FALSE)</f>
        <v>105.464047798742</v>
      </c>
      <c r="AG26" s="67">
        <f>VLOOKUP($A26,'ADR Raw Data'!$B$6:$BE$43,'ADR Raw Data'!R$1,FALSE)</f>
        <v>91.688029200692796</v>
      </c>
      <c r="AH26" s="63"/>
      <c r="AI26" s="59">
        <f>VLOOKUP($A26,'ADR Raw Data'!$B$6:$BE$43,'ADR Raw Data'!T$1,FALSE)</f>
        <v>7.7191060480320601</v>
      </c>
      <c r="AJ26" s="60">
        <f>VLOOKUP($A26,'ADR Raw Data'!$B$6:$BE$43,'ADR Raw Data'!U$1,FALSE)</f>
        <v>7.6472899545780901</v>
      </c>
      <c r="AK26" s="60">
        <f>VLOOKUP($A26,'ADR Raw Data'!$B$6:$BE$43,'ADR Raw Data'!V$1,FALSE)</f>
        <v>7.6040903802601001</v>
      </c>
      <c r="AL26" s="60">
        <f>VLOOKUP($A26,'ADR Raw Data'!$B$6:$BE$43,'ADR Raw Data'!W$1,FALSE)</f>
        <v>7.6247836589551996</v>
      </c>
      <c r="AM26" s="60">
        <f>VLOOKUP($A26,'ADR Raw Data'!$B$6:$BE$43,'ADR Raw Data'!X$1,FALSE)</f>
        <v>5.1355033566630404</v>
      </c>
      <c r="AN26" s="61">
        <f>VLOOKUP($A26,'ADR Raw Data'!$B$6:$BE$43,'ADR Raw Data'!Y$1,FALSE)</f>
        <v>6.9074261334941296</v>
      </c>
      <c r="AO26" s="60">
        <f>VLOOKUP($A26,'ADR Raw Data'!$B$6:$BE$43,'ADR Raw Data'!AA$1,FALSE)</f>
        <v>28.424682742826601</v>
      </c>
      <c r="AP26" s="60">
        <f>VLOOKUP($A26,'ADR Raw Data'!$B$6:$BE$43,'ADR Raw Data'!AB$1,FALSE)</f>
        <v>22.457433154517499</v>
      </c>
      <c r="AQ26" s="61">
        <f>VLOOKUP($A26,'ADR Raw Data'!$B$6:$BE$43,'ADR Raw Data'!AC$1,FALSE)</f>
        <v>25.326871669525399</v>
      </c>
      <c r="AR26" s="62">
        <f>VLOOKUP($A26,'ADR Raw Data'!$B$6:$BE$43,'ADR Raw Data'!AE$1,FALSE)</f>
        <v>15.2047687397906</v>
      </c>
      <c r="AS26" s="50"/>
      <c r="AT26" s="64">
        <f>VLOOKUP($A26,'RevPAR Raw Data'!$B$6:$BE$43,'RevPAR Raw Data'!G$1,FALSE)</f>
        <v>30.062728164867501</v>
      </c>
      <c r="AU26" s="65">
        <f>VLOOKUP($A26,'RevPAR Raw Data'!$B$6:$BE$43,'RevPAR Raw Data'!H$1,FALSE)</f>
        <v>37.838502453385601</v>
      </c>
      <c r="AV26" s="65">
        <f>VLOOKUP($A26,'RevPAR Raw Data'!$B$6:$BE$43,'RevPAR Raw Data'!I$1,FALSE)</f>
        <v>40.769401373895903</v>
      </c>
      <c r="AW26" s="65">
        <f>VLOOKUP($A26,'RevPAR Raw Data'!$B$6:$BE$43,'RevPAR Raw Data'!J$1,FALSE)</f>
        <v>44.135330716388602</v>
      </c>
      <c r="AX26" s="65">
        <f>VLOOKUP($A26,'RevPAR Raw Data'!$B$6:$BE$43,'RevPAR Raw Data'!K$1,FALSE)</f>
        <v>46.2357350343473</v>
      </c>
      <c r="AY26" s="66">
        <f>VLOOKUP($A26,'RevPAR Raw Data'!$B$6:$BE$43,'RevPAR Raw Data'!L$1,FALSE)</f>
        <v>39.808339548577003</v>
      </c>
      <c r="AZ26" s="65">
        <f>VLOOKUP($A26,'RevPAR Raw Data'!$B$6:$BE$43,'RevPAR Raw Data'!N$1,FALSE)</f>
        <v>83.429295387634895</v>
      </c>
      <c r="BA26" s="65">
        <f>VLOOKUP($A26,'RevPAR Raw Data'!$B$6:$BE$43,'RevPAR Raw Data'!O$1,FALSE)</f>
        <v>81.131878312070597</v>
      </c>
      <c r="BB26" s="66">
        <f>VLOOKUP($A26,'RevPAR Raw Data'!$B$6:$BE$43,'RevPAR Raw Data'!P$1,FALSE)</f>
        <v>82.280586849852696</v>
      </c>
      <c r="BC26" s="67">
        <f>VLOOKUP($A26,'RevPAR Raw Data'!$B$6:$BE$43,'RevPAR Raw Data'!R$1,FALSE)</f>
        <v>51.943267348941497</v>
      </c>
      <c r="BD26" s="63"/>
      <c r="BE26" s="59">
        <f>VLOOKUP($A26,'RevPAR Raw Data'!$B$6:$BE$43,'RevPAR Raw Data'!T$1,FALSE)</f>
        <v>-9.5076278948215602</v>
      </c>
      <c r="BF26" s="60">
        <f>VLOOKUP($A26,'RevPAR Raw Data'!$B$6:$BE$43,'RevPAR Raw Data'!U$1,FALSE)</f>
        <v>22.576635454303599</v>
      </c>
      <c r="BG26" s="60">
        <f>VLOOKUP($A26,'RevPAR Raw Data'!$B$6:$BE$43,'RevPAR Raw Data'!V$1,FALSE)</f>
        <v>20.843133113316501</v>
      </c>
      <c r="BH26" s="60">
        <f>VLOOKUP($A26,'RevPAR Raw Data'!$B$6:$BE$43,'RevPAR Raw Data'!W$1,FALSE)</f>
        <v>3.1774627325216298</v>
      </c>
      <c r="BI26" s="60">
        <f>VLOOKUP($A26,'RevPAR Raw Data'!$B$6:$BE$43,'RevPAR Raw Data'!X$1,FALSE)</f>
        <v>5.6618009666700297</v>
      </c>
      <c r="BJ26" s="61">
        <f>VLOOKUP($A26,'RevPAR Raw Data'!$B$6:$BE$43,'RevPAR Raw Data'!Y$1,FALSE)</f>
        <v>7.9622146256516597</v>
      </c>
      <c r="BK26" s="60">
        <f>VLOOKUP($A26,'RevPAR Raw Data'!$B$6:$BE$43,'RevPAR Raw Data'!AA$1,FALSE)</f>
        <v>83.035254010853507</v>
      </c>
      <c r="BL26" s="60">
        <f>VLOOKUP($A26,'RevPAR Raw Data'!$B$6:$BE$43,'RevPAR Raw Data'!AB$1,FALSE)</f>
        <v>61.440463085460799</v>
      </c>
      <c r="BM26" s="61">
        <f>VLOOKUP($A26,'RevPAR Raw Data'!$B$6:$BE$43,'RevPAR Raw Data'!AC$1,FALSE)</f>
        <v>71.711262263664295</v>
      </c>
      <c r="BN26" s="62">
        <f>VLOOKUP($A26,'RevPAR Raw Data'!$B$6:$BE$43,'RevPAR Raw Data'!AE$1,FALSE)</f>
        <v>29.766242087771101</v>
      </c>
    </row>
    <row r="27" spans="1:66" x14ac:dyDescent="0.35">
      <c r="A27" s="78" t="s">
        <v>48</v>
      </c>
      <c r="B27" s="59">
        <f>VLOOKUP($A27,'Occupancy Raw Data'!$B$6:$BE$43,'Occupancy Raw Data'!G$1,FALSE)</f>
        <v>32.580589553525201</v>
      </c>
      <c r="C27" s="60">
        <f>VLOOKUP($A27,'Occupancy Raw Data'!$B$6:$BE$43,'Occupancy Raw Data'!H$1,FALSE)</f>
        <v>41.199793139113901</v>
      </c>
      <c r="D27" s="60">
        <f>VLOOKUP($A27,'Occupancy Raw Data'!$B$6:$BE$43,'Occupancy Raw Data'!I$1,FALSE)</f>
        <v>45.664540596448802</v>
      </c>
      <c r="E27" s="60">
        <f>VLOOKUP($A27,'Occupancy Raw Data'!$B$6:$BE$43,'Occupancy Raw Data'!J$1,FALSE)</f>
        <v>48.784692294431899</v>
      </c>
      <c r="F27" s="60">
        <f>VLOOKUP($A27,'Occupancy Raw Data'!$B$6:$BE$43,'Occupancy Raw Data'!K$1,FALSE)</f>
        <v>61.006722978796702</v>
      </c>
      <c r="G27" s="61">
        <f>VLOOKUP($A27,'Occupancy Raw Data'!$B$6:$BE$43,'Occupancy Raw Data'!L$1,FALSE)</f>
        <v>45.847267712463299</v>
      </c>
      <c r="H27" s="60">
        <f>VLOOKUP($A27,'Occupancy Raw Data'!$B$6:$BE$43,'Occupancy Raw Data'!N$1,FALSE)</f>
        <v>67.505602482330602</v>
      </c>
      <c r="I27" s="60">
        <f>VLOOKUP($A27,'Occupancy Raw Data'!$B$6:$BE$43,'Occupancy Raw Data'!O$1,FALSE)</f>
        <v>63.558007240130998</v>
      </c>
      <c r="J27" s="61">
        <f>VLOOKUP($A27,'Occupancy Raw Data'!$B$6:$BE$43,'Occupancy Raw Data'!P$1,FALSE)</f>
        <v>65.531804861230796</v>
      </c>
      <c r="K27" s="62">
        <f>VLOOKUP($A27,'Occupancy Raw Data'!$B$6:$BE$43,'Occupancy Raw Data'!R$1,FALSE)</f>
        <v>51.471421183539697</v>
      </c>
      <c r="L27" s="63"/>
      <c r="M27" s="59">
        <f>VLOOKUP($A27,'Occupancy Raw Data'!$B$6:$BE$43,'Occupancy Raw Data'!T$1,FALSE)</f>
        <v>-22.008592916278399</v>
      </c>
      <c r="N27" s="60">
        <f>VLOOKUP($A27,'Occupancy Raw Data'!$B$6:$BE$43,'Occupancy Raw Data'!U$1,FALSE)</f>
        <v>-5.8955491657042201</v>
      </c>
      <c r="O27" s="60">
        <f>VLOOKUP($A27,'Occupancy Raw Data'!$B$6:$BE$43,'Occupancy Raw Data'!V$1,FALSE)</f>
        <v>-5.1518165959997404</v>
      </c>
      <c r="P27" s="60">
        <f>VLOOKUP($A27,'Occupancy Raw Data'!$B$6:$BE$43,'Occupancy Raw Data'!W$1,FALSE)</f>
        <v>-11.951097453289099</v>
      </c>
      <c r="Q27" s="60">
        <f>VLOOKUP($A27,'Occupancy Raw Data'!$B$6:$BE$43,'Occupancy Raw Data'!X$1,FALSE)</f>
        <v>19.728866872395798</v>
      </c>
      <c r="R27" s="61">
        <f>VLOOKUP($A27,'Occupancy Raw Data'!$B$6:$BE$43,'Occupancy Raw Data'!Y$1,FALSE)</f>
        <v>-4.5090530799708697</v>
      </c>
      <c r="S27" s="60">
        <f>VLOOKUP($A27,'Occupancy Raw Data'!$B$6:$BE$43,'Occupancy Raw Data'!AA$1,FALSE)</f>
        <v>51.324838204800699</v>
      </c>
      <c r="T27" s="60">
        <f>VLOOKUP($A27,'Occupancy Raw Data'!$B$6:$BE$43,'Occupancy Raw Data'!AB$1,FALSE)</f>
        <v>44.4592097733128</v>
      </c>
      <c r="U27" s="61">
        <f>VLOOKUP($A27,'Occupancy Raw Data'!$B$6:$BE$43,'Occupancy Raw Data'!AC$1,FALSE)</f>
        <v>47.915754681838003</v>
      </c>
      <c r="V27" s="62">
        <f>VLOOKUP($A27,'Occupancy Raw Data'!$B$6:$BE$43,'Occupancy Raw Data'!AE$1,FALSE)</f>
        <v>9.6243733275763699</v>
      </c>
      <c r="W27" s="63"/>
      <c r="X27" s="64">
        <f>VLOOKUP($A27,'ADR Raw Data'!$B$6:$BE$43,'ADR Raw Data'!G$1,FALSE)</f>
        <v>76.197783068782996</v>
      </c>
      <c r="Y27" s="65">
        <f>VLOOKUP($A27,'ADR Raw Data'!$B$6:$BE$43,'ADR Raw Data'!H$1,FALSE)</f>
        <v>79.534991631799102</v>
      </c>
      <c r="Z27" s="65">
        <f>VLOOKUP($A27,'ADR Raw Data'!$B$6:$BE$43,'ADR Raw Data'!I$1,FALSE)</f>
        <v>81.767489618723999</v>
      </c>
      <c r="AA27" s="65">
        <f>VLOOKUP($A27,'ADR Raw Data'!$B$6:$BE$43,'ADR Raw Data'!J$1,FALSE)</f>
        <v>83.235487632508807</v>
      </c>
      <c r="AB27" s="65">
        <f>VLOOKUP($A27,'ADR Raw Data'!$B$6:$BE$43,'ADR Raw Data'!K$1,FALSE)</f>
        <v>87.228120938118096</v>
      </c>
      <c r="AC27" s="66">
        <f>VLOOKUP($A27,'ADR Raw Data'!$B$6:$BE$43,'ADR Raw Data'!L$1,FALSE)</f>
        <v>82.340297037148403</v>
      </c>
      <c r="AD27" s="65">
        <f>VLOOKUP($A27,'ADR Raw Data'!$B$6:$BE$43,'ADR Raw Data'!N$1,FALSE)</f>
        <v>94.274162410623006</v>
      </c>
      <c r="AE27" s="65">
        <f>VLOOKUP($A27,'ADR Raw Data'!$B$6:$BE$43,'ADR Raw Data'!O$1,FALSE)</f>
        <v>95.129029020884104</v>
      </c>
      <c r="AF27" s="66">
        <f>VLOOKUP($A27,'ADR Raw Data'!$B$6:$BE$43,'ADR Raw Data'!P$1,FALSE)</f>
        <v>94.688721557280005</v>
      </c>
      <c r="AG27" s="67">
        <f>VLOOKUP($A27,'ADR Raw Data'!$B$6:$BE$43,'ADR Raw Data'!R$1,FALSE)</f>
        <v>86.832190804267697</v>
      </c>
      <c r="AH27" s="63"/>
      <c r="AI27" s="59">
        <f>VLOOKUP($A27,'ADR Raw Data'!$B$6:$BE$43,'ADR Raw Data'!T$1,FALSE)</f>
        <v>3.50091752571314</v>
      </c>
      <c r="AJ27" s="60">
        <f>VLOOKUP($A27,'ADR Raw Data'!$B$6:$BE$43,'ADR Raw Data'!U$1,FALSE)</f>
        <v>12.0241712556801</v>
      </c>
      <c r="AK27" s="60">
        <f>VLOOKUP($A27,'ADR Raw Data'!$B$6:$BE$43,'ADR Raw Data'!V$1,FALSE)</f>
        <v>11.558110816921699</v>
      </c>
      <c r="AL27" s="60">
        <f>VLOOKUP($A27,'ADR Raw Data'!$B$6:$BE$43,'ADR Raw Data'!W$1,FALSE)</f>
        <v>11.0892408542498</v>
      </c>
      <c r="AM27" s="60">
        <f>VLOOKUP($A27,'ADR Raw Data'!$B$6:$BE$43,'ADR Raw Data'!X$1,FALSE)</f>
        <v>14.9058059348455</v>
      </c>
      <c r="AN27" s="61">
        <f>VLOOKUP($A27,'ADR Raw Data'!$B$6:$BE$43,'ADR Raw Data'!Y$1,FALSE)</f>
        <v>11.4738623220713</v>
      </c>
      <c r="AO27" s="60">
        <f>VLOOKUP($A27,'ADR Raw Data'!$B$6:$BE$43,'ADR Raw Data'!AA$1,FALSE)</f>
        <v>21.145980580170299</v>
      </c>
      <c r="AP27" s="60">
        <f>VLOOKUP($A27,'ADR Raw Data'!$B$6:$BE$43,'ADR Raw Data'!AB$1,FALSE)</f>
        <v>26.1438071927621</v>
      </c>
      <c r="AQ27" s="61">
        <f>VLOOKUP($A27,'ADR Raw Data'!$B$6:$BE$43,'ADR Raw Data'!AC$1,FALSE)</f>
        <v>23.5754509844514</v>
      </c>
      <c r="AR27" s="62">
        <f>VLOOKUP($A27,'ADR Raw Data'!$B$6:$BE$43,'ADR Raw Data'!AE$1,FALSE)</f>
        <v>16.383070663906999</v>
      </c>
      <c r="AS27" s="50"/>
      <c r="AT27" s="64">
        <f>VLOOKUP($A27,'RevPAR Raw Data'!$B$6:$BE$43,'RevPAR Raw Data'!G$1,FALSE)</f>
        <v>24.8256869505257</v>
      </c>
      <c r="AU27" s="65">
        <f>VLOOKUP($A27,'RevPAR Raw Data'!$B$6:$BE$43,'RevPAR Raw Data'!H$1,FALSE)</f>
        <v>32.768252025512801</v>
      </c>
      <c r="AV27" s="65">
        <f>VLOOKUP($A27,'RevPAR Raw Data'!$B$6:$BE$43,'RevPAR Raw Data'!I$1,FALSE)</f>
        <v>37.338748491639301</v>
      </c>
      <c r="AW27" s="65">
        <f>VLOOKUP($A27,'RevPAR Raw Data'!$B$6:$BE$43,'RevPAR Raw Data'!J$1,FALSE)</f>
        <v>40.606176521289399</v>
      </c>
      <c r="AX27" s="65">
        <f>VLOOKUP($A27,'RevPAR Raw Data'!$B$6:$BE$43,'RevPAR Raw Data'!K$1,FALSE)</f>
        <v>53.215018100327498</v>
      </c>
      <c r="AY27" s="66">
        <f>VLOOKUP($A27,'RevPAR Raw Data'!$B$6:$BE$43,'RevPAR Raw Data'!L$1,FALSE)</f>
        <v>37.750776417858901</v>
      </c>
      <c r="AZ27" s="65">
        <f>VLOOKUP($A27,'RevPAR Raw Data'!$B$6:$BE$43,'RevPAR Raw Data'!N$1,FALSE)</f>
        <v>63.6403413204619</v>
      </c>
      <c r="BA27" s="65">
        <f>VLOOKUP($A27,'RevPAR Raw Data'!$B$6:$BE$43,'RevPAR Raw Data'!O$1,FALSE)</f>
        <v>60.462115152559903</v>
      </c>
      <c r="BB27" s="66">
        <f>VLOOKUP($A27,'RevPAR Raw Data'!$B$6:$BE$43,'RevPAR Raw Data'!P$1,FALSE)</f>
        <v>62.051228236510902</v>
      </c>
      <c r="BC27" s="67">
        <f>VLOOKUP($A27,'RevPAR Raw Data'!$B$6:$BE$43,'RevPAR Raw Data'!R$1,FALSE)</f>
        <v>44.693762651759499</v>
      </c>
      <c r="BD27" s="63"/>
      <c r="BE27" s="59">
        <f>VLOOKUP($A27,'RevPAR Raw Data'!$B$6:$BE$43,'RevPAR Raw Data'!T$1,FALSE)</f>
        <v>-19.2781780771341</v>
      </c>
      <c r="BF27" s="60">
        <f>VLOOKUP($A27,'RevPAR Raw Data'!$B$6:$BE$43,'RevPAR Raw Data'!U$1,FALSE)</f>
        <v>5.4197311618288504</v>
      </c>
      <c r="BG27" s="60">
        <f>VLOOKUP($A27,'RevPAR Raw Data'!$B$6:$BE$43,'RevPAR Raw Data'!V$1,FALSE)</f>
        <v>5.8108415496717898</v>
      </c>
      <c r="BH27" s="60">
        <f>VLOOKUP($A27,'RevPAR Raw Data'!$B$6:$BE$43,'RevPAR Raw Data'!W$1,FALSE)</f>
        <v>-2.1871425803606699</v>
      </c>
      <c r="BI27" s="60">
        <f>VLOOKUP($A27,'RevPAR Raw Data'!$B$6:$BE$43,'RevPAR Raw Data'!X$1,FALSE)</f>
        <v>37.575419416384698</v>
      </c>
      <c r="BJ27" s="61">
        <f>VLOOKUP($A27,'RevPAR Raw Data'!$B$6:$BE$43,'RevPAR Raw Data'!Y$1,FALSE)</f>
        <v>6.4474466996755</v>
      </c>
      <c r="BK27" s="60">
        <f>VLOOKUP($A27,'RevPAR Raw Data'!$B$6:$BE$43,'RevPAR Raw Data'!AA$1,FALSE)</f>
        <v>83.323959104562107</v>
      </c>
      <c r="BL27" s="60">
        <f>VLOOKUP($A27,'RevPAR Raw Data'!$B$6:$BE$43,'RevPAR Raw Data'!AB$1,FALSE)</f>
        <v>82.226347048635603</v>
      </c>
      <c r="BM27" s="61">
        <f>VLOOKUP($A27,'RevPAR Raw Data'!$B$6:$BE$43,'RevPAR Raw Data'!AC$1,FALSE)</f>
        <v>82.787560925136106</v>
      </c>
      <c r="BN27" s="62">
        <f>VLOOKUP($A27,'RevPAR Raw Data'!$B$6:$BE$43,'RevPAR Raw Data'!AE$1,FALSE)</f>
        <v>27.5842118746985</v>
      </c>
    </row>
    <row r="28" spans="1:66" x14ac:dyDescent="0.35">
      <c r="A28" s="78" t="s">
        <v>49</v>
      </c>
      <c r="B28" s="59">
        <f>VLOOKUP($A28,'Occupancy Raw Data'!$B$6:$BE$43,'Occupancy Raw Data'!G$1,FALSE)</f>
        <v>45.157200811358997</v>
      </c>
      <c r="C28" s="60">
        <f>VLOOKUP($A28,'Occupancy Raw Data'!$B$6:$BE$43,'Occupancy Raw Data'!H$1,FALSE)</f>
        <v>54.444724250818403</v>
      </c>
      <c r="D28" s="60">
        <f>VLOOKUP($A28,'Occupancy Raw Data'!$B$6:$BE$43,'Occupancy Raw Data'!I$1,FALSE)</f>
        <v>56.081591538655204</v>
      </c>
      <c r="E28" s="60">
        <f>VLOOKUP($A28,'Occupancy Raw Data'!$B$6:$BE$43,'Occupancy Raw Data'!J$1,FALSE)</f>
        <v>60.387811634348999</v>
      </c>
      <c r="F28" s="60">
        <f>VLOOKUP($A28,'Occupancy Raw Data'!$B$6:$BE$43,'Occupancy Raw Data'!K$1,FALSE)</f>
        <v>63.913371946612898</v>
      </c>
      <c r="G28" s="61">
        <f>VLOOKUP($A28,'Occupancy Raw Data'!$B$6:$BE$43,'Occupancy Raw Data'!L$1,FALSE)</f>
        <v>56.011700625378197</v>
      </c>
      <c r="H28" s="60">
        <f>VLOOKUP($A28,'Occupancy Raw Data'!$B$6:$BE$43,'Occupancy Raw Data'!N$1,FALSE)</f>
        <v>74.313774867791395</v>
      </c>
      <c r="I28" s="60">
        <f>VLOOKUP($A28,'Occupancy Raw Data'!$B$6:$BE$43,'Occupancy Raw Data'!O$1,FALSE)</f>
        <v>89.221858473935995</v>
      </c>
      <c r="J28" s="61">
        <f>VLOOKUP($A28,'Occupancy Raw Data'!$B$6:$BE$43,'Occupancy Raw Data'!P$1,FALSE)</f>
        <v>81.767816670863695</v>
      </c>
      <c r="K28" s="62">
        <f>VLOOKUP($A28,'Occupancy Raw Data'!$B$6:$BE$43,'Occupancy Raw Data'!R$1,FALSE)</f>
        <v>63.377745768815203</v>
      </c>
      <c r="L28" s="63"/>
      <c r="M28" s="59">
        <f>VLOOKUP($A28,'Occupancy Raw Data'!$B$6:$BE$43,'Occupancy Raw Data'!T$1,FALSE)</f>
        <v>-24.618376923731301</v>
      </c>
      <c r="N28" s="60">
        <f>VLOOKUP($A28,'Occupancy Raw Data'!$B$6:$BE$43,'Occupancy Raw Data'!U$1,FALSE)</f>
        <v>-6.3441754356940399</v>
      </c>
      <c r="O28" s="60">
        <f>VLOOKUP($A28,'Occupancy Raw Data'!$B$6:$BE$43,'Occupancy Raw Data'!V$1,FALSE)</f>
        <v>-2.9100285679233</v>
      </c>
      <c r="P28" s="60">
        <f>VLOOKUP($A28,'Occupancy Raw Data'!$B$6:$BE$43,'Occupancy Raw Data'!W$1,FALSE)</f>
        <v>-23.585570351581701</v>
      </c>
      <c r="Q28" s="60">
        <f>VLOOKUP($A28,'Occupancy Raw Data'!$B$6:$BE$43,'Occupancy Raw Data'!X$1,FALSE)</f>
        <v>-21.667274123130099</v>
      </c>
      <c r="R28" s="61">
        <f>VLOOKUP($A28,'Occupancy Raw Data'!$B$6:$BE$43,'Occupancy Raw Data'!Y$1,FALSE)</f>
        <v>-16.753050289089899</v>
      </c>
      <c r="S28" s="60">
        <f>VLOOKUP($A28,'Occupancy Raw Data'!$B$6:$BE$43,'Occupancy Raw Data'!AA$1,FALSE)</f>
        <v>5.0393954299512496</v>
      </c>
      <c r="T28" s="60">
        <f>VLOOKUP($A28,'Occupancy Raw Data'!$B$6:$BE$43,'Occupancy Raw Data'!AB$1,FALSE)</f>
        <v>21.610615317214101</v>
      </c>
      <c r="U28" s="61">
        <f>VLOOKUP($A28,'Occupancy Raw Data'!$B$6:$BE$43,'Occupancy Raw Data'!AC$1,FALSE)</f>
        <v>13.475542239873599</v>
      </c>
      <c r="V28" s="62">
        <f>VLOOKUP($A28,'Occupancy Raw Data'!$B$6:$BE$43,'Occupancy Raw Data'!AE$1,FALSE)</f>
        <v>-7.6768783497587201</v>
      </c>
      <c r="W28" s="63"/>
      <c r="X28" s="64">
        <f>VLOOKUP($A28,'ADR Raw Data'!$B$6:$BE$43,'ADR Raw Data'!G$1,FALSE)</f>
        <v>100.725631667602</v>
      </c>
      <c r="Y28" s="65">
        <f>VLOOKUP($A28,'ADR Raw Data'!$B$6:$BE$43,'ADR Raw Data'!H$1,FALSE)</f>
        <v>112.09685476410699</v>
      </c>
      <c r="Z28" s="65">
        <f>VLOOKUP($A28,'ADR Raw Data'!$B$6:$BE$43,'ADR Raw Data'!I$1,FALSE)</f>
        <v>103.341010327795</v>
      </c>
      <c r="AA28" s="65">
        <f>VLOOKUP($A28,'ADR Raw Data'!$B$6:$BE$43,'ADR Raw Data'!J$1,FALSE)</f>
        <v>106.47988323603001</v>
      </c>
      <c r="AB28" s="65">
        <f>VLOOKUP($A28,'ADR Raw Data'!$B$6:$BE$43,'ADR Raw Data'!K$1,FALSE)</f>
        <v>111.716150512214</v>
      </c>
      <c r="AC28" s="66">
        <f>VLOOKUP($A28,'ADR Raw Data'!$B$6:$BE$43,'ADR Raw Data'!L$1,FALSE)</f>
        <v>107.21776787322101</v>
      </c>
      <c r="AD28" s="65">
        <f>VLOOKUP($A28,'ADR Raw Data'!$B$6:$BE$43,'ADR Raw Data'!N$1,FALSE)</f>
        <v>130.56531006438399</v>
      </c>
      <c r="AE28" s="65">
        <f>VLOOKUP($A28,'ADR Raw Data'!$B$6:$BE$43,'ADR Raw Data'!O$1,FALSE)</f>
        <v>144.73066610217299</v>
      </c>
      <c r="AF28" s="66">
        <f>VLOOKUP($A28,'ADR Raw Data'!$B$6:$BE$43,'ADR Raw Data'!P$1,FALSE)</f>
        <v>138.29365260240201</v>
      </c>
      <c r="AG28" s="67">
        <f>VLOOKUP($A28,'ADR Raw Data'!$B$6:$BE$43,'ADR Raw Data'!R$1,FALSE)</f>
        <v>118.684063068181</v>
      </c>
      <c r="AH28" s="63"/>
      <c r="AI28" s="59">
        <f>VLOOKUP($A28,'ADR Raw Data'!$B$6:$BE$43,'ADR Raw Data'!T$1,FALSE)</f>
        <v>-8.6504046000134602E-2</v>
      </c>
      <c r="AJ28" s="60">
        <f>VLOOKUP($A28,'ADR Raw Data'!$B$6:$BE$43,'ADR Raw Data'!U$1,FALSE)</f>
        <v>27.450130699956102</v>
      </c>
      <c r="AK28" s="60">
        <f>VLOOKUP($A28,'ADR Raw Data'!$B$6:$BE$43,'ADR Raw Data'!V$1,FALSE)</f>
        <v>16.9247362024139</v>
      </c>
      <c r="AL28" s="60">
        <f>VLOOKUP($A28,'ADR Raw Data'!$B$6:$BE$43,'ADR Raw Data'!W$1,FALSE)</f>
        <v>13.7623080958112</v>
      </c>
      <c r="AM28" s="60">
        <f>VLOOKUP($A28,'ADR Raw Data'!$B$6:$BE$43,'ADR Raw Data'!X$1,FALSE)</f>
        <v>15.089211997813401</v>
      </c>
      <c r="AN28" s="61">
        <f>VLOOKUP($A28,'ADR Raw Data'!$B$6:$BE$43,'ADR Raw Data'!Y$1,FALSE)</f>
        <v>14.2390527321168</v>
      </c>
      <c r="AO28" s="60">
        <f>VLOOKUP($A28,'ADR Raw Data'!$B$6:$BE$43,'ADR Raw Data'!AA$1,FALSE)</f>
        <v>30.000297183966101</v>
      </c>
      <c r="AP28" s="60">
        <f>VLOOKUP($A28,'ADR Raw Data'!$B$6:$BE$43,'ADR Raw Data'!AB$1,FALSE)</f>
        <v>39.379357944911597</v>
      </c>
      <c r="AQ28" s="61">
        <f>VLOOKUP($A28,'ADR Raw Data'!$B$6:$BE$43,'ADR Raw Data'!AC$1,FALSE)</f>
        <v>35.359156024572798</v>
      </c>
      <c r="AR28" s="62">
        <f>VLOOKUP($A28,'ADR Raw Data'!$B$6:$BE$43,'ADR Raw Data'!AE$1,FALSE)</f>
        <v>23.183579063694101</v>
      </c>
      <c r="AS28" s="50"/>
      <c r="AT28" s="64">
        <f>VLOOKUP($A28,'RevPAR Raw Data'!$B$6:$BE$43,'RevPAR Raw Data'!G$1,FALSE)</f>
        <v>45.484875760648997</v>
      </c>
      <c r="AU28" s="65">
        <f>VLOOKUP($A28,'RevPAR Raw Data'!$B$6:$BE$43,'RevPAR Raw Data'!H$1,FALSE)</f>
        <v>61.030823470158602</v>
      </c>
      <c r="AV28" s="65">
        <f>VLOOKUP($A28,'RevPAR Raw Data'!$B$6:$BE$43,'RevPAR Raw Data'!I$1,FALSE)</f>
        <v>57.9552833039536</v>
      </c>
      <c r="AW28" s="65">
        <f>VLOOKUP($A28,'RevPAR Raw Data'!$B$6:$BE$43,'RevPAR Raw Data'!J$1,FALSE)</f>
        <v>64.300871317048603</v>
      </c>
      <c r="AX28" s="65">
        <f>VLOOKUP($A28,'RevPAR Raw Data'!$B$6:$BE$43,'RevPAR Raw Data'!K$1,FALSE)</f>
        <v>71.401558801309406</v>
      </c>
      <c r="AY28" s="66">
        <f>VLOOKUP($A28,'RevPAR Raw Data'!$B$6:$BE$43,'RevPAR Raw Data'!L$1,FALSE)</f>
        <v>60.054495158361902</v>
      </c>
      <c r="AZ28" s="65">
        <f>VLOOKUP($A28,'RevPAR Raw Data'!$B$6:$BE$43,'RevPAR Raw Data'!N$1,FALSE)</f>
        <v>97.028010576680899</v>
      </c>
      <c r="BA28" s="65">
        <f>VLOOKUP($A28,'RevPAR Raw Data'!$B$6:$BE$43,'RevPAR Raw Data'!O$1,FALSE)</f>
        <v>129.13139007806501</v>
      </c>
      <c r="BB28" s="66">
        <f>VLOOKUP($A28,'RevPAR Raw Data'!$B$6:$BE$43,'RevPAR Raw Data'!P$1,FALSE)</f>
        <v>113.079700327373</v>
      </c>
      <c r="BC28" s="67">
        <f>VLOOKUP($A28,'RevPAR Raw Data'!$B$6:$BE$43,'RevPAR Raw Data'!R$1,FALSE)</f>
        <v>75.219283759452594</v>
      </c>
      <c r="BD28" s="63"/>
      <c r="BE28" s="59">
        <f>VLOOKUP($A28,'RevPAR Raw Data'!$B$6:$BE$43,'RevPAR Raw Data'!T$1,FALSE)</f>
        <v>-24.683585077632799</v>
      </c>
      <c r="BF28" s="60">
        <f>VLOOKUP($A28,'RevPAR Raw Data'!$B$6:$BE$43,'RevPAR Raw Data'!U$1,FALSE)</f>
        <v>19.364470815329501</v>
      </c>
      <c r="BG28" s="60">
        <f>VLOOKUP($A28,'RevPAR Raw Data'!$B$6:$BE$43,'RevPAR Raw Data'!V$1,FALSE)</f>
        <v>13.522192975954701</v>
      </c>
      <c r="BH28" s="60">
        <f>VLOOKUP($A28,'RevPAR Raw Data'!$B$6:$BE$43,'RevPAR Raw Data'!W$1,FALSE)</f>
        <v>-13.069181113709501</v>
      </c>
      <c r="BI28" s="60">
        <f>VLOOKUP($A28,'RevPAR Raw Data'!$B$6:$BE$43,'RevPAR Raw Data'!X$1,FALSE)</f>
        <v>-9.8474830519032004</v>
      </c>
      <c r="BJ28" s="61">
        <f>VLOOKUP($A28,'RevPAR Raw Data'!$B$6:$BE$43,'RevPAR Raw Data'!Y$1,FALSE)</f>
        <v>-4.8994732218746497</v>
      </c>
      <c r="BK28" s="60">
        <f>VLOOKUP($A28,'RevPAR Raw Data'!$B$6:$BE$43,'RevPAR Raw Data'!AA$1,FALSE)</f>
        <v>36.551526219178001</v>
      </c>
      <c r="BL28" s="60">
        <f>VLOOKUP($A28,'RevPAR Raw Data'!$B$6:$BE$43,'RevPAR Raw Data'!AB$1,FALSE)</f>
        <v>69.500094821989506</v>
      </c>
      <c r="BM28" s="61">
        <f>VLOOKUP($A28,'RevPAR Raw Data'!$B$6:$BE$43,'RevPAR Raw Data'!AC$1,FALSE)</f>
        <v>53.599536270200701</v>
      </c>
      <c r="BN28" s="62">
        <f>VLOOKUP($A28,'RevPAR Raw Data'!$B$6:$BE$43,'RevPAR Raw Data'!AE$1,FALSE)</f>
        <v>13.7269255520954</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40.458955798552203</v>
      </c>
      <c r="C30" s="60">
        <f>VLOOKUP($A30,'Occupancy Raw Data'!$B$6:$BE$43,'Occupancy Raw Data'!H$1,FALSE)</f>
        <v>52.518096411519998</v>
      </c>
      <c r="D30" s="60">
        <f>VLOOKUP($A30,'Occupancy Raw Data'!$B$6:$BE$43,'Occupancy Raw Data'!I$1,FALSE)</f>
        <v>60.8039427075311</v>
      </c>
      <c r="E30" s="60">
        <f>VLOOKUP($A30,'Occupancy Raw Data'!$B$6:$BE$43,'Occupancy Raw Data'!J$1,FALSE)</f>
        <v>61.2505775450485</v>
      </c>
      <c r="F30" s="60">
        <f>VLOOKUP($A30,'Occupancy Raw Data'!$B$6:$BE$43,'Occupancy Raw Data'!K$1,FALSE)</f>
        <v>59.972277837671299</v>
      </c>
      <c r="G30" s="61">
        <f>VLOOKUP($A30,'Occupancy Raw Data'!$B$6:$BE$43,'Occupancy Raw Data'!L$1,FALSE)</f>
        <v>55.000770060064603</v>
      </c>
      <c r="H30" s="60">
        <f>VLOOKUP($A30,'Occupancy Raw Data'!$B$6:$BE$43,'Occupancy Raw Data'!N$1,FALSE)</f>
        <v>65.393500693053994</v>
      </c>
      <c r="I30" s="60">
        <f>VLOOKUP($A30,'Occupancy Raw Data'!$B$6:$BE$43,'Occupancy Raw Data'!O$1,FALSE)</f>
        <v>67.703680887109101</v>
      </c>
      <c r="J30" s="61">
        <f>VLOOKUP($A30,'Occupancy Raw Data'!$B$6:$BE$43,'Occupancy Raw Data'!P$1,FALSE)</f>
        <v>66.548590790081604</v>
      </c>
      <c r="K30" s="62">
        <f>VLOOKUP($A30,'Occupancy Raw Data'!$B$6:$BE$43,'Occupancy Raw Data'!R$1,FALSE)</f>
        <v>58.300147411498003</v>
      </c>
      <c r="L30" s="63"/>
      <c r="M30" s="59">
        <f>VLOOKUP($A30,'Occupancy Raw Data'!$B$6:$BE$43,'Occupancy Raw Data'!T$1,FALSE)</f>
        <v>25.893303843977201</v>
      </c>
      <c r="N30" s="60">
        <f>VLOOKUP($A30,'Occupancy Raw Data'!$B$6:$BE$43,'Occupancy Raw Data'!U$1,FALSE)</f>
        <v>52.053697650389701</v>
      </c>
      <c r="O30" s="60">
        <f>VLOOKUP($A30,'Occupancy Raw Data'!$B$6:$BE$43,'Occupancy Raw Data'!V$1,FALSE)</f>
        <v>72.1529393614843</v>
      </c>
      <c r="P30" s="60">
        <f>VLOOKUP($A30,'Occupancy Raw Data'!$B$6:$BE$43,'Occupancy Raw Data'!W$1,FALSE)</f>
        <v>64.404249639449304</v>
      </c>
      <c r="Q30" s="60">
        <f>VLOOKUP($A30,'Occupancy Raw Data'!$B$6:$BE$43,'Occupancy Raw Data'!X$1,FALSE)</f>
        <v>89.443013254891596</v>
      </c>
      <c r="R30" s="61">
        <f>VLOOKUP($A30,'Occupancy Raw Data'!$B$6:$BE$43,'Occupancy Raw Data'!Y$1,FALSE)</f>
        <v>60.905994264952902</v>
      </c>
      <c r="S30" s="60">
        <f>VLOOKUP($A30,'Occupancy Raw Data'!$B$6:$BE$43,'Occupancy Raw Data'!AA$1,FALSE)</f>
        <v>70.709836056867601</v>
      </c>
      <c r="T30" s="60">
        <f>VLOOKUP($A30,'Occupancy Raw Data'!$B$6:$BE$43,'Occupancy Raw Data'!AB$1,FALSE)</f>
        <v>65.580734974273597</v>
      </c>
      <c r="U30" s="61">
        <f>VLOOKUP($A30,'Occupancy Raw Data'!$B$6:$BE$43,'Occupancy Raw Data'!AC$1,FALSE)</f>
        <v>68.061680001335702</v>
      </c>
      <c r="V30" s="62">
        <f>VLOOKUP($A30,'Occupancy Raw Data'!$B$6:$BE$43,'Occupancy Raw Data'!AE$1,FALSE)</f>
        <v>63.171832576389498</v>
      </c>
      <c r="W30" s="63"/>
      <c r="X30" s="64">
        <f>VLOOKUP($A30,'ADR Raw Data'!$B$6:$BE$43,'ADR Raw Data'!G$1,FALSE)</f>
        <v>74.961263799010197</v>
      </c>
      <c r="Y30" s="65">
        <f>VLOOKUP($A30,'ADR Raw Data'!$B$6:$BE$43,'ADR Raw Data'!H$1,FALSE)</f>
        <v>83.868651026392897</v>
      </c>
      <c r="Z30" s="65">
        <f>VLOOKUP($A30,'ADR Raw Data'!$B$6:$BE$43,'ADR Raw Data'!I$1,FALSE)</f>
        <v>87.716129685916897</v>
      </c>
      <c r="AA30" s="65">
        <f>VLOOKUP($A30,'ADR Raw Data'!$B$6:$BE$43,'ADR Raw Data'!J$1,FALSE)</f>
        <v>86.484040734221693</v>
      </c>
      <c r="AB30" s="65">
        <f>VLOOKUP($A30,'ADR Raw Data'!$B$6:$BE$43,'ADR Raw Data'!K$1,FALSE)</f>
        <v>86.554964047252099</v>
      </c>
      <c r="AC30" s="66">
        <f>VLOOKUP($A30,'ADR Raw Data'!$B$6:$BE$43,'ADR Raw Data'!L$1,FALSE)</f>
        <v>84.577211021505306</v>
      </c>
      <c r="AD30" s="65">
        <f>VLOOKUP($A30,'ADR Raw Data'!$B$6:$BE$43,'ADR Raw Data'!N$1,FALSE)</f>
        <v>87.928626943005099</v>
      </c>
      <c r="AE30" s="65">
        <f>VLOOKUP($A30,'ADR Raw Data'!$B$6:$BE$43,'ADR Raw Data'!O$1,FALSE)</f>
        <v>91.156271610554995</v>
      </c>
      <c r="AF30" s="66">
        <f>VLOOKUP($A30,'ADR Raw Data'!$B$6:$BE$43,'ADR Raw Data'!P$1,FALSE)</f>
        <v>89.570460541541294</v>
      </c>
      <c r="AG30" s="67">
        <f>VLOOKUP($A30,'ADR Raw Data'!$B$6:$BE$43,'ADR Raw Data'!R$1,FALSE)</f>
        <v>86.205698543286204</v>
      </c>
      <c r="AH30" s="80"/>
      <c r="AI30" s="59">
        <f>VLOOKUP($A30,'ADR Raw Data'!$B$6:$BE$43,'ADR Raw Data'!T$1,FALSE)</f>
        <v>5.0126802004807498</v>
      </c>
      <c r="AJ30" s="60">
        <f>VLOOKUP($A30,'ADR Raw Data'!$B$6:$BE$43,'ADR Raw Data'!U$1,FALSE)</f>
        <v>17.3696032853275</v>
      </c>
      <c r="AK30" s="60">
        <f>VLOOKUP($A30,'ADR Raw Data'!$B$6:$BE$43,'ADR Raw Data'!V$1,FALSE)</f>
        <v>19.065773358790501</v>
      </c>
      <c r="AL30" s="60">
        <f>VLOOKUP($A30,'ADR Raw Data'!$B$6:$BE$43,'ADR Raw Data'!W$1,FALSE)</f>
        <v>21.437109894656199</v>
      </c>
      <c r="AM30" s="60">
        <f>VLOOKUP($A30,'ADR Raw Data'!$B$6:$BE$43,'ADR Raw Data'!X$1,FALSE)</f>
        <v>24.765809483964201</v>
      </c>
      <c r="AN30" s="61">
        <f>VLOOKUP($A30,'ADR Raw Data'!$B$6:$BE$43,'ADR Raw Data'!Y$1,FALSE)</f>
        <v>18.3521364693941</v>
      </c>
      <c r="AO30" s="60">
        <f>VLOOKUP($A30,'ADR Raw Data'!$B$6:$BE$43,'ADR Raw Data'!AA$1,FALSE)</f>
        <v>19.807719340783802</v>
      </c>
      <c r="AP30" s="60">
        <f>VLOOKUP($A30,'ADR Raw Data'!$B$6:$BE$43,'ADR Raw Data'!AB$1,FALSE)</f>
        <v>22.681710622844498</v>
      </c>
      <c r="AQ30" s="61">
        <f>VLOOKUP($A30,'ADR Raw Data'!$B$6:$BE$43,'ADR Raw Data'!AC$1,FALSE)</f>
        <v>21.267114616201599</v>
      </c>
      <c r="AR30" s="62">
        <f>VLOOKUP($A30,'ADR Raw Data'!$B$6:$BE$43,'ADR Raw Data'!AE$1,FALSE)</f>
        <v>19.361724211138899</v>
      </c>
      <c r="AS30" s="50"/>
      <c r="AT30" s="64">
        <f>VLOOKUP($A30,'RevPAR Raw Data'!$B$6:$BE$43,'RevPAR Raw Data'!G$1,FALSE)</f>
        <v>30.328544586477701</v>
      </c>
      <c r="AU30" s="65">
        <f>VLOOKUP($A30,'RevPAR Raw Data'!$B$6:$BE$43,'RevPAR Raw Data'!H$1,FALSE)</f>
        <v>44.0462190050823</v>
      </c>
      <c r="AV30" s="65">
        <f>VLOOKUP($A30,'RevPAR Raw Data'!$B$6:$BE$43,'RevPAR Raw Data'!I$1,FALSE)</f>
        <v>53.3348652394886</v>
      </c>
      <c r="AW30" s="65">
        <f>VLOOKUP($A30,'RevPAR Raw Data'!$B$6:$BE$43,'RevPAR Raw Data'!J$1,FALSE)</f>
        <v>52.971974434005801</v>
      </c>
      <c r="AX30" s="65">
        <f>VLOOKUP($A30,'RevPAR Raw Data'!$B$6:$BE$43,'RevPAR Raw Data'!K$1,FALSE)</f>
        <v>51.9089835207146</v>
      </c>
      <c r="AY30" s="66">
        <f>VLOOKUP($A30,'RevPAR Raw Data'!$B$6:$BE$43,'RevPAR Raw Data'!L$1,FALSE)</f>
        <v>46.518117357153798</v>
      </c>
      <c r="AZ30" s="65">
        <f>VLOOKUP($A30,'RevPAR Raw Data'!$B$6:$BE$43,'RevPAR Raw Data'!N$1,FALSE)</f>
        <v>57.499607269366997</v>
      </c>
      <c r="BA30" s="65">
        <f>VLOOKUP($A30,'RevPAR Raw Data'!$B$6:$BE$43,'RevPAR Raw Data'!O$1,FALSE)</f>
        <v>61.716151239796702</v>
      </c>
      <c r="BB30" s="66">
        <f>VLOOKUP($A30,'RevPAR Raw Data'!$B$6:$BE$43,'RevPAR Raw Data'!P$1,FALSE)</f>
        <v>59.607879254581803</v>
      </c>
      <c r="BC30" s="67">
        <f>VLOOKUP($A30,'RevPAR Raw Data'!$B$6:$BE$43,'RevPAR Raw Data'!R$1,FALSE)</f>
        <v>50.258049327847502</v>
      </c>
      <c r="BD30" s="63"/>
      <c r="BE30" s="59">
        <f>VLOOKUP($A30,'RevPAR Raw Data'!$B$6:$BE$43,'RevPAR Raw Data'!T$1,FALSE)</f>
        <v>32.2039325594953</v>
      </c>
      <c r="BF30" s="60">
        <f>VLOOKUP($A30,'RevPAR Raw Data'!$B$6:$BE$43,'RevPAR Raw Data'!U$1,FALSE)</f>
        <v>78.464821712933897</v>
      </c>
      <c r="BG30" s="60">
        <f>VLOOKUP($A30,'RevPAR Raw Data'!$B$6:$BE$43,'RevPAR Raw Data'!V$1,FALSE)</f>
        <v>104.975228610641</v>
      </c>
      <c r="BH30" s="60">
        <f>VLOOKUP($A30,'RevPAR Raw Data'!$B$6:$BE$43,'RevPAR Raw Data'!W$1,FALSE)</f>
        <v>99.647769306143104</v>
      </c>
      <c r="BI30" s="60">
        <f>VLOOKUP($A30,'RevPAR Raw Data'!$B$6:$BE$43,'RevPAR Raw Data'!X$1,FALSE)</f>
        <v>136.360108998279</v>
      </c>
      <c r="BJ30" s="61">
        <f>VLOOKUP($A30,'RevPAR Raw Data'!$B$6:$BE$43,'RevPAR Raw Data'!Y$1,FALSE)</f>
        <v>90.435681919892602</v>
      </c>
      <c r="BK30" s="60">
        <f>VLOOKUP($A30,'RevPAR Raw Data'!$B$6:$BE$43,'RevPAR Raw Data'!AA$1,FALSE)</f>
        <v>104.52356127012401</v>
      </c>
      <c r="BL30" s="60">
        <f>VLOOKUP($A30,'RevPAR Raw Data'!$B$6:$BE$43,'RevPAR Raw Data'!AB$1,FALSE)</f>
        <v>103.13727812831701</v>
      </c>
      <c r="BM30" s="61">
        <f>VLOOKUP($A30,'RevPAR Raw Data'!$B$6:$BE$43,'RevPAR Raw Data'!AC$1,FALSE)</f>
        <v>103.803550113133</v>
      </c>
      <c r="BN30" s="62">
        <f>VLOOKUP($A30,'RevPAR Raw Data'!$B$6:$BE$43,'RevPAR Raw Data'!AE$1,FALSE)</f>
        <v>94.764712790091494</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43.716237332023702</v>
      </c>
      <c r="C32" s="60">
        <f>VLOOKUP($A32,'Occupancy Raw Data'!$B$6:$BE$43,'Occupancy Raw Data'!H$1,FALSE)</f>
        <v>54.319389258449</v>
      </c>
      <c r="D32" s="60">
        <f>VLOOKUP($A32,'Occupancy Raw Data'!$B$6:$BE$43,'Occupancy Raw Data'!I$1,FALSE)</f>
        <v>59.283896602526802</v>
      </c>
      <c r="E32" s="60">
        <f>VLOOKUP($A32,'Occupancy Raw Data'!$B$6:$BE$43,'Occupancy Raw Data'!J$1,FALSE)</f>
        <v>61.413455957855199</v>
      </c>
      <c r="F32" s="60">
        <f>VLOOKUP($A32,'Occupancy Raw Data'!$B$6:$BE$43,'Occupancy Raw Data'!K$1,FALSE)</f>
        <v>58.051698736550698</v>
      </c>
      <c r="G32" s="61">
        <f>VLOOKUP($A32,'Occupancy Raw Data'!$B$6:$BE$43,'Occupancy Raw Data'!L$1,FALSE)</f>
        <v>55.356935577481103</v>
      </c>
      <c r="H32" s="60">
        <f>VLOOKUP($A32,'Occupancy Raw Data'!$B$6:$BE$43,'Occupancy Raw Data'!N$1,FALSE)</f>
        <v>67.145854725657301</v>
      </c>
      <c r="I32" s="60">
        <f>VLOOKUP($A32,'Occupancy Raw Data'!$B$6:$BE$43,'Occupancy Raw Data'!O$1,FALSE)</f>
        <v>72.3782311710344</v>
      </c>
      <c r="J32" s="61">
        <f>VLOOKUP($A32,'Occupancy Raw Data'!$B$6:$BE$43,'Occupancy Raw Data'!P$1,FALSE)</f>
        <v>69.762042948345893</v>
      </c>
      <c r="K32" s="62">
        <f>VLOOKUP($A32,'Occupancy Raw Data'!$B$6:$BE$43,'Occupancy Raw Data'!R$1,FALSE)</f>
        <v>59.472680540585301</v>
      </c>
      <c r="L32" s="63"/>
      <c r="M32" s="59">
        <f>VLOOKUP($A32,'Occupancy Raw Data'!$B$6:$BE$43,'Occupancy Raw Data'!T$1,FALSE)</f>
        <v>-40.1116582362922</v>
      </c>
      <c r="N32" s="60">
        <f>VLOOKUP($A32,'Occupancy Raw Data'!$B$6:$BE$43,'Occupancy Raw Data'!U$1,FALSE)</f>
        <v>-16.380531443197999</v>
      </c>
      <c r="O32" s="60">
        <f>VLOOKUP($A32,'Occupancy Raw Data'!$B$6:$BE$43,'Occupancy Raw Data'!V$1,FALSE)</f>
        <v>-6.2446573358801301</v>
      </c>
      <c r="P32" s="60">
        <f>VLOOKUP($A32,'Occupancy Raw Data'!$B$6:$BE$43,'Occupancy Raw Data'!W$1,FALSE)</f>
        <v>-7.6194115857593703</v>
      </c>
      <c r="Q32" s="60">
        <f>VLOOKUP($A32,'Occupancy Raw Data'!$B$6:$BE$43,'Occupancy Raw Data'!X$1,FALSE)</f>
        <v>-13.3047858697424</v>
      </c>
      <c r="R32" s="61">
        <f>VLOOKUP($A32,'Occupancy Raw Data'!$B$6:$BE$43,'Occupancy Raw Data'!Y$1,FALSE)</f>
        <v>-17.285964288064701</v>
      </c>
      <c r="S32" s="60">
        <f>VLOOKUP($A32,'Occupancy Raw Data'!$B$6:$BE$43,'Occupancy Raw Data'!AA$1,FALSE)</f>
        <v>-1.3987917731214601</v>
      </c>
      <c r="T32" s="60">
        <f>VLOOKUP($A32,'Occupancy Raw Data'!$B$6:$BE$43,'Occupancy Raw Data'!AB$1,FALSE)</f>
        <v>8.6411820032576596</v>
      </c>
      <c r="U32" s="61">
        <f>VLOOKUP($A32,'Occupancy Raw Data'!$B$6:$BE$43,'Occupancy Raw Data'!AC$1,FALSE)</f>
        <v>3.5661565825615398</v>
      </c>
      <c r="V32" s="62">
        <f>VLOOKUP($A32,'Occupancy Raw Data'!$B$6:$BE$43,'Occupancy Raw Data'!AE$1,FALSE)</f>
        <v>-11.3006576287285</v>
      </c>
      <c r="W32" s="63"/>
      <c r="X32" s="64">
        <f>VLOOKUP($A32,'ADR Raw Data'!$B$6:$BE$43,'ADR Raw Data'!G$1,FALSE)</f>
        <v>85.827315022467303</v>
      </c>
      <c r="Y32" s="65">
        <f>VLOOKUP($A32,'ADR Raw Data'!$B$6:$BE$43,'ADR Raw Data'!H$1,FALSE)</f>
        <v>89.890821624064998</v>
      </c>
      <c r="Z32" s="65">
        <f>VLOOKUP($A32,'ADR Raw Data'!$B$6:$BE$43,'ADR Raw Data'!I$1,FALSE)</f>
        <v>92.752452157541896</v>
      </c>
      <c r="AA32" s="65">
        <f>VLOOKUP($A32,'ADR Raw Data'!$B$6:$BE$43,'ADR Raw Data'!J$1,FALSE)</f>
        <v>94.615474956382599</v>
      </c>
      <c r="AB32" s="65">
        <f>VLOOKUP($A32,'ADR Raw Data'!$B$6:$BE$43,'ADR Raw Data'!K$1,FALSE)</f>
        <v>92.433283419210895</v>
      </c>
      <c r="AC32" s="66">
        <f>VLOOKUP($A32,'ADR Raw Data'!$B$6:$BE$43,'ADR Raw Data'!L$1,FALSE)</f>
        <v>91.443504772811494</v>
      </c>
      <c r="AD32" s="65">
        <f>VLOOKUP($A32,'ADR Raw Data'!$B$6:$BE$43,'ADR Raw Data'!N$1,FALSE)</f>
        <v>105.054635977393</v>
      </c>
      <c r="AE32" s="65">
        <f>VLOOKUP($A32,'ADR Raw Data'!$B$6:$BE$43,'ADR Raw Data'!O$1,FALSE)</f>
        <v>109.907112132987</v>
      </c>
      <c r="AF32" s="66">
        <f>VLOOKUP($A32,'ADR Raw Data'!$B$6:$BE$43,'ADR Raw Data'!P$1,FALSE)</f>
        <v>107.57186186484</v>
      </c>
      <c r="AG32" s="67">
        <f>VLOOKUP($A32,'ADR Raw Data'!$B$6:$BE$43,'ADR Raw Data'!R$1,FALSE)</f>
        <v>96.848854061705694</v>
      </c>
      <c r="AH32" s="63"/>
      <c r="AI32" s="59">
        <f>VLOOKUP($A32,'ADR Raw Data'!$B$6:$BE$43,'ADR Raw Data'!T$1,FALSE)</f>
        <v>3.1142457149396598</v>
      </c>
      <c r="AJ32" s="60">
        <f>VLOOKUP($A32,'ADR Raw Data'!$B$6:$BE$43,'ADR Raw Data'!U$1,FALSE)</f>
        <v>14.658346097916899</v>
      </c>
      <c r="AK32" s="60">
        <f>VLOOKUP($A32,'ADR Raw Data'!$B$6:$BE$43,'ADR Raw Data'!V$1,FALSE)</f>
        <v>15.766191569718201</v>
      </c>
      <c r="AL32" s="60">
        <f>VLOOKUP($A32,'ADR Raw Data'!$B$6:$BE$43,'ADR Raw Data'!W$1,FALSE)</f>
        <v>16.3315196919086</v>
      </c>
      <c r="AM32" s="60">
        <f>VLOOKUP($A32,'ADR Raw Data'!$B$6:$BE$43,'ADR Raw Data'!X$1,FALSE)</f>
        <v>13.254959836068499</v>
      </c>
      <c r="AN32" s="61">
        <f>VLOOKUP($A32,'ADR Raw Data'!$B$6:$BE$43,'ADR Raw Data'!Y$1,FALSE)</f>
        <v>12.8853771819086</v>
      </c>
      <c r="AO32" s="60">
        <f>VLOOKUP($A32,'ADR Raw Data'!$B$6:$BE$43,'ADR Raw Data'!AA$1,FALSE)</f>
        <v>22.5821581023813</v>
      </c>
      <c r="AP32" s="60">
        <f>VLOOKUP($A32,'ADR Raw Data'!$B$6:$BE$43,'ADR Raw Data'!AB$1,FALSE)</f>
        <v>27.296011867274899</v>
      </c>
      <c r="AQ32" s="61">
        <f>VLOOKUP($A32,'ADR Raw Data'!$B$6:$BE$43,'ADR Raw Data'!AC$1,FALSE)</f>
        <v>25.0586929154146</v>
      </c>
      <c r="AR32" s="62">
        <f>VLOOKUP($A32,'ADR Raw Data'!$B$6:$BE$43,'ADR Raw Data'!AE$1,FALSE)</f>
        <v>17.472149572618601</v>
      </c>
      <c r="AS32" s="50"/>
      <c r="AT32" s="64">
        <f>VLOOKUP($A32,'RevPAR Raw Data'!$B$6:$BE$43,'RevPAR Raw Data'!G$1,FALSE)</f>
        <v>37.520472730925398</v>
      </c>
      <c r="AU32" s="65">
        <f>VLOOKUP($A32,'RevPAR Raw Data'!$B$6:$BE$43,'RevPAR Raw Data'!H$1,FALSE)</f>
        <v>48.8281453055939</v>
      </c>
      <c r="AV32" s="65">
        <f>VLOOKUP($A32,'RevPAR Raw Data'!$B$6:$BE$43,'RevPAR Raw Data'!I$1,FALSE)</f>
        <v>54.987267833385403</v>
      </c>
      <c r="AW32" s="65">
        <f>VLOOKUP($A32,'RevPAR Raw Data'!$B$6:$BE$43,'RevPAR Raw Data'!J$1,FALSE)</f>
        <v>58.106633041653602</v>
      </c>
      <c r="AX32" s="65">
        <f>VLOOKUP($A32,'RevPAR Raw Data'!$B$6:$BE$43,'RevPAR Raw Data'!K$1,FALSE)</f>
        <v>53.659091222822397</v>
      </c>
      <c r="AY32" s="66">
        <f>VLOOKUP($A32,'RevPAR Raw Data'!$B$6:$BE$43,'RevPAR Raw Data'!L$1,FALSE)</f>
        <v>50.620322026876103</v>
      </c>
      <c r="AZ32" s="65">
        <f>VLOOKUP($A32,'RevPAR Raw Data'!$B$6:$BE$43,'RevPAR Raw Data'!N$1,FALSE)</f>
        <v>70.539833255948906</v>
      </c>
      <c r="BA32" s="65">
        <f>VLOOKUP($A32,'RevPAR Raw Data'!$B$6:$BE$43,'RevPAR Raw Data'!O$1,FALSE)</f>
        <v>79.548823693022001</v>
      </c>
      <c r="BB32" s="66">
        <f>VLOOKUP($A32,'RevPAR Raw Data'!$B$6:$BE$43,'RevPAR Raw Data'!P$1,FALSE)</f>
        <v>75.044328474485397</v>
      </c>
      <c r="BC32" s="67">
        <f>VLOOKUP($A32,'RevPAR Raw Data'!$B$6:$BE$43,'RevPAR Raw Data'!R$1,FALSE)</f>
        <v>57.5986095833359</v>
      </c>
      <c r="BD32" s="80"/>
      <c r="BE32" s="59">
        <f>VLOOKUP($A32,'RevPAR Raw Data'!$B$6:$BE$43,'RevPAR Raw Data'!T$1,FALSE)</f>
        <v>-38.246588119167498</v>
      </c>
      <c r="BF32" s="60">
        <f>VLOOKUP($A32,'RevPAR Raw Data'!$B$6:$BE$43,'RevPAR Raw Data'!U$1,FALSE)</f>
        <v>-4.1233003369031103</v>
      </c>
      <c r="BG32" s="60">
        <f>VLOOKUP($A32,'RevPAR Raw Data'!$B$6:$BE$43,'RevPAR Raw Data'!V$1,FALSE)</f>
        <v>8.5369895953908106</v>
      </c>
      <c r="BH32" s="60">
        <f>VLOOKUP($A32,'RevPAR Raw Data'!$B$6:$BE$43,'RevPAR Raw Data'!W$1,FALSE)</f>
        <v>7.4677424026133696</v>
      </c>
      <c r="BI32" s="60">
        <f>VLOOKUP($A32,'RevPAR Raw Data'!$B$6:$BE$43,'RevPAR Raw Data'!X$1,FALSE)</f>
        <v>-1.8133700569831499</v>
      </c>
      <c r="BJ32" s="61">
        <f>VLOOKUP($A32,'RevPAR Raw Data'!$B$6:$BE$43,'RevPAR Raw Data'!Y$1,FALSE)</f>
        <v>-6.6279488042031902</v>
      </c>
      <c r="BK32" s="60">
        <f>VLOOKUP($A32,'RevPAR Raw Data'!$B$6:$BE$43,'RevPAR Raw Data'!AA$1,FALSE)</f>
        <v>20.867488959530402</v>
      </c>
      <c r="BL32" s="60">
        <f>VLOOKUP($A32,'RevPAR Raw Data'!$B$6:$BE$43,'RevPAR Raw Data'!AB$1,FALSE)</f>
        <v>38.295891935614598</v>
      </c>
      <c r="BM32" s="61">
        <f>VLOOKUP($A32,'RevPAR Raw Data'!$B$6:$BE$43,'RevPAR Raw Data'!AC$1,FALSE)</f>
        <v>29.518481724883099</v>
      </c>
      <c r="BN32" s="62">
        <f>VLOOKUP($A32,'RevPAR Raw Data'!$B$6:$BE$43,'RevPAR Raw Data'!AE$1,FALSE)</f>
        <v>4.1970241403090496</v>
      </c>
    </row>
    <row r="33" spans="1:66" x14ac:dyDescent="0.35">
      <c r="A33" s="78" t="s">
        <v>46</v>
      </c>
      <c r="B33" s="59">
        <f>VLOOKUP($A33,'Occupancy Raw Data'!$B$6:$BE$43,'Occupancy Raw Data'!G$1,FALSE)</f>
        <v>51.933164950456501</v>
      </c>
      <c r="C33" s="60">
        <f>VLOOKUP($A33,'Occupancy Raw Data'!$B$6:$BE$43,'Occupancy Raw Data'!H$1,FALSE)</f>
        <v>62.152710316689301</v>
      </c>
      <c r="D33" s="60">
        <f>VLOOKUP($A33,'Occupancy Raw Data'!$B$6:$BE$43,'Occupancy Raw Data'!I$1,FALSE)</f>
        <v>63.7653001748591</v>
      </c>
      <c r="E33" s="60">
        <f>VLOOKUP($A33,'Occupancy Raw Data'!$B$6:$BE$43,'Occupancy Raw Data'!J$1,FALSE)</f>
        <v>63.590441033611803</v>
      </c>
      <c r="F33" s="60">
        <f>VLOOKUP($A33,'Occupancy Raw Data'!$B$6:$BE$43,'Occupancy Raw Data'!K$1,FALSE)</f>
        <v>59.607538371867101</v>
      </c>
      <c r="G33" s="61">
        <f>VLOOKUP($A33,'Occupancy Raw Data'!$B$6:$BE$43,'Occupancy Raw Data'!L$1,FALSE)</f>
        <v>60.2098309694967</v>
      </c>
      <c r="H33" s="60">
        <f>VLOOKUP($A33,'Occupancy Raw Data'!$B$6:$BE$43,'Occupancy Raw Data'!N$1,FALSE)</f>
        <v>64.717311054983398</v>
      </c>
      <c r="I33" s="60">
        <f>VLOOKUP($A33,'Occupancy Raw Data'!$B$6:$BE$43,'Occupancy Raw Data'!O$1,FALSE)</f>
        <v>68.195065086458101</v>
      </c>
      <c r="J33" s="61">
        <f>VLOOKUP($A33,'Occupancy Raw Data'!$B$6:$BE$43,'Occupancy Raw Data'!P$1,FALSE)</f>
        <v>66.456188070720799</v>
      </c>
      <c r="K33" s="62">
        <f>VLOOKUP($A33,'Occupancy Raw Data'!$B$6:$BE$43,'Occupancy Raw Data'!R$1,FALSE)</f>
        <v>61.994504426989302</v>
      </c>
      <c r="L33" s="63"/>
      <c r="M33" s="59">
        <f>VLOOKUP($A33,'Occupancy Raw Data'!$B$6:$BE$43,'Occupancy Raw Data'!T$1,FALSE)</f>
        <v>-38.669987085566603</v>
      </c>
      <c r="N33" s="60">
        <f>VLOOKUP($A33,'Occupancy Raw Data'!$B$6:$BE$43,'Occupancy Raw Data'!U$1,FALSE)</f>
        <v>-23.823088381083299</v>
      </c>
      <c r="O33" s="60">
        <f>VLOOKUP($A33,'Occupancy Raw Data'!$B$6:$BE$43,'Occupancy Raw Data'!V$1,FALSE)</f>
        <v>-20.0104869838495</v>
      </c>
      <c r="P33" s="60">
        <f>VLOOKUP($A33,'Occupancy Raw Data'!$B$6:$BE$43,'Occupancy Raw Data'!W$1,FALSE)</f>
        <v>-18.9124940173532</v>
      </c>
      <c r="Q33" s="60">
        <f>VLOOKUP($A33,'Occupancy Raw Data'!$B$6:$BE$43,'Occupancy Raw Data'!X$1,FALSE)</f>
        <v>-25.4868654823409</v>
      </c>
      <c r="R33" s="61">
        <f>VLOOKUP($A33,'Occupancy Raw Data'!$B$6:$BE$43,'Occupancy Raw Data'!Y$1,FALSE)</f>
        <v>-25.557190314848299</v>
      </c>
      <c r="S33" s="60">
        <f>VLOOKUP($A33,'Occupancy Raw Data'!$B$6:$BE$43,'Occupancy Raw Data'!AA$1,FALSE)</f>
        <v>-19.520271510167898</v>
      </c>
      <c r="T33" s="60">
        <f>VLOOKUP($A33,'Occupancy Raw Data'!$B$6:$BE$43,'Occupancy Raw Data'!AB$1,FALSE)</f>
        <v>-7.8181977729778103</v>
      </c>
      <c r="U33" s="61">
        <f>VLOOKUP($A33,'Occupancy Raw Data'!$B$6:$BE$43,'Occupancy Raw Data'!AC$1,FALSE)</f>
        <v>-13.9131222281719</v>
      </c>
      <c r="V33" s="62">
        <f>VLOOKUP($A33,'Occupancy Raw Data'!$B$6:$BE$43,'Occupancy Raw Data'!AE$1,FALSE)</f>
        <v>-22.3399798889888</v>
      </c>
      <c r="W33" s="63"/>
      <c r="X33" s="64">
        <f>VLOOKUP($A33,'ADR Raw Data'!$B$6:$BE$43,'ADR Raw Data'!G$1,FALSE)</f>
        <v>77.353946464646398</v>
      </c>
      <c r="Y33" s="65">
        <f>VLOOKUP($A33,'ADR Raw Data'!$B$6:$BE$43,'ADR Raw Data'!H$1,FALSE)</f>
        <v>81.627207221006501</v>
      </c>
      <c r="Z33" s="65">
        <f>VLOOKUP($A33,'ADR Raw Data'!$B$6:$BE$43,'ADR Raw Data'!I$1,FALSE)</f>
        <v>82.3870131627056</v>
      </c>
      <c r="AA33" s="65">
        <f>VLOOKUP($A33,'ADR Raw Data'!$B$6:$BE$43,'ADR Raw Data'!J$1,FALSE)</f>
        <v>82.417647998777795</v>
      </c>
      <c r="AB33" s="65">
        <f>VLOOKUP($A33,'ADR Raw Data'!$B$6:$BE$43,'ADR Raw Data'!K$1,FALSE)</f>
        <v>80.559483376792599</v>
      </c>
      <c r="AC33" s="66">
        <f>VLOOKUP($A33,'ADR Raw Data'!$B$6:$BE$43,'ADR Raw Data'!L$1,FALSE)</f>
        <v>81.006529131977999</v>
      </c>
      <c r="AD33" s="65">
        <f>VLOOKUP($A33,'ADR Raw Data'!$B$6:$BE$43,'ADR Raw Data'!N$1,FALSE)</f>
        <v>85.071961092764894</v>
      </c>
      <c r="AE33" s="65">
        <f>VLOOKUP($A33,'ADR Raw Data'!$B$6:$BE$43,'ADR Raw Data'!O$1,FALSE)</f>
        <v>86.486041766381703</v>
      </c>
      <c r="AF33" s="66">
        <f>VLOOKUP($A33,'ADR Raw Data'!$B$6:$BE$43,'ADR Raw Data'!P$1,FALSE)</f>
        <v>85.7975016810407</v>
      </c>
      <c r="AG33" s="67">
        <f>VLOOKUP($A33,'ADR Raw Data'!$B$6:$BE$43,'ADR Raw Data'!R$1,FALSE)</f>
        <v>82.473893172456997</v>
      </c>
      <c r="AH33" s="63"/>
      <c r="AI33" s="59">
        <f>VLOOKUP($A33,'ADR Raw Data'!$B$6:$BE$43,'ADR Raw Data'!T$1,FALSE)</f>
        <v>-1.9936659286998899</v>
      </c>
      <c r="AJ33" s="60">
        <f>VLOOKUP($A33,'ADR Raw Data'!$B$6:$BE$43,'ADR Raw Data'!U$1,FALSE)</f>
        <v>8.0523034883642293</v>
      </c>
      <c r="AK33" s="60">
        <f>VLOOKUP($A33,'ADR Raw Data'!$B$6:$BE$43,'ADR Raw Data'!V$1,FALSE)</f>
        <v>4.1734216233129002</v>
      </c>
      <c r="AL33" s="60">
        <f>VLOOKUP($A33,'ADR Raw Data'!$B$6:$BE$43,'ADR Raw Data'!W$1,FALSE)</f>
        <v>2.2657983463700502</v>
      </c>
      <c r="AM33" s="60">
        <f>VLOOKUP($A33,'ADR Raw Data'!$B$6:$BE$43,'ADR Raw Data'!X$1,FALSE)</f>
        <v>-0.27755021329644503</v>
      </c>
      <c r="AN33" s="61">
        <f>VLOOKUP($A33,'ADR Raw Data'!$B$6:$BE$43,'ADR Raw Data'!Y$1,FALSE)</f>
        <v>2.5839251294682102</v>
      </c>
      <c r="AO33" s="60">
        <f>VLOOKUP($A33,'ADR Raw Data'!$B$6:$BE$43,'ADR Raw Data'!AA$1,FALSE)</f>
        <v>1.95495386781862</v>
      </c>
      <c r="AP33" s="60">
        <f>VLOOKUP($A33,'ADR Raw Data'!$B$6:$BE$43,'ADR Raw Data'!AB$1,FALSE)</f>
        <v>5.0224390054412202</v>
      </c>
      <c r="AQ33" s="61">
        <f>VLOOKUP($A33,'ADR Raw Data'!$B$6:$BE$43,'ADR Raw Data'!AC$1,FALSE)</f>
        <v>3.47255041440288</v>
      </c>
      <c r="AR33" s="62">
        <f>VLOOKUP($A33,'ADR Raw Data'!$B$6:$BE$43,'ADR Raw Data'!AE$1,FALSE)</f>
        <v>3.0176364193830398</v>
      </c>
      <c r="AS33" s="50"/>
      <c r="AT33" s="64">
        <f>VLOOKUP($A33,'RevPAR Raw Data'!$B$6:$BE$43,'RevPAR Raw Data'!G$1,FALSE)</f>
        <v>40.172352613172698</v>
      </c>
      <c r="AU33" s="65">
        <f>VLOOKUP($A33,'RevPAR Raw Data'!$B$6:$BE$43,'RevPAR Raw Data'!H$1,FALSE)</f>
        <v>50.7335216436759</v>
      </c>
      <c r="AV33" s="65">
        <f>VLOOKUP($A33,'RevPAR Raw Data'!$B$6:$BE$43,'RevPAR Raw Data'!I$1,FALSE)</f>
        <v>52.534326248299898</v>
      </c>
      <c r="AW33" s="65">
        <f>VLOOKUP($A33,'RevPAR Raw Data'!$B$6:$BE$43,'RevPAR Raw Data'!J$1,FALSE)</f>
        <v>52.409745851952501</v>
      </c>
      <c r="AX33" s="65">
        <f>VLOOKUP($A33,'RevPAR Raw Data'!$B$6:$BE$43,'RevPAR Raw Data'!K$1,FALSE)</f>
        <v>48.019524965999601</v>
      </c>
      <c r="AY33" s="66">
        <f>VLOOKUP($A33,'RevPAR Raw Data'!$B$6:$BE$43,'RevPAR Raw Data'!L$1,FALSE)</f>
        <v>48.773894264620097</v>
      </c>
      <c r="AZ33" s="65">
        <f>VLOOKUP($A33,'RevPAR Raw Data'!$B$6:$BE$43,'RevPAR Raw Data'!N$1,FALSE)</f>
        <v>55.056285680979201</v>
      </c>
      <c r="BA33" s="65">
        <f>VLOOKUP($A33,'RevPAR Raw Data'!$B$6:$BE$43,'RevPAR Raw Data'!O$1,FALSE)</f>
        <v>58.979212473285401</v>
      </c>
      <c r="BB33" s="66">
        <f>VLOOKUP($A33,'RevPAR Raw Data'!$B$6:$BE$43,'RevPAR Raw Data'!P$1,FALSE)</f>
        <v>57.017749077132301</v>
      </c>
      <c r="BC33" s="67">
        <f>VLOOKUP($A33,'RevPAR Raw Data'!$B$6:$BE$43,'RevPAR Raw Data'!R$1,FALSE)</f>
        <v>51.129281353909299</v>
      </c>
      <c r="BD33" s="63"/>
      <c r="BE33" s="59">
        <f>VLOOKUP($A33,'RevPAR Raw Data'!$B$6:$BE$43,'RevPAR Raw Data'!T$1,FALSE)</f>
        <v>-39.892702657108899</v>
      </c>
      <c r="BF33" s="60">
        <f>VLOOKUP($A33,'RevPAR Raw Data'!$B$6:$BE$43,'RevPAR Raw Data'!U$1,FALSE)</f>
        <v>-17.6890922694651</v>
      </c>
      <c r="BG33" s="60">
        <f>VLOOKUP($A33,'RevPAR Raw Data'!$B$6:$BE$43,'RevPAR Raw Data'!V$1,FALSE)</f>
        <v>-16.672187351250798</v>
      </c>
      <c r="BH33" s="60">
        <f>VLOOKUP($A33,'RevPAR Raw Data'!$B$6:$BE$43,'RevPAR Raw Data'!W$1,FALSE)</f>
        <v>-17.075214647685598</v>
      </c>
      <c r="BI33" s="60">
        <f>VLOOKUP($A33,'RevPAR Raw Data'!$B$6:$BE$43,'RevPAR Raw Data'!X$1,FALSE)</f>
        <v>-25.693676846128501</v>
      </c>
      <c r="BJ33" s="61">
        <f>VLOOKUP($A33,'RevPAR Raw Data'!$B$6:$BE$43,'RevPAR Raw Data'!Y$1,FALSE)</f>
        <v>-23.6336438483115</v>
      </c>
      <c r="BK33" s="60">
        <f>VLOOKUP($A33,'RevPAR Raw Data'!$B$6:$BE$43,'RevPAR Raw Data'!AA$1,FALSE)</f>
        <v>-17.946929945246001</v>
      </c>
      <c r="BL33" s="60">
        <f>VLOOKUP($A33,'RevPAR Raw Data'!$B$6:$BE$43,'RevPAR Raw Data'!AB$1,FALSE)</f>
        <v>-3.1884229820091701</v>
      </c>
      <c r="BM33" s="61">
        <f>VLOOKUP($A33,'RevPAR Raw Data'!$B$6:$BE$43,'RevPAR Raw Data'!AC$1,FALSE)</f>
        <v>-10.923711997359799</v>
      </c>
      <c r="BN33" s="62">
        <f>VLOOKUP($A33,'RevPAR Raw Data'!$B$6:$BE$43,'RevPAR Raw Data'!AE$1,FALSE)</f>
        <v>-19.9964828388188</v>
      </c>
    </row>
    <row r="34" spans="1:66" x14ac:dyDescent="0.35">
      <c r="A34" s="78" t="s">
        <v>95</v>
      </c>
      <c r="B34" s="59">
        <f>VLOOKUP($A34,'Occupancy Raw Data'!$B$6:$BE$43,'Occupancy Raw Data'!G$1,FALSE)</f>
        <v>36.986564299424103</v>
      </c>
      <c r="C34" s="60">
        <f>VLOOKUP($A34,'Occupancy Raw Data'!$B$6:$BE$43,'Occupancy Raw Data'!H$1,FALSE)</f>
        <v>49.424184261036402</v>
      </c>
      <c r="D34" s="60">
        <f>VLOOKUP($A34,'Occupancy Raw Data'!$B$6:$BE$43,'Occupancy Raw Data'!I$1,FALSE)</f>
        <v>55.547024952015299</v>
      </c>
      <c r="E34" s="60">
        <f>VLOOKUP($A34,'Occupancy Raw Data'!$B$6:$BE$43,'Occupancy Raw Data'!J$1,FALSE)</f>
        <v>57.274472168905902</v>
      </c>
      <c r="F34" s="60">
        <f>VLOOKUP($A34,'Occupancy Raw Data'!$B$6:$BE$43,'Occupancy Raw Data'!K$1,FALSE)</f>
        <v>54.414587332053699</v>
      </c>
      <c r="G34" s="61">
        <f>VLOOKUP($A34,'Occupancy Raw Data'!$B$6:$BE$43,'Occupancy Raw Data'!L$1,FALSE)</f>
        <v>50.729366602687101</v>
      </c>
      <c r="H34" s="60">
        <f>VLOOKUP($A34,'Occupancy Raw Data'!$B$6:$BE$43,'Occupancy Raw Data'!N$1,FALSE)</f>
        <v>56.986564299424103</v>
      </c>
      <c r="I34" s="60">
        <f>VLOOKUP($A34,'Occupancy Raw Data'!$B$6:$BE$43,'Occupancy Raw Data'!O$1,FALSE)</f>
        <v>65.9884836852207</v>
      </c>
      <c r="J34" s="61">
        <f>VLOOKUP($A34,'Occupancy Raw Data'!$B$6:$BE$43,'Occupancy Raw Data'!P$1,FALSE)</f>
        <v>61.487523992322402</v>
      </c>
      <c r="K34" s="62">
        <f>VLOOKUP($A34,'Occupancy Raw Data'!$B$6:$BE$43,'Occupancy Raw Data'!R$1,FALSE)</f>
        <v>53.803125856868597</v>
      </c>
      <c r="L34" s="63"/>
      <c r="M34" s="59">
        <f>VLOOKUP($A34,'Occupancy Raw Data'!$B$6:$BE$43,'Occupancy Raw Data'!T$1,FALSE)</f>
        <v>-37.534854915569099</v>
      </c>
      <c r="N34" s="60">
        <f>VLOOKUP($A34,'Occupancy Raw Data'!$B$6:$BE$43,'Occupancy Raw Data'!U$1,FALSE)</f>
        <v>1.5136820930080801</v>
      </c>
      <c r="O34" s="60">
        <f>VLOOKUP($A34,'Occupancy Raw Data'!$B$6:$BE$43,'Occupancy Raw Data'!V$1,FALSE)</f>
        <v>20.047353268006798</v>
      </c>
      <c r="P34" s="60">
        <f>VLOOKUP($A34,'Occupancy Raw Data'!$B$6:$BE$43,'Occupancy Raw Data'!W$1,FALSE)</f>
        <v>7.5123663284891604</v>
      </c>
      <c r="Q34" s="60">
        <f>VLOOKUP($A34,'Occupancy Raw Data'!$B$6:$BE$43,'Occupancy Raw Data'!X$1,FALSE)</f>
        <v>2.9158226042729201</v>
      </c>
      <c r="R34" s="61">
        <f>VLOOKUP($A34,'Occupancy Raw Data'!$B$6:$BE$43,'Occupancy Raw Data'!Y$1,FALSE)</f>
        <v>-2.5615853861984301</v>
      </c>
      <c r="S34" s="60">
        <f>VLOOKUP($A34,'Occupancy Raw Data'!$B$6:$BE$43,'Occupancy Raw Data'!AA$1,FALSE)</f>
        <v>7.8024787535898099</v>
      </c>
      <c r="T34" s="60">
        <f>VLOOKUP($A34,'Occupancy Raw Data'!$B$6:$BE$43,'Occupancy Raw Data'!AB$1,FALSE)</f>
        <v>17.540594167192602</v>
      </c>
      <c r="U34" s="61">
        <f>VLOOKUP($A34,'Occupancy Raw Data'!$B$6:$BE$43,'Occupancy Raw Data'!AC$1,FALSE)</f>
        <v>12.8180061149341</v>
      </c>
      <c r="V34" s="62">
        <f>VLOOKUP($A34,'Occupancy Raw Data'!$B$6:$BE$43,'Occupancy Raw Data'!AE$1,FALSE)</f>
        <v>1.9776514068609701</v>
      </c>
      <c r="W34" s="63"/>
      <c r="X34" s="64">
        <f>VLOOKUP($A34,'ADR Raw Data'!$B$6:$BE$43,'ADR Raw Data'!G$1,FALSE)</f>
        <v>116.52108977685501</v>
      </c>
      <c r="Y34" s="65">
        <f>VLOOKUP($A34,'ADR Raw Data'!$B$6:$BE$43,'ADR Raw Data'!H$1,FALSE)</f>
        <v>116.556333980582</v>
      </c>
      <c r="Z34" s="65">
        <f>VLOOKUP($A34,'ADR Raw Data'!$B$6:$BE$43,'ADR Raw Data'!I$1,FALSE)</f>
        <v>117.566731167933</v>
      </c>
      <c r="AA34" s="65">
        <f>VLOOKUP($A34,'ADR Raw Data'!$B$6:$BE$43,'ADR Raw Data'!J$1,FALSE)</f>
        <v>121.81428619302901</v>
      </c>
      <c r="AB34" s="65">
        <f>VLOOKUP($A34,'ADR Raw Data'!$B$6:$BE$43,'ADR Raw Data'!K$1,FALSE)</f>
        <v>117.66455731922299</v>
      </c>
      <c r="AC34" s="66">
        <f>VLOOKUP($A34,'ADR Raw Data'!$B$6:$BE$43,'ADR Raw Data'!L$1,FALSE)</f>
        <v>118.19747786606101</v>
      </c>
      <c r="AD34" s="65">
        <f>VLOOKUP($A34,'ADR Raw Data'!$B$6:$BE$43,'ADR Raw Data'!N$1,FALSE)</f>
        <v>134.705372179184</v>
      </c>
      <c r="AE34" s="65">
        <f>VLOOKUP($A34,'ADR Raw Data'!$B$6:$BE$43,'ADR Raw Data'!O$1,FALSE)</f>
        <v>145.545706806282</v>
      </c>
      <c r="AF34" s="66">
        <f>VLOOKUP($A34,'ADR Raw Data'!$B$6:$BE$43,'ADR Raw Data'!P$1,FALSE)</f>
        <v>140.52230216950201</v>
      </c>
      <c r="AG34" s="67">
        <f>VLOOKUP($A34,'ADR Raw Data'!$B$6:$BE$43,'ADR Raw Data'!R$1,FALSE)</f>
        <v>125.487007440627</v>
      </c>
      <c r="AH34" s="63"/>
      <c r="AI34" s="59">
        <f>VLOOKUP($A34,'ADR Raw Data'!$B$6:$BE$43,'ADR Raw Data'!T$1,FALSE)</f>
        <v>15.5123203871083</v>
      </c>
      <c r="AJ34" s="60">
        <f>VLOOKUP($A34,'ADR Raw Data'!$B$6:$BE$43,'ADR Raw Data'!U$1,FALSE)</f>
        <v>30.0540201978006</v>
      </c>
      <c r="AK34" s="60">
        <f>VLOOKUP($A34,'ADR Raw Data'!$B$6:$BE$43,'ADR Raw Data'!V$1,FALSE)</f>
        <v>28.9463586634688</v>
      </c>
      <c r="AL34" s="60">
        <f>VLOOKUP($A34,'ADR Raw Data'!$B$6:$BE$43,'ADR Raw Data'!W$1,FALSE)</f>
        <v>30.994085003547902</v>
      </c>
      <c r="AM34" s="60">
        <f>VLOOKUP($A34,'ADR Raw Data'!$B$6:$BE$43,'ADR Raw Data'!X$1,FALSE)</f>
        <v>26.642322228672001</v>
      </c>
      <c r="AN34" s="61">
        <f>VLOOKUP($A34,'ADR Raw Data'!$B$6:$BE$43,'ADR Raw Data'!Y$1,FALSE)</f>
        <v>25.9901153578909</v>
      </c>
      <c r="AO34" s="60">
        <f>VLOOKUP($A34,'ADR Raw Data'!$B$6:$BE$43,'ADR Raw Data'!AA$1,FALSE)</f>
        <v>35.546508980990502</v>
      </c>
      <c r="AP34" s="60">
        <f>VLOOKUP($A34,'ADR Raw Data'!$B$6:$BE$43,'ADR Raw Data'!AB$1,FALSE)</f>
        <v>36.7692620473929</v>
      </c>
      <c r="AQ34" s="61">
        <f>VLOOKUP($A34,'ADR Raw Data'!$B$6:$BE$43,'ADR Raw Data'!AC$1,FALSE)</f>
        <v>36.424041874191403</v>
      </c>
      <c r="AR34" s="62">
        <f>VLOOKUP($A34,'ADR Raw Data'!$B$6:$BE$43,'ADR Raw Data'!AE$1,FALSE)</f>
        <v>30.001924661295899</v>
      </c>
      <c r="AS34" s="50"/>
      <c r="AT34" s="64">
        <f>VLOOKUP($A34,'RevPAR Raw Data'!$B$6:$BE$43,'RevPAR Raw Data'!G$1,FALSE)</f>
        <v>43.097147792706302</v>
      </c>
      <c r="AU34" s="65">
        <f>VLOOKUP($A34,'RevPAR Raw Data'!$B$6:$BE$43,'RevPAR Raw Data'!H$1,FALSE)</f>
        <v>57.607017274472099</v>
      </c>
      <c r="AV34" s="65">
        <f>VLOOKUP($A34,'RevPAR Raw Data'!$B$6:$BE$43,'RevPAR Raw Data'!I$1,FALSE)</f>
        <v>65.304821497120898</v>
      </c>
      <c r="AW34" s="65">
        <f>VLOOKUP($A34,'RevPAR Raw Data'!$B$6:$BE$43,'RevPAR Raw Data'!J$1,FALSE)</f>
        <v>69.768489443378101</v>
      </c>
      <c r="AX34" s="65">
        <f>VLOOKUP($A34,'RevPAR Raw Data'!$B$6:$BE$43,'RevPAR Raw Data'!K$1,FALSE)</f>
        <v>64.026683301343496</v>
      </c>
      <c r="AY34" s="66">
        <f>VLOOKUP($A34,'RevPAR Raw Data'!$B$6:$BE$43,'RevPAR Raw Data'!L$1,FALSE)</f>
        <v>59.960831861804202</v>
      </c>
      <c r="AZ34" s="65">
        <f>VLOOKUP($A34,'RevPAR Raw Data'!$B$6:$BE$43,'RevPAR Raw Data'!N$1,FALSE)</f>
        <v>76.763963531669802</v>
      </c>
      <c r="BA34" s="65">
        <f>VLOOKUP($A34,'RevPAR Raw Data'!$B$6:$BE$43,'RevPAR Raw Data'!O$1,FALSE)</f>
        <v>96.043404990403005</v>
      </c>
      <c r="BB34" s="66">
        <f>VLOOKUP($A34,'RevPAR Raw Data'!$B$6:$BE$43,'RevPAR Raw Data'!P$1,FALSE)</f>
        <v>86.403684261036403</v>
      </c>
      <c r="BC34" s="67">
        <f>VLOOKUP($A34,'RevPAR Raw Data'!$B$6:$BE$43,'RevPAR Raw Data'!R$1,FALSE)</f>
        <v>67.515932547299101</v>
      </c>
      <c r="BD34" s="63"/>
      <c r="BE34" s="59">
        <f>VLOOKUP($A34,'RevPAR Raw Data'!$B$6:$BE$43,'RevPAR Raw Data'!T$1,FALSE)</f>
        <v>-27.845061479800101</v>
      </c>
      <c r="BF34" s="60">
        <f>VLOOKUP($A34,'RevPAR Raw Data'!$B$6:$BE$43,'RevPAR Raw Data'!U$1,FALSE)</f>
        <v>32.0226246127718</v>
      </c>
      <c r="BG34" s="60">
        <f>VLOOKUP($A34,'RevPAR Raw Data'!$B$6:$BE$43,'RevPAR Raw Data'!V$1,FALSE)</f>
        <v>54.7966907109655</v>
      </c>
      <c r="BH34" s="60">
        <f>VLOOKUP($A34,'RevPAR Raw Data'!$B$6:$BE$43,'RevPAR Raw Data'!W$1,FALSE)</f>
        <v>40.834840537666899</v>
      </c>
      <c r="BI34" s="60">
        <f>VLOOKUP($A34,'RevPAR Raw Data'!$B$6:$BE$43,'RevPAR Raw Data'!X$1,FALSE)</f>
        <v>30.334987686791798</v>
      </c>
      <c r="BJ34" s="61">
        <f>VLOOKUP($A34,'RevPAR Raw Data'!$B$6:$BE$43,'RevPAR Raw Data'!Y$1,FALSE)</f>
        <v>22.762770974828602</v>
      </c>
      <c r="BK34" s="60">
        <f>VLOOKUP($A34,'RevPAR Raw Data'!$B$6:$BE$43,'RevPAR Raw Data'!AA$1,FALSE)</f>
        <v>46.122496545464898</v>
      </c>
      <c r="BL34" s="60">
        <f>VLOOKUP($A34,'RevPAR Raw Data'!$B$6:$BE$43,'RevPAR Raw Data'!AB$1,FALSE)</f>
        <v>60.759403248590303</v>
      </c>
      <c r="BM34" s="61">
        <f>VLOOKUP($A34,'RevPAR Raw Data'!$B$6:$BE$43,'RevPAR Raw Data'!AC$1,FALSE)</f>
        <v>53.910883903865603</v>
      </c>
      <c r="BN34" s="62">
        <f>VLOOKUP($A34,'RevPAR Raw Data'!$B$6:$BE$43,'RevPAR Raw Data'!AE$1,FALSE)</f>
        <v>32.572909553306303</v>
      </c>
    </row>
    <row r="35" spans="1:66" x14ac:dyDescent="0.35">
      <c r="A35" s="78" t="s">
        <v>96</v>
      </c>
      <c r="B35" s="59">
        <f>VLOOKUP($A35,'Occupancy Raw Data'!$B$6:$BE$43,'Occupancy Raw Data'!G$1,FALSE)</f>
        <v>43.354810527465297</v>
      </c>
      <c r="C35" s="60">
        <f>VLOOKUP($A35,'Occupancy Raw Data'!$B$6:$BE$43,'Occupancy Raw Data'!H$1,FALSE)</f>
        <v>52.353390848531099</v>
      </c>
      <c r="D35" s="60">
        <f>VLOOKUP($A35,'Occupancy Raw Data'!$B$6:$BE$43,'Occupancy Raw Data'!I$1,FALSE)</f>
        <v>58.763787266572002</v>
      </c>
      <c r="E35" s="60">
        <f>VLOOKUP($A35,'Occupancy Raw Data'!$B$6:$BE$43,'Occupancy Raw Data'!J$1,FALSE)</f>
        <v>60.183466200720702</v>
      </c>
      <c r="F35" s="60">
        <f>VLOOKUP($A35,'Occupancy Raw Data'!$B$6:$BE$43,'Occupancy Raw Data'!K$1,FALSE)</f>
        <v>56.404936114447899</v>
      </c>
      <c r="G35" s="61">
        <f>VLOOKUP($A35,'Occupancy Raw Data'!$B$6:$BE$43,'Occupancy Raw Data'!L$1,FALSE)</f>
        <v>54.212078191547398</v>
      </c>
      <c r="H35" s="60">
        <f>VLOOKUP($A35,'Occupancy Raw Data'!$B$6:$BE$43,'Occupancy Raw Data'!N$1,FALSE)</f>
        <v>71.682865567325507</v>
      </c>
      <c r="I35" s="60">
        <f>VLOOKUP($A35,'Occupancy Raw Data'!$B$6:$BE$43,'Occupancy Raw Data'!O$1,FALSE)</f>
        <v>75.668887190127705</v>
      </c>
      <c r="J35" s="61">
        <f>VLOOKUP($A35,'Occupancy Raw Data'!$B$6:$BE$43,'Occupancy Raw Data'!P$1,FALSE)</f>
        <v>73.675876378726599</v>
      </c>
      <c r="K35" s="62">
        <f>VLOOKUP($A35,'Occupancy Raw Data'!$B$6:$BE$43,'Occupancy Raw Data'!R$1,FALSE)</f>
        <v>59.773163387884303</v>
      </c>
      <c r="L35" s="63"/>
      <c r="M35" s="59">
        <f>VLOOKUP($A35,'Occupancy Raw Data'!$B$6:$BE$43,'Occupancy Raw Data'!T$1,FALSE)</f>
        <v>-40.806569348941302</v>
      </c>
      <c r="N35" s="60">
        <f>VLOOKUP($A35,'Occupancy Raw Data'!$B$6:$BE$43,'Occupancy Raw Data'!U$1,FALSE)</f>
        <v>-15.6110248770079</v>
      </c>
      <c r="O35" s="60">
        <f>VLOOKUP($A35,'Occupancy Raw Data'!$B$6:$BE$43,'Occupancy Raw Data'!V$1,FALSE)</f>
        <v>-3.5567808091175599</v>
      </c>
      <c r="P35" s="60">
        <f>VLOOKUP($A35,'Occupancy Raw Data'!$B$6:$BE$43,'Occupancy Raw Data'!W$1,FALSE)</f>
        <v>-7.5522632171851001</v>
      </c>
      <c r="Q35" s="60">
        <f>VLOOKUP($A35,'Occupancy Raw Data'!$B$6:$BE$43,'Occupancy Raw Data'!X$1,FALSE)</f>
        <v>-14.057481571874799</v>
      </c>
      <c r="R35" s="61">
        <f>VLOOKUP($A35,'Occupancy Raw Data'!$B$6:$BE$43,'Occupancy Raw Data'!Y$1,FALSE)</f>
        <v>-17.092399357159799</v>
      </c>
      <c r="S35" s="60">
        <f>VLOOKUP($A35,'Occupancy Raw Data'!$B$6:$BE$43,'Occupancy Raw Data'!AA$1,FALSE)</f>
        <v>5.7111225342662797</v>
      </c>
      <c r="T35" s="60">
        <f>VLOOKUP($A35,'Occupancy Raw Data'!$B$6:$BE$43,'Occupancy Raw Data'!AB$1,FALSE)</f>
        <v>14.417019729153999</v>
      </c>
      <c r="U35" s="61">
        <f>VLOOKUP($A35,'Occupancy Raw Data'!$B$6:$BE$43,'Occupancy Raw Data'!AC$1,FALSE)</f>
        <v>10.009609015577899</v>
      </c>
      <c r="V35" s="62">
        <f>VLOOKUP($A35,'Occupancy Raw Data'!$B$6:$BE$43,'Occupancy Raw Data'!AE$1,FALSE)</f>
        <v>-9.2159311788290292</v>
      </c>
      <c r="W35" s="63"/>
      <c r="X35" s="64">
        <f>VLOOKUP($A35,'ADR Raw Data'!$B$6:$BE$43,'ADR Raw Data'!G$1,FALSE)</f>
        <v>79.397077078085601</v>
      </c>
      <c r="Y35" s="65">
        <f>VLOOKUP($A35,'ADR Raw Data'!$B$6:$BE$43,'ADR Raw Data'!H$1,FALSE)</f>
        <v>83.905644347100505</v>
      </c>
      <c r="Z35" s="65">
        <f>VLOOKUP($A35,'ADR Raw Data'!$B$6:$BE$43,'ADR Raw Data'!I$1,FALSE)</f>
        <v>88.687228953726006</v>
      </c>
      <c r="AA35" s="65">
        <f>VLOOKUP($A35,'ADR Raw Data'!$B$6:$BE$43,'ADR Raw Data'!J$1,FALSE)</f>
        <v>89.177695699509997</v>
      </c>
      <c r="AB35" s="65">
        <f>VLOOKUP($A35,'ADR Raw Data'!$B$6:$BE$43,'ADR Raw Data'!K$1,FALSE)</f>
        <v>86.513775217812096</v>
      </c>
      <c r="AC35" s="66">
        <f>VLOOKUP($A35,'ADR Raw Data'!$B$6:$BE$43,'ADR Raw Data'!L$1,FALSE)</f>
        <v>85.934408927923897</v>
      </c>
      <c r="AD35" s="65">
        <f>VLOOKUP($A35,'ADR Raw Data'!$B$6:$BE$43,'ADR Raw Data'!N$1,FALSE)</f>
        <v>101.932152498476</v>
      </c>
      <c r="AE35" s="65">
        <f>VLOOKUP($A35,'ADR Raw Data'!$B$6:$BE$43,'ADR Raw Data'!O$1,FALSE)</f>
        <v>104.45099278395099</v>
      </c>
      <c r="AF35" s="66">
        <f>VLOOKUP($A35,'ADR Raw Data'!$B$6:$BE$43,'ADR Raw Data'!P$1,FALSE)</f>
        <v>103.225641295486</v>
      </c>
      <c r="AG35" s="67">
        <f>VLOOKUP($A35,'ADR Raw Data'!$B$6:$BE$43,'ADR Raw Data'!R$1,FALSE)</f>
        <v>92.023843555880305</v>
      </c>
      <c r="AH35" s="63"/>
      <c r="AI35" s="59">
        <f>VLOOKUP($A35,'ADR Raw Data'!$B$6:$BE$43,'ADR Raw Data'!T$1,FALSE)</f>
        <v>1.4445199526168599</v>
      </c>
      <c r="AJ35" s="60">
        <f>VLOOKUP($A35,'ADR Raw Data'!$B$6:$BE$43,'ADR Raw Data'!U$1,FALSE)</f>
        <v>12.0415083260228</v>
      </c>
      <c r="AK35" s="60">
        <f>VLOOKUP($A35,'ADR Raw Data'!$B$6:$BE$43,'ADR Raw Data'!V$1,FALSE)</f>
        <v>16.802861003138201</v>
      </c>
      <c r="AL35" s="60">
        <f>VLOOKUP($A35,'ADR Raw Data'!$B$6:$BE$43,'ADR Raw Data'!W$1,FALSE)</f>
        <v>15.2220476097256</v>
      </c>
      <c r="AM35" s="60">
        <f>VLOOKUP($A35,'ADR Raw Data'!$B$6:$BE$43,'ADR Raw Data'!X$1,FALSE)</f>
        <v>12.338682077325799</v>
      </c>
      <c r="AN35" s="61">
        <f>VLOOKUP($A35,'ADR Raw Data'!$B$6:$BE$43,'ADR Raw Data'!Y$1,FALSE)</f>
        <v>11.9453390387537</v>
      </c>
      <c r="AO35" s="60">
        <f>VLOOKUP($A35,'ADR Raw Data'!$B$6:$BE$43,'ADR Raw Data'!AA$1,FALSE)</f>
        <v>27.138650877530399</v>
      </c>
      <c r="AP35" s="60">
        <f>VLOOKUP($A35,'ADR Raw Data'!$B$6:$BE$43,'ADR Raw Data'!AB$1,FALSE)</f>
        <v>31.447824002605302</v>
      </c>
      <c r="AQ35" s="61">
        <f>VLOOKUP($A35,'ADR Raw Data'!$B$6:$BE$43,'ADR Raw Data'!AC$1,FALSE)</f>
        <v>29.319092578470599</v>
      </c>
      <c r="AR35" s="62">
        <f>VLOOKUP($A35,'ADR Raw Data'!$B$6:$BE$43,'ADR Raw Data'!AE$1,FALSE)</f>
        <v>18.506051221719702</v>
      </c>
      <c r="AS35" s="50"/>
      <c r="AT35" s="64">
        <f>VLOOKUP($A35,'RevPAR Raw Data'!$B$6:$BE$43,'RevPAR Raw Data'!G$1,FALSE)</f>
        <v>34.4224523315496</v>
      </c>
      <c r="AU35" s="65">
        <f>VLOOKUP($A35,'RevPAR Raw Data'!$B$6:$BE$43,'RevPAR Raw Data'!H$1,FALSE)</f>
        <v>43.927449929015999</v>
      </c>
      <c r="AV35" s="65">
        <f>VLOOKUP($A35,'RevPAR Raw Data'!$B$6:$BE$43,'RevPAR Raw Data'!I$1,FALSE)</f>
        <v>52.1159745549852</v>
      </c>
      <c r="AW35" s="65">
        <f>VLOOKUP($A35,'RevPAR Raw Data'!$B$6:$BE$43,'RevPAR Raw Data'!J$1,FALSE)</f>
        <v>53.670228349896199</v>
      </c>
      <c r="AX35" s="65">
        <f>VLOOKUP($A35,'RevPAR Raw Data'!$B$6:$BE$43,'RevPAR Raw Data'!K$1,FALSE)</f>
        <v>48.798039641804003</v>
      </c>
      <c r="AY35" s="66">
        <f>VLOOKUP($A35,'RevPAR Raw Data'!$B$6:$BE$43,'RevPAR Raw Data'!L$1,FALSE)</f>
        <v>46.586828961450202</v>
      </c>
      <c r="AZ35" s="65">
        <f>VLOOKUP($A35,'RevPAR Raw Data'!$B$6:$BE$43,'RevPAR Raw Data'!N$1,FALSE)</f>
        <v>73.067887845364197</v>
      </c>
      <c r="BA35" s="65">
        <f>VLOOKUP($A35,'RevPAR Raw Data'!$B$6:$BE$43,'RevPAR Raw Data'!O$1,FALSE)</f>
        <v>79.036903898656703</v>
      </c>
      <c r="BB35" s="66">
        <f>VLOOKUP($A35,'RevPAR Raw Data'!$B$6:$BE$43,'RevPAR Raw Data'!P$1,FALSE)</f>
        <v>76.052395872010393</v>
      </c>
      <c r="BC35" s="67">
        <f>VLOOKUP($A35,'RevPAR Raw Data'!$B$6:$BE$43,'RevPAR Raw Data'!R$1,FALSE)</f>
        <v>55.005562364467401</v>
      </c>
      <c r="BD35" s="63"/>
      <c r="BE35" s="59">
        <f>VLOOKUP($A35,'RevPAR Raw Data'!$B$6:$BE$43,'RevPAR Raw Data'!T$1,FALSE)</f>
        <v>-39.951508432548302</v>
      </c>
      <c r="BF35" s="60">
        <f>VLOOKUP($A35,'RevPAR Raw Data'!$B$6:$BE$43,'RevPAR Raw Data'!U$1,FALSE)</f>
        <v>-5.4493194113274797</v>
      </c>
      <c r="BG35" s="60">
        <f>VLOOKUP($A35,'RevPAR Raw Data'!$B$6:$BE$43,'RevPAR Raw Data'!V$1,FALSE)</f>
        <v>12.648439258478399</v>
      </c>
      <c r="BH35" s="60">
        <f>VLOOKUP($A35,'RevPAR Raw Data'!$B$6:$BE$43,'RevPAR Raw Data'!W$1,FALSE)</f>
        <v>6.5201752900088401</v>
      </c>
      <c r="BI35" s="60">
        <f>VLOOKUP($A35,'RevPAR Raw Data'!$B$6:$BE$43,'RevPAR Raw Data'!X$1,FALSE)</f>
        <v>-3.4533074537813602</v>
      </c>
      <c r="BJ35" s="61">
        <f>VLOOKUP($A35,'RevPAR Raw Data'!$B$6:$BE$43,'RevPAR Raw Data'!Y$1,FALSE)</f>
        <v>-7.1888053714766098</v>
      </c>
      <c r="BK35" s="60">
        <f>VLOOKUP($A35,'RevPAR Raw Data'!$B$6:$BE$43,'RevPAR Raw Data'!AA$1,FALSE)</f>
        <v>34.399695017559203</v>
      </c>
      <c r="BL35" s="60">
        <f>VLOOKUP($A35,'RevPAR Raw Data'!$B$6:$BE$43,'RevPAR Raw Data'!AB$1,FALSE)</f>
        <v>50.398682722604697</v>
      </c>
      <c r="BM35" s="61">
        <f>VLOOKUP($A35,'RevPAR Raw Data'!$B$6:$BE$43,'RevPAR Raw Data'!AC$1,FALSE)</f>
        <v>42.263428128068803</v>
      </c>
      <c r="BN35" s="62">
        <f>VLOOKUP($A35,'RevPAR Raw Data'!$B$6:$BE$43,'RevPAR Raw Data'!AE$1,FALSE)</f>
        <v>7.5846150983781797</v>
      </c>
    </row>
    <row r="36" spans="1:66" x14ac:dyDescent="0.35">
      <c r="A36" s="78" t="s">
        <v>45</v>
      </c>
      <c r="B36" s="59">
        <f>VLOOKUP($A36,'Occupancy Raw Data'!$B$6:$BE$43,'Occupancy Raw Data'!G$1,FALSE)</f>
        <v>42.3570190641247</v>
      </c>
      <c r="C36" s="60">
        <f>VLOOKUP($A36,'Occupancy Raw Data'!$B$6:$BE$43,'Occupancy Raw Data'!H$1,FALSE)</f>
        <v>55.424610051993</v>
      </c>
      <c r="D36" s="60">
        <f>VLOOKUP($A36,'Occupancy Raw Data'!$B$6:$BE$43,'Occupancy Raw Data'!I$1,FALSE)</f>
        <v>59.688041594453999</v>
      </c>
      <c r="E36" s="60">
        <f>VLOOKUP($A36,'Occupancy Raw Data'!$B$6:$BE$43,'Occupancy Raw Data'!J$1,FALSE)</f>
        <v>68.908145580589206</v>
      </c>
      <c r="F36" s="60">
        <f>VLOOKUP($A36,'Occupancy Raw Data'!$B$6:$BE$43,'Occupancy Raw Data'!K$1,FALSE)</f>
        <v>67.071057192374298</v>
      </c>
      <c r="G36" s="61">
        <f>VLOOKUP($A36,'Occupancy Raw Data'!$B$6:$BE$43,'Occupancy Raw Data'!L$1,FALSE)</f>
        <v>58.689774696707097</v>
      </c>
      <c r="H36" s="60">
        <f>VLOOKUP($A36,'Occupancy Raw Data'!$B$6:$BE$43,'Occupancy Raw Data'!N$1,FALSE)</f>
        <v>75.424610051993</v>
      </c>
      <c r="I36" s="60">
        <f>VLOOKUP($A36,'Occupancy Raw Data'!$B$6:$BE$43,'Occupancy Raw Data'!O$1,FALSE)</f>
        <v>80.935875216637697</v>
      </c>
      <c r="J36" s="61">
        <f>VLOOKUP($A36,'Occupancy Raw Data'!$B$6:$BE$43,'Occupancy Raw Data'!P$1,FALSE)</f>
        <v>78.180242634315405</v>
      </c>
      <c r="K36" s="62">
        <f>VLOOKUP($A36,'Occupancy Raw Data'!$B$6:$BE$43,'Occupancy Raw Data'!R$1,FALSE)</f>
        <v>64.258479821738007</v>
      </c>
      <c r="L36" s="63"/>
      <c r="M36" s="59">
        <f>VLOOKUP($A36,'Occupancy Raw Data'!$B$6:$BE$43,'Occupancy Raw Data'!T$1,FALSE)</f>
        <v>-45.078651685393197</v>
      </c>
      <c r="N36" s="60">
        <f>VLOOKUP($A36,'Occupancy Raw Data'!$B$6:$BE$43,'Occupancy Raw Data'!U$1,FALSE)</f>
        <v>-25.798783836132401</v>
      </c>
      <c r="O36" s="60">
        <f>VLOOKUP($A36,'Occupancy Raw Data'!$B$6:$BE$43,'Occupancy Raw Data'!V$1,FALSE)</f>
        <v>-17.7497640084107</v>
      </c>
      <c r="P36" s="60">
        <f>VLOOKUP($A36,'Occupancy Raw Data'!$B$6:$BE$43,'Occupancy Raw Data'!W$1,FALSE)</f>
        <v>-6.92209525861084</v>
      </c>
      <c r="Q36" s="60">
        <f>VLOOKUP($A36,'Occupancy Raw Data'!$B$6:$BE$43,'Occupancy Raw Data'!X$1,FALSE)</f>
        <v>-9.4461820776837495</v>
      </c>
      <c r="R36" s="61">
        <f>VLOOKUP($A36,'Occupancy Raw Data'!$B$6:$BE$43,'Occupancy Raw Data'!Y$1,FALSE)</f>
        <v>-21.2190905813512</v>
      </c>
      <c r="S36" s="60">
        <f>VLOOKUP($A36,'Occupancy Raw Data'!$B$6:$BE$43,'Occupancy Raw Data'!AA$1,FALSE)</f>
        <v>0</v>
      </c>
      <c r="T36" s="60">
        <f>VLOOKUP($A36,'Occupancy Raw Data'!$B$6:$BE$43,'Occupancy Raw Data'!AB$1,FALSE)</f>
        <v>8.6551884597487199</v>
      </c>
      <c r="U36" s="61">
        <f>VLOOKUP($A36,'Occupancy Raw Data'!$B$6:$BE$43,'Occupancy Raw Data'!AC$1,FALSE)</f>
        <v>4.3005780346820801</v>
      </c>
      <c r="V36" s="62">
        <f>VLOOKUP($A36,'Occupancy Raw Data'!$B$6:$BE$43,'Occupancy Raw Data'!AE$1,FALSE)</f>
        <v>-13.895709565156199</v>
      </c>
      <c r="W36" s="63"/>
      <c r="X36" s="64">
        <f>VLOOKUP($A36,'ADR Raw Data'!$B$6:$BE$43,'ADR Raw Data'!G$1,FALSE)</f>
        <v>76.850600490998303</v>
      </c>
      <c r="Y36" s="65">
        <f>VLOOKUP($A36,'ADR Raw Data'!$B$6:$BE$43,'ADR Raw Data'!H$1,FALSE)</f>
        <v>81.425873545966198</v>
      </c>
      <c r="Z36" s="65">
        <f>VLOOKUP($A36,'ADR Raw Data'!$B$6:$BE$43,'ADR Raw Data'!I$1,FALSE)</f>
        <v>83.508441347270605</v>
      </c>
      <c r="AA36" s="65">
        <f>VLOOKUP($A36,'ADR Raw Data'!$B$6:$BE$43,'ADR Raw Data'!J$1,FALSE)</f>
        <v>88.946378571428497</v>
      </c>
      <c r="AB36" s="65">
        <f>VLOOKUP($A36,'ADR Raw Data'!$B$6:$BE$43,'ADR Raw Data'!K$1,FALSE)</f>
        <v>90.093447183462501</v>
      </c>
      <c r="AC36" s="66">
        <f>VLOOKUP($A36,'ADR Raw Data'!$B$6:$BE$43,'ADR Raw Data'!L$1,FALSE)</f>
        <v>84.936116524923193</v>
      </c>
      <c r="AD36" s="65">
        <f>VLOOKUP($A36,'ADR Raw Data'!$B$6:$BE$43,'ADR Raw Data'!N$1,FALSE)</f>
        <v>104.60667449448501</v>
      </c>
      <c r="AE36" s="65">
        <f>VLOOKUP($A36,'ADR Raw Data'!$B$6:$BE$43,'ADR Raw Data'!O$1,FALSE)</f>
        <v>108.83127464668</v>
      </c>
      <c r="AF36" s="66">
        <f>VLOOKUP($A36,'ADR Raw Data'!$B$6:$BE$43,'ADR Raw Data'!P$1,FALSE)</f>
        <v>106.793427178009</v>
      </c>
      <c r="AG36" s="67">
        <f>VLOOKUP($A36,'ADR Raw Data'!$B$6:$BE$43,'ADR Raw Data'!R$1,FALSE)</f>
        <v>92.534045811820903</v>
      </c>
      <c r="AH36" s="63"/>
      <c r="AI36" s="59">
        <f>VLOOKUP($A36,'ADR Raw Data'!$B$6:$BE$43,'ADR Raw Data'!T$1,FALSE)</f>
        <v>-5.4036670507064199</v>
      </c>
      <c r="AJ36" s="60">
        <f>VLOOKUP($A36,'ADR Raw Data'!$B$6:$BE$43,'ADR Raw Data'!U$1,FALSE)</f>
        <v>2.4889440782388301</v>
      </c>
      <c r="AK36" s="60">
        <f>VLOOKUP($A36,'ADR Raw Data'!$B$6:$BE$43,'ADR Raw Data'!V$1,FALSE)</f>
        <v>4.3174077904773904</v>
      </c>
      <c r="AL36" s="60">
        <f>VLOOKUP($A36,'ADR Raw Data'!$B$6:$BE$43,'ADR Raw Data'!W$1,FALSE)</f>
        <v>14.013917034305701</v>
      </c>
      <c r="AM36" s="60">
        <f>VLOOKUP($A36,'ADR Raw Data'!$B$6:$BE$43,'ADR Raw Data'!X$1,FALSE)</f>
        <v>11.227929960909901</v>
      </c>
      <c r="AN36" s="61">
        <f>VLOOKUP($A36,'ADR Raw Data'!$B$6:$BE$43,'ADR Raw Data'!Y$1,FALSE)</f>
        <v>6.2228940084545998</v>
      </c>
      <c r="AO36" s="60">
        <f>VLOOKUP($A36,'ADR Raw Data'!$B$6:$BE$43,'ADR Raw Data'!AA$1,FALSE)</f>
        <v>19.307988329202299</v>
      </c>
      <c r="AP36" s="60">
        <f>VLOOKUP($A36,'ADR Raw Data'!$B$6:$BE$43,'ADR Raw Data'!AB$1,FALSE)</f>
        <v>28.978548581592602</v>
      </c>
      <c r="AQ36" s="61">
        <f>VLOOKUP($A36,'ADR Raw Data'!$B$6:$BE$43,'ADR Raw Data'!AC$1,FALSE)</f>
        <v>24.1222610893102</v>
      </c>
      <c r="AR36" s="62">
        <f>VLOOKUP($A36,'ADR Raw Data'!$B$6:$BE$43,'ADR Raw Data'!AE$1,FALSE)</f>
        <v>13.2543101964866</v>
      </c>
      <c r="AS36" s="50"/>
      <c r="AT36" s="64">
        <f>VLOOKUP($A36,'RevPAR Raw Data'!$B$6:$BE$43,'RevPAR Raw Data'!G$1,FALSE)</f>
        <v>32.551623500866498</v>
      </c>
      <c r="AU36" s="65">
        <f>VLOOKUP($A36,'RevPAR Raw Data'!$B$6:$BE$43,'RevPAR Raw Data'!H$1,FALSE)</f>
        <v>45.129972894280698</v>
      </c>
      <c r="AV36" s="65">
        <f>VLOOKUP($A36,'RevPAR Raw Data'!$B$6:$BE$43,'RevPAR Raw Data'!I$1,FALSE)</f>
        <v>49.844553206239098</v>
      </c>
      <c r="AW36" s="65">
        <f>VLOOKUP($A36,'RevPAR Raw Data'!$B$6:$BE$43,'RevPAR Raw Data'!J$1,FALSE)</f>
        <v>61.291300034662001</v>
      </c>
      <c r="AX36" s="65">
        <f>VLOOKUP($A36,'RevPAR Raw Data'!$B$6:$BE$43,'RevPAR Raw Data'!K$1,FALSE)</f>
        <v>60.426627487001703</v>
      </c>
      <c r="AY36" s="66">
        <f>VLOOKUP($A36,'RevPAR Raw Data'!$B$6:$BE$43,'RevPAR Raw Data'!L$1,FALSE)</f>
        <v>49.848815424610002</v>
      </c>
      <c r="AZ36" s="65">
        <f>VLOOKUP($A36,'RevPAR Raw Data'!$B$6:$BE$43,'RevPAR Raw Data'!N$1,FALSE)</f>
        <v>78.899176325823206</v>
      </c>
      <c r="BA36" s="65">
        <f>VLOOKUP($A36,'RevPAR Raw Data'!$B$6:$BE$43,'RevPAR Raw Data'!O$1,FALSE)</f>
        <v>88.083544644713996</v>
      </c>
      <c r="BB36" s="66">
        <f>VLOOKUP($A36,'RevPAR Raw Data'!$B$6:$BE$43,'RevPAR Raw Data'!P$1,FALSE)</f>
        <v>83.491360485268601</v>
      </c>
      <c r="BC36" s="67">
        <f>VLOOKUP($A36,'RevPAR Raw Data'!$B$6:$BE$43,'RevPAR Raw Data'!R$1,FALSE)</f>
        <v>59.460971156226698</v>
      </c>
      <c r="BD36" s="63"/>
      <c r="BE36" s="59">
        <f>VLOOKUP($A36,'RevPAR Raw Data'!$B$6:$BE$43,'RevPAR Raw Data'!T$1,FALSE)</f>
        <v>-48.0464184880733</v>
      </c>
      <c r="BF36" s="60">
        <f>VLOOKUP($A36,'RevPAR Raw Data'!$B$6:$BE$43,'RevPAR Raw Data'!U$1,FALSE)</f>
        <v>-23.951957060440598</v>
      </c>
      <c r="BG36" s="60">
        <f>VLOOKUP($A36,'RevPAR Raw Data'!$B$6:$BE$43,'RevPAR Raw Data'!V$1,FALSE)</f>
        <v>-14.1986859120238</v>
      </c>
      <c r="BH36" s="60">
        <f>VLOOKUP($A36,'RevPAR Raw Data'!$B$6:$BE$43,'RevPAR Raw Data'!W$1,FALSE)</f>
        <v>6.1217650891175399</v>
      </c>
      <c r="BI36" s="60">
        <f>VLOOKUP($A36,'RevPAR Raw Data'!$B$6:$BE$43,'RevPAR Raw Data'!X$1,FALSE)</f>
        <v>0.72113717556378698</v>
      </c>
      <c r="BJ36" s="61">
        <f>VLOOKUP($A36,'RevPAR Raw Data'!$B$6:$BE$43,'RevPAR Raw Data'!Y$1,FALSE)</f>
        <v>-16.316638089332098</v>
      </c>
      <c r="BK36" s="60">
        <f>VLOOKUP($A36,'RevPAR Raw Data'!$B$6:$BE$43,'RevPAR Raw Data'!AA$1,FALSE)</f>
        <v>19.307988329202299</v>
      </c>
      <c r="BL36" s="60">
        <f>VLOOKUP($A36,'RevPAR Raw Data'!$B$6:$BE$43,'RevPAR Raw Data'!AB$1,FALSE)</f>
        <v>40.141885033977999</v>
      </c>
      <c r="BM36" s="61">
        <f>VLOOKUP($A36,'RevPAR Raw Data'!$B$6:$BE$43,'RevPAR Raw Data'!AC$1,FALSE)</f>
        <v>29.460235785867798</v>
      </c>
      <c r="BN36" s="62">
        <f>VLOOKUP($A36,'RevPAR Raw Data'!$B$6:$BE$43,'RevPAR Raw Data'!AE$1,FALSE)</f>
        <v>-2.4831798184382698</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42.773385151433899</v>
      </c>
      <c r="C39" s="60">
        <f>VLOOKUP($A39,'Occupancy Raw Data'!$B$6:$BE$43,'Occupancy Raw Data'!H$1,FALSE)</f>
        <v>54.112133891213297</v>
      </c>
      <c r="D39" s="60">
        <f>VLOOKUP($A39,'Occupancy Raw Data'!$B$6:$BE$43,'Occupancy Raw Data'!I$1,FALSE)</f>
        <v>59.233472803347198</v>
      </c>
      <c r="E39" s="60">
        <f>VLOOKUP($A39,'Occupancy Raw Data'!$B$6:$BE$43,'Occupancy Raw Data'!J$1,FALSE)</f>
        <v>61.861087866108697</v>
      </c>
      <c r="F39" s="60">
        <f>VLOOKUP($A39,'Occupancy Raw Data'!$B$6:$BE$43,'Occupancy Raw Data'!K$1,FALSE)</f>
        <v>61.302092050209197</v>
      </c>
      <c r="G39" s="61">
        <f>VLOOKUP($A39,'Occupancy Raw Data'!$B$6:$BE$43,'Occupancy Raw Data'!L$1,FALSE)</f>
        <v>55.858799582183799</v>
      </c>
      <c r="H39" s="60">
        <f>VLOOKUP($A39,'Occupancy Raw Data'!$B$6:$BE$43,'Occupancy Raw Data'!N$1,FALSE)</f>
        <v>70.172384937238405</v>
      </c>
      <c r="I39" s="60">
        <f>VLOOKUP($A39,'Occupancy Raw Data'!$B$6:$BE$43,'Occupancy Raw Data'!O$1,FALSE)</f>
        <v>75.106276150627593</v>
      </c>
      <c r="J39" s="61">
        <f>VLOOKUP($A39,'Occupancy Raw Data'!$B$6:$BE$43,'Occupancy Raw Data'!P$1,FALSE)</f>
        <v>72.639330543932999</v>
      </c>
      <c r="K39" s="62">
        <f>VLOOKUP($A39,'Occupancy Raw Data'!$B$6:$BE$43,'Occupancy Raw Data'!R$1,FALSE)</f>
        <v>60.653856086619598</v>
      </c>
      <c r="L39" s="63"/>
      <c r="M39" s="59">
        <f>VLOOKUP($A39,'Occupancy Raw Data'!$B$6:$BE$43,'Occupancy Raw Data'!T$1,FALSE)</f>
        <v>-39.051843135868801</v>
      </c>
      <c r="N39" s="60">
        <f>VLOOKUP($A39,'Occupancy Raw Data'!$B$6:$BE$43,'Occupancy Raw Data'!U$1,FALSE)</f>
        <v>-14.9844874669019</v>
      </c>
      <c r="O39" s="60">
        <f>VLOOKUP($A39,'Occupancy Raw Data'!$B$6:$BE$43,'Occupancy Raw Data'!V$1,FALSE)</f>
        <v>-4.974548182815</v>
      </c>
      <c r="P39" s="60">
        <f>VLOOKUP($A39,'Occupancy Raw Data'!$B$6:$BE$43,'Occupancy Raw Data'!W$1,FALSE)</f>
        <v>-9.3214659462877307</v>
      </c>
      <c r="Q39" s="60">
        <f>VLOOKUP($A39,'Occupancy Raw Data'!$B$6:$BE$43,'Occupancy Raw Data'!X$1,FALSE)</f>
        <v>-10.1979966166226</v>
      </c>
      <c r="R39" s="61">
        <f>VLOOKUP($A39,'Occupancy Raw Data'!$B$6:$BE$43,'Occupancy Raw Data'!Y$1,FALSE)</f>
        <v>-16.039130458000201</v>
      </c>
      <c r="S39" s="60">
        <f>VLOOKUP($A39,'Occupancy Raw Data'!$B$6:$BE$43,'Occupancy Raw Data'!AA$1,FALSE)</f>
        <v>4.3631303885354802</v>
      </c>
      <c r="T39" s="60">
        <f>VLOOKUP($A39,'Occupancy Raw Data'!$B$6:$BE$43,'Occupancy Raw Data'!AB$1,FALSE)</f>
        <v>12.7196256909384</v>
      </c>
      <c r="U39" s="61">
        <f>VLOOKUP($A39,'Occupancy Raw Data'!$B$6:$BE$43,'Occupancy Raw Data'!AC$1,FALSE)</f>
        <v>8.5224134761048802</v>
      </c>
      <c r="V39" s="62">
        <f>VLOOKUP($A39,'Occupancy Raw Data'!$B$6:$BE$43,'Occupancy Raw Data'!AE$1,FALSE)</f>
        <v>-8.9901338270908404</v>
      </c>
      <c r="W39" s="63"/>
      <c r="X39" s="64">
        <f>VLOOKUP($A39,'ADR Raw Data'!$B$6:$BE$43,'ADR Raw Data'!G$1,FALSE)</f>
        <v>88.318582282446897</v>
      </c>
      <c r="Y39" s="65">
        <f>VLOOKUP($A39,'ADR Raw Data'!$B$6:$BE$43,'ADR Raw Data'!H$1,FALSE)</f>
        <v>93.679839168625506</v>
      </c>
      <c r="Z39" s="65">
        <f>VLOOKUP($A39,'ADR Raw Data'!$B$6:$BE$43,'ADR Raw Data'!I$1,FALSE)</f>
        <v>94.957562726039697</v>
      </c>
      <c r="AA39" s="65">
        <f>VLOOKUP($A39,'ADR Raw Data'!$B$6:$BE$43,'ADR Raw Data'!J$1,FALSE)</f>
        <v>97.255225907688896</v>
      </c>
      <c r="AB39" s="65">
        <f>VLOOKUP($A39,'ADR Raw Data'!$B$6:$BE$43,'ADR Raw Data'!K$1,FALSE)</f>
        <v>98.8139931200174</v>
      </c>
      <c r="AC39" s="66">
        <f>VLOOKUP($A39,'ADR Raw Data'!$B$6:$BE$43,'ADR Raw Data'!L$1,FALSE)</f>
        <v>95.049553485807394</v>
      </c>
      <c r="AD39" s="65">
        <f>VLOOKUP($A39,'ADR Raw Data'!$B$6:$BE$43,'ADR Raw Data'!N$1,FALSE)</f>
        <v>111.97821932837201</v>
      </c>
      <c r="AE39" s="65">
        <f>VLOOKUP($A39,'ADR Raw Data'!$B$6:$BE$43,'ADR Raw Data'!O$1,FALSE)</f>
        <v>117.09377083519</v>
      </c>
      <c r="AF39" s="66">
        <f>VLOOKUP($A39,'ADR Raw Data'!$B$6:$BE$43,'ADR Raw Data'!P$1,FALSE)</f>
        <v>114.622861158471</v>
      </c>
      <c r="AG39" s="67">
        <f>VLOOKUP($A39,'ADR Raw Data'!$B$6:$BE$43,'ADR Raw Data'!R$1,FALSE)</f>
        <v>101.74787007395901</v>
      </c>
      <c r="AH39" s="63"/>
      <c r="AI39" s="59">
        <f>VLOOKUP($A39,'ADR Raw Data'!$B$6:$BE$43,'ADR Raw Data'!T$1,FALSE)</f>
        <v>2.3039931932772699</v>
      </c>
      <c r="AJ39" s="60">
        <f>VLOOKUP($A39,'ADR Raw Data'!$B$6:$BE$43,'ADR Raw Data'!U$1,FALSE)</f>
        <v>15.0810085524384</v>
      </c>
      <c r="AK39" s="60">
        <f>VLOOKUP($A39,'ADR Raw Data'!$B$6:$BE$43,'ADR Raw Data'!V$1,FALSE)</f>
        <v>14.6536676539403</v>
      </c>
      <c r="AL39" s="60">
        <f>VLOOKUP($A39,'ADR Raw Data'!$B$6:$BE$43,'ADR Raw Data'!W$1,FALSE)</f>
        <v>14.7712549160766</v>
      </c>
      <c r="AM39" s="60">
        <f>VLOOKUP($A39,'ADR Raw Data'!$B$6:$BE$43,'ADR Raw Data'!X$1,FALSE)</f>
        <v>15.0636318189354</v>
      </c>
      <c r="AN39" s="61">
        <f>VLOOKUP($A39,'ADR Raw Data'!$B$6:$BE$43,'ADR Raw Data'!Y$1,FALSE)</f>
        <v>12.737525667659</v>
      </c>
      <c r="AO39" s="60">
        <f>VLOOKUP($A39,'ADR Raw Data'!$B$6:$BE$43,'ADR Raw Data'!AA$1,FALSE)</f>
        <v>25.3254779361055</v>
      </c>
      <c r="AP39" s="60">
        <f>VLOOKUP($A39,'ADR Raw Data'!$B$6:$BE$43,'ADR Raw Data'!AB$1,FALSE)</f>
        <v>28.874664446412002</v>
      </c>
      <c r="AQ39" s="61">
        <f>VLOOKUP($A39,'ADR Raw Data'!$B$6:$BE$43,'ADR Raw Data'!AC$1,FALSE)</f>
        <v>27.216168556867</v>
      </c>
      <c r="AR39" s="62">
        <f>VLOOKUP($A39,'ADR Raw Data'!$B$6:$BE$43,'ADR Raw Data'!AE$1,FALSE)</f>
        <v>18.349922028224999</v>
      </c>
      <c r="AS39" s="50"/>
      <c r="AT39" s="64">
        <f>VLOOKUP($A39,'RevPAR Raw Data'!$B$6:$BE$43,'RevPAR Raw Data'!G$1,FALSE)</f>
        <v>37.776847359957102</v>
      </c>
      <c r="AU39" s="65">
        <f>VLOOKUP($A39,'RevPAR Raw Data'!$B$6:$BE$43,'RevPAR Raw Data'!H$1,FALSE)</f>
        <v>50.692160000000001</v>
      </c>
      <c r="AV39" s="65">
        <f>VLOOKUP($A39,'RevPAR Raw Data'!$B$6:$BE$43,'RevPAR Raw Data'!I$1,FALSE)</f>
        <v>56.246662092050201</v>
      </c>
      <c r="AW39" s="65">
        <f>VLOOKUP($A39,'RevPAR Raw Data'!$B$6:$BE$43,'RevPAR Raw Data'!J$1,FALSE)</f>
        <v>60.163140753138002</v>
      </c>
      <c r="AX39" s="65">
        <f>VLOOKUP($A39,'RevPAR Raw Data'!$B$6:$BE$43,'RevPAR Raw Data'!K$1,FALSE)</f>
        <v>60.575045020920498</v>
      </c>
      <c r="AY39" s="66">
        <f>VLOOKUP($A39,'RevPAR Raw Data'!$B$6:$BE$43,'RevPAR Raw Data'!L$1,FALSE)</f>
        <v>53.093539585397799</v>
      </c>
      <c r="AZ39" s="65">
        <f>VLOOKUP($A39,'RevPAR Raw Data'!$B$6:$BE$43,'RevPAR Raw Data'!N$1,FALSE)</f>
        <v>78.577787112970697</v>
      </c>
      <c r="BA39" s="65">
        <f>VLOOKUP($A39,'RevPAR Raw Data'!$B$6:$BE$43,'RevPAR Raw Data'!O$1,FALSE)</f>
        <v>87.944770878661004</v>
      </c>
      <c r="BB39" s="66">
        <f>VLOOKUP($A39,'RevPAR Raw Data'!$B$6:$BE$43,'RevPAR Raw Data'!P$1,FALSE)</f>
        <v>83.2612789958158</v>
      </c>
      <c r="BC39" s="67">
        <f>VLOOKUP($A39,'RevPAR Raw Data'!$B$6:$BE$43,'RevPAR Raw Data'!R$1,FALSE)</f>
        <v>61.714006685860198</v>
      </c>
      <c r="BD39" s="63"/>
      <c r="BE39" s="59">
        <f>VLOOKUP($A39,'RevPAR Raw Data'!$B$6:$BE$43,'RevPAR Raw Data'!T$1,FALSE)</f>
        <v>-37.647601750291301</v>
      </c>
      <c r="BF39" s="60">
        <f>VLOOKUP($A39,'RevPAR Raw Data'!$B$6:$BE$43,'RevPAR Raw Data'!U$1,FALSE)</f>
        <v>-2.1632907508860502</v>
      </c>
      <c r="BG39" s="60">
        <f>VLOOKUP($A39,'RevPAR Raw Data'!$B$6:$BE$43,'RevPAR Raw Data'!V$1,FALSE)</f>
        <v>8.9501657131305095</v>
      </c>
      <c r="BH39" s="60">
        <f>VLOOKUP($A39,'RevPAR Raw Data'!$B$6:$BE$43,'RevPAR Raw Data'!W$1,FALSE)</f>
        <v>4.0728914729474903</v>
      </c>
      <c r="BI39" s="60">
        <f>VLOOKUP($A39,'RevPAR Raw Data'!$B$6:$BE$43,'RevPAR Raw Data'!X$1,FALSE)</f>
        <v>3.3294465390772601</v>
      </c>
      <c r="BJ39" s="61">
        <f>VLOOKUP($A39,'RevPAR Raw Data'!$B$6:$BE$43,'RevPAR Raw Data'!Y$1,FALSE)</f>
        <v>-5.3445931492983396</v>
      </c>
      <c r="BK39" s="60">
        <f>VLOOKUP($A39,'RevPAR Raw Data'!$B$6:$BE$43,'RevPAR Raw Data'!AA$1,FALSE)</f>
        <v>30.793591948513001</v>
      </c>
      <c r="BL39" s="60">
        <f>VLOOKUP($A39,'RevPAR Raw Data'!$B$6:$BE$43,'RevPAR Raw Data'!AB$1,FALSE)</f>
        <v>45.267039374448501</v>
      </c>
      <c r="BM39" s="61">
        <f>VLOOKUP($A39,'RevPAR Raw Data'!$B$6:$BE$43,'RevPAR Raw Data'!AC$1,FALSE)</f>
        <v>38.058056449741798</v>
      </c>
      <c r="BN39" s="62">
        <f>VLOOKUP($A39,'RevPAR Raw Data'!$B$6:$BE$43,'RevPAR Raw Data'!AE$1,FALSE)</f>
        <v>7.7101056536299</v>
      </c>
    </row>
    <row r="40" spans="1:66" x14ac:dyDescent="0.35">
      <c r="A40" s="81" t="s">
        <v>79</v>
      </c>
      <c r="B40" s="59">
        <f>VLOOKUP($A40,'Occupancy Raw Data'!$B$6:$BE$43,'Occupancy Raw Data'!G$1,FALSE)</f>
        <v>36.216216216216203</v>
      </c>
      <c r="C40" s="60">
        <f>VLOOKUP($A40,'Occupancy Raw Data'!$B$6:$BE$43,'Occupancy Raw Data'!H$1,FALSE)</f>
        <v>49.297297297297199</v>
      </c>
      <c r="D40" s="60">
        <f>VLOOKUP($A40,'Occupancy Raw Data'!$B$6:$BE$43,'Occupancy Raw Data'!I$1,FALSE)</f>
        <v>51.783783783783697</v>
      </c>
      <c r="E40" s="60">
        <f>VLOOKUP($A40,'Occupancy Raw Data'!$B$6:$BE$43,'Occupancy Raw Data'!J$1,FALSE)</f>
        <v>49.729729729729698</v>
      </c>
      <c r="F40" s="60">
        <f>VLOOKUP($A40,'Occupancy Raw Data'!$B$6:$BE$43,'Occupancy Raw Data'!K$1,FALSE)</f>
        <v>45.513513513513502</v>
      </c>
      <c r="G40" s="61">
        <f>VLOOKUP($A40,'Occupancy Raw Data'!$B$6:$BE$43,'Occupancy Raw Data'!L$1,FALSE)</f>
        <v>46.508108108108097</v>
      </c>
      <c r="H40" s="60">
        <f>VLOOKUP($A40,'Occupancy Raw Data'!$B$6:$BE$43,'Occupancy Raw Data'!N$1,FALSE)</f>
        <v>45.081081081081003</v>
      </c>
      <c r="I40" s="60">
        <f>VLOOKUP($A40,'Occupancy Raw Data'!$B$6:$BE$43,'Occupancy Raw Data'!O$1,FALSE)</f>
        <v>50.8108108108108</v>
      </c>
      <c r="J40" s="61">
        <f>VLOOKUP($A40,'Occupancy Raw Data'!$B$6:$BE$43,'Occupancy Raw Data'!P$1,FALSE)</f>
        <v>47.945945945945901</v>
      </c>
      <c r="K40" s="62">
        <f>VLOOKUP($A40,'Occupancy Raw Data'!$B$6:$BE$43,'Occupancy Raw Data'!R$1,FALSE)</f>
        <v>46.918918918918898</v>
      </c>
      <c r="L40" s="63"/>
      <c r="M40" s="59">
        <f>VLOOKUP($A40,'Occupancy Raw Data'!$B$6:$BE$43,'Occupancy Raw Data'!T$1,FALSE)</f>
        <v>-41.7290367290367</v>
      </c>
      <c r="N40" s="60">
        <f>VLOOKUP($A40,'Occupancy Raw Data'!$B$6:$BE$43,'Occupancy Raw Data'!U$1,FALSE)</f>
        <v>-13.7726716263301</v>
      </c>
      <c r="O40" s="60">
        <f>VLOOKUP($A40,'Occupancy Raw Data'!$B$6:$BE$43,'Occupancy Raw Data'!V$1,FALSE)</f>
        <v>10.6189764232317</v>
      </c>
      <c r="P40" s="60">
        <f>VLOOKUP($A40,'Occupancy Raw Data'!$B$6:$BE$43,'Occupancy Raw Data'!W$1,FALSE)</f>
        <v>-13.9161230195712</v>
      </c>
      <c r="Q40" s="60">
        <f>VLOOKUP($A40,'Occupancy Raw Data'!$B$6:$BE$43,'Occupancy Raw Data'!X$1,FALSE)</f>
        <v>-21.887918687918599</v>
      </c>
      <c r="R40" s="61">
        <f>VLOOKUP($A40,'Occupancy Raw Data'!$B$6:$BE$43,'Occupancy Raw Data'!Y$1,FALSE)</f>
        <v>-17.588880090821402</v>
      </c>
      <c r="S40" s="60">
        <f>VLOOKUP($A40,'Occupancy Raw Data'!$B$6:$BE$43,'Occupancy Raw Data'!AA$1,FALSE)</f>
        <v>-16.182582582582501</v>
      </c>
      <c r="T40" s="60">
        <f>VLOOKUP($A40,'Occupancy Raw Data'!$B$6:$BE$43,'Occupancy Raw Data'!AB$1,FALSE)</f>
        <v>-8.2481042193272405</v>
      </c>
      <c r="U40" s="61">
        <f>VLOOKUP($A40,'Occupancy Raw Data'!$B$6:$BE$43,'Occupancy Raw Data'!AC$1,FALSE)</f>
        <v>-12.1574275004931</v>
      </c>
      <c r="V40" s="62">
        <f>VLOOKUP($A40,'Occupancy Raw Data'!$B$6:$BE$43,'Occupancy Raw Data'!AE$1,FALSE)</f>
        <v>-16.0737688566652</v>
      </c>
      <c r="W40" s="63"/>
      <c r="X40" s="64">
        <f>VLOOKUP($A40,'ADR Raw Data'!$B$6:$BE$43,'ADR Raw Data'!G$1,FALSE)</f>
        <v>82.279373134328296</v>
      </c>
      <c r="Y40" s="65">
        <f>VLOOKUP($A40,'ADR Raw Data'!$B$6:$BE$43,'ADR Raw Data'!H$1,FALSE)</f>
        <v>85.940811403508704</v>
      </c>
      <c r="Z40" s="65">
        <f>VLOOKUP($A40,'ADR Raw Data'!$B$6:$BE$43,'ADR Raw Data'!I$1,FALSE)</f>
        <v>88.062755741127305</v>
      </c>
      <c r="AA40" s="65">
        <f>VLOOKUP($A40,'ADR Raw Data'!$B$6:$BE$43,'ADR Raw Data'!J$1,FALSE)</f>
        <v>86.373760869565203</v>
      </c>
      <c r="AB40" s="65">
        <f>VLOOKUP($A40,'ADR Raw Data'!$B$6:$BE$43,'ADR Raw Data'!K$1,FALSE)</f>
        <v>85.017197149643707</v>
      </c>
      <c r="AC40" s="66">
        <f>VLOOKUP($A40,'ADR Raw Data'!$B$6:$BE$43,'ADR Raw Data'!L$1,FALSE)</f>
        <v>85.754918642491802</v>
      </c>
      <c r="AD40" s="65">
        <f>VLOOKUP($A40,'ADR Raw Data'!$B$6:$BE$43,'ADR Raw Data'!N$1,FALSE)</f>
        <v>85.404196642685804</v>
      </c>
      <c r="AE40" s="65">
        <f>VLOOKUP($A40,'ADR Raw Data'!$B$6:$BE$43,'ADR Raw Data'!O$1,FALSE)</f>
        <v>86.961446808510601</v>
      </c>
      <c r="AF40" s="66">
        <f>VLOOKUP($A40,'ADR Raw Data'!$B$6:$BE$43,'ADR Raw Data'!P$1,FALSE)</f>
        <v>86.229346110484698</v>
      </c>
      <c r="AG40" s="67">
        <f>VLOOKUP($A40,'ADR Raw Data'!$B$6:$BE$43,'ADR Raw Data'!R$1,FALSE)</f>
        <v>85.893436471362705</v>
      </c>
      <c r="AH40" s="63"/>
      <c r="AI40" s="59">
        <f>VLOOKUP($A40,'ADR Raw Data'!$B$6:$BE$43,'ADR Raw Data'!T$1,FALSE)</f>
        <v>-0.41653088999436</v>
      </c>
      <c r="AJ40" s="60">
        <f>VLOOKUP($A40,'ADR Raw Data'!$B$6:$BE$43,'ADR Raw Data'!U$1,FALSE)</f>
        <v>12.3245331307425</v>
      </c>
      <c r="AK40" s="60">
        <f>VLOOKUP($A40,'ADR Raw Data'!$B$6:$BE$43,'ADR Raw Data'!V$1,FALSE)</f>
        <v>12.002322874594901</v>
      </c>
      <c r="AL40" s="60">
        <f>VLOOKUP($A40,'ADR Raw Data'!$B$6:$BE$43,'ADR Raw Data'!W$1,FALSE)</f>
        <v>8.4023289699447101</v>
      </c>
      <c r="AM40" s="60">
        <f>VLOOKUP($A40,'ADR Raw Data'!$B$6:$BE$43,'ADR Raw Data'!X$1,FALSE)</f>
        <v>9.4650937677748601</v>
      </c>
      <c r="AN40" s="61">
        <f>VLOOKUP($A40,'ADR Raw Data'!$B$6:$BE$43,'ADR Raw Data'!Y$1,FALSE)</f>
        <v>8.4197278936288207</v>
      </c>
      <c r="AO40" s="60">
        <f>VLOOKUP($A40,'ADR Raw Data'!$B$6:$BE$43,'ADR Raw Data'!AA$1,FALSE)</f>
        <v>0.58184858384147997</v>
      </c>
      <c r="AP40" s="60">
        <f>VLOOKUP($A40,'ADR Raw Data'!$B$6:$BE$43,'ADR Raw Data'!AB$1,FALSE)</f>
        <v>4.6313706193172397</v>
      </c>
      <c r="AQ40" s="61">
        <f>VLOOKUP($A40,'ADR Raw Data'!$B$6:$BE$43,'ADR Raw Data'!AC$1,FALSE)</f>
        <v>2.6563585305092299</v>
      </c>
      <c r="AR40" s="62">
        <f>VLOOKUP($A40,'ADR Raw Data'!$B$6:$BE$43,'ADR Raw Data'!AE$1,FALSE)</f>
        <v>6.7490692369075802</v>
      </c>
      <c r="AS40" s="50"/>
      <c r="AT40" s="64">
        <f>VLOOKUP($A40,'RevPAR Raw Data'!$B$6:$BE$43,'RevPAR Raw Data'!G$1,FALSE)</f>
        <v>29.798475675675601</v>
      </c>
      <c r="AU40" s="65">
        <f>VLOOKUP($A40,'RevPAR Raw Data'!$B$6:$BE$43,'RevPAR Raw Data'!H$1,FALSE)</f>
        <v>42.366497297297201</v>
      </c>
      <c r="AV40" s="65">
        <f>VLOOKUP($A40,'RevPAR Raw Data'!$B$6:$BE$43,'RevPAR Raw Data'!I$1,FALSE)</f>
        <v>45.602227027026998</v>
      </c>
      <c r="AW40" s="65">
        <f>VLOOKUP($A40,'RevPAR Raw Data'!$B$6:$BE$43,'RevPAR Raw Data'!J$1,FALSE)</f>
        <v>42.953437837837797</v>
      </c>
      <c r="AX40" s="65">
        <f>VLOOKUP($A40,'RevPAR Raw Data'!$B$6:$BE$43,'RevPAR Raw Data'!K$1,FALSE)</f>
        <v>38.694313513513499</v>
      </c>
      <c r="AY40" s="66">
        <f>VLOOKUP($A40,'RevPAR Raw Data'!$B$6:$BE$43,'RevPAR Raw Data'!L$1,FALSE)</f>
        <v>39.882990270270199</v>
      </c>
      <c r="AZ40" s="65">
        <f>VLOOKUP($A40,'RevPAR Raw Data'!$B$6:$BE$43,'RevPAR Raw Data'!N$1,FALSE)</f>
        <v>38.501135135135101</v>
      </c>
      <c r="BA40" s="65">
        <f>VLOOKUP($A40,'RevPAR Raw Data'!$B$6:$BE$43,'RevPAR Raw Data'!O$1,FALSE)</f>
        <v>44.185816216216203</v>
      </c>
      <c r="BB40" s="66">
        <f>VLOOKUP($A40,'RevPAR Raw Data'!$B$6:$BE$43,'RevPAR Raw Data'!P$1,FALSE)</f>
        <v>41.343475675675599</v>
      </c>
      <c r="BC40" s="67">
        <f>VLOOKUP($A40,'RevPAR Raw Data'!$B$6:$BE$43,'RevPAR Raw Data'!R$1,FALSE)</f>
        <v>40.300271814671802</v>
      </c>
      <c r="BD40" s="63"/>
      <c r="BE40" s="59">
        <f>VLOOKUP($A40,'RevPAR Raw Data'!$B$6:$BE$43,'RevPAR Raw Data'!T$1,FALSE)</f>
        <v>-41.971753290957501</v>
      </c>
      <c r="BF40" s="60">
        <f>VLOOKUP($A40,'RevPAR Raw Data'!$B$6:$BE$43,'RevPAR Raw Data'!U$1,FALSE)</f>
        <v>-3.1455559731630598</v>
      </c>
      <c r="BG40" s="60">
        <f>VLOOKUP($A40,'RevPAR Raw Data'!$B$6:$BE$43,'RevPAR Raw Data'!V$1,FALSE)</f>
        <v>23.8958231341201</v>
      </c>
      <c r="BH40" s="60">
        <f>VLOOKUP($A40,'RevPAR Raw Data'!$B$6:$BE$43,'RevPAR Raw Data'!W$1,FALSE)</f>
        <v>-6.6830724855931596</v>
      </c>
      <c r="BI40" s="60">
        <f>VLOOKUP($A40,'RevPAR Raw Data'!$B$6:$BE$43,'RevPAR Raw Data'!X$1,FALSE)</f>
        <v>-14.4945369477696</v>
      </c>
      <c r="BJ40" s="61">
        <f>VLOOKUP($A40,'RevPAR Raw Data'!$B$6:$BE$43,'RevPAR Raw Data'!Y$1,FALSE)</f>
        <v>-10.650088040376399</v>
      </c>
      <c r="BK40" s="60">
        <f>VLOOKUP($A40,'RevPAR Raw Data'!$B$6:$BE$43,'RevPAR Raw Data'!AA$1,FALSE)</f>
        <v>-15.694892126326801</v>
      </c>
      <c r="BL40" s="60">
        <f>VLOOKUP($A40,'RevPAR Raw Data'!$B$6:$BE$43,'RevPAR Raw Data'!AB$1,FALSE)</f>
        <v>-3.99873387547458</v>
      </c>
      <c r="BM40" s="61">
        <f>VLOOKUP($A40,'RevPAR Raw Data'!$B$6:$BE$43,'RevPAR Raw Data'!AC$1,FALSE)</f>
        <v>-9.8240138324837805</v>
      </c>
      <c r="BN40" s="62">
        <f>VLOOKUP($A40,'RevPAR Raw Data'!$B$6:$BE$43,'RevPAR Raw Data'!AE$1,FALSE)</f>
        <v>-10.4095294088745</v>
      </c>
    </row>
    <row r="41" spans="1:66" x14ac:dyDescent="0.35">
      <c r="A41" s="81" t="s">
        <v>80</v>
      </c>
      <c r="B41" s="59">
        <f>VLOOKUP($A41,'Occupancy Raw Data'!$B$6:$BE$43,'Occupancy Raw Data'!G$1,FALSE)</f>
        <v>31.6233309908643</v>
      </c>
      <c r="C41" s="60">
        <f>VLOOKUP($A41,'Occupancy Raw Data'!$B$6:$BE$43,'Occupancy Raw Data'!H$1,FALSE)</f>
        <v>40.899508081517901</v>
      </c>
      <c r="D41" s="60">
        <f>VLOOKUP($A41,'Occupancy Raw Data'!$B$6:$BE$43,'Occupancy Raw Data'!I$1,FALSE)</f>
        <v>44.342937456078701</v>
      </c>
      <c r="E41" s="60">
        <f>VLOOKUP($A41,'Occupancy Raw Data'!$B$6:$BE$43,'Occupancy Raw Data'!J$1,FALSE)</f>
        <v>45.748418833450401</v>
      </c>
      <c r="F41" s="60">
        <f>VLOOKUP($A41,'Occupancy Raw Data'!$B$6:$BE$43,'Occupancy Raw Data'!K$1,FALSE)</f>
        <v>46.170063246661897</v>
      </c>
      <c r="G41" s="61">
        <f>VLOOKUP($A41,'Occupancy Raw Data'!$B$6:$BE$43,'Occupancy Raw Data'!L$1,FALSE)</f>
        <v>41.756851721714597</v>
      </c>
      <c r="H41" s="60">
        <f>VLOOKUP($A41,'Occupancy Raw Data'!$B$6:$BE$43,'Occupancy Raw Data'!N$1,FALSE)</f>
        <v>64.581869290231893</v>
      </c>
      <c r="I41" s="60">
        <f>VLOOKUP($A41,'Occupancy Raw Data'!$B$6:$BE$43,'Occupancy Raw Data'!O$1,FALSE)</f>
        <v>62.965565706254303</v>
      </c>
      <c r="J41" s="61">
        <f>VLOOKUP($A41,'Occupancy Raw Data'!$B$6:$BE$43,'Occupancy Raw Data'!P$1,FALSE)</f>
        <v>63.773717498243101</v>
      </c>
      <c r="K41" s="62">
        <f>VLOOKUP($A41,'Occupancy Raw Data'!$B$6:$BE$43,'Occupancy Raw Data'!R$1,FALSE)</f>
        <v>48.047384800722803</v>
      </c>
      <c r="L41" s="63"/>
      <c r="M41" s="59">
        <f>VLOOKUP($A41,'Occupancy Raw Data'!$B$6:$BE$43,'Occupancy Raw Data'!T$1,FALSE)</f>
        <v>-29.5774647887323</v>
      </c>
      <c r="N41" s="60">
        <f>VLOOKUP($A41,'Occupancy Raw Data'!$B$6:$BE$43,'Occupancy Raw Data'!U$1,FALSE)</f>
        <v>-2.1848739495798299</v>
      </c>
      <c r="O41" s="60">
        <f>VLOOKUP($A41,'Occupancy Raw Data'!$B$6:$BE$43,'Occupancy Raw Data'!V$1,FALSE)</f>
        <v>-2.1705426356589101</v>
      </c>
      <c r="P41" s="60">
        <f>VLOOKUP($A41,'Occupancy Raw Data'!$B$6:$BE$43,'Occupancy Raw Data'!W$1,FALSE)</f>
        <v>-7</v>
      </c>
      <c r="Q41" s="60">
        <f>VLOOKUP($A41,'Occupancy Raw Data'!$B$6:$BE$43,'Occupancy Raw Data'!X$1,FALSE)</f>
        <v>-3.0973451327433601</v>
      </c>
      <c r="R41" s="61">
        <f>VLOOKUP($A41,'Occupancy Raw Data'!$B$6:$BE$43,'Occupancy Raw Data'!Y$1,FALSE)</f>
        <v>-8.7810868897758603</v>
      </c>
      <c r="S41" s="60">
        <f>VLOOKUP($A41,'Occupancy Raw Data'!$B$6:$BE$43,'Occupancy Raw Data'!AA$1,FALSE)</f>
        <v>10.191846522781701</v>
      </c>
      <c r="T41" s="60">
        <f>VLOOKUP($A41,'Occupancy Raw Data'!$B$6:$BE$43,'Occupancy Raw Data'!AB$1,FALSE)</f>
        <v>8.7378640776699008</v>
      </c>
      <c r="U41" s="61">
        <f>VLOOKUP($A41,'Occupancy Raw Data'!$B$6:$BE$43,'Occupancy Raw Data'!AC$1,FALSE)</f>
        <v>9.4692400482508994</v>
      </c>
      <c r="V41" s="62">
        <f>VLOOKUP($A41,'Occupancy Raw Data'!$B$6:$BE$43,'Occupancy Raw Data'!AE$1,FALSE)</f>
        <v>-2.6246185147507601</v>
      </c>
      <c r="W41" s="63"/>
      <c r="X41" s="64">
        <f>VLOOKUP($A41,'ADR Raw Data'!$B$6:$BE$43,'ADR Raw Data'!G$1,FALSE)</f>
        <v>95.744799999999998</v>
      </c>
      <c r="Y41" s="65">
        <f>VLOOKUP($A41,'ADR Raw Data'!$B$6:$BE$43,'ADR Raw Data'!H$1,FALSE)</f>
        <v>94.185378006872796</v>
      </c>
      <c r="Z41" s="65">
        <f>VLOOKUP($A41,'ADR Raw Data'!$B$6:$BE$43,'ADR Raw Data'!I$1,FALSE)</f>
        <v>94.619413629159993</v>
      </c>
      <c r="AA41" s="65">
        <f>VLOOKUP($A41,'ADR Raw Data'!$B$6:$BE$43,'ADR Raw Data'!J$1,FALSE)</f>
        <v>95.2184946236559</v>
      </c>
      <c r="AB41" s="65">
        <f>VLOOKUP($A41,'ADR Raw Data'!$B$6:$BE$43,'ADR Raw Data'!K$1,FALSE)</f>
        <v>95.595875190258695</v>
      </c>
      <c r="AC41" s="66">
        <f>VLOOKUP($A41,'ADR Raw Data'!$B$6:$BE$43,'ADR Raw Data'!L$1,FALSE)</f>
        <v>95.052046449006994</v>
      </c>
      <c r="AD41" s="65">
        <f>VLOOKUP($A41,'ADR Raw Data'!$B$6:$BE$43,'ADR Raw Data'!N$1,FALSE)</f>
        <v>113.93235038084801</v>
      </c>
      <c r="AE41" s="65">
        <f>VLOOKUP($A41,'ADR Raw Data'!$B$6:$BE$43,'ADR Raw Data'!O$1,FALSE)</f>
        <v>117.507198660714</v>
      </c>
      <c r="AF41" s="66">
        <f>VLOOKUP($A41,'ADR Raw Data'!$B$6:$BE$43,'ADR Raw Data'!P$1,FALSE)</f>
        <v>115.697123966942</v>
      </c>
      <c r="AG41" s="67">
        <f>VLOOKUP($A41,'ADR Raw Data'!$B$6:$BE$43,'ADR Raw Data'!R$1,FALSE)</f>
        <v>102.88130171333</v>
      </c>
      <c r="AH41" s="63"/>
      <c r="AI41" s="59">
        <f>VLOOKUP($A41,'ADR Raw Data'!$B$6:$BE$43,'ADR Raw Data'!T$1,FALSE)</f>
        <v>3.66875977916414</v>
      </c>
      <c r="AJ41" s="60">
        <f>VLOOKUP($A41,'ADR Raw Data'!$B$6:$BE$43,'ADR Raw Data'!U$1,FALSE)</f>
        <v>10.506174162417</v>
      </c>
      <c r="AK41" s="60">
        <f>VLOOKUP($A41,'ADR Raw Data'!$B$6:$BE$43,'ADR Raw Data'!V$1,FALSE)</f>
        <v>9.0564209964797904</v>
      </c>
      <c r="AL41" s="60">
        <f>VLOOKUP($A41,'ADR Raw Data'!$B$6:$BE$43,'ADR Raw Data'!W$1,FALSE)</f>
        <v>10.6172355386748</v>
      </c>
      <c r="AM41" s="60">
        <f>VLOOKUP($A41,'ADR Raw Data'!$B$6:$BE$43,'ADR Raw Data'!X$1,FALSE)</f>
        <v>7.90556004620196</v>
      </c>
      <c r="AN41" s="61">
        <f>VLOOKUP($A41,'ADR Raw Data'!$B$6:$BE$43,'ADR Raw Data'!Y$1,FALSE)</f>
        <v>8.2423449444961001</v>
      </c>
      <c r="AO41" s="60">
        <f>VLOOKUP($A41,'ADR Raw Data'!$B$6:$BE$43,'ADR Raw Data'!AA$1,FALSE)</f>
        <v>16.708401037026398</v>
      </c>
      <c r="AP41" s="60">
        <f>VLOOKUP($A41,'ADR Raw Data'!$B$6:$BE$43,'ADR Raw Data'!AB$1,FALSE)</f>
        <v>18.213279116817699</v>
      </c>
      <c r="AQ41" s="61">
        <f>VLOOKUP($A41,'ADR Raw Data'!$B$6:$BE$43,'ADR Raw Data'!AC$1,FALSE)</f>
        <v>17.451054998994</v>
      </c>
      <c r="AR41" s="62">
        <f>VLOOKUP($A41,'ADR Raw Data'!$B$6:$BE$43,'ADR Raw Data'!AE$1,FALSE)</f>
        <v>12.535646692024001</v>
      </c>
      <c r="AS41" s="50"/>
      <c r="AT41" s="64">
        <f>VLOOKUP($A41,'RevPAR Raw Data'!$B$6:$BE$43,'RevPAR Raw Data'!G$1,FALSE)</f>
        <v>30.277695010541098</v>
      </c>
      <c r="AU41" s="65">
        <f>VLOOKUP($A41,'RevPAR Raw Data'!$B$6:$BE$43,'RevPAR Raw Data'!H$1,FALSE)</f>
        <v>38.521356289529102</v>
      </c>
      <c r="AV41" s="65">
        <f>VLOOKUP($A41,'RevPAR Raw Data'!$B$6:$BE$43,'RevPAR Raw Data'!I$1,FALSE)</f>
        <v>41.957027406886802</v>
      </c>
      <c r="AW41" s="65">
        <f>VLOOKUP($A41,'RevPAR Raw Data'!$B$6:$BE$43,'RevPAR Raw Data'!J$1,FALSE)</f>
        <v>43.560955727336598</v>
      </c>
      <c r="AX41" s="65">
        <f>VLOOKUP($A41,'RevPAR Raw Data'!$B$6:$BE$43,'RevPAR Raw Data'!K$1,FALSE)</f>
        <v>44.136676036542497</v>
      </c>
      <c r="AY41" s="66">
        <f>VLOOKUP($A41,'RevPAR Raw Data'!$B$6:$BE$43,'RevPAR Raw Data'!L$1,FALSE)</f>
        <v>39.690742094167199</v>
      </c>
      <c r="AZ41" s="65">
        <f>VLOOKUP($A41,'RevPAR Raw Data'!$B$6:$BE$43,'RevPAR Raw Data'!N$1,FALSE)</f>
        <v>73.579641602248699</v>
      </c>
      <c r="BA41" s="65">
        <f>VLOOKUP($A41,'RevPAR Raw Data'!$B$6:$BE$43,'RevPAR Raw Data'!O$1,FALSE)</f>
        <v>73.9890723822909</v>
      </c>
      <c r="BB41" s="66">
        <f>VLOOKUP($A41,'RevPAR Raw Data'!$B$6:$BE$43,'RevPAR Raw Data'!P$1,FALSE)</f>
        <v>73.784356992269807</v>
      </c>
      <c r="BC41" s="67">
        <f>VLOOKUP($A41,'RevPAR Raw Data'!$B$6:$BE$43,'RevPAR Raw Data'!R$1,FALSE)</f>
        <v>49.431774922196503</v>
      </c>
      <c r="BD41" s="63"/>
      <c r="BE41" s="59">
        <f>VLOOKUP($A41,'RevPAR Raw Data'!$B$6:$BE$43,'RevPAR Raw Data'!T$1,FALSE)</f>
        <v>-26.993831141433599</v>
      </c>
      <c r="BF41" s="60">
        <f>VLOOKUP($A41,'RevPAR Raw Data'!$B$6:$BE$43,'RevPAR Raw Data'!U$1,FALSE)</f>
        <v>8.0917535504650999</v>
      </c>
      <c r="BG41" s="60">
        <f>VLOOKUP($A41,'RevPAR Raw Data'!$B$6:$BE$43,'RevPAR Raw Data'!V$1,FALSE)</f>
        <v>6.6893048818275096</v>
      </c>
      <c r="BH41" s="60">
        <f>VLOOKUP($A41,'RevPAR Raw Data'!$B$6:$BE$43,'RevPAR Raw Data'!W$1,FALSE)</f>
        <v>2.8740290509676401</v>
      </c>
      <c r="BI41" s="60">
        <f>VLOOKUP($A41,'RevPAR Raw Data'!$B$6:$BE$43,'RevPAR Raw Data'!X$1,FALSE)</f>
        <v>4.56335243415145</v>
      </c>
      <c r="BJ41" s="61">
        <f>VLOOKUP($A41,'RevPAR Raw Data'!$B$6:$BE$43,'RevPAR Raw Data'!Y$1,FALSE)</f>
        <v>-1.26250941661101</v>
      </c>
      <c r="BK41" s="60">
        <f>VLOOKUP($A41,'RevPAR Raw Data'!$B$6:$BE$43,'RevPAR Raw Data'!AA$1,FALSE)</f>
        <v>28.603142149912799</v>
      </c>
      <c r="BL41" s="60">
        <f>VLOOKUP($A41,'RevPAR Raw Data'!$B$6:$BE$43,'RevPAR Raw Data'!AB$1,FALSE)</f>
        <v>28.542594767801798</v>
      </c>
      <c r="BM41" s="61">
        <f>VLOOKUP($A41,'RevPAR Raw Data'!$B$6:$BE$43,'RevPAR Raw Data'!AC$1,FALSE)</f>
        <v>28.572777336051999</v>
      </c>
      <c r="BN41" s="62">
        <f>VLOOKUP($A41,'RevPAR Raw Data'!$B$6:$BE$43,'RevPAR Raw Data'!AE$1,FALSE)</f>
        <v>9.5820152732507093</v>
      </c>
    </row>
    <row r="42" spans="1:66" x14ac:dyDescent="0.35">
      <c r="A42" s="81" t="s">
        <v>81</v>
      </c>
      <c r="B42" s="59">
        <f>VLOOKUP($A42,'Occupancy Raw Data'!$B$6:$BE$43,'Occupancy Raw Data'!G$1,FALSE)</f>
        <v>42.309907044338999</v>
      </c>
      <c r="C42" s="60">
        <f>VLOOKUP($A42,'Occupancy Raw Data'!$B$6:$BE$43,'Occupancy Raw Data'!H$1,FALSE)</f>
        <v>48.811319202610399</v>
      </c>
      <c r="D42" s="60">
        <f>VLOOKUP($A42,'Occupancy Raw Data'!$B$6:$BE$43,'Occupancy Raw Data'!I$1,FALSE)</f>
        <v>49.856042117963199</v>
      </c>
      <c r="E42" s="60">
        <f>VLOOKUP($A42,'Occupancy Raw Data'!$B$6:$BE$43,'Occupancy Raw Data'!J$1,FALSE)</f>
        <v>48.3972689133236</v>
      </c>
      <c r="F42" s="60">
        <f>VLOOKUP($A42,'Occupancy Raw Data'!$B$6:$BE$43,'Occupancy Raw Data'!K$1,FALSE)</f>
        <v>51.9838767172118</v>
      </c>
      <c r="G42" s="61">
        <f>VLOOKUP($A42,'Occupancy Raw Data'!$B$6:$BE$43,'Occupancy Raw Data'!L$1,FALSE)</f>
        <v>48.271682799089596</v>
      </c>
      <c r="H42" s="60">
        <f>VLOOKUP($A42,'Occupancy Raw Data'!$B$6:$BE$43,'Occupancy Raw Data'!N$1,FALSE)</f>
        <v>68.019413748663197</v>
      </c>
      <c r="I42" s="60">
        <f>VLOOKUP($A42,'Occupancy Raw Data'!$B$6:$BE$43,'Occupancy Raw Data'!O$1,FALSE)</f>
        <v>74.825194000383803</v>
      </c>
      <c r="J42" s="61">
        <f>VLOOKUP($A42,'Occupancy Raw Data'!$B$6:$BE$43,'Occupancy Raw Data'!P$1,FALSE)</f>
        <v>71.422303874523493</v>
      </c>
      <c r="K42" s="62">
        <f>VLOOKUP($A42,'Occupancy Raw Data'!$B$6:$BE$43,'Occupancy Raw Data'!R$1,FALSE)</f>
        <v>54.886145963499303</v>
      </c>
      <c r="L42" s="63"/>
      <c r="M42" s="59">
        <f>VLOOKUP($A42,'Occupancy Raw Data'!$B$6:$BE$43,'Occupancy Raw Data'!T$1,FALSE)</f>
        <v>-24.593733093004499</v>
      </c>
      <c r="N42" s="60">
        <f>VLOOKUP($A42,'Occupancy Raw Data'!$B$6:$BE$43,'Occupancy Raw Data'!U$1,FALSE)</f>
        <v>12.9291501469996</v>
      </c>
      <c r="O42" s="60">
        <f>VLOOKUP($A42,'Occupancy Raw Data'!$B$6:$BE$43,'Occupancy Raw Data'!V$1,FALSE)</f>
        <v>15.294682302021901</v>
      </c>
      <c r="P42" s="60">
        <f>VLOOKUP($A42,'Occupancy Raw Data'!$B$6:$BE$43,'Occupancy Raw Data'!W$1,FALSE)</f>
        <v>11.0425467185089</v>
      </c>
      <c r="Q42" s="60">
        <f>VLOOKUP($A42,'Occupancy Raw Data'!$B$6:$BE$43,'Occupancy Raw Data'!X$1,FALSE)</f>
        <v>20.925328469847699</v>
      </c>
      <c r="R42" s="61">
        <f>VLOOKUP($A42,'Occupancy Raw Data'!$B$6:$BE$43,'Occupancy Raw Data'!Y$1,FALSE)</f>
        <v>5.3289130112717702</v>
      </c>
      <c r="S42" s="60">
        <f>VLOOKUP($A42,'Occupancy Raw Data'!$B$6:$BE$43,'Occupancy Raw Data'!AA$1,FALSE)</f>
        <v>33.129377524927399</v>
      </c>
      <c r="T42" s="60">
        <f>VLOOKUP($A42,'Occupancy Raw Data'!$B$6:$BE$43,'Occupancy Raw Data'!AB$1,FALSE)</f>
        <v>30.468871755865599</v>
      </c>
      <c r="U42" s="61">
        <f>VLOOKUP($A42,'Occupancy Raw Data'!$B$6:$BE$43,'Occupancy Raw Data'!AC$1,FALSE)</f>
        <v>31.7223558479762</v>
      </c>
      <c r="V42" s="62">
        <f>VLOOKUP($A42,'Occupancy Raw Data'!$B$6:$BE$43,'Occupancy Raw Data'!AE$1,FALSE)</f>
        <v>13.807226470010599</v>
      </c>
      <c r="W42" s="63"/>
      <c r="X42" s="64">
        <f>VLOOKUP($A42,'ADR Raw Data'!$B$6:$BE$43,'ADR Raw Data'!G$1,FALSE)</f>
        <v>85.660609850939693</v>
      </c>
      <c r="Y42" s="65">
        <f>VLOOKUP($A42,'ADR Raw Data'!$B$6:$BE$43,'ADR Raw Data'!H$1,FALSE)</f>
        <v>86.757340037076503</v>
      </c>
      <c r="Z42" s="65">
        <f>VLOOKUP($A42,'ADR Raw Data'!$B$6:$BE$43,'ADR Raw Data'!I$1,FALSE)</f>
        <v>86.381207787922094</v>
      </c>
      <c r="AA42" s="65">
        <f>VLOOKUP($A42,'ADR Raw Data'!$B$6:$BE$43,'ADR Raw Data'!J$1,FALSE)</f>
        <v>85.727839093484405</v>
      </c>
      <c r="AB42" s="65">
        <f>VLOOKUP($A42,'ADR Raw Data'!$B$6:$BE$43,'ADR Raw Data'!K$1,FALSE)</f>
        <v>89.785442029749902</v>
      </c>
      <c r="AC42" s="66">
        <f>VLOOKUP($A42,'ADR Raw Data'!$B$6:$BE$43,'ADR Raw Data'!L$1,FALSE)</f>
        <v>86.933146749071199</v>
      </c>
      <c r="AD42" s="65">
        <f>VLOOKUP($A42,'ADR Raw Data'!$B$6:$BE$43,'ADR Raw Data'!N$1,FALSE)</f>
        <v>108.871161009433</v>
      </c>
      <c r="AE42" s="65">
        <f>VLOOKUP($A42,'ADR Raw Data'!$B$6:$BE$43,'ADR Raw Data'!O$1,FALSE)</f>
        <v>109.76697889182</v>
      </c>
      <c r="AF42" s="66">
        <f>VLOOKUP($A42,'ADR Raw Data'!$B$6:$BE$43,'ADR Raw Data'!P$1,FALSE)</f>
        <v>109.340410411947</v>
      </c>
      <c r="AG42" s="67">
        <f>VLOOKUP($A42,'ADR Raw Data'!$B$6:$BE$43,'ADR Raw Data'!R$1,FALSE)</f>
        <v>95.264046319095002</v>
      </c>
      <c r="AH42" s="63"/>
      <c r="AI42" s="59">
        <f>VLOOKUP($A42,'ADR Raw Data'!$B$6:$BE$43,'ADR Raw Data'!T$1,FALSE)</f>
        <v>0.86750071122633499</v>
      </c>
      <c r="AJ42" s="60">
        <f>VLOOKUP($A42,'ADR Raw Data'!$B$6:$BE$43,'ADR Raw Data'!U$1,FALSE)</f>
        <v>21.087174186570799</v>
      </c>
      <c r="AK42" s="60">
        <f>VLOOKUP($A42,'ADR Raw Data'!$B$6:$BE$43,'ADR Raw Data'!V$1,FALSE)</f>
        <v>20.795374456720801</v>
      </c>
      <c r="AL42" s="60">
        <f>VLOOKUP($A42,'ADR Raw Data'!$B$6:$BE$43,'ADR Raw Data'!W$1,FALSE)</f>
        <v>18.387496245205401</v>
      </c>
      <c r="AM42" s="60">
        <f>VLOOKUP($A42,'ADR Raw Data'!$B$6:$BE$43,'ADR Raw Data'!X$1,FALSE)</f>
        <v>24.4332210800086</v>
      </c>
      <c r="AN42" s="61">
        <f>VLOOKUP($A42,'ADR Raw Data'!$B$6:$BE$43,'ADR Raw Data'!Y$1,FALSE)</f>
        <v>15.735557727542201</v>
      </c>
      <c r="AO42" s="60">
        <f>VLOOKUP($A42,'ADR Raw Data'!$B$6:$BE$43,'ADR Raw Data'!AA$1,FALSE)</f>
        <v>36.347731944790098</v>
      </c>
      <c r="AP42" s="60">
        <f>VLOOKUP($A42,'ADR Raw Data'!$B$6:$BE$43,'ADR Raw Data'!AB$1,FALSE)</f>
        <v>29.398391509416498</v>
      </c>
      <c r="AQ42" s="61">
        <f>VLOOKUP($A42,'ADR Raw Data'!$B$6:$BE$43,'ADR Raw Data'!AC$1,FALSE)</f>
        <v>32.562516394619898</v>
      </c>
      <c r="AR42" s="62">
        <f>VLOOKUP($A42,'ADR Raw Data'!$B$6:$BE$43,'ADR Raw Data'!AE$1,FALSE)</f>
        <v>22.952150557064499</v>
      </c>
      <c r="AS42" s="50"/>
      <c r="AT42" s="64">
        <f>VLOOKUP($A42,'RevPAR Raw Data'!$B$6:$BE$43,'RevPAR Raw Data'!G$1,FALSE)</f>
        <v>36.242924401546503</v>
      </c>
      <c r="AU42" s="65">
        <f>VLOOKUP($A42,'RevPAR Raw Data'!$B$6:$BE$43,'RevPAR Raw Data'!H$1,FALSE)</f>
        <v>42.347402177191498</v>
      </c>
      <c r="AV42" s="65">
        <f>VLOOKUP($A42,'RevPAR Raw Data'!$B$6:$BE$43,'RevPAR Raw Data'!I$1,FALSE)</f>
        <v>43.066251336751698</v>
      </c>
      <c r="AW42" s="65">
        <f>VLOOKUP($A42,'RevPAR Raw Data'!$B$6:$BE$43,'RevPAR Raw Data'!J$1,FALSE)</f>
        <v>41.489932819655003</v>
      </c>
      <c r="AX42" s="65">
        <f>VLOOKUP($A42,'RevPAR Raw Data'!$B$6:$BE$43,'RevPAR Raw Data'!K$1,FALSE)</f>
        <v>46.673953494748901</v>
      </c>
      <c r="AY42" s="66">
        <f>VLOOKUP($A42,'RevPAR Raw Data'!$B$6:$BE$43,'RevPAR Raw Data'!L$1,FALSE)</f>
        <v>41.964092845978698</v>
      </c>
      <c r="AZ42" s="65">
        <f>VLOOKUP($A42,'RevPAR Raw Data'!$B$6:$BE$43,'RevPAR Raw Data'!N$1,FALSE)</f>
        <v>74.053525459979696</v>
      </c>
      <c r="BA42" s="65">
        <f>VLOOKUP($A42,'RevPAR Raw Data'!$B$6:$BE$43,'RevPAR Raw Data'!O$1,FALSE)</f>
        <v>82.133354904165103</v>
      </c>
      <c r="BB42" s="66">
        <f>VLOOKUP($A42,'RevPAR Raw Data'!$B$6:$BE$43,'RevPAR Raw Data'!P$1,FALSE)</f>
        <v>78.093440182072399</v>
      </c>
      <c r="BC42" s="67">
        <f>VLOOKUP($A42,'RevPAR Raw Data'!$B$6:$BE$43,'RevPAR Raw Data'!R$1,FALSE)</f>
        <v>52.286763513434103</v>
      </c>
      <c r="BD42" s="63"/>
      <c r="BE42" s="59">
        <f>VLOOKUP($A42,'RevPAR Raw Data'!$B$6:$BE$43,'RevPAR Raw Data'!T$1,FALSE)</f>
        <v>-23.939583191276999</v>
      </c>
      <c r="BF42" s="60">
        <f>VLOOKUP($A42,'RevPAR Raw Data'!$B$6:$BE$43,'RevPAR Raw Data'!U$1,FALSE)</f>
        <v>36.742716745911601</v>
      </c>
      <c r="BG42" s="60">
        <f>VLOOKUP($A42,'RevPAR Raw Data'!$B$6:$BE$43,'RevPAR Raw Data'!V$1,FALSE)</f>
        <v>39.270643215413997</v>
      </c>
      <c r="BH42" s="60">
        <f>VLOOKUP($A42,'RevPAR Raw Data'!$B$6:$BE$43,'RevPAR Raw Data'!W$1,FALSE)</f>
        <v>31.460490826955301</v>
      </c>
      <c r="BI42" s="60">
        <f>VLOOKUP($A42,'RevPAR Raw Data'!$B$6:$BE$43,'RevPAR Raw Data'!X$1,FALSE)</f>
        <v>50.471281316612298</v>
      </c>
      <c r="BJ42" s="61">
        <f>VLOOKUP($A42,'RevPAR Raw Data'!$B$6:$BE$43,'RevPAR Raw Data'!Y$1,FALSE)</f>
        <v>21.903004921953201</v>
      </c>
      <c r="BK42" s="60">
        <f>VLOOKUP($A42,'RevPAR Raw Data'!$B$6:$BE$43,'RevPAR Raw Data'!AA$1,FALSE)</f>
        <v>81.518886807455701</v>
      </c>
      <c r="BL42" s="60">
        <f>VLOOKUP($A42,'RevPAR Raw Data'!$B$6:$BE$43,'RevPAR Raw Data'!AB$1,FALSE)</f>
        <v>68.824621472573597</v>
      </c>
      <c r="BM42" s="61">
        <f>VLOOKUP($A42,'RevPAR Raw Data'!$B$6:$BE$43,'RevPAR Raw Data'!AC$1,FALSE)</f>
        <v>74.614469566353193</v>
      </c>
      <c r="BN42" s="62">
        <f>VLOOKUP($A42,'RevPAR Raw Data'!$B$6:$BE$43,'RevPAR Raw Data'!AE$1,FALSE)</f>
        <v>39.928432434226899</v>
      </c>
    </row>
    <row r="43" spans="1:66" x14ac:dyDescent="0.35">
      <c r="A43" s="82" t="s">
        <v>82</v>
      </c>
      <c r="B43" s="59">
        <f>VLOOKUP($A43,'Occupancy Raw Data'!$B$6:$BE$43,'Occupancy Raw Data'!G$1,FALSE)</f>
        <v>37.402910185649702</v>
      </c>
      <c r="C43" s="60">
        <f>VLOOKUP($A43,'Occupancy Raw Data'!$B$6:$BE$43,'Occupancy Raw Data'!H$1,FALSE)</f>
        <v>43.5965880582037</v>
      </c>
      <c r="D43" s="60">
        <f>VLOOKUP($A43,'Occupancy Raw Data'!$B$6:$BE$43,'Occupancy Raw Data'!I$1,FALSE)</f>
        <v>46.835925740090303</v>
      </c>
      <c r="E43" s="60">
        <f>VLOOKUP($A43,'Occupancy Raw Data'!$B$6:$BE$43,'Occupancy Raw Data'!J$1,FALSE)</f>
        <v>47.763171098845902</v>
      </c>
      <c r="F43" s="60">
        <f>VLOOKUP($A43,'Occupancy Raw Data'!$B$6:$BE$43,'Occupancy Raw Data'!K$1,FALSE)</f>
        <v>49.854490717511197</v>
      </c>
      <c r="G43" s="61">
        <f>VLOOKUP($A43,'Occupancy Raw Data'!$B$6:$BE$43,'Occupancy Raw Data'!L$1,FALSE)</f>
        <v>45.090617160060198</v>
      </c>
      <c r="H43" s="60">
        <f>VLOOKUP($A43,'Occupancy Raw Data'!$B$6:$BE$43,'Occupancy Raw Data'!N$1,FALSE)</f>
        <v>61.360762669342598</v>
      </c>
      <c r="I43" s="60">
        <f>VLOOKUP($A43,'Occupancy Raw Data'!$B$6:$BE$43,'Occupancy Raw Data'!O$1,FALSE)</f>
        <v>68.786753637732005</v>
      </c>
      <c r="J43" s="61">
        <f>VLOOKUP($A43,'Occupancy Raw Data'!$B$6:$BE$43,'Occupancy Raw Data'!P$1,FALSE)</f>
        <v>65.073758153537298</v>
      </c>
      <c r="K43" s="62">
        <f>VLOOKUP($A43,'Occupancy Raw Data'!$B$6:$BE$43,'Occupancy Raw Data'!R$1,FALSE)</f>
        <v>50.800086015339403</v>
      </c>
      <c r="L43" s="63"/>
      <c r="M43" s="59">
        <f>VLOOKUP($A43,'Occupancy Raw Data'!$B$6:$BE$43,'Occupancy Raw Data'!T$1,FALSE)</f>
        <v>-11.626836408633199</v>
      </c>
      <c r="N43" s="60">
        <f>VLOOKUP($A43,'Occupancy Raw Data'!$B$6:$BE$43,'Occupancy Raw Data'!U$1,FALSE)</f>
        <v>30.826192239834299</v>
      </c>
      <c r="O43" s="60">
        <f>VLOOKUP($A43,'Occupancy Raw Data'!$B$6:$BE$43,'Occupancy Raw Data'!V$1,FALSE)</f>
        <v>40.546911983646702</v>
      </c>
      <c r="P43" s="60">
        <f>VLOOKUP($A43,'Occupancy Raw Data'!$B$6:$BE$43,'Occupancy Raw Data'!W$1,FALSE)</f>
        <v>28.655549109550801</v>
      </c>
      <c r="Q43" s="60">
        <f>VLOOKUP($A43,'Occupancy Raw Data'!$B$6:$BE$43,'Occupancy Raw Data'!X$1,FALSE)</f>
        <v>29.261238592499399</v>
      </c>
      <c r="R43" s="61">
        <f>VLOOKUP($A43,'Occupancy Raw Data'!$B$6:$BE$43,'Occupancy Raw Data'!Y$1,FALSE)</f>
        <v>22.087236138132599</v>
      </c>
      <c r="S43" s="60">
        <f>VLOOKUP($A43,'Occupancy Raw Data'!$B$6:$BE$43,'Occupancy Raw Data'!AA$1,FALSE)</f>
        <v>75.432604699868094</v>
      </c>
      <c r="T43" s="60">
        <f>VLOOKUP($A43,'Occupancy Raw Data'!$B$6:$BE$43,'Occupancy Raw Data'!AB$1,FALSE)</f>
        <v>81.217143628584196</v>
      </c>
      <c r="U43" s="61">
        <f>VLOOKUP($A43,'Occupancy Raw Data'!$B$6:$BE$43,'Occupancy Raw Data'!AC$1,FALSE)</f>
        <v>78.443101426288095</v>
      </c>
      <c r="V43" s="62">
        <f>VLOOKUP($A43,'Occupancy Raw Data'!$B$6:$BE$43,'Occupancy Raw Data'!AE$1,FALSE)</f>
        <v>38.043396516007199</v>
      </c>
      <c r="W43" s="63"/>
      <c r="X43" s="64">
        <f>VLOOKUP($A43,'ADR Raw Data'!$B$6:$BE$43,'ADR Raw Data'!G$1,FALSE)</f>
        <v>100.706269049152</v>
      </c>
      <c r="Y43" s="65">
        <f>VLOOKUP($A43,'ADR Raw Data'!$B$6:$BE$43,'ADR Raw Data'!H$1,FALSE)</f>
        <v>105.731251265997</v>
      </c>
      <c r="Z43" s="65">
        <f>VLOOKUP($A43,'ADR Raw Data'!$B$6:$BE$43,'ADR Raw Data'!I$1,FALSE)</f>
        <v>110.447994514912</v>
      </c>
      <c r="AA43" s="65">
        <f>VLOOKUP($A43,'ADR Raw Data'!$B$6:$BE$43,'ADR Raw Data'!J$1,FALSE)</f>
        <v>109.814743255735</v>
      </c>
      <c r="AB43" s="65">
        <f>VLOOKUP($A43,'ADR Raw Data'!$B$6:$BE$43,'ADR Raw Data'!K$1,FALSE)</f>
        <v>104.781827294685</v>
      </c>
      <c r="AC43" s="66">
        <f>VLOOKUP($A43,'ADR Raw Data'!$B$6:$BE$43,'ADR Raw Data'!L$1,FALSE)</f>
        <v>106.53262222697001</v>
      </c>
      <c r="AD43" s="65">
        <f>VLOOKUP($A43,'ADR Raw Data'!$B$6:$BE$43,'ADR Raw Data'!N$1,FALSE)</f>
        <v>107.53134694011</v>
      </c>
      <c r="AE43" s="65">
        <f>VLOOKUP($A43,'ADR Raw Data'!$B$6:$BE$43,'ADR Raw Data'!O$1,FALSE)</f>
        <v>111.012942257753</v>
      </c>
      <c r="AF43" s="66">
        <f>VLOOKUP($A43,'ADR Raw Data'!$B$6:$BE$43,'ADR Raw Data'!P$1,FALSE)</f>
        <v>109.37147148629001</v>
      </c>
      <c r="AG43" s="67">
        <f>VLOOKUP($A43,'ADR Raw Data'!$B$6:$BE$43,'ADR Raw Data'!R$1,FALSE)</f>
        <v>107.571622661955</v>
      </c>
      <c r="AH43" s="63"/>
      <c r="AI43" s="59">
        <f>VLOOKUP($A43,'ADR Raw Data'!$B$6:$BE$43,'ADR Raw Data'!T$1,FALSE)</f>
        <v>15.1686589012397</v>
      </c>
      <c r="AJ43" s="60">
        <f>VLOOKUP($A43,'ADR Raw Data'!$B$6:$BE$43,'ADR Raw Data'!U$1,FALSE)</f>
        <v>29.481554796982401</v>
      </c>
      <c r="AK43" s="60">
        <f>VLOOKUP($A43,'ADR Raw Data'!$B$6:$BE$43,'ADR Raw Data'!V$1,FALSE)</f>
        <v>33.564536100692102</v>
      </c>
      <c r="AL43" s="60">
        <f>VLOOKUP($A43,'ADR Raw Data'!$B$6:$BE$43,'ADR Raw Data'!W$1,FALSE)</f>
        <v>32.735413542098399</v>
      </c>
      <c r="AM43" s="60">
        <f>VLOOKUP($A43,'ADR Raw Data'!$B$6:$BE$43,'ADR Raw Data'!X$1,FALSE)</f>
        <v>27.596386991107</v>
      </c>
      <c r="AN43" s="61">
        <f>VLOOKUP($A43,'ADR Raw Data'!$B$6:$BE$43,'ADR Raw Data'!Y$1,FALSE)</f>
        <v>27.610419234684102</v>
      </c>
      <c r="AO43" s="60">
        <f>VLOOKUP($A43,'ADR Raw Data'!$B$6:$BE$43,'ADR Raw Data'!AA$1,FALSE)</f>
        <v>29.394535991207501</v>
      </c>
      <c r="AP43" s="60">
        <f>VLOOKUP($A43,'ADR Raw Data'!$B$6:$BE$43,'ADR Raw Data'!AB$1,FALSE)</f>
        <v>29.712298469244299</v>
      </c>
      <c r="AQ43" s="61">
        <f>VLOOKUP($A43,'ADR Raw Data'!$B$6:$BE$43,'ADR Raw Data'!AC$1,FALSE)</f>
        <v>29.5956198193789</v>
      </c>
      <c r="AR43" s="62">
        <f>VLOOKUP($A43,'ADR Raw Data'!$B$6:$BE$43,'ADR Raw Data'!AE$1,FALSE)</f>
        <v>28.457783663282999</v>
      </c>
      <c r="AS43" s="50"/>
      <c r="AT43" s="64">
        <f>VLOOKUP($A43,'RevPAR Raw Data'!$B$6:$BE$43,'RevPAR Raw Data'!G$1,FALSE)</f>
        <v>37.667075363773201</v>
      </c>
      <c r="AU43" s="65">
        <f>VLOOKUP($A43,'RevPAR Raw Data'!$B$6:$BE$43,'RevPAR Raw Data'!H$1,FALSE)</f>
        <v>46.095218063221203</v>
      </c>
      <c r="AV43" s="65">
        <f>VLOOKUP($A43,'RevPAR Raw Data'!$B$6:$BE$43,'RevPAR Raw Data'!I$1,FALSE)</f>
        <v>51.729340692423399</v>
      </c>
      <c r="AW43" s="65">
        <f>VLOOKUP($A43,'RevPAR Raw Data'!$B$6:$BE$43,'RevPAR Raw Data'!J$1,FALSE)</f>
        <v>52.451003712995401</v>
      </c>
      <c r="AX43" s="65">
        <f>VLOOKUP($A43,'RevPAR Raw Data'!$B$6:$BE$43,'RevPAR Raw Data'!K$1,FALSE)</f>
        <v>52.238446362267901</v>
      </c>
      <c r="AY43" s="66">
        <f>VLOOKUP($A43,'RevPAR Raw Data'!$B$6:$BE$43,'RevPAR Raw Data'!L$1,FALSE)</f>
        <v>48.036216838936198</v>
      </c>
      <c r="AZ43" s="65">
        <f>VLOOKUP($A43,'RevPAR Raw Data'!$B$6:$BE$43,'RevPAR Raw Data'!N$1,FALSE)</f>
        <v>65.982054591068703</v>
      </c>
      <c r="BA43" s="65">
        <f>VLOOKUP($A43,'RevPAR Raw Data'!$B$6:$BE$43,'RevPAR Raw Data'!O$1,FALSE)</f>
        <v>76.362199096838907</v>
      </c>
      <c r="BB43" s="66">
        <f>VLOOKUP($A43,'RevPAR Raw Data'!$B$6:$BE$43,'RevPAR Raw Data'!P$1,FALSE)</f>
        <v>71.172126843953805</v>
      </c>
      <c r="BC43" s="67">
        <f>VLOOKUP($A43,'RevPAR Raw Data'!$B$6:$BE$43,'RevPAR Raw Data'!R$1,FALSE)</f>
        <v>54.6464768403698</v>
      </c>
      <c r="BD43" s="63"/>
      <c r="BE43" s="59">
        <f>VLOOKUP($A43,'RevPAR Raw Data'!$B$6:$BE$43,'RevPAR Raw Data'!T$1,FALSE)</f>
        <v>1.7781873367758101</v>
      </c>
      <c r="BF43" s="60">
        <f>VLOOKUP($A43,'RevPAR Raw Data'!$B$6:$BE$43,'RevPAR Raw Data'!U$1,FALSE)</f>
        <v>69.395787793826699</v>
      </c>
      <c r="BG43" s="60">
        <f>VLOOKUP($A43,'RevPAR Raw Data'!$B$6:$BE$43,'RevPAR Raw Data'!V$1,FALSE)</f>
        <v>87.720830994805794</v>
      </c>
      <c r="BH43" s="60">
        <f>VLOOKUP($A43,'RevPAR Raw Data'!$B$6:$BE$43,'RevPAR Raw Data'!W$1,FALSE)</f>
        <v>70.771475155419793</v>
      </c>
      <c r="BI43" s="60">
        <f>VLOOKUP($A43,'RevPAR Raw Data'!$B$6:$BE$43,'RevPAR Raw Data'!X$1,FALSE)</f>
        <v>64.932670223983806</v>
      </c>
      <c r="BJ43" s="61">
        <f>VLOOKUP($A43,'RevPAR Raw Data'!$B$6:$BE$43,'RevPAR Raw Data'!Y$1,FALSE)</f>
        <v>55.796033867909799</v>
      </c>
      <c r="BK43" s="60">
        <f>VLOOKUP($A43,'RevPAR Raw Data'!$B$6:$BE$43,'RevPAR Raw Data'!AA$1,FALSE)</f>
        <v>127.000204828683</v>
      </c>
      <c r="BL43" s="60">
        <f>VLOOKUP($A43,'RevPAR Raw Data'!$B$6:$BE$43,'RevPAR Raw Data'!AB$1,FALSE)</f>
        <v>135.06092222094799</v>
      </c>
      <c r="BM43" s="61">
        <f>VLOOKUP($A43,'RevPAR Raw Data'!$B$6:$BE$43,'RevPAR Raw Data'!AC$1,FALSE)</f>
        <v>131.25444331832099</v>
      </c>
      <c r="BN43" s="62">
        <f>VLOOKUP($A43,'RevPAR Raw Data'!$B$6:$BE$43,'RevPAR Raw Data'!AE$1,FALSE)</f>
        <v>77.327487657980498</v>
      </c>
    </row>
    <row r="44" spans="1:66" x14ac:dyDescent="0.35">
      <c r="A44" s="81" t="s">
        <v>83</v>
      </c>
      <c r="B44" s="59">
        <f>VLOOKUP($A44,'Occupancy Raw Data'!$B$6:$BE$43,'Occupancy Raw Data'!G$1,FALSE)</f>
        <v>33.304364619544202</v>
      </c>
      <c r="C44" s="60">
        <f>VLOOKUP($A44,'Occupancy Raw Data'!$B$6:$BE$43,'Occupancy Raw Data'!H$1,FALSE)</f>
        <v>42.390884511394297</v>
      </c>
      <c r="D44" s="60">
        <f>VLOOKUP($A44,'Occupancy Raw Data'!$B$6:$BE$43,'Occupancy Raw Data'!I$1,FALSE)</f>
        <v>45.142912321359503</v>
      </c>
      <c r="E44" s="60">
        <f>VLOOKUP($A44,'Occupancy Raw Data'!$B$6:$BE$43,'Occupancy Raw Data'!J$1,FALSE)</f>
        <v>46.543066821166398</v>
      </c>
      <c r="F44" s="60">
        <f>VLOOKUP($A44,'Occupancy Raw Data'!$B$6:$BE$43,'Occupancy Raw Data'!K$1,FALSE)</f>
        <v>48.223252220934697</v>
      </c>
      <c r="G44" s="61">
        <f>VLOOKUP($A44,'Occupancy Raw Data'!$B$6:$BE$43,'Occupancy Raw Data'!L$1,FALSE)</f>
        <v>43.120896098879797</v>
      </c>
      <c r="H44" s="60">
        <f>VLOOKUP($A44,'Occupancy Raw Data'!$B$6:$BE$43,'Occupancy Raw Data'!N$1,FALSE)</f>
        <v>65.623792970258705</v>
      </c>
      <c r="I44" s="60">
        <f>VLOOKUP($A44,'Occupancy Raw Data'!$B$6:$BE$43,'Occupancy Raw Data'!O$1,FALSE)</f>
        <v>67.101197373503197</v>
      </c>
      <c r="J44" s="61">
        <f>VLOOKUP($A44,'Occupancy Raw Data'!$B$6:$BE$43,'Occupancy Raw Data'!P$1,FALSE)</f>
        <v>66.362495171880994</v>
      </c>
      <c r="K44" s="62">
        <f>VLOOKUP($A44,'Occupancy Raw Data'!$B$6:$BE$43,'Occupancy Raw Data'!R$1,FALSE)</f>
        <v>49.761352976880197</v>
      </c>
      <c r="L44" s="63"/>
      <c r="M44" s="59">
        <f>VLOOKUP($A44,'Occupancy Raw Data'!$B$6:$BE$43,'Occupancy Raw Data'!T$1,FALSE)</f>
        <v>-18.191177485184198</v>
      </c>
      <c r="N44" s="60">
        <f>VLOOKUP($A44,'Occupancy Raw Data'!$B$6:$BE$43,'Occupancy Raw Data'!U$1,FALSE)</f>
        <v>9.1703314806835792</v>
      </c>
      <c r="O44" s="60">
        <f>VLOOKUP($A44,'Occupancy Raw Data'!$B$6:$BE$43,'Occupancy Raw Data'!V$1,FALSE)</f>
        <v>10.5779752724467</v>
      </c>
      <c r="P44" s="60">
        <f>VLOOKUP($A44,'Occupancy Raw Data'!$B$6:$BE$43,'Occupancy Raw Data'!W$1,FALSE)</f>
        <v>-6.1345655852572198</v>
      </c>
      <c r="Q44" s="60">
        <f>VLOOKUP($A44,'Occupancy Raw Data'!$B$6:$BE$43,'Occupancy Raw Data'!X$1,FALSE)</f>
        <v>-5.8797802154637697</v>
      </c>
      <c r="R44" s="61">
        <f>VLOOKUP($A44,'Occupancy Raw Data'!$B$6:$BE$43,'Occupancy Raw Data'!Y$1,FALSE)</f>
        <v>-2.5231102294930001</v>
      </c>
      <c r="S44" s="60">
        <f>VLOOKUP($A44,'Occupancy Raw Data'!$B$6:$BE$43,'Occupancy Raw Data'!AA$1,FALSE)</f>
        <v>43.2649430281962</v>
      </c>
      <c r="T44" s="60">
        <f>VLOOKUP($A44,'Occupancy Raw Data'!$B$6:$BE$43,'Occupancy Raw Data'!AB$1,FALSE)</f>
        <v>40.098315855138601</v>
      </c>
      <c r="U44" s="61">
        <f>VLOOKUP($A44,'Occupancy Raw Data'!$B$6:$BE$43,'Occupancy Raw Data'!AC$1,FALSE)</f>
        <v>41.646315695313397</v>
      </c>
      <c r="V44" s="62">
        <f>VLOOKUP($A44,'Occupancy Raw Data'!$B$6:$BE$43,'Occupancy Raw Data'!AE$1,FALSE)</f>
        <v>10.6204965576596</v>
      </c>
      <c r="W44" s="63"/>
      <c r="X44" s="64">
        <f>VLOOKUP($A44,'ADR Raw Data'!$B$6:$BE$43,'ADR Raw Data'!G$1,FALSE)</f>
        <v>82.7422122354305</v>
      </c>
      <c r="Y44" s="65">
        <f>VLOOKUP($A44,'ADR Raw Data'!$B$6:$BE$43,'ADR Raw Data'!H$1,FALSE)</f>
        <v>82.300735763097904</v>
      </c>
      <c r="Z44" s="65">
        <f>VLOOKUP($A44,'ADR Raw Data'!$B$6:$BE$43,'ADR Raw Data'!I$1,FALSE)</f>
        <v>81.883358288769998</v>
      </c>
      <c r="AA44" s="65">
        <f>VLOOKUP($A44,'ADR Raw Data'!$B$6:$BE$43,'ADR Raw Data'!J$1,FALSE)</f>
        <v>84.104553941908705</v>
      </c>
      <c r="AB44" s="65">
        <f>VLOOKUP($A44,'ADR Raw Data'!$B$6:$BE$43,'ADR Raw Data'!K$1,FALSE)</f>
        <v>84.374529435322302</v>
      </c>
      <c r="AC44" s="66">
        <f>VLOOKUP($A44,'ADR Raw Data'!$B$6:$BE$43,'ADR Raw Data'!L$1,FALSE)</f>
        <v>83.134771139376497</v>
      </c>
      <c r="AD44" s="65">
        <f>VLOOKUP($A44,'ADR Raw Data'!$B$6:$BE$43,'ADR Raw Data'!N$1,FALSE)</f>
        <v>100.420960859329</v>
      </c>
      <c r="AE44" s="65">
        <f>VLOOKUP($A44,'ADR Raw Data'!$B$6:$BE$43,'ADR Raw Data'!O$1,FALSE)</f>
        <v>101.48653619225701</v>
      </c>
      <c r="AF44" s="66">
        <f>VLOOKUP($A44,'ADR Raw Data'!$B$6:$BE$43,'ADR Raw Data'!P$1,FALSE)</f>
        <v>100.959679156056</v>
      </c>
      <c r="AG44" s="67">
        <f>VLOOKUP($A44,'ADR Raw Data'!$B$6:$BE$43,'ADR Raw Data'!R$1,FALSE)</f>
        <v>89.926647631192296</v>
      </c>
      <c r="AH44" s="63"/>
      <c r="AI44" s="59">
        <f>VLOOKUP($A44,'ADR Raw Data'!$B$6:$BE$43,'ADR Raw Data'!T$1,FALSE)</f>
        <v>3.75585426888781</v>
      </c>
      <c r="AJ44" s="60">
        <f>VLOOKUP($A44,'ADR Raw Data'!$B$6:$BE$43,'ADR Raw Data'!U$1,FALSE)</f>
        <v>11.8942108604615</v>
      </c>
      <c r="AK44" s="60">
        <f>VLOOKUP($A44,'ADR Raw Data'!$B$6:$BE$43,'ADR Raw Data'!V$1,FALSE)</f>
        <v>10.097846096026201</v>
      </c>
      <c r="AL44" s="60">
        <f>VLOOKUP($A44,'ADR Raw Data'!$B$6:$BE$43,'ADR Raw Data'!W$1,FALSE)</f>
        <v>10.346900974482701</v>
      </c>
      <c r="AM44" s="60">
        <f>VLOOKUP($A44,'ADR Raw Data'!$B$6:$BE$43,'ADR Raw Data'!X$1,FALSE)</f>
        <v>8.4868633227351999</v>
      </c>
      <c r="AN44" s="61">
        <f>VLOOKUP($A44,'ADR Raw Data'!$B$6:$BE$43,'ADR Raw Data'!Y$1,FALSE)</f>
        <v>8.7872900630329092</v>
      </c>
      <c r="AO44" s="60">
        <f>VLOOKUP($A44,'ADR Raw Data'!$B$6:$BE$43,'ADR Raw Data'!AA$1,FALSE)</f>
        <v>24.6442424346777</v>
      </c>
      <c r="AP44" s="60">
        <f>VLOOKUP($A44,'ADR Raw Data'!$B$6:$BE$43,'ADR Raw Data'!AB$1,FALSE)</f>
        <v>18.6716665617727</v>
      </c>
      <c r="AQ44" s="61">
        <f>VLOOKUP($A44,'ADR Raw Data'!$B$6:$BE$43,'ADR Raw Data'!AC$1,FALSE)</f>
        <v>21.4952375213118</v>
      </c>
      <c r="AR44" s="62">
        <f>VLOOKUP($A44,'ADR Raw Data'!$B$6:$BE$43,'ADR Raw Data'!AE$1,FALSE)</f>
        <v>14.6924443084601</v>
      </c>
      <c r="AS44" s="50"/>
      <c r="AT44" s="64">
        <f>VLOOKUP($A44,'RevPAR Raw Data'!$B$6:$BE$43,'RevPAR Raw Data'!G$1,FALSE)</f>
        <v>27.556768057164899</v>
      </c>
      <c r="AU44" s="65">
        <f>VLOOKUP($A44,'RevPAR Raw Data'!$B$6:$BE$43,'RevPAR Raw Data'!H$1,FALSE)</f>
        <v>34.888009849362597</v>
      </c>
      <c r="AV44" s="65">
        <f>VLOOKUP($A44,'RevPAR Raw Data'!$B$6:$BE$43,'RevPAR Raw Data'!I$1,FALSE)</f>
        <v>36.964532638084201</v>
      </c>
      <c r="AW44" s="65">
        <f>VLOOKUP($A44,'RevPAR Raw Data'!$B$6:$BE$43,'RevPAR Raw Data'!J$1,FALSE)</f>
        <v>39.144838740826501</v>
      </c>
      <c r="AX44" s="65">
        <f>VLOOKUP($A44,'RevPAR Raw Data'!$B$6:$BE$43,'RevPAR Raw Data'!K$1,FALSE)</f>
        <v>40.688142139822297</v>
      </c>
      <c r="AY44" s="66">
        <f>VLOOKUP($A44,'RevPAR Raw Data'!$B$6:$BE$43,'RevPAR Raw Data'!L$1,FALSE)</f>
        <v>35.848458285052097</v>
      </c>
      <c r="AZ44" s="65">
        <f>VLOOKUP($A44,'RevPAR Raw Data'!$B$6:$BE$43,'RevPAR Raw Data'!N$1,FALSE)</f>
        <v>65.900043453070595</v>
      </c>
      <c r="BA44" s="65">
        <f>VLOOKUP($A44,'RevPAR Raw Data'!$B$6:$BE$43,'RevPAR Raw Data'!O$1,FALSE)</f>
        <v>68.098680957898793</v>
      </c>
      <c r="BB44" s="66">
        <f>VLOOKUP($A44,'RevPAR Raw Data'!$B$6:$BE$43,'RevPAR Raw Data'!P$1,FALSE)</f>
        <v>66.999362205484701</v>
      </c>
      <c r="BC44" s="67">
        <f>VLOOKUP($A44,'RevPAR Raw Data'!$B$6:$BE$43,'RevPAR Raw Data'!R$1,FALSE)</f>
        <v>44.748716548032803</v>
      </c>
      <c r="BD44" s="63"/>
      <c r="BE44" s="59">
        <f>VLOOKUP($A44,'RevPAR Raw Data'!$B$6:$BE$43,'RevPAR Raw Data'!T$1,FALSE)</f>
        <v>-15.118557332434699</v>
      </c>
      <c r="BF44" s="60">
        <f>VLOOKUP($A44,'RevPAR Raw Data'!$B$6:$BE$43,'RevPAR Raw Data'!U$1,FALSE)</f>
        <v>22.155280904060898</v>
      </c>
      <c r="BG44" s="60">
        <f>VLOOKUP($A44,'RevPAR Raw Data'!$B$6:$BE$43,'RevPAR Raw Data'!V$1,FALSE)</f>
        <v>21.7439690315604</v>
      </c>
      <c r="BH44" s="60">
        <f>VLOOKUP($A44,'RevPAR Raw Data'!$B$6:$BE$43,'RevPAR Raw Data'!W$1,FALSE)</f>
        <v>3.5775979629042198</v>
      </c>
      <c r="BI44" s="60">
        <f>VLOOKUP($A44,'RevPAR Raw Data'!$B$6:$BE$43,'RevPAR Raw Data'!X$1,FALSE)</f>
        <v>2.1080741967077801</v>
      </c>
      <c r="BJ44" s="61">
        <f>VLOOKUP($A44,'RevPAR Raw Data'!$B$6:$BE$43,'RevPAR Raw Data'!Y$1,FALSE)</f>
        <v>6.0424668190642903</v>
      </c>
      <c r="BK44" s="60">
        <f>VLOOKUP($A44,'RevPAR Raw Data'!$B$6:$BE$43,'RevPAR Raw Data'!AA$1,FALSE)</f>
        <v>78.571502911967698</v>
      </c>
      <c r="BL44" s="60">
        <f>VLOOKUP($A44,'RevPAR Raw Data'!$B$6:$BE$43,'RevPAR Raw Data'!AB$1,FALSE)</f>
        <v>66.257006250269299</v>
      </c>
      <c r="BM44" s="61">
        <f>VLOOKUP($A44,'RevPAR Raw Data'!$B$6:$BE$43,'RevPAR Raw Data'!AC$1,FALSE)</f>
        <v>72.093527694208305</v>
      </c>
      <c r="BN44" s="62">
        <f>VLOOKUP($A44,'RevPAR Raw Data'!$B$6:$BE$43,'RevPAR Raw Data'!AE$1,FALSE)</f>
        <v>26.8733514081358</v>
      </c>
    </row>
    <row r="45" spans="1:66" x14ac:dyDescent="0.35">
      <c r="A45" s="83" t="s">
        <v>84</v>
      </c>
      <c r="B45" s="59">
        <f>VLOOKUP($A45,'Occupancy Raw Data'!$B$6:$BE$43,'Occupancy Raw Data'!G$1,FALSE)</f>
        <v>31.876736549633701</v>
      </c>
      <c r="C45" s="60">
        <f>VLOOKUP($A45,'Occupancy Raw Data'!$B$6:$BE$43,'Occupancy Raw Data'!H$1,FALSE)</f>
        <v>44.683000757767097</v>
      </c>
      <c r="D45" s="60">
        <f>VLOOKUP($A45,'Occupancy Raw Data'!$B$6:$BE$43,'Occupancy Raw Data'!I$1,FALSE)</f>
        <v>47.436221267996899</v>
      </c>
      <c r="E45" s="60">
        <f>VLOOKUP($A45,'Occupancy Raw Data'!$B$6:$BE$43,'Occupancy Raw Data'!J$1,FALSE)</f>
        <v>50.340995200808202</v>
      </c>
      <c r="F45" s="60">
        <f>VLOOKUP($A45,'Occupancy Raw Data'!$B$6:$BE$43,'Occupancy Raw Data'!K$1,FALSE)</f>
        <v>47.385703460469799</v>
      </c>
      <c r="G45" s="61">
        <f>VLOOKUP($A45,'Occupancy Raw Data'!$B$6:$BE$43,'Occupancy Raw Data'!L$1,FALSE)</f>
        <v>44.3445314473351</v>
      </c>
      <c r="H45" s="60">
        <f>VLOOKUP($A45,'Occupancy Raw Data'!$B$6:$BE$43,'Occupancy Raw Data'!N$1,FALSE)</f>
        <v>55.519070472341497</v>
      </c>
      <c r="I45" s="60">
        <f>VLOOKUP($A45,'Occupancy Raw Data'!$B$6:$BE$43,'Occupancy Raw Data'!O$1,FALSE)</f>
        <v>58.4743622126799</v>
      </c>
      <c r="J45" s="61">
        <f>VLOOKUP($A45,'Occupancy Raw Data'!$B$6:$BE$43,'Occupancy Raw Data'!P$1,FALSE)</f>
        <v>56.996716342510702</v>
      </c>
      <c r="K45" s="62">
        <f>VLOOKUP($A45,'Occupancy Raw Data'!$B$6:$BE$43,'Occupancy Raw Data'!R$1,FALSE)</f>
        <v>47.9594414173853</v>
      </c>
      <c r="L45" s="63"/>
      <c r="M45" s="59">
        <f>VLOOKUP($A45,'Occupancy Raw Data'!$B$6:$BE$43,'Occupancy Raw Data'!T$1,FALSE)</f>
        <v>-51.090362169022598</v>
      </c>
      <c r="N45" s="60">
        <f>VLOOKUP($A45,'Occupancy Raw Data'!$B$6:$BE$43,'Occupancy Raw Data'!U$1,FALSE)</f>
        <v>-31.3618022349788</v>
      </c>
      <c r="O45" s="60">
        <f>VLOOKUP($A45,'Occupancy Raw Data'!$B$6:$BE$43,'Occupancy Raw Data'!V$1,FALSE)</f>
        <v>-27.019786466992599</v>
      </c>
      <c r="P45" s="60">
        <f>VLOOKUP($A45,'Occupancy Raw Data'!$B$6:$BE$43,'Occupancy Raw Data'!W$1,FALSE)</f>
        <v>-23.056826320670801</v>
      </c>
      <c r="Q45" s="60">
        <f>VLOOKUP($A45,'Occupancy Raw Data'!$B$6:$BE$43,'Occupancy Raw Data'!X$1,FALSE)</f>
        <v>-26.096885230475099</v>
      </c>
      <c r="R45" s="61">
        <f>VLOOKUP($A45,'Occupancy Raw Data'!$B$6:$BE$43,'Occupancy Raw Data'!Y$1,FALSE)</f>
        <v>-31.739355331300398</v>
      </c>
      <c r="S45" s="60">
        <f>VLOOKUP($A45,'Occupancy Raw Data'!$B$6:$BE$43,'Occupancy Raw Data'!AA$1,FALSE)</f>
        <v>-7.6925822456094703</v>
      </c>
      <c r="T45" s="60">
        <f>VLOOKUP($A45,'Occupancy Raw Data'!$B$6:$BE$43,'Occupancy Raw Data'!AB$1,FALSE)</f>
        <v>1.41846424763551</v>
      </c>
      <c r="U45" s="61">
        <f>VLOOKUP($A45,'Occupancy Raw Data'!$B$6:$BE$43,'Occupancy Raw Data'!AC$1,FALSE)</f>
        <v>-3.2333229907512502</v>
      </c>
      <c r="V45" s="62">
        <f>VLOOKUP($A45,'Occupancy Raw Data'!$B$6:$BE$43,'Occupancy Raw Data'!AE$1,FALSE)</f>
        <v>-24.152537089212601</v>
      </c>
      <c r="W45" s="63"/>
      <c r="X45" s="64">
        <f>VLOOKUP($A45,'ADR Raw Data'!$B$6:$BE$43,'ADR Raw Data'!G$1,FALSE)</f>
        <v>79.336117274167904</v>
      </c>
      <c r="Y45" s="65">
        <f>VLOOKUP($A45,'ADR Raw Data'!$B$6:$BE$43,'ADR Raw Data'!H$1,FALSE)</f>
        <v>84.373114754098296</v>
      </c>
      <c r="Z45" s="65">
        <f>VLOOKUP($A45,'ADR Raw Data'!$B$6:$BE$43,'ADR Raw Data'!I$1,FALSE)</f>
        <v>85.623338658146906</v>
      </c>
      <c r="AA45" s="65">
        <f>VLOOKUP($A45,'ADR Raw Data'!$B$6:$BE$43,'ADR Raw Data'!J$1,FALSE)</f>
        <v>86.854681384846899</v>
      </c>
      <c r="AB45" s="65">
        <f>VLOOKUP($A45,'ADR Raw Data'!$B$6:$BE$43,'ADR Raw Data'!K$1,FALSE)</f>
        <v>82.549163113006301</v>
      </c>
      <c r="AC45" s="66">
        <f>VLOOKUP($A45,'ADR Raw Data'!$B$6:$BE$43,'ADR Raw Data'!L$1,FALSE)</f>
        <v>84.090050125313198</v>
      </c>
      <c r="AD45" s="65">
        <f>VLOOKUP($A45,'ADR Raw Data'!$B$6:$BE$43,'ADR Raw Data'!N$1,FALSE)</f>
        <v>87.530432211101001</v>
      </c>
      <c r="AE45" s="65">
        <f>VLOOKUP($A45,'ADR Raw Data'!$B$6:$BE$43,'ADR Raw Data'!O$1,FALSE)</f>
        <v>89.769157667386594</v>
      </c>
      <c r="AF45" s="66">
        <f>VLOOKUP($A45,'ADR Raw Data'!$B$6:$BE$43,'ADR Raw Data'!P$1,FALSE)</f>
        <v>88.678814535785506</v>
      </c>
      <c r="AG45" s="67">
        <f>VLOOKUP($A45,'ADR Raw Data'!$B$6:$BE$43,'ADR Raw Data'!R$1,FALSE)</f>
        <v>85.648179219020307</v>
      </c>
      <c r="AH45" s="63"/>
      <c r="AI45" s="59">
        <f>VLOOKUP($A45,'ADR Raw Data'!$B$6:$BE$43,'ADR Raw Data'!T$1,FALSE)</f>
        <v>-4.8424054035118296</v>
      </c>
      <c r="AJ45" s="60">
        <f>VLOOKUP($A45,'ADR Raw Data'!$B$6:$BE$43,'ADR Raw Data'!U$1,FALSE)</f>
        <v>3.9439250856649899</v>
      </c>
      <c r="AK45" s="60">
        <f>VLOOKUP($A45,'ADR Raw Data'!$B$6:$BE$43,'ADR Raw Data'!V$1,FALSE)</f>
        <v>-1.2193677196956401</v>
      </c>
      <c r="AL45" s="60">
        <f>VLOOKUP($A45,'ADR Raw Data'!$B$6:$BE$43,'ADR Raw Data'!W$1,FALSE)</f>
        <v>4.9483544672855801</v>
      </c>
      <c r="AM45" s="60">
        <f>VLOOKUP($A45,'ADR Raw Data'!$B$6:$BE$43,'ADR Raw Data'!X$1,FALSE)</f>
        <v>-1.87994165284964</v>
      </c>
      <c r="AN45" s="61">
        <f>VLOOKUP($A45,'ADR Raw Data'!$B$6:$BE$43,'ADR Raw Data'!Y$1,FALSE)</f>
        <v>0.56245413290426505</v>
      </c>
      <c r="AO45" s="60">
        <f>VLOOKUP($A45,'ADR Raw Data'!$B$6:$BE$43,'ADR Raw Data'!AA$1,FALSE)</f>
        <v>1.8736997307068799</v>
      </c>
      <c r="AP45" s="60">
        <f>VLOOKUP($A45,'ADR Raw Data'!$B$6:$BE$43,'ADR Raw Data'!AB$1,FALSE)</f>
        <v>6.7461534283778297</v>
      </c>
      <c r="AQ45" s="61">
        <f>VLOOKUP($A45,'ADR Raw Data'!$B$6:$BE$43,'ADR Raw Data'!AC$1,FALSE)</f>
        <v>4.2942663266093302</v>
      </c>
      <c r="AR45" s="62">
        <f>VLOOKUP($A45,'ADR Raw Data'!$B$6:$BE$43,'ADR Raw Data'!AE$1,FALSE)</f>
        <v>1.968910059428</v>
      </c>
      <c r="AS45" s="50"/>
      <c r="AT45" s="64">
        <f>VLOOKUP($A45,'RevPAR Raw Data'!$B$6:$BE$43,'RevPAR Raw Data'!G$1,FALSE)</f>
        <v>25.289765092194902</v>
      </c>
      <c r="AU45" s="65">
        <f>VLOOKUP($A45,'RevPAR Raw Data'!$B$6:$BE$43,'RevPAR Raw Data'!H$1,FALSE)</f>
        <v>37.700439504925399</v>
      </c>
      <c r="AV45" s="65">
        <f>VLOOKUP($A45,'RevPAR Raw Data'!$B$6:$BE$43,'RevPAR Raw Data'!I$1,FALSE)</f>
        <v>40.616476382924901</v>
      </c>
      <c r="AW45" s="65">
        <f>VLOOKUP($A45,'RevPAR Raw Data'!$B$6:$BE$43,'RevPAR Raw Data'!J$1,FALSE)</f>
        <v>43.723510987623101</v>
      </c>
      <c r="AX45" s="65">
        <f>VLOOKUP($A45,'RevPAR Raw Data'!$B$6:$BE$43,'RevPAR Raw Data'!K$1,FALSE)</f>
        <v>39.116501641828698</v>
      </c>
      <c r="AY45" s="66">
        <f>VLOOKUP($A45,'RevPAR Raw Data'!$B$6:$BE$43,'RevPAR Raw Data'!L$1,FALSE)</f>
        <v>37.289338721899398</v>
      </c>
      <c r="AZ45" s="65">
        <f>VLOOKUP($A45,'RevPAR Raw Data'!$B$6:$BE$43,'RevPAR Raw Data'!N$1,FALSE)</f>
        <v>48.5960823440262</v>
      </c>
      <c r="BA45" s="65">
        <f>VLOOKUP($A45,'RevPAR Raw Data'!$B$6:$BE$43,'RevPAR Raw Data'!O$1,FALSE)</f>
        <v>52.491942409699398</v>
      </c>
      <c r="BB45" s="66">
        <f>VLOOKUP($A45,'RevPAR Raw Data'!$B$6:$BE$43,'RevPAR Raw Data'!P$1,FALSE)</f>
        <v>50.544012376862803</v>
      </c>
      <c r="BC45" s="67">
        <f>VLOOKUP($A45,'RevPAR Raw Data'!$B$6:$BE$43,'RevPAR Raw Data'!R$1,FALSE)</f>
        <v>41.076388337603198</v>
      </c>
      <c r="BD45" s="63"/>
      <c r="BE45" s="59">
        <f>VLOOKUP($A45,'RevPAR Raw Data'!$B$6:$BE$43,'RevPAR Raw Data'!T$1,FALSE)</f>
        <v>-53.458765114187898</v>
      </c>
      <c r="BF45" s="60">
        <f>VLOOKUP($A45,'RevPAR Raw Data'!$B$6:$BE$43,'RevPAR Raw Data'!U$1,FALSE)</f>
        <v>-28.654763134975799</v>
      </c>
      <c r="BG45" s="60">
        <f>VLOOKUP($A45,'RevPAR Raw Data'!$B$6:$BE$43,'RevPAR Raw Data'!V$1,FALSE)</f>
        <v>-27.9096836325791</v>
      </c>
      <c r="BH45" s="60">
        <f>VLOOKUP($A45,'RevPAR Raw Data'!$B$6:$BE$43,'RevPAR Raw Data'!W$1,FALSE)</f>
        <v>-19.249405348638401</v>
      </c>
      <c r="BI45" s="60">
        <f>VLOOKUP($A45,'RevPAR Raw Data'!$B$6:$BE$43,'RevPAR Raw Data'!X$1,FALSE)</f>
        <v>-27.4862206677806</v>
      </c>
      <c r="BJ45" s="61">
        <f>VLOOKUP($A45,'RevPAR Raw Data'!$B$6:$BE$43,'RevPAR Raw Data'!Y$1,FALSE)</f>
        <v>-31.355420514214298</v>
      </c>
      <c r="BK45" s="60">
        <f>VLOOKUP($A45,'RevPAR Raw Data'!$B$6:$BE$43,'RevPAR Raw Data'!AA$1,FALSE)</f>
        <v>-5.96301840772297</v>
      </c>
      <c r="BL45" s="60">
        <f>VLOOKUP($A45,'RevPAR Raw Data'!$B$6:$BE$43,'RevPAR Raw Data'!AB$1,FALSE)</f>
        <v>8.2603094504855292</v>
      </c>
      <c r="BM45" s="61">
        <f>VLOOKUP($A45,'RevPAR Raw Data'!$B$6:$BE$43,'RevPAR Raw Data'!AC$1,FALSE)</f>
        <v>0.92209583543573004</v>
      </c>
      <c r="BN45" s="62">
        <f>VLOOKUP($A45,'RevPAR Raw Data'!$B$6:$BE$43,'RevPAR Raw Data'!AE$1,FALSE)</f>
        <v>-22.6591687621411</v>
      </c>
    </row>
    <row r="46" spans="1:66" x14ac:dyDescent="0.35">
      <c r="A46" s="84" t="s">
        <v>85</v>
      </c>
      <c r="B46" s="59">
        <f>VLOOKUP($A46,'Occupancy Raw Data'!$B$6:$BE$43,'Occupancy Raw Data'!G$1,FALSE)</f>
        <v>27.3235408813206</v>
      </c>
      <c r="C46" s="60">
        <f>VLOOKUP($A46,'Occupancy Raw Data'!$B$6:$BE$43,'Occupancy Raw Data'!H$1,FALSE)</f>
        <v>39.698427141557197</v>
      </c>
      <c r="D46" s="60">
        <f>VLOOKUP($A46,'Occupancy Raw Data'!$B$6:$BE$43,'Occupancy Raw Data'!I$1,FALSE)</f>
        <v>45.131938125568603</v>
      </c>
      <c r="E46" s="60">
        <f>VLOOKUP($A46,'Occupancy Raw Data'!$B$6:$BE$43,'Occupancy Raw Data'!J$1,FALSE)</f>
        <v>48.4466398024177</v>
      </c>
      <c r="F46" s="60">
        <f>VLOOKUP($A46,'Occupancy Raw Data'!$B$6:$BE$43,'Occupancy Raw Data'!K$1,FALSE)</f>
        <v>50.162485376316098</v>
      </c>
      <c r="G46" s="61">
        <f>VLOOKUP($A46,'Occupancy Raw Data'!$B$6:$BE$43,'Occupancy Raw Data'!L$1,FALSE)</f>
        <v>42.152606265436098</v>
      </c>
      <c r="H46" s="60">
        <f>VLOOKUP($A46,'Occupancy Raw Data'!$B$6:$BE$43,'Occupancy Raw Data'!N$1,FALSE)</f>
        <v>59.6386325230729</v>
      </c>
      <c r="I46" s="60">
        <f>VLOOKUP($A46,'Occupancy Raw Data'!$B$6:$BE$43,'Occupancy Raw Data'!O$1,FALSE)</f>
        <v>60.860522552970203</v>
      </c>
      <c r="J46" s="61">
        <f>VLOOKUP($A46,'Occupancy Raw Data'!$B$6:$BE$43,'Occupancy Raw Data'!P$1,FALSE)</f>
        <v>60.249577538021498</v>
      </c>
      <c r="K46" s="62">
        <f>VLOOKUP($A46,'Occupancy Raw Data'!$B$6:$BE$43,'Occupancy Raw Data'!R$1,FALSE)</f>
        <v>47.323169486174798</v>
      </c>
      <c r="L46" s="63"/>
      <c r="M46" s="59">
        <f>VLOOKUP($A46,'Occupancy Raw Data'!$B$6:$BE$43,'Occupancy Raw Data'!T$1,FALSE)</f>
        <v>-16.928467228432901</v>
      </c>
      <c r="N46" s="60">
        <f>VLOOKUP($A46,'Occupancy Raw Data'!$B$6:$BE$43,'Occupancy Raw Data'!U$1,FALSE)</f>
        <v>25.1614159341656</v>
      </c>
      <c r="O46" s="60">
        <f>VLOOKUP($A46,'Occupancy Raw Data'!$B$6:$BE$43,'Occupancy Raw Data'!V$1,FALSE)</f>
        <v>30.3135370877845</v>
      </c>
      <c r="P46" s="60">
        <f>VLOOKUP($A46,'Occupancy Raw Data'!$B$6:$BE$43,'Occupancy Raw Data'!W$1,FALSE)</f>
        <v>35.108316492275897</v>
      </c>
      <c r="Q46" s="60">
        <f>VLOOKUP($A46,'Occupancy Raw Data'!$B$6:$BE$43,'Occupancy Raw Data'!X$1,FALSE)</f>
        <v>48.964532097658399</v>
      </c>
      <c r="R46" s="61">
        <f>VLOOKUP($A46,'Occupancy Raw Data'!$B$6:$BE$43,'Occupancy Raw Data'!Y$1,FALSE)</f>
        <v>24.8785145980594</v>
      </c>
      <c r="S46" s="60">
        <f>VLOOKUP($A46,'Occupancy Raw Data'!$B$6:$BE$43,'Occupancy Raw Data'!AA$1,FALSE)</f>
        <v>72.640440438548296</v>
      </c>
      <c r="T46" s="60">
        <f>VLOOKUP($A46,'Occupancy Raw Data'!$B$6:$BE$43,'Occupancy Raw Data'!AB$1,FALSE)</f>
        <v>62.4656065320697</v>
      </c>
      <c r="U46" s="61">
        <f>VLOOKUP($A46,'Occupancy Raw Data'!$B$6:$BE$43,'Occupancy Raw Data'!AC$1,FALSE)</f>
        <v>67.347029915423207</v>
      </c>
      <c r="V46" s="62">
        <f>VLOOKUP($A46,'Occupancy Raw Data'!$B$6:$BE$43,'Occupancy Raw Data'!AE$1,FALSE)</f>
        <v>37.578775639395097</v>
      </c>
      <c r="W46" s="63"/>
      <c r="X46" s="64">
        <f>VLOOKUP($A46,'ADR Raw Data'!$B$6:$BE$43,'ADR Raw Data'!G$1,FALSE)</f>
        <v>89.8840580399619</v>
      </c>
      <c r="Y46" s="65">
        <f>VLOOKUP($A46,'ADR Raw Data'!$B$6:$BE$43,'ADR Raw Data'!H$1,FALSE)</f>
        <v>88.6168009168303</v>
      </c>
      <c r="Z46" s="65">
        <f>VLOOKUP($A46,'ADR Raw Data'!$B$6:$BE$43,'ADR Raw Data'!I$1,FALSE)</f>
        <v>91.771523617511505</v>
      </c>
      <c r="AA46" s="65">
        <f>VLOOKUP($A46,'ADR Raw Data'!$B$6:$BE$43,'ADR Raw Data'!J$1,FALSE)</f>
        <v>90.651360343439706</v>
      </c>
      <c r="AB46" s="65">
        <f>VLOOKUP($A46,'ADR Raw Data'!$B$6:$BE$43,'ADR Raw Data'!K$1,FALSE)</f>
        <v>94.337543405027205</v>
      </c>
      <c r="AC46" s="66">
        <f>VLOOKUP($A46,'ADR Raw Data'!$B$6:$BE$43,'ADR Raw Data'!L$1,FALSE)</f>
        <v>91.2858597508326</v>
      </c>
      <c r="AD46" s="65">
        <f>VLOOKUP($A46,'ADR Raw Data'!$B$6:$BE$43,'ADR Raw Data'!N$1,FALSE)</f>
        <v>111.719598953792</v>
      </c>
      <c r="AE46" s="65">
        <f>VLOOKUP($A46,'ADR Raw Data'!$B$6:$BE$43,'ADR Raw Data'!O$1,FALSE)</f>
        <v>114.56571764203299</v>
      </c>
      <c r="AF46" s="66">
        <f>VLOOKUP($A46,'ADR Raw Data'!$B$6:$BE$43,'ADR Raw Data'!P$1,FALSE)</f>
        <v>113.15708845738899</v>
      </c>
      <c r="AG46" s="67">
        <f>VLOOKUP($A46,'ADR Raw Data'!$B$6:$BE$43,'ADR Raw Data'!R$1,FALSE)</f>
        <v>99.241686548422507</v>
      </c>
      <c r="AH46" s="63"/>
      <c r="AI46" s="59">
        <f>VLOOKUP($A46,'ADR Raw Data'!$B$6:$BE$43,'ADR Raw Data'!T$1,FALSE)</f>
        <v>10.777675602663299</v>
      </c>
      <c r="AJ46" s="60">
        <f>VLOOKUP($A46,'ADR Raw Data'!$B$6:$BE$43,'ADR Raw Data'!U$1,FALSE)</f>
        <v>18.5701560456002</v>
      </c>
      <c r="AK46" s="60">
        <f>VLOOKUP($A46,'ADR Raw Data'!$B$6:$BE$43,'ADR Raw Data'!V$1,FALSE)</f>
        <v>27.425350224155501</v>
      </c>
      <c r="AL46" s="60">
        <f>VLOOKUP($A46,'ADR Raw Data'!$B$6:$BE$43,'ADR Raw Data'!W$1,FALSE)</f>
        <v>26.407498960289999</v>
      </c>
      <c r="AM46" s="60">
        <f>VLOOKUP($A46,'ADR Raw Data'!$B$6:$BE$43,'ADR Raw Data'!X$1,FALSE)</f>
        <v>28.1217964746847</v>
      </c>
      <c r="AN46" s="61">
        <f>VLOOKUP($A46,'ADR Raw Data'!$B$6:$BE$43,'ADR Raw Data'!Y$1,FALSE)</f>
        <v>22.4257317871457</v>
      </c>
      <c r="AO46" s="60">
        <f>VLOOKUP($A46,'ADR Raw Data'!$B$6:$BE$43,'ADR Raw Data'!AA$1,FALSE)</f>
        <v>39.364976716118697</v>
      </c>
      <c r="AP46" s="60">
        <f>VLOOKUP($A46,'ADR Raw Data'!$B$6:$BE$43,'ADR Raw Data'!AB$1,FALSE)</f>
        <v>41.756607521158401</v>
      </c>
      <c r="AQ46" s="61">
        <f>VLOOKUP($A46,'ADR Raw Data'!$B$6:$BE$43,'ADR Raw Data'!AC$1,FALSE)</f>
        <v>40.5604203151644</v>
      </c>
      <c r="AR46" s="62">
        <f>VLOOKUP($A46,'ADR Raw Data'!$B$6:$BE$43,'ADR Raw Data'!AE$1,FALSE)</f>
        <v>29.998521803572299</v>
      </c>
      <c r="AS46" s="50"/>
      <c r="AT46" s="64">
        <f>VLOOKUP($A46,'RevPAR Raw Data'!$B$6:$BE$43,'RevPAR Raw Data'!G$1,FALSE)</f>
        <v>24.559507344339</v>
      </c>
      <c r="AU46" s="65">
        <f>VLOOKUP($A46,'RevPAR Raw Data'!$B$6:$BE$43,'RevPAR Raw Data'!H$1,FALSE)</f>
        <v>35.179476147146701</v>
      </c>
      <c r="AV46" s="65">
        <f>VLOOKUP($A46,'RevPAR Raw Data'!$B$6:$BE$43,'RevPAR Raw Data'!I$1,FALSE)</f>
        <v>41.418267255946901</v>
      </c>
      <c r="AW46" s="65">
        <f>VLOOKUP($A46,'RevPAR Raw Data'!$B$6:$BE$43,'RevPAR Raw Data'!J$1,FALSE)</f>
        <v>43.917538021577997</v>
      </c>
      <c r="AX46" s="65">
        <f>VLOOKUP($A46,'RevPAR Raw Data'!$B$6:$BE$43,'RevPAR Raw Data'!K$1,FALSE)</f>
        <v>47.322056414922599</v>
      </c>
      <c r="AY46" s="66">
        <f>VLOOKUP($A46,'RevPAR Raw Data'!$B$6:$BE$43,'RevPAR Raw Data'!L$1,FALSE)</f>
        <v>38.479369036786601</v>
      </c>
      <c r="AZ46" s="65">
        <f>VLOOKUP($A46,'RevPAR Raw Data'!$B$6:$BE$43,'RevPAR Raw Data'!N$1,FALSE)</f>
        <v>66.628041076303106</v>
      </c>
      <c r="BA46" s="65">
        <f>VLOOKUP($A46,'RevPAR Raw Data'!$B$6:$BE$43,'RevPAR Raw Data'!O$1,FALSE)</f>
        <v>69.725294423501794</v>
      </c>
      <c r="BB46" s="66">
        <f>VLOOKUP($A46,'RevPAR Raw Data'!$B$6:$BE$43,'RevPAR Raw Data'!P$1,FALSE)</f>
        <v>68.176667749902506</v>
      </c>
      <c r="BC46" s="67">
        <f>VLOOKUP($A46,'RevPAR Raw Data'!$B$6:$BE$43,'RevPAR Raw Data'!R$1,FALSE)</f>
        <v>46.964311526248302</v>
      </c>
      <c r="BD46" s="63"/>
      <c r="BE46" s="59">
        <f>VLOOKUP($A46,'RevPAR Raw Data'!$B$6:$BE$43,'RevPAR Raw Data'!T$1,FALSE)</f>
        <v>-7.97528690815325</v>
      </c>
      <c r="BF46" s="60">
        <f>VLOOKUP($A46,'RevPAR Raw Data'!$B$6:$BE$43,'RevPAR Raw Data'!U$1,FALSE)</f>
        <v>48.404086182022901</v>
      </c>
      <c r="BG46" s="60">
        <f>VLOOKUP($A46,'RevPAR Raw Data'!$B$6:$BE$43,'RevPAR Raw Data'!V$1,FALSE)</f>
        <v>66.052481023594197</v>
      </c>
      <c r="BH46" s="60">
        <f>VLOOKUP($A46,'RevPAR Raw Data'!$B$6:$BE$43,'RevPAR Raw Data'!W$1,FALSE)</f>
        <v>70.787043765239105</v>
      </c>
      <c r="BI46" s="60">
        <f>VLOOKUP($A46,'RevPAR Raw Data'!$B$6:$BE$43,'RevPAR Raw Data'!X$1,FALSE)</f>
        <v>90.856034633628298</v>
      </c>
      <c r="BJ46" s="61">
        <f>VLOOKUP($A46,'RevPAR Raw Data'!$B$6:$BE$43,'RevPAR Raw Data'!Y$1,FALSE)</f>
        <v>52.883435341591898</v>
      </c>
      <c r="BK46" s="60">
        <f>VLOOKUP($A46,'RevPAR Raw Data'!$B$6:$BE$43,'RevPAR Raw Data'!AA$1,FALSE)</f>
        <v>140.600309619787</v>
      </c>
      <c r="BL46" s="60">
        <f>VLOOKUP($A46,'RevPAR Raw Data'!$B$6:$BE$43,'RevPAR Raw Data'!AB$1,FALSE)</f>
        <v>130.30573220853501</v>
      </c>
      <c r="BM46" s="61">
        <f>VLOOKUP($A46,'RevPAR Raw Data'!$B$6:$BE$43,'RevPAR Raw Data'!AC$1,FALSE)</f>
        <v>135.223688634062</v>
      </c>
      <c r="BN46" s="62">
        <f>VLOOKUP($A46,'RevPAR Raw Data'!$B$6:$BE$43,'RevPAR Raw Data'!AE$1,FALSE)</f>
        <v>78.850374646667007</v>
      </c>
    </row>
    <row r="47" spans="1:66" x14ac:dyDescent="0.35">
      <c r="A47" s="81" t="s">
        <v>86</v>
      </c>
      <c r="B47" s="59">
        <f>VLOOKUP($A47,'Occupancy Raw Data'!$B$6:$BE$43,'Occupancy Raw Data'!G$1,FALSE)</f>
        <v>28.760445682451198</v>
      </c>
      <c r="C47" s="60">
        <f>VLOOKUP($A47,'Occupancy Raw Data'!$B$6:$BE$43,'Occupancy Raw Data'!H$1,FALSE)</f>
        <v>41.991643454038901</v>
      </c>
      <c r="D47" s="60">
        <f>VLOOKUP($A47,'Occupancy Raw Data'!$B$6:$BE$43,'Occupancy Raw Data'!I$1,FALSE)</f>
        <v>45.543175487465099</v>
      </c>
      <c r="E47" s="60">
        <f>VLOOKUP($A47,'Occupancy Raw Data'!$B$6:$BE$43,'Occupancy Raw Data'!J$1,FALSE)</f>
        <v>46.727019498607198</v>
      </c>
      <c r="F47" s="60">
        <f>VLOOKUP($A47,'Occupancy Raw Data'!$B$6:$BE$43,'Occupancy Raw Data'!K$1,FALSE)</f>
        <v>39.206128133704702</v>
      </c>
      <c r="G47" s="61">
        <f>VLOOKUP($A47,'Occupancy Raw Data'!$B$6:$BE$43,'Occupancy Raw Data'!L$1,FALSE)</f>
        <v>40.445682451253397</v>
      </c>
      <c r="H47" s="60">
        <f>VLOOKUP($A47,'Occupancy Raw Data'!$B$6:$BE$43,'Occupancy Raw Data'!N$1,FALSE)</f>
        <v>44.359331476323099</v>
      </c>
      <c r="I47" s="60">
        <f>VLOOKUP($A47,'Occupancy Raw Data'!$B$6:$BE$43,'Occupancy Raw Data'!O$1,FALSE)</f>
        <v>46.518105849582099</v>
      </c>
      <c r="J47" s="61">
        <f>VLOOKUP($A47,'Occupancy Raw Data'!$B$6:$BE$43,'Occupancy Raw Data'!P$1,FALSE)</f>
        <v>45.438718662952603</v>
      </c>
      <c r="K47" s="62">
        <f>VLOOKUP($A47,'Occupancy Raw Data'!$B$6:$BE$43,'Occupancy Raw Data'!R$1,FALSE)</f>
        <v>41.872264226024598</v>
      </c>
      <c r="L47" s="63"/>
      <c r="M47" s="59">
        <f>VLOOKUP($A47,'Occupancy Raw Data'!$B$6:$BE$43,'Occupancy Raw Data'!T$1,FALSE)</f>
        <v>-15.8859470468431</v>
      </c>
      <c r="N47" s="60">
        <f>VLOOKUP($A47,'Occupancy Raw Data'!$B$6:$BE$43,'Occupancy Raw Data'!U$1,FALSE)</f>
        <v>13.988657844990501</v>
      </c>
      <c r="O47" s="60">
        <f>VLOOKUP($A47,'Occupancy Raw Data'!$B$6:$BE$43,'Occupancy Raw Data'!V$1,FALSE)</f>
        <v>20.220588235294102</v>
      </c>
      <c r="P47" s="60">
        <f>VLOOKUP($A47,'Occupancy Raw Data'!$B$6:$BE$43,'Occupancy Raw Data'!W$1,FALSE)</f>
        <v>13.344594594594501</v>
      </c>
      <c r="Q47" s="60">
        <f>VLOOKUP($A47,'Occupancy Raw Data'!$B$6:$BE$43,'Occupancy Raw Data'!X$1,FALSE)</f>
        <v>11.485148514851399</v>
      </c>
      <c r="R47" s="61">
        <f>VLOOKUP($A47,'Occupancy Raw Data'!$B$6:$BE$43,'Occupancy Raw Data'!Y$1,FALSE)</f>
        <v>9.1319052987598592</v>
      </c>
      <c r="S47" s="60">
        <f>VLOOKUP($A47,'Occupancy Raw Data'!$B$6:$BE$43,'Occupancy Raw Data'!AA$1,FALSE)</f>
        <v>29.471544715447099</v>
      </c>
      <c r="T47" s="60">
        <f>VLOOKUP($A47,'Occupancy Raw Data'!$B$6:$BE$43,'Occupancy Raw Data'!AB$1,FALSE)</f>
        <v>43.0406852248394</v>
      </c>
      <c r="U47" s="61">
        <f>VLOOKUP($A47,'Occupancy Raw Data'!$B$6:$BE$43,'Occupancy Raw Data'!AC$1,FALSE)</f>
        <v>36.079249217935299</v>
      </c>
      <c r="V47" s="62">
        <f>VLOOKUP($A47,'Occupancy Raw Data'!$B$6:$BE$43,'Occupancy Raw Data'!AE$1,FALSE)</f>
        <v>16.2707182320441</v>
      </c>
      <c r="W47" s="63"/>
      <c r="X47" s="64">
        <f>VLOOKUP($A47,'ADR Raw Data'!$B$6:$BE$43,'ADR Raw Data'!G$1,FALSE)</f>
        <v>73.183099273607695</v>
      </c>
      <c r="Y47" s="65">
        <f>VLOOKUP($A47,'ADR Raw Data'!$B$6:$BE$43,'ADR Raw Data'!H$1,FALSE)</f>
        <v>80.666683250414494</v>
      </c>
      <c r="Z47" s="65">
        <f>VLOOKUP($A47,'ADR Raw Data'!$B$6:$BE$43,'ADR Raw Data'!I$1,FALSE)</f>
        <v>81.978501529051897</v>
      </c>
      <c r="AA47" s="65">
        <f>VLOOKUP($A47,'ADR Raw Data'!$B$6:$BE$43,'ADR Raw Data'!J$1,FALSE)</f>
        <v>82.009821162444098</v>
      </c>
      <c r="AB47" s="65">
        <f>VLOOKUP($A47,'ADR Raw Data'!$B$6:$BE$43,'ADR Raw Data'!K$1,FALSE)</f>
        <v>81.490035523978605</v>
      </c>
      <c r="AC47" s="66">
        <f>VLOOKUP($A47,'ADR Raw Data'!$B$6:$BE$43,'ADR Raw Data'!L$1,FALSE)</f>
        <v>80.367785812672096</v>
      </c>
      <c r="AD47" s="65">
        <f>VLOOKUP($A47,'ADR Raw Data'!$B$6:$BE$43,'ADR Raw Data'!N$1,FALSE)</f>
        <v>90.929073783359399</v>
      </c>
      <c r="AE47" s="65">
        <f>VLOOKUP($A47,'ADR Raw Data'!$B$6:$BE$43,'ADR Raw Data'!O$1,FALSE)</f>
        <v>91.207844311377201</v>
      </c>
      <c r="AF47" s="66">
        <f>VLOOKUP($A47,'ADR Raw Data'!$B$6:$BE$43,'ADR Raw Data'!P$1,FALSE)</f>
        <v>91.071770114942495</v>
      </c>
      <c r="AG47" s="67">
        <f>VLOOKUP($A47,'ADR Raw Data'!$B$6:$BE$43,'ADR Raw Data'!R$1,FALSE)</f>
        <v>83.686555001187898</v>
      </c>
      <c r="AH47" s="63"/>
      <c r="AI47" s="59">
        <f>VLOOKUP($A47,'ADR Raw Data'!$B$6:$BE$43,'ADR Raw Data'!T$1,FALSE)</f>
        <v>-4.2191821694631599</v>
      </c>
      <c r="AJ47" s="60">
        <f>VLOOKUP($A47,'ADR Raw Data'!$B$6:$BE$43,'ADR Raw Data'!U$1,FALSE)</f>
        <v>12.9772318672435</v>
      </c>
      <c r="AK47" s="60">
        <f>VLOOKUP($A47,'ADR Raw Data'!$B$6:$BE$43,'ADR Raw Data'!V$1,FALSE)</f>
        <v>12.872890625216399</v>
      </c>
      <c r="AL47" s="60">
        <f>VLOOKUP($A47,'ADR Raw Data'!$B$6:$BE$43,'ADR Raw Data'!W$1,FALSE)</f>
        <v>13.037562905858501</v>
      </c>
      <c r="AM47" s="60">
        <f>VLOOKUP($A47,'ADR Raw Data'!$B$6:$BE$43,'ADR Raw Data'!X$1,FALSE)</f>
        <v>12.289147651262599</v>
      </c>
      <c r="AN47" s="61">
        <f>VLOOKUP($A47,'ADR Raw Data'!$B$6:$BE$43,'ADR Raw Data'!Y$1,FALSE)</f>
        <v>10.011973532929099</v>
      </c>
      <c r="AO47" s="60">
        <f>VLOOKUP($A47,'ADR Raw Data'!$B$6:$BE$43,'ADR Raw Data'!AA$1,FALSE)</f>
        <v>17.4965786201554</v>
      </c>
      <c r="AP47" s="60">
        <f>VLOOKUP($A47,'ADR Raw Data'!$B$6:$BE$43,'ADR Raw Data'!AB$1,FALSE)</f>
        <v>14.733739662525799</v>
      </c>
      <c r="AQ47" s="61">
        <f>VLOOKUP($A47,'ADR Raw Data'!$B$6:$BE$43,'ADR Raw Data'!AC$1,FALSE)</f>
        <v>16.1414848849811</v>
      </c>
      <c r="AR47" s="62">
        <f>VLOOKUP($A47,'ADR Raw Data'!$B$6:$BE$43,'ADR Raw Data'!AE$1,FALSE)</f>
        <v>12.370391988726301</v>
      </c>
      <c r="AS47" s="50"/>
      <c r="AT47" s="64">
        <f>VLOOKUP($A47,'RevPAR Raw Data'!$B$6:$BE$43,'RevPAR Raw Data'!G$1,FALSE)</f>
        <v>21.0477855153203</v>
      </c>
      <c r="AU47" s="65">
        <f>VLOOKUP($A47,'RevPAR Raw Data'!$B$6:$BE$43,'RevPAR Raw Data'!H$1,FALSE)</f>
        <v>33.873266016713004</v>
      </c>
      <c r="AV47" s="65">
        <f>VLOOKUP($A47,'RevPAR Raw Data'!$B$6:$BE$43,'RevPAR Raw Data'!I$1,FALSE)</f>
        <v>37.335612813370403</v>
      </c>
      <c r="AW47" s="65">
        <f>VLOOKUP($A47,'RevPAR Raw Data'!$B$6:$BE$43,'RevPAR Raw Data'!J$1,FALSE)</f>
        <v>38.320745125348097</v>
      </c>
      <c r="AX47" s="65">
        <f>VLOOKUP($A47,'RevPAR Raw Data'!$B$6:$BE$43,'RevPAR Raw Data'!K$1,FALSE)</f>
        <v>31.949087743732498</v>
      </c>
      <c r="AY47" s="66">
        <f>VLOOKUP($A47,'RevPAR Raw Data'!$B$6:$BE$43,'RevPAR Raw Data'!L$1,FALSE)</f>
        <v>32.505299442896899</v>
      </c>
      <c r="AZ47" s="65">
        <f>VLOOKUP($A47,'RevPAR Raw Data'!$B$6:$BE$43,'RevPAR Raw Data'!N$1,FALSE)</f>
        <v>40.335529247910799</v>
      </c>
      <c r="BA47" s="65">
        <f>VLOOKUP($A47,'RevPAR Raw Data'!$B$6:$BE$43,'RevPAR Raw Data'!O$1,FALSE)</f>
        <v>42.428161559888501</v>
      </c>
      <c r="BB47" s="66">
        <f>VLOOKUP($A47,'RevPAR Raw Data'!$B$6:$BE$43,'RevPAR Raw Data'!P$1,FALSE)</f>
        <v>41.381845403899703</v>
      </c>
      <c r="BC47" s="67">
        <f>VLOOKUP($A47,'RevPAR Raw Data'!$B$6:$BE$43,'RevPAR Raw Data'!R$1,FALSE)</f>
        <v>35.041455431754798</v>
      </c>
      <c r="BD47" s="63"/>
      <c r="BE47" s="59">
        <f>VLOOKUP($A47,'RevPAR Raw Data'!$B$6:$BE$43,'RevPAR Raw Data'!T$1,FALSE)</f>
        <v>-19.434872171055499</v>
      </c>
      <c r="BF47" s="60">
        <f>VLOOKUP($A47,'RevPAR Raw Data'!$B$6:$BE$43,'RevPAR Raw Data'!U$1,FALSE)</f>
        <v>28.7812302758939</v>
      </c>
      <c r="BG47" s="60">
        <f>VLOOKUP($A47,'RevPAR Raw Data'!$B$6:$BE$43,'RevPAR Raw Data'!V$1,FALSE)</f>
        <v>35.696453067815298</v>
      </c>
      <c r="BH47" s="60">
        <f>VLOOKUP($A47,'RevPAR Raw Data'!$B$6:$BE$43,'RevPAR Raw Data'!W$1,FALSE)</f>
        <v>28.121967415255199</v>
      </c>
      <c r="BI47" s="60">
        <f>VLOOKUP($A47,'RevPAR Raw Data'!$B$6:$BE$43,'RevPAR Raw Data'!X$1,FALSE)</f>
        <v>25.185723025070999</v>
      </c>
      <c r="BJ47" s="61">
        <f>VLOOKUP($A47,'RevPAR Raw Data'!$B$6:$BE$43,'RevPAR Raw Data'!Y$1,FALSE)</f>
        <v>20.058162773252999</v>
      </c>
      <c r="BK47" s="60">
        <f>VLOOKUP($A47,'RevPAR Raw Data'!$B$6:$BE$43,'RevPAR Raw Data'!AA$1,FALSE)</f>
        <v>52.124635327314998</v>
      </c>
      <c r="BL47" s="60">
        <f>VLOOKUP($A47,'RevPAR Raw Data'!$B$6:$BE$43,'RevPAR Raw Data'!AB$1,FALSE)</f>
        <v>64.115927397360196</v>
      </c>
      <c r="BM47" s="61">
        <f>VLOOKUP($A47,'RevPAR Raw Data'!$B$6:$BE$43,'RevPAR Raw Data'!AC$1,FALSE)</f>
        <v>58.044460662044202</v>
      </c>
      <c r="BN47" s="62">
        <f>VLOOKUP($A47,'RevPAR Raw Data'!$B$6:$BE$43,'RevPAR Raw Data'!AE$1,FALSE)</f>
        <v>30.653861845455499</v>
      </c>
    </row>
    <row r="48" spans="1:66" ht="15.6" thickBot="1" x14ac:dyDescent="0.4">
      <c r="A48" s="81" t="s">
        <v>87</v>
      </c>
      <c r="B48" s="85">
        <f>VLOOKUP($A48,'Occupancy Raw Data'!$B$6:$BE$43,'Occupancy Raw Data'!G$1,FALSE)</f>
        <v>31.174800594835698</v>
      </c>
      <c r="C48" s="86">
        <f>VLOOKUP($A48,'Occupancy Raw Data'!$B$6:$BE$43,'Occupancy Raw Data'!H$1,FALSE)</f>
        <v>39.637690955792799</v>
      </c>
      <c r="D48" s="86">
        <f>VLOOKUP($A48,'Occupancy Raw Data'!$B$6:$BE$43,'Occupancy Raw Data'!I$1,FALSE)</f>
        <v>43.666351223468901</v>
      </c>
      <c r="E48" s="86">
        <f>VLOOKUP($A48,'Occupancy Raw Data'!$B$6:$BE$43,'Occupancy Raw Data'!J$1,FALSE)</f>
        <v>46.397188049209099</v>
      </c>
      <c r="F48" s="86">
        <f>VLOOKUP($A48,'Occupancy Raw Data'!$B$6:$BE$43,'Occupancy Raw Data'!K$1,FALSE)</f>
        <v>56.1308638637285</v>
      </c>
      <c r="G48" s="87">
        <f>VLOOKUP($A48,'Occupancy Raw Data'!$B$6:$BE$43,'Occupancy Raw Data'!L$1,FALSE)</f>
        <v>43.401378937407003</v>
      </c>
      <c r="H48" s="86">
        <f>VLOOKUP($A48,'Occupancy Raw Data'!$B$6:$BE$43,'Occupancy Raw Data'!N$1,FALSE)</f>
        <v>63.458158712991697</v>
      </c>
      <c r="I48" s="86">
        <f>VLOOKUP($A48,'Occupancy Raw Data'!$B$6:$BE$43,'Occupancy Raw Data'!O$1,FALSE)</f>
        <v>61.0517777477355</v>
      </c>
      <c r="J48" s="87">
        <f>VLOOKUP($A48,'Occupancy Raw Data'!$B$6:$BE$43,'Occupancy Raw Data'!P$1,FALSE)</f>
        <v>62.254968230363602</v>
      </c>
      <c r="K48" s="88">
        <f>VLOOKUP($A48,'Occupancy Raw Data'!$B$6:$BE$43,'Occupancy Raw Data'!R$1,FALSE)</f>
        <v>48.788118735394598</v>
      </c>
      <c r="L48" s="63"/>
      <c r="M48" s="85">
        <f>VLOOKUP($A48,'Occupancy Raw Data'!$B$6:$BE$43,'Occupancy Raw Data'!T$1,FALSE)</f>
        <v>-28.506570493269098</v>
      </c>
      <c r="N48" s="86">
        <f>VLOOKUP($A48,'Occupancy Raw Data'!$B$6:$BE$43,'Occupancy Raw Data'!U$1,FALSE)</f>
        <v>-8.1507660443017205</v>
      </c>
      <c r="O48" s="86">
        <f>VLOOKUP($A48,'Occupancy Raw Data'!$B$6:$BE$43,'Occupancy Raw Data'!V$1,FALSE)</f>
        <v>-10.5199720947411</v>
      </c>
      <c r="P48" s="86">
        <f>VLOOKUP($A48,'Occupancy Raw Data'!$B$6:$BE$43,'Occupancy Raw Data'!W$1,FALSE)</f>
        <v>-15.7521720344392</v>
      </c>
      <c r="Q48" s="86">
        <f>VLOOKUP($A48,'Occupancy Raw Data'!$B$6:$BE$43,'Occupancy Raw Data'!X$1,FALSE)</f>
        <v>14.605722599271999</v>
      </c>
      <c r="R48" s="87">
        <f>VLOOKUP($A48,'Occupancy Raw Data'!$B$6:$BE$43,'Occupancy Raw Data'!Y$1,FALSE)</f>
        <v>-9.4333030424675997</v>
      </c>
      <c r="S48" s="86">
        <f>VLOOKUP($A48,'Occupancy Raw Data'!$B$6:$BE$43,'Occupancy Raw Data'!AA$1,FALSE)</f>
        <v>40.096970500024497</v>
      </c>
      <c r="T48" s="86">
        <f>VLOOKUP($A48,'Occupancy Raw Data'!$B$6:$BE$43,'Occupancy Raw Data'!AB$1,FALSE)</f>
        <v>36.969635363075099</v>
      </c>
      <c r="U48" s="61">
        <f>VLOOKUP($A48,'Occupancy Raw Data'!$B$6:$BE$43,'Occupancy Raw Data'!AC$1,FALSE)</f>
        <v>38.545876802150502</v>
      </c>
      <c r="V48" s="88">
        <f>VLOOKUP($A48,'Occupancy Raw Data'!$B$6:$BE$43,'Occupancy Raw Data'!AE$1,FALSE)</f>
        <v>3.6535523769943201</v>
      </c>
      <c r="W48" s="63"/>
      <c r="X48" s="89">
        <f>VLOOKUP($A48,'ADR Raw Data'!$B$6:$BE$43,'ADR Raw Data'!G$1,FALSE)</f>
        <v>87.051326973113603</v>
      </c>
      <c r="Y48" s="90">
        <f>VLOOKUP($A48,'ADR Raw Data'!$B$6:$BE$43,'ADR Raw Data'!H$1,FALSE)</f>
        <v>86.296964529331504</v>
      </c>
      <c r="Z48" s="90">
        <f>VLOOKUP($A48,'ADR Raw Data'!$B$6:$BE$43,'ADR Raw Data'!I$1,FALSE)</f>
        <v>85.279922600619102</v>
      </c>
      <c r="AA48" s="90">
        <f>VLOOKUP($A48,'ADR Raw Data'!$B$6:$BE$43,'ADR Raw Data'!J$1,FALSE)</f>
        <v>86.294012237762203</v>
      </c>
      <c r="AB48" s="90">
        <f>VLOOKUP($A48,'ADR Raw Data'!$B$6:$BE$43,'ADR Raw Data'!K$1,FALSE)</f>
        <v>94.894780828516303</v>
      </c>
      <c r="AC48" s="91">
        <f>VLOOKUP($A48,'ADR Raw Data'!$B$6:$BE$43,'ADR Raw Data'!L$1,FALSE)</f>
        <v>88.423959008223207</v>
      </c>
      <c r="AD48" s="90">
        <f>VLOOKUP($A48,'ADR Raw Data'!$B$6:$BE$43,'ADR Raw Data'!N$1,FALSE)</f>
        <v>119.754861525351</v>
      </c>
      <c r="AE48" s="90">
        <f>VLOOKUP($A48,'ADR Raw Data'!$B$6:$BE$43,'ADR Raw Data'!O$1,FALSE)</f>
        <v>120.571678476527</v>
      </c>
      <c r="AF48" s="91">
        <f>VLOOKUP($A48,'ADR Raw Data'!$B$6:$BE$43,'ADR Raw Data'!P$1,FALSE)</f>
        <v>120.15537676438601</v>
      </c>
      <c r="AG48" s="92">
        <f>VLOOKUP($A48,'ADR Raw Data'!$B$6:$BE$43,'ADR Raw Data'!R$1,FALSE)</f>
        <v>99.992574222151802</v>
      </c>
      <c r="AH48" s="63"/>
      <c r="AI48" s="85">
        <f>VLOOKUP($A48,'ADR Raw Data'!$B$6:$BE$43,'ADR Raw Data'!T$1,FALSE)</f>
        <v>-9.2333274613246203</v>
      </c>
      <c r="AJ48" s="86">
        <f>VLOOKUP($A48,'ADR Raw Data'!$B$6:$BE$43,'ADR Raw Data'!U$1,FALSE)</f>
        <v>15.440056686375</v>
      </c>
      <c r="AK48" s="86">
        <f>VLOOKUP($A48,'ADR Raw Data'!$B$6:$BE$43,'ADR Raw Data'!V$1,FALSE)</f>
        <v>10.555974580489501</v>
      </c>
      <c r="AL48" s="86">
        <f>VLOOKUP($A48,'ADR Raw Data'!$B$6:$BE$43,'ADR Raw Data'!W$1,FALSE)</f>
        <v>11.534901746998599</v>
      </c>
      <c r="AM48" s="86">
        <f>VLOOKUP($A48,'ADR Raw Data'!$B$6:$BE$43,'ADR Raw Data'!X$1,FALSE)</f>
        <v>16.8028734087797</v>
      </c>
      <c r="AN48" s="87">
        <f>VLOOKUP($A48,'ADR Raw Data'!$B$6:$BE$43,'ADR Raw Data'!Y$1,FALSE)</f>
        <v>9.1429711186998404</v>
      </c>
      <c r="AO48" s="86">
        <f>VLOOKUP($A48,'ADR Raw Data'!$B$6:$BE$43,'ADR Raw Data'!AA$1,FALSE)</f>
        <v>27.078139036439101</v>
      </c>
      <c r="AP48" s="86">
        <f>VLOOKUP($A48,'ADR Raw Data'!$B$6:$BE$43,'ADR Raw Data'!AB$1,FALSE)</f>
        <v>25.8196190195941</v>
      </c>
      <c r="AQ48" s="87">
        <f>VLOOKUP($A48,'ADR Raw Data'!$B$6:$BE$43,'ADR Raw Data'!AC$1,FALSE)</f>
        <v>26.4438186503608</v>
      </c>
      <c r="AR48" s="88">
        <f>VLOOKUP($A48,'ADR Raw Data'!$B$6:$BE$43,'ADR Raw Data'!AE$1,FALSE)</f>
        <v>17.862911961338199</v>
      </c>
      <c r="AS48" s="50"/>
      <c r="AT48" s="89">
        <f>VLOOKUP($A48,'RevPAR Raw Data'!$B$6:$BE$43,'RevPAR Raw Data'!G$1,FALSE)</f>
        <v>27.138077599026602</v>
      </c>
      <c r="AU48" s="90">
        <f>VLOOKUP($A48,'RevPAR Raw Data'!$B$6:$BE$43,'RevPAR Raw Data'!H$1,FALSE)</f>
        <v>34.206124104366602</v>
      </c>
      <c r="AV48" s="90">
        <f>VLOOKUP($A48,'RevPAR Raw Data'!$B$6:$BE$43,'RevPAR Raw Data'!I$1,FALSE)</f>
        <v>37.238630525888802</v>
      </c>
      <c r="AW48" s="90">
        <f>VLOOKUP($A48,'RevPAR Raw Data'!$B$6:$BE$43,'RevPAR Raw Data'!J$1,FALSE)</f>
        <v>40.037995133161999</v>
      </c>
      <c r="AX48" s="90">
        <f>VLOOKUP($A48,'RevPAR Raw Data'!$B$6:$BE$43,'RevPAR Raw Data'!K$1,FALSE)</f>
        <v>53.265260240638</v>
      </c>
      <c r="AY48" s="91">
        <f>VLOOKUP($A48,'RevPAR Raw Data'!$B$6:$BE$43,'RevPAR Raw Data'!L$1,FALSE)</f>
        <v>38.377217520616398</v>
      </c>
      <c r="AZ48" s="90">
        <f>VLOOKUP($A48,'RevPAR Raw Data'!$B$6:$BE$43,'RevPAR Raw Data'!N$1,FALSE)</f>
        <v>75.994230093281004</v>
      </c>
      <c r="BA48" s="90">
        <f>VLOOKUP($A48,'RevPAR Raw Data'!$B$6:$BE$43,'RevPAR Raw Data'!O$1,FALSE)</f>
        <v>73.611153170204105</v>
      </c>
      <c r="BB48" s="91">
        <f>VLOOKUP($A48,'RevPAR Raw Data'!$B$6:$BE$43,'RevPAR Raw Data'!P$1,FALSE)</f>
        <v>74.802691631742505</v>
      </c>
      <c r="BC48" s="92">
        <f>VLOOKUP($A48,'RevPAR Raw Data'!$B$6:$BE$43,'RevPAR Raw Data'!R$1,FALSE)</f>
        <v>48.784495838081</v>
      </c>
      <c r="BD48" s="63"/>
      <c r="BE48" s="85">
        <f>VLOOKUP($A48,'RevPAR Raw Data'!$B$6:$BE$43,'RevPAR Raw Data'!T$1,FALSE)</f>
        <v>-35.1077929529568</v>
      </c>
      <c r="BF48" s="86">
        <f>VLOOKUP($A48,'RevPAR Raw Data'!$B$6:$BE$43,'RevPAR Raw Data'!U$1,FALSE)</f>
        <v>6.0308077444593602</v>
      </c>
      <c r="BG48" s="86">
        <f>VLOOKUP($A48,'RevPAR Raw Data'!$B$6:$BE$43,'RevPAR Raw Data'!V$1,FALSE)</f>
        <v>-1.07448309444708</v>
      </c>
      <c r="BH48" s="86">
        <f>VLOOKUP($A48,'RevPAR Raw Data'!$B$6:$BE$43,'RevPAR Raw Data'!W$1,FALSE)</f>
        <v>-6.0342678546313602</v>
      </c>
      <c r="BI48" s="86">
        <f>VLOOKUP($A48,'RevPAR Raw Data'!$B$6:$BE$43,'RevPAR Raw Data'!X$1,FALSE)</f>
        <v>33.862777086844901</v>
      </c>
      <c r="BJ48" s="87">
        <f>VLOOKUP($A48,'RevPAR Raw Data'!$B$6:$BE$43,'RevPAR Raw Data'!Y$1,FALSE)</f>
        <v>-1.1528160964800001</v>
      </c>
      <c r="BK48" s="86">
        <f>VLOOKUP($A48,'RevPAR Raw Data'!$B$6:$BE$43,'RevPAR Raw Data'!AA$1,FALSE)</f>
        <v>78.032622957860298</v>
      </c>
      <c r="BL48" s="86">
        <f>VLOOKUP($A48,'RevPAR Raw Data'!$B$6:$BE$43,'RevPAR Raw Data'!AB$1,FALSE)</f>
        <v>72.334673386348399</v>
      </c>
      <c r="BM48" s="87">
        <f>VLOOKUP($A48,'RevPAR Raw Data'!$B$6:$BE$43,'RevPAR Raw Data'!AC$1,FALSE)</f>
        <v>75.182697211263502</v>
      </c>
      <c r="BN48" s="88">
        <f>VLOOKUP($A48,'RevPAR Raw Data'!$B$6:$BE$43,'RevPAR Raw Data'!AE$1,FALSE)</f>
        <v>22.169095182896399</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hKkdhdfvo8/qlHa/QSH+XBBrrmrTGC5a0gRIaSgNPryuk3pkfU4xXH/yzpBfOiLAygsf3yn6pcaxCHd1QKukhw==" saltValue="jQvYVu1W8rt40xfVKRyeUw=="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5" t="s">
        <v>123</v>
      </c>
      <c r="B1" s="142" t="s">
        <v>67</v>
      </c>
      <c r="C1" s="143"/>
      <c r="D1" s="143"/>
      <c r="E1" s="143"/>
      <c r="F1" s="143"/>
      <c r="G1" s="143"/>
      <c r="H1" s="143"/>
      <c r="I1" s="143"/>
      <c r="J1" s="143"/>
      <c r="K1" s="144"/>
      <c r="L1" s="50"/>
      <c r="M1" s="142" t="s">
        <v>74</v>
      </c>
      <c r="N1" s="143"/>
      <c r="O1" s="143"/>
      <c r="P1" s="143"/>
      <c r="Q1" s="143"/>
      <c r="R1" s="143"/>
      <c r="S1" s="143"/>
      <c r="T1" s="143"/>
      <c r="U1" s="143"/>
      <c r="V1" s="144"/>
      <c r="X1" s="142" t="s">
        <v>68</v>
      </c>
      <c r="Y1" s="143"/>
      <c r="Z1" s="143"/>
      <c r="AA1" s="143"/>
      <c r="AB1" s="143"/>
      <c r="AC1" s="143"/>
      <c r="AD1" s="143"/>
      <c r="AE1" s="143"/>
      <c r="AF1" s="143"/>
      <c r="AG1" s="144"/>
      <c r="AI1" s="142" t="s">
        <v>75</v>
      </c>
      <c r="AJ1" s="143"/>
      <c r="AK1" s="143"/>
      <c r="AL1" s="143"/>
      <c r="AM1" s="143"/>
      <c r="AN1" s="143"/>
      <c r="AO1" s="143"/>
      <c r="AP1" s="143"/>
      <c r="AQ1" s="143"/>
      <c r="AR1" s="144"/>
      <c r="AS1" s="50"/>
      <c r="AT1" s="142" t="s">
        <v>69</v>
      </c>
      <c r="AU1" s="143"/>
      <c r="AV1" s="143"/>
      <c r="AW1" s="143"/>
      <c r="AX1" s="143"/>
      <c r="AY1" s="143"/>
      <c r="AZ1" s="143"/>
      <c r="BA1" s="143"/>
      <c r="BB1" s="143"/>
      <c r="BC1" s="144"/>
      <c r="BE1" s="142" t="s">
        <v>76</v>
      </c>
      <c r="BF1" s="143"/>
      <c r="BG1" s="143"/>
      <c r="BH1" s="143"/>
      <c r="BI1" s="143"/>
      <c r="BJ1" s="143"/>
      <c r="BK1" s="143"/>
      <c r="BL1" s="143"/>
      <c r="BM1" s="143"/>
      <c r="BN1" s="144"/>
    </row>
    <row r="2" spans="1:66" x14ac:dyDescent="0.35">
      <c r="A2" s="145"/>
      <c r="B2" s="52"/>
      <c r="C2" s="53"/>
      <c r="D2" s="53"/>
      <c r="E2" s="53"/>
      <c r="F2" s="53"/>
      <c r="G2" s="140" t="s">
        <v>65</v>
      </c>
      <c r="H2" s="53"/>
      <c r="I2" s="53"/>
      <c r="J2" s="140" t="s">
        <v>66</v>
      </c>
      <c r="K2" s="141" t="s">
        <v>57</v>
      </c>
      <c r="L2" s="55"/>
      <c r="M2" s="52"/>
      <c r="N2" s="53"/>
      <c r="O2" s="53"/>
      <c r="P2" s="53"/>
      <c r="Q2" s="53"/>
      <c r="R2" s="140" t="s">
        <v>65</v>
      </c>
      <c r="S2" s="53"/>
      <c r="T2" s="53"/>
      <c r="U2" s="140" t="s">
        <v>66</v>
      </c>
      <c r="V2" s="141" t="s">
        <v>57</v>
      </c>
      <c r="X2" s="52"/>
      <c r="Y2" s="53"/>
      <c r="Z2" s="53"/>
      <c r="AA2" s="53"/>
      <c r="AB2" s="53"/>
      <c r="AC2" s="140" t="s">
        <v>65</v>
      </c>
      <c r="AD2" s="53"/>
      <c r="AE2" s="53"/>
      <c r="AF2" s="140" t="s">
        <v>66</v>
      </c>
      <c r="AG2" s="141" t="s">
        <v>57</v>
      </c>
      <c r="AI2" s="52"/>
      <c r="AJ2" s="53"/>
      <c r="AK2" s="53"/>
      <c r="AL2" s="53"/>
      <c r="AM2" s="53"/>
      <c r="AN2" s="140" t="s">
        <v>65</v>
      </c>
      <c r="AO2" s="53"/>
      <c r="AP2" s="53"/>
      <c r="AQ2" s="140" t="s">
        <v>66</v>
      </c>
      <c r="AR2" s="141" t="s">
        <v>57</v>
      </c>
      <c r="AS2" s="55"/>
      <c r="AT2" s="52"/>
      <c r="AU2" s="53"/>
      <c r="AV2" s="53"/>
      <c r="AW2" s="53"/>
      <c r="AX2" s="53"/>
      <c r="AY2" s="140" t="s">
        <v>65</v>
      </c>
      <c r="AZ2" s="53"/>
      <c r="BA2" s="53"/>
      <c r="BB2" s="140" t="s">
        <v>66</v>
      </c>
      <c r="BC2" s="141" t="s">
        <v>57</v>
      </c>
      <c r="BE2" s="52"/>
      <c r="BF2" s="53"/>
      <c r="BG2" s="53"/>
      <c r="BH2" s="53"/>
      <c r="BI2" s="53"/>
      <c r="BJ2" s="140" t="s">
        <v>65</v>
      </c>
      <c r="BK2" s="53"/>
      <c r="BL2" s="53"/>
      <c r="BM2" s="140" t="s">
        <v>66</v>
      </c>
      <c r="BN2" s="141" t="s">
        <v>57</v>
      </c>
    </row>
    <row r="3" spans="1:66" x14ac:dyDescent="0.35">
      <c r="A3" s="145"/>
      <c r="B3" s="56" t="s">
        <v>58</v>
      </c>
      <c r="C3" s="57" t="s">
        <v>59</v>
      </c>
      <c r="D3" s="57" t="s">
        <v>60</v>
      </c>
      <c r="E3" s="57" t="s">
        <v>61</v>
      </c>
      <c r="F3" s="57" t="s">
        <v>62</v>
      </c>
      <c r="G3" s="140"/>
      <c r="H3" s="57" t="s">
        <v>63</v>
      </c>
      <c r="I3" s="57" t="s">
        <v>64</v>
      </c>
      <c r="J3" s="140"/>
      <c r="K3" s="141"/>
      <c r="L3" s="55"/>
      <c r="M3" s="56" t="s">
        <v>58</v>
      </c>
      <c r="N3" s="57" t="s">
        <v>59</v>
      </c>
      <c r="O3" s="57" t="s">
        <v>60</v>
      </c>
      <c r="P3" s="57" t="s">
        <v>61</v>
      </c>
      <c r="Q3" s="57" t="s">
        <v>62</v>
      </c>
      <c r="R3" s="140"/>
      <c r="S3" s="57" t="s">
        <v>63</v>
      </c>
      <c r="T3" s="57" t="s">
        <v>64</v>
      </c>
      <c r="U3" s="140"/>
      <c r="V3" s="141"/>
      <c r="X3" s="56" t="s">
        <v>58</v>
      </c>
      <c r="Y3" s="57" t="s">
        <v>59</v>
      </c>
      <c r="Z3" s="57" t="s">
        <v>60</v>
      </c>
      <c r="AA3" s="57" t="s">
        <v>61</v>
      </c>
      <c r="AB3" s="57" t="s">
        <v>62</v>
      </c>
      <c r="AC3" s="140"/>
      <c r="AD3" s="57" t="s">
        <v>63</v>
      </c>
      <c r="AE3" s="57" t="s">
        <v>64</v>
      </c>
      <c r="AF3" s="140"/>
      <c r="AG3" s="141"/>
      <c r="AI3" s="56" t="s">
        <v>58</v>
      </c>
      <c r="AJ3" s="57" t="s">
        <v>59</v>
      </c>
      <c r="AK3" s="57" t="s">
        <v>60</v>
      </c>
      <c r="AL3" s="57" t="s">
        <v>61</v>
      </c>
      <c r="AM3" s="57" t="s">
        <v>62</v>
      </c>
      <c r="AN3" s="140"/>
      <c r="AO3" s="57" t="s">
        <v>63</v>
      </c>
      <c r="AP3" s="57" t="s">
        <v>64</v>
      </c>
      <c r="AQ3" s="140"/>
      <c r="AR3" s="141"/>
      <c r="AS3" s="55"/>
      <c r="AT3" s="56" t="s">
        <v>58</v>
      </c>
      <c r="AU3" s="57" t="s">
        <v>59</v>
      </c>
      <c r="AV3" s="57" t="s">
        <v>60</v>
      </c>
      <c r="AW3" s="57" t="s">
        <v>61</v>
      </c>
      <c r="AX3" s="57" t="s">
        <v>62</v>
      </c>
      <c r="AY3" s="140"/>
      <c r="AZ3" s="57" t="s">
        <v>63</v>
      </c>
      <c r="BA3" s="57" t="s">
        <v>64</v>
      </c>
      <c r="BB3" s="140"/>
      <c r="BC3" s="141"/>
      <c r="BE3" s="56" t="s">
        <v>58</v>
      </c>
      <c r="BF3" s="57" t="s">
        <v>59</v>
      </c>
      <c r="BG3" s="57" t="s">
        <v>60</v>
      </c>
      <c r="BH3" s="57" t="s">
        <v>61</v>
      </c>
      <c r="BI3" s="57" t="s">
        <v>62</v>
      </c>
      <c r="BJ3" s="140"/>
      <c r="BK3" s="57" t="s">
        <v>63</v>
      </c>
      <c r="BL3" s="57" t="s">
        <v>64</v>
      </c>
      <c r="BM3" s="140"/>
      <c r="BN3" s="141"/>
    </row>
    <row r="4" spans="1:66" x14ac:dyDescent="0.35">
      <c r="A4" s="58" t="s">
        <v>15</v>
      </c>
      <c r="B4" s="59">
        <f>VLOOKUP($A4,'Occupancy Raw Data'!$B$6:$BE$43,'Occupancy Raw Data'!AG$1,FALSE)</f>
        <v>41.928945252476801</v>
      </c>
      <c r="C4" s="60">
        <f>VLOOKUP($A4,'Occupancy Raw Data'!$B$6:$BE$43,'Occupancy Raw Data'!AH$1,FALSE)</f>
        <v>48.610849911065998</v>
      </c>
      <c r="D4" s="60">
        <f>VLOOKUP($A4,'Occupancy Raw Data'!$B$6:$BE$43,'Occupancy Raw Data'!AI$1,FALSE)</f>
        <v>51.633170557697802</v>
      </c>
      <c r="E4" s="60">
        <f>VLOOKUP($A4,'Occupancy Raw Data'!$B$6:$BE$43,'Occupancy Raw Data'!AJ$1,FALSE)</f>
        <v>52.820934150692999</v>
      </c>
      <c r="F4" s="60">
        <f>VLOOKUP($A4,'Occupancy Raw Data'!$B$6:$BE$43,'Occupancy Raw Data'!AK$1,FALSE)</f>
        <v>53.057588879204602</v>
      </c>
      <c r="G4" s="61">
        <f>VLOOKUP($A4,'Occupancy Raw Data'!$B$6:$BE$43,'Occupancy Raw Data'!AL$1,FALSE)</f>
        <v>49.610395034092399</v>
      </c>
      <c r="H4" s="60">
        <f>VLOOKUP($A4,'Occupancy Raw Data'!$B$6:$BE$43,'Occupancy Raw Data'!AN$1,FALSE)</f>
        <v>61.136126994202897</v>
      </c>
      <c r="I4" s="60">
        <f>VLOOKUP($A4,'Occupancy Raw Data'!$B$6:$BE$43,'Occupancy Raw Data'!AO$1,FALSE)</f>
        <v>64.832681868367601</v>
      </c>
      <c r="J4" s="61">
        <f>VLOOKUP($A4,'Occupancy Raw Data'!$B$6:$BE$43,'Occupancy Raw Data'!AP$1,FALSE)</f>
        <v>62.984409776069199</v>
      </c>
      <c r="K4" s="62">
        <f>VLOOKUP($A4,'Occupancy Raw Data'!$B$6:$BE$43,'Occupancy Raw Data'!AR$1,FALSE)</f>
        <v>53.431701817038402</v>
      </c>
      <c r="M4" s="59">
        <f>VLOOKUP($A4,'Occupancy Raw Data'!$B$6:$BE$43,'Occupancy Raw Data'!AT$1,FALSE)</f>
        <v>7.9120051288355704</v>
      </c>
      <c r="N4" s="60">
        <f>VLOOKUP($A4,'Occupancy Raw Data'!$B$6:$BE$43,'Occupancy Raw Data'!AU$1,FALSE)</f>
        <v>21.166944109348499</v>
      </c>
      <c r="O4" s="60">
        <f>VLOOKUP($A4,'Occupancy Raw Data'!$B$6:$BE$43,'Occupancy Raw Data'!AV$1,FALSE)</f>
        <v>26.299946906858199</v>
      </c>
      <c r="P4" s="60">
        <f>VLOOKUP($A4,'Occupancy Raw Data'!$B$6:$BE$43,'Occupancy Raw Data'!AW$1,FALSE)</f>
        <v>26.8670139246017</v>
      </c>
      <c r="Q4" s="60">
        <f>VLOOKUP($A4,'Occupancy Raw Data'!$B$6:$BE$43,'Occupancy Raw Data'!AX$1,FALSE)</f>
        <v>26.503225173432099</v>
      </c>
      <c r="R4" s="61">
        <f>VLOOKUP($A4,'Occupancy Raw Data'!$B$6:$BE$43,'Occupancy Raw Data'!AY$1,FALSE)</f>
        <v>21.932993687479701</v>
      </c>
      <c r="S4" s="60">
        <f>VLOOKUP($A4,'Occupancy Raw Data'!$B$6:$BE$43,'Occupancy Raw Data'!BA$1,FALSE)</f>
        <v>26.531948607256101</v>
      </c>
      <c r="T4" s="60">
        <f>VLOOKUP($A4,'Occupancy Raw Data'!$B$6:$BE$43,'Occupancy Raw Data'!BB$1,FALSE)</f>
        <v>21.808603374894201</v>
      </c>
      <c r="U4" s="61">
        <f>VLOOKUP($A4,'Occupancy Raw Data'!$B$6:$BE$43,'Occupancy Raw Data'!BC$1,FALSE)</f>
        <v>24.0561229863108</v>
      </c>
      <c r="V4" s="62">
        <f>VLOOKUP($A4,'Occupancy Raw Data'!$B$6:$BE$43,'Occupancy Raw Data'!BE$1,FALSE)</f>
        <v>22.639185937866898</v>
      </c>
      <c r="X4" s="64">
        <f>VLOOKUP($A4,'ADR Raw Data'!$B$6:$BE$43,'ADR Raw Data'!AG$1,FALSE)</f>
        <v>123.2736128544</v>
      </c>
      <c r="Y4" s="65">
        <f>VLOOKUP($A4,'ADR Raw Data'!$B$6:$BE$43,'ADR Raw Data'!AH$1,FALSE)</f>
        <v>120.917172912819</v>
      </c>
      <c r="Z4" s="65">
        <f>VLOOKUP($A4,'ADR Raw Data'!$B$6:$BE$43,'ADR Raw Data'!AI$1,FALSE)</f>
        <v>122.698329388598</v>
      </c>
      <c r="AA4" s="65">
        <f>VLOOKUP($A4,'ADR Raw Data'!$B$6:$BE$43,'ADR Raw Data'!AJ$1,FALSE)</f>
        <v>123.99709554092399</v>
      </c>
      <c r="AB4" s="65">
        <f>VLOOKUP($A4,'ADR Raw Data'!$B$6:$BE$43,'ADR Raw Data'!AK$1,FALSE)</f>
        <v>127.554187489935</v>
      </c>
      <c r="AC4" s="66">
        <f>VLOOKUP($A4,'ADR Raw Data'!$B$6:$BE$43,'ADR Raw Data'!AL$1,FALSE)</f>
        <v>123.761768678827</v>
      </c>
      <c r="AD4" s="65">
        <f>VLOOKUP($A4,'ADR Raw Data'!$B$6:$BE$43,'ADR Raw Data'!AN$1,FALSE)</f>
        <v>142.24046517322901</v>
      </c>
      <c r="AE4" s="65">
        <f>VLOOKUP($A4,'ADR Raw Data'!$B$6:$BE$43,'ADR Raw Data'!AO$1,FALSE)</f>
        <v>147.742818065699</v>
      </c>
      <c r="AF4" s="66">
        <f>VLOOKUP($A4,'ADR Raw Data'!$B$6:$BE$43,'ADR Raw Data'!AP$1,FALSE)</f>
        <v>145.07238284507201</v>
      </c>
      <c r="AG4" s="67">
        <f>VLOOKUP($A4,'ADR Raw Data'!$B$6:$BE$43,'ADR Raw Data'!AR$1,FALSE)</f>
        <v>130.93938320622399</v>
      </c>
      <c r="AI4" s="59">
        <f>VLOOKUP($A4,'ADR Raw Data'!$B$6:$BE$43,'ADR Raw Data'!AT$1,FALSE)</f>
        <v>27.997004320902199</v>
      </c>
      <c r="AJ4" s="60">
        <f>VLOOKUP($A4,'ADR Raw Data'!$B$6:$BE$43,'ADR Raw Data'!AU$1,FALSE)</f>
        <v>34.927295503563798</v>
      </c>
      <c r="AK4" s="60">
        <f>VLOOKUP($A4,'ADR Raw Data'!$B$6:$BE$43,'ADR Raw Data'!AV$1,FALSE)</f>
        <v>37.320740263432398</v>
      </c>
      <c r="AL4" s="60">
        <f>VLOOKUP($A4,'ADR Raw Data'!$B$6:$BE$43,'ADR Raw Data'!AW$1,FALSE)</f>
        <v>37.833348650088297</v>
      </c>
      <c r="AM4" s="60">
        <f>VLOOKUP($A4,'ADR Raw Data'!$B$6:$BE$43,'ADR Raw Data'!AX$1,FALSE)</f>
        <v>37.6258473246045</v>
      </c>
      <c r="AN4" s="61">
        <f>VLOOKUP($A4,'ADR Raw Data'!$B$6:$BE$43,'ADR Raw Data'!AY$1,FALSE)</f>
        <v>35.194314303547301</v>
      </c>
      <c r="AO4" s="60">
        <f>VLOOKUP($A4,'ADR Raw Data'!$B$6:$BE$43,'ADR Raw Data'!BA$1,FALSE)</f>
        <v>37.635985888482203</v>
      </c>
      <c r="AP4" s="60">
        <f>VLOOKUP($A4,'ADR Raw Data'!$B$6:$BE$43,'ADR Raw Data'!BB$1,FALSE)</f>
        <v>36.848790401536299</v>
      </c>
      <c r="AQ4" s="61">
        <f>VLOOKUP($A4,'ADR Raw Data'!$B$6:$BE$43,'ADR Raw Data'!BC$1,FALSE)</f>
        <v>37.165395364591703</v>
      </c>
      <c r="AR4" s="62">
        <f>VLOOKUP($A4,'ADR Raw Data'!$B$6:$BE$43,'ADR Raw Data'!BE$1,FALSE)</f>
        <v>35.9998161787166</v>
      </c>
      <c r="AT4" s="64">
        <f>VLOOKUP($A4,'RevPAR Raw Data'!$B$6:$BE$43,'RevPAR Raw Data'!AG$1,FALSE)</f>
        <v>51.687325644471798</v>
      </c>
      <c r="AU4" s="65">
        <f>VLOOKUP($A4,'RevPAR Raw Data'!$B$6:$BE$43,'RevPAR Raw Data'!AH$1,FALSE)</f>
        <v>58.778865441355002</v>
      </c>
      <c r="AV4" s="65">
        <f>VLOOKUP($A4,'RevPAR Raw Data'!$B$6:$BE$43,'RevPAR Raw Data'!AI$1,FALSE)</f>
        <v>63.353037684660798</v>
      </c>
      <c r="AW4" s="65">
        <f>VLOOKUP($A4,'RevPAR Raw Data'!$B$6:$BE$43,'RevPAR Raw Data'!AJ$1,FALSE)</f>
        <v>65.496424184443796</v>
      </c>
      <c r="AX4" s="65">
        <f>VLOOKUP($A4,'RevPAR Raw Data'!$B$6:$BE$43,'RevPAR Raw Data'!AK$1,FALSE)</f>
        <v>67.677176396620098</v>
      </c>
      <c r="AY4" s="66">
        <f>VLOOKUP($A4,'RevPAR Raw Data'!$B$6:$BE$43,'RevPAR Raw Data'!AL$1,FALSE)</f>
        <v>61.398702342746198</v>
      </c>
      <c r="AZ4" s="65">
        <f>VLOOKUP($A4,'RevPAR Raw Data'!$B$6:$BE$43,'RevPAR Raw Data'!AN$1,FALSE)</f>
        <v>86.9603114254503</v>
      </c>
      <c r="BA4" s="65">
        <f>VLOOKUP($A4,'RevPAR Raw Data'!$B$6:$BE$43,'RevPAR Raw Data'!AO$1,FALSE)</f>
        <v>95.785631219896402</v>
      </c>
      <c r="BB4" s="66">
        <f>VLOOKUP($A4,'RevPAR Raw Data'!$B$6:$BE$43,'RevPAR Raw Data'!AP$1,FALSE)</f>
        <v>91.372984083048806</v>
      </c>
      <c r="BC4" s="67">
        <f>VLOOKUP($A4,'RevPAR Raw Data'!$B$6:$BE$43,'RevPAR Raw Data'!AR$1,FALSE)</f>
        <v>69.963140795819299</v>
      </c>
      <c r="BE4" s="59">
        <f>VLOOKUP($A4,'RevPAR Raw Data'!$B$6:$BE$43,'RevPAR Raw Data'!AT$1,FALSE)</f>
        <v>38.124133867527902</v>
      </c>
      <c r="BF4" s="60">
        <f>VLOOKUP($A4,'RevPAR Raw Data'!$B$6:$BE$43,'RevPAR Raw Data'!AU$1,FALSE)</f>
        <v>63.487280731058803</v>
      </c>
      <c r="BG4" s="60">
        <f>VLOOKUP($A4,'RevPAR Raw Data'!$B$6:$BE$43,'RevPAR Raw Data'!AV$1,FALSE)</f>
        <v>73.436022044819893</v>
      </c>
      <c r="BH4" s="60">
        <f>VLOOKUP($A4,'RevPAR Raw Data'!$B$6:$BE$43,'RevPAR Raw Data'!AW$1,FALSE)</f>
        <v>74.865053624652404</v>
      </c>
      <c r="BI4" s="60">
        <f>VLOOKUP($A4,'RevPAR Raw Data'!$B$6:$BE$43,'RevPAR Raw Data'!AX$1,FALSE)</f>
        <v>74.101135537888396</v>
      </c>
      <c r="BJ4" s="61">
        <f>VLOOKUP($A4,'RevPAR Raw Data'!$B$6:$BE$43,'RevPAR Raw Data'!AY$1,FALSE)</f>
        <v>64.846474725575803</v>
      </c>
      <c r="BK4" s="60">
        <f>VLOOKUP($A4,'RevPAR Raw Data'!$B$6:$BE$43,'RevPAR Raw Data'!BA$1,FALSE)</f>
        <v>74.153494929504603</v>
      </c>
      <c r="BL4" s="60">
        <f>VLOOKUP($A4,'RevPAR Raw Data'!$B$6:$BE$43,'RevPAR Raw Data'!BB$1,FALSE)</f>
        <v>66.693600323547699</v>
      </c>
      <c r="BM4" s="61">
        <f>VLOOKUP($A4,'RevPAR Raw Data'!$B$6:$BE$43,'RevPAR Raw Data'!BC$1,FALSE)</f>
        <v>70.162071568157302</v>
      </c>
      <c r="BN4" s="62">
        <f>VLOOKUP($A4,'RevPAR Raw Data'!$B$6:$BE$43,'RevPAR Raw Data'!BE$1,FALSE)</f>
        <v>66.789067438573497</v>
      </c>
    </row>
    <row r="5" spans="1:66" x14ac:dyDescent="0.35">
      <c r="A5" s="58" t="s">
        <v>70</v>
      </c>
      <c r="B5" s="59">
        <f>VLOOKUP($A5,'Occupancy Raw Data'!$B$6:$BE$43,'Occupancy Raw Data'!AG$1,FALSE)</f>
        <v>36.7726955143875</v>
      </c>
      <c r="C5" s="60">
        <f>VLOOKUP($A5,'Occupancy Raw Data'!$B$6:$BE$43,'Occupancy Raw Data'!AH$1,FALSE)</f>
        <v>44.548408749136698</v>
      </c>
      <c r="D5" s="60">
        <f>VLOOKUP($A5,'Occupancy Raw Data'!$B$6:$BE$43,'Occupancy Raw Data'!AI$1,FALSE)</f>
        <v>47.514707425131299</v>
      </c>
      <c r="E5" s="60">
        <f>VLOOKUP($A5,'Occupancy Raw Data'!$B$6:$BE$43,'Occupancy Raw Data'!AJ$1,FALSE)</f>
        <v>48.056198907333098</v>
      </c>
      <c r="F5" s="60">
        <f>VLOOKUP($A5,'Occupancy Raw Data'!$B$6:$BE$43,'Occupancy Raw Data'!AK$1,FALSE)</f>
        <v>46.686774208124298</v>
      </c>
      <c r="G5" s="61">
        <f>VLOOKUP($A5,'Occupancy Raw Data'!$B$6:$BE$43,'Occupancy Raw Data'!AL$1,FALSE)</f>
        <v>44.715410418291803</v>
      </c>
      <c r="H5" s="60">
        <f>VLOOKUP($A5,'Occupancy Raw Data'!$B$6:$BE$43,'Occupancy Raw Data'!AN$1,FALSE)</f>
        <v>53.547383437582702</v>
      </c>
      <c r="I5" s="60">
        <f>VLOOKUP($A5,'Occupancy Raw Data'!$B$6:$BE$43,'Occupancy Raw Data'!AO$1,FALSE)</f>
        <v>56.066797059070304</v>
      </c>
      <c r="J5" s="61">
        <f>VLOOKUP($A5,'Occupancy Raw Data'!$B$6:$BE$43,'Occupancy Raw Data'!AP$1,FALSE)</f>
        <v>54.807090248326503</v>
      </c>
      <c r="K5" s="62">
        <f>VLOOKUP($A5,'Occupancy Raw Data'!$B$6:$BE$43,'Occupancy Raw Data'!AR$1,FALSE)</f>
        <v>47.598748177306902</v>
      </c>
      <c r="M5" s="59">
        <f>VLOOKUP($A5,'Occupancy Raw Data'!$B$6:$BE$43,'Occupancy Raw Data'!AT$1,FALSE)</f>
        <v>-8.4971329624269796</v>
      </c>
      <c r="N5" s="60">
        <f>VLOOKUP($A5,'Occupancy Raw Data'!$B$6:$BE$43,'Occupancy Raw Data'!AU$1,FALSE)</f>
        <v>9.6644039056592295</v>
      </c>
      <c r="O5" s="60">
        <f>VLOOKUP($A5,'Occupancy Raw Data'!$B$6:$BE$43,'Occupancy Raw Data'!AV$1,FALSE)</f>
        <v>13.7049220567467</v>
      </c>
      <c r="P5" s="60">
        <f>VLOOKUP($A5,'Occupancy Raw Data'!$B$6:$BE$43,'Occupancy Raw Data'!AW$1,FALSE)</f>
        <v>10.3887420035174</v>
      </c>
      <c r="Q5" s="60">
        <f>VLOOKUP($A5,'Occupancy Raw Data'!$B$6:$BE$43,'Occupancy Raw Data'!AX$1,FALSE)</f>
        <v>10.351866756608301</v>
      </c>
      <c r="R5" s="61">
        <f>VLOOKUP($A5,'Occupancy Raw Data'!$B$6:$BE$43,'Occupancy Raw Data'!AY$1,FALSE)</f>
        <v>7.2627260692637901</v>
      </c>
      <c r="S5" s="60">
        <f>VLOOKUP($A5,'Occupancy Raw Data'!$B$6:$BE$43,'Occupancy Raw Data'!BA$1,FALSE)</f>
        <v>19.653375022439299</v>
      </c>
      <c r="T5" s="60">
        <f>VLOOKUP($A5,'Occupancy Raw Data'!$B$6:$BE$43,'Occupancy Raw Data'!BB$1,FALSE)</f>
        <v>13.7711901140003</v>
      </c>
      <c r="U5" s="61">
        <f>VLOOKUP($A5,'Occupancy Raw Data'!$B$6:$BE$43,'Occupancy Raw Data'!BC$1,FALSE)</f>
        <v>16.5706513315141</v>
      </c>
      <c r="V5" s="62">
        <f>VLOOKUP($A5,'Occupancy Raw Data'!$B$6:$BE$43,'Occupancy Raw Data'!BE$1,FALSE)</f>
        <v>10.1562986947356</v>
      </c>
      <c r="X5" s="64">
        <f>VLOOKUP($A5,'ADR Raw Data'!$B$6:$BE$43,'ADR Raw Data'!AG$1,FALSE)</f>
        <v>88.315832364608099</v>
      </c>
      <c r="Y5" s="65">
        <f>VLOOKUP($A5,'ADR Raw Data'!$B$6:$BE$43,'ADR Raw Data'!AH$1,FALSE)</f>
        <v>91.859583428167795</v>
      </c>
      <c r="Z5" s="65">
        <f>VLOOKUP($A5,'ADR Raw Data'!$B$6:$BE$43,'ADR Raw Data'!AI$1,FALSE)</f>
        <v>94.150144335822006</v>
      </c>
      <c r="AA5" s="65">
        <f>VLOOKUP($A5,'ADR Raw Data'!$B$6:$BE$43,'ADR Raw Data'!AJ$1,FALSE)</f>
        <v>94.402048730306305</v>
      </c>
      <c r="AB5" s="65">
        <f>VLOOKUP($A5,'ADR Raw Data'!$B$6:$BE$43,'ADR Raw Data'!AK$1,FALSE)</f>
        <v>93.173030378530399</v>
      </c>
      <c r="AC5" s="66">
        <f>VLOOKUP($A5,'ADR Raw Data'!$B$6:$BE$43,'ADR Raw Data'!AL$1,FALSE)</f>
        <v>92.584069547903695</v>
      </c>
      <c r="AD5" s="65">
        <f>VLOOKUP($A5,'ADR Raw Data'!$B$6:$BE$43,'ADR Raw Data'!AN$1,FALSE)</f>
        <v>103.08417879517501</v>
      </c>
      <c r="AE5" s="65">
        <f>VLOOKUP($A5,'ADR Raw Data'!$B$6:$BE$43,'ADR Raw Data'!AO$1,FALSE)</f>
        <v>106.753127466698</v>
      </c>
      <c r="AF5" s="66">
        <f>VLOOKUP($A5,'ADR Raw Data'!$B$6:$BE$43,'ADR Raw Data'!AP$1,FALSE)</f>
        <v>104.960817380205</v>
      </c>
      <c r="AG5" s="67">
        <f>VLOOKUP($A5,'ADR Raw Data'!$B$6:$BE$43,'ADR Raw Data'!AR$1,FALSE)</f>
        <v>96.655807432874496</v>
      </c>
      <c r="AI5" s="59">
        <f>VLOOKUP($A5,'ADR Raw Data'!$B$6:$BE$43,'ADR Raw Data'!AT$1,FALSE)</f>
        <v>9.0364182145781609</v>
      </c>
      <c r="AJ5" s="60">
        <f>VLOOKUP($A5,'ADR Raw Data'!$B$6:$BE$43,'ADR Raw Data'!AU$1,FALSE)</f>
        <v>17.1788493778635</v>
      </c>
      <c r="AK5" s="60">
        <f>VLOOKUP($A5,'ADR Raw Data'!$B$6:$BE$43,'ADR Raw Data'!AV$1,FALSE)</f>
        <v>19.734968287018098</v>
      </c>
      <c r="AL5" s="60">
        <f>VLOOKUP($A5,'ADR Raw Data'!$B$6:$BE$43,'ADR Raw Data'!AW$1,FALSE)</f>
        <v>19.565193321731201</v>
      </c>
      <c r="AM5" s="60">
        <f>VLOOKUP($A5,'ADR Raw Data'!$B$6:$BE$43,'ADR Raw Data'!AX$1,FALSE)</f>
        <v>18.0114697982854</v>
      </c>
      <c r="AN5" s="61">
        <f>VLOOKUP($A5,'ADR Raw Data'!$B$6:$BE$43,'ADR Raw Data'!AY$1,FALSE)</f>
        <v>16.938009868622</v>
      </c>
      <c r="AO5" s="60">
        <f>VLOOKUP($A5,'ADR Raw Data'!$B$6:$BE$43,'ADR Raw Data'!BA$1,FALSE)</f>
        <v>22.571272749861901</v>
      </c>
      <c r="AP5" s="60">
        <f>VLOOKUP($A5,'ADR Raw Data'!$B$6:$BE$43,'ADR Raw Data'!BB$1,FALSE)</f>
        <v>22.3226742969334</v>
      </c>
      <c r="AQ5" s="61">
        <f>VLOOKUP($A5,'ADR Raw Data'!$B$6:$BE$43,'ADR Raw Data'!BC$1,FALSE)</f>
        <v>22.3848534097942</v>
      </c>
      <c r="AR5" s="62">
        <f>VLOOKUP($A5,'ADR Raw Data'!$B$6:$BE$43,'ADR Raw Data'!BE$1,FALSE)</f>
        <v>19.0017782005547</v>
      </c>
      <c r="AT5" s="64">
        <f>VLOOKUP($A5,'RevPAR Raw Data'!$B$6:$BE$43,'RevPAR Raw Data'!AG$1,FALSE)</f>
        <v>32.476112126434202</v>
      </c>
      <c r="AU5" s="65">
        <f>VLOOKUP($A5,'RevPAR Raw Data'!$B$6:$BE$43,'RevPAR Raw Data'!AH$1,FALSE)</f>
        <v>40.921982700834498</v>
      </c>
      <c r="AV5" s="65">
        <f>VLOOKUP($A5,'RevPAR Raw Data'!$B$6:$BE$43,'RevPAR Raw Data'!AI$1,FALSE)</f>
        <v>44.735165621504699</v>
      </c>
      <c r="AW5" s="65">
        <f>VLOOKUP($A5,'RevPAR Raw Data'!$B$6:$BE$43,'RevPAR Raw Data'!AJ$1,FALSE)</f>
        <v>45.3660363104335</v>
      </c>
      <c r="AX5" s="65">
        <f>VLOOKUP($A5,'RevPAR Raw Data'!$B$6:$BE$43,'RevPAR Raw Data'!AK$1,FALSE)</f>
        <v>43.499482315691601</v>
      </c>
      <c r="AY5" s="66">
        <f>VLOOKUP($A5,'RevPAR Raw Data'!$B$6:$BE$43,'RevPAR Raw Data'!AL$1,FALSE)</f>
        <v>41.399346680301903</v>
      </c>
      <c r="AZ5" s="65">
        <f>VLOOKUP($A5,'RevPAR Raw Data'!$B$6:$BE$43,'RevPAR Raw Data'!AN$1,FALSE)</f>
        <v>55.198880482935998</v>
      </c>
      <c r="BA5" s="65">
        <f>VLOOKUP($A5,'RevPAR Raw Data'!$B$6:$BE$43,'RevPAR Raw Data'!AO$1,FALSE)</f>
        <v>59.8530593309643</v>
      </c>
      <c r="BB5" s="66">
        <f>VLOOKUP($A5,'RevPAR Raw Data'!$B$6:$BE$43,'RevPAR Raw Data'!AP$1,FALSE)</f>
        <v>57.525969906950102</v>
      </c>
      <c r="BC5" s="67">
        <f>VLOOKUP($A5,'RevPAR Raw Data'!$B$6:$BE$43,'RevPAR Raw Data'!AR$1,FALSE)</f>
        <v>46.006954378716699</v>
      </c>
      <c r="BE5" s="59">
        <f>VLOOKUP($A5,'RevPAR Raw Data'!$B$6:$BE$43,'RevPAR Raw Data'!AT$1,FALSE)</f>
        <v>-0.228551218582496</v>
      </c>
      <c r="BF5" s="60">
        <f>VLOOKUP($A5,'RevPAR Raw Data'!$B$6:$BE$43,'RevPAR Raw Data'!AU$1,FALSE)</f>
        <v>28.503486673744298</v>
      </c>
      <c r="BG5" s="60">
        <f>VLOOKUP($A5,'RevPAR Raw Data'!$B$6:$BE$43,'RevPAR Raw Data'!AV$1,FALSE)</f>
        <v>36.144552365424303</v>
      </c>
      <c r="BH5" s="60">
        <f>VLOOKUP($A5,'RevPAR Raw Data'!$B$6:$BE$43,'RevPAR Raw Data'!AW$1,FALSE)</f>
        <v>31.986512781932699</v>
      </c>
      <c r="BI5" s="60">
        <f>VLOOKUP($A5,'RevPAR Raw Data'!$B$6:$BE$43,'RevPAR Raw Data'!AX$1,FALSE)</f>
        <v>30.227859909319001</v>
      </c>
      <c r="BJ5" s="61">
        <f>VLOOKUP($A5,'RevPAR Raw Data'!$B$6:$BE$43,'RevPAR Raw Data'!AY$1,FALSE)</f>
        <v>25.430897196228699</v>
      </c>
      <c r="BK5" s="60">
        <f>VLOOKUP($A5,'RevPAR Raw Data'!$B$6:$BE$43,'RevPAR Raw Data'!BA$1,FALSE)</f>
        <v>46.660664653169299</v>
      </c>
      <c r="BL5" s="60">
        <f>VLOOKUP($A5,'RevPAR Raw Data'!$B$6:$BE$43,'RevPAR Raw Data'!BB$1,FALSE)</f>
        <v>39.167962326893502</v>
      </c>
      <c r="BM5" s="61">
        <f>VLOOKUP($A5,'RevPAR Raw Data'!$B$6:$BE$43,'RevPAR Raw Data'!BC$1,FALSE)</f>
        <v>42.664820750916</v>
      </c>
      <c r="BN5" s="62">
        <f>VLOOKUP($A5,'RevPAR Raw Data'!$B$6:$BE$43,'RevPAR Raw Data'!BE$1,FALSE)</f>
        <v>31.0879542466499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32.492389694577703</v>
      </c>
      <c r="C7" s="60">
        <f>VLOOKUP($A7,'Occupancy Raw Data'!$B$6:$BE$43,'Occupancy Raw Data'!AH$1,FALSE)</f>
        <v>37.3212814454144</v>
      </c>
      <c r="D7" s="60">
        <f>VLOOKUP($A7,'Occupancy Raw Data'!$B$6:$BE$43,'Occupancy Raw Data'!AI$1,FALSE)</f>
        <v>39.498646905315702</v>
      </c>
      <c r="E7" s="60">
        <f>VLOOKUP($A7,'Occupancy Raw Data'!$B$6:$BE$43,'Occupancy Raw Data'!AJ$1,FALSE)</f>
        <v>39.755983566136301</v>
      </c>
      <c r="F7" s="60">
        <f>VLOOKUP($A7,'Occupancy Raw Data'!$B$6:$BE$43,'Occupancy Raw Data'!AK$1,FALSE)</f>
        <v>38.694129360380401</v>
      </c>
      <c r="G7" s="61">
        <f>VLOOKUP($A7,'Occupancy Raw Data'!$B$6:$BE$43,'Occupancy Raw Data'!AL$1,FALSE)</f>
        <v>37.553026985140697</v>
      </c>
      <c r="H7" s="60">
        <f>VLOOKUP($A7,'Occupancy Raw Data'!$B$6:$BE$43,'Occupancy Raw Data'!AN$1,FALSE)</f>
        <v>47.532906829127398</v>
      </c>
      <c r="I7" s="60">
        <f>VLOOKUP($A7,'Occupancy Raw Data'!$B$6:$BE$43,'Occupancy Raw Data'!AO$1,FALSE)</f>
        <v>53.386399248594003</v>
      </c>
      <c r="J7" s="61">
        <f>VLOOKUP($A7,'Occupancy Raw Data'!$B$6:$BE$43,'Occupancy Raw Data'!AP$1,FALSE)</f>
        <v>50.459653038860701</v>
      </c>
      <c r="K7" s="62">
        <f>VLOOKUP($A7,'Occupancy Raw Data'!$B$6:$BE$43,'Occupancy Raw Data'!AR$1,FALSE)</f>
        <v>41.241172808005999</v>
      </c>
      <c r="M7" s="59">
        <f>VLOOKUP($A7,'Occupancy Raw Data'!$B$6:$BE$43,'Occupancy Raw Data'!AT$1,FALSE)</f>
        <v>-19.195330934740401</v>
      </c>
      <c r="N7" s="60">
        <f>VLOOKUP($A7,'Occupancy Raw Data'!$B$6:$BE$43,'Occupancy Raw Data'!AU$1,FALSE)</f>
        <v>0.96402881239948401</v>
      </c>
      <c r="O7" s="60">
        <f>VLOOKUP($A7,'Occupancy Raw Data'!$B$6:$BE$43,'Occupancy Raw Data'!AV$1,FALSE)</f>
        <v>7.1082539571019598</v>
      </c>
      <c r="P7" s="60">
        <f>VLOOKUP($A7,'Occupancy Raw Data'!$B$6:$BE$43,'Occupancy Raw Data'!AW$1,FALSE)</f>
        <v>3.5690223130690599</v>
      </c>
      <c r="Q7" s="60">
        <f>VLOOKUP($A7,'Occupancy Raw Data'!$B$6:$BE$43,'Occupancy Raw Data'!AX$1,FALSE)</f>
        <v>2.6098969242584502</v>
      </c>
      <c r="R7" s="61">
        <f>VLOOKUP($A7,'Occupancy Raw Data'!$B$6:$BE$43,'Occupancy Raw Data'!AY$1,FALSE)</f>
        <v>-1.2535046331027599</v>
      </c>
      <c r="S7" s="60">
        <f>VLOOKUP($A7,'Occupancy Raw Data'!$B$6:$BE$43,'Occupancy Raw Data'!BA$1,FALSE)</f>
        <v>21.598070976018001</v>
      </c>
      <c r="T7" s="60">
        <f>VLOOKUP($A7,'Occupancy Raw Data'!$B$6:$BE$43,'Occupancy Raw Data'!BB$1,FALSE)</f>
        <v>23.913175041139599</v>
      </c>
      <c r="U7" s="61">
        <f>VLOOKUP($A7,'Occupancy Raw Data'!$B$6:$BE$43,'Occupancy Raw Data'!BC$1,FALSE)</f>
        <v>22.811878375455301</v>
      </c>
      <c r="V7" s="62">
        <f>VLOOKUP($A7,'Occupancy Raw Data'!$B$6:$BE$43,'Occupancy Raw Data'!BE$1,FALSE)</f>
        <v>6.0095690142284104</v>
      </c>
      <c r="X7" s="64">
        <f>VLOOKUP($A7,'ADR Raw Data'!$B$6:$BE$43,'ADR Raw Data'!AG$1,FALSE)</f>
        <v>117.05369301454699</v>
      </c>
      <c r="Y7" s="65">
        <f>VLOOKUP($A7,'ADR Raw Data'!$B$6:$BE$43,'ADR Raw Data'!AH$1,FALSE)</f>
        <v>119.340579669094</v>
      </c>
      <c r="Z7" s="65">
        <f>VLOOKUP($A7,'ADR Raw Data'!$B$6:$BE$43,'ADR Raw Data'!AI$1,FALSE)</f>
        <v>123.525283363032</v>
      </c>
      <c r="AA7" s="65">
        <f>VLOOKUP($A7,'ADR Raw Data'!$B$6:$BE$43,'ADR Raw Data'!AJ$1,FALSE)</f>
        <v>121.261925115781</v>
      </c>
      <c r="AB7" s="65">
        <f>VLOOKUP($A7,'ADR Raw Data'!$B$6:$BE$43,'ADR Raw Data'!AK$1,FALSE)</f>
        <v>118.450430714723</v>
      </c>
      <c r="AC7" s="66">
        <f>VLOOKUP($A7,'ADR Raw Data'!$B$6:$BE$43,'ADR Raw Data'!AL$1,FALSE)</f>
        <v>120.04885974128101</v>
      </c>
      <c r="AD7" s="65">
        <f>VLOOKUP($A7,'ADR Raw Data'!$B$6:$BE$43,'ADR Raw Data'!AN$1,FALSE)</f>
        <v>125.768375586649</v>
      </c>
      <c r="AE7" s="65">
        <f>VLOOKUP($A7,'ADR Raw Data'!$B$6:$BE$43,'ADR Raw Data'!AO$1,FALSE)</f>
        <v>131.372002643494</v>
      </c>
      <c r="AF7" s="66">
        <f>VLOOKUP($A7,'ADR Raw Data'!$B$6:$BE$43,'ADR Raw Data'!AP$1,FALSE)</f>
        <v>128.732699093457</v>
      </c>
      <c r="AG7" s="67">
        <f>VLOOKUP($A7,'ADR Raw Data'!$B$6:$BE$43,'ADR Raw Data'!AR$1,FALSE)</f>
        <v>123.084989929466</v>
      </c>
      <c r="AI7" s="59">
        <f>VLOOKUP($A7,'ADR Raw Data'!$B$6:$BE$43,'ADR Raw Data'!AT$1,FALSE)</f>
        <v>15.060507174021501</v>
      </c>
      <c r="AJ7" s="60">
        <f>VLOOKUP($A7,'ADR Raw Data'!$B$6:$BE$43,'ADR Raw Data'!AU$1,FALSE)</f>
        <v>19.856101495447199</v>
      </c>
      <c r="AK7" s="60">
        <f>VLOOKUP($A7,'ADR Raw Data'!$B$6:$BE$43,'ADR Raw Data'!AV$1,FALSE)</f>
        <v>24.601074236577599</v>
      </c>
      <c r="AL7" s="60">
        <f>VLOOKUP($A7,'ADR Raw Data'!$B$6:$BE$43,'ADR Raw Data'!AW$1,FALSE)</f>
        <v>22.573471507679098</v>
      </c>
      <c r="AM7" s="60">
        <f>VLOOKUP($A7,'ADR Raw Data'!$B$6:$BE$43,'ADR Raw Data'!AX$1,FALSE)</f>
        <v>16.886636105187598</v>
      </c>
      <c r="AN7" s="61">
        <f>VLOOKUP($A7,'ADR Raw Data'!$B$6:$BE$43,'ADR Raw Data'!AY$1,FALSE)</f>
        <v>19.851692983617099</v>
      </c>
      <c r="AO7" s="60">
        <f>VLOOKUP($A7,'ADR Raw Data'!$B$6:$BE$43,'ADR Raw Data'!BA$1,FALSE)</f>
        <v>24.812643409825299</v>
      </c>
      <c r="AP7" s="60">
        <f>VLOOKUP($A7,'ADR Raw Data'!$B$6:$BE$43,'ADR Raw Data'!BB$1,FALSE)</f>
        <v>27.188534149416999</v>
      </c>
      <c r="AQ7" s="61">
        <f>VLOOKUP($A7,'ADR Raw Data'!$B$6:$BE$43,'ADR Raw Data'!BC$1,FALSE)</f>
        <v>26.098775309482299</v>
      </c>
      <c r="AR7" s="62">
        <f>VLOOKUP($A7,'ADR Raw Data'!$B$6:$BE$43,'ADR Raw Data'!BE$1,FALSE)</f>
        <v>22.1745663531361</v>
      </c>
      <c r="AT7" s="64">
        <f>VLOOKUP($A7,'RevPAR Raw Data'!$B$6:$BE$43,'RevPAR Raw Data'!AG$1,FALSE)</f>
        <v>38.033542086181399</v>
      </c>
      <c r="AU7" s="65">
        <f>VLOOKUP($A7,'RevPAR Raw Data'!$B$6:$BE$43,'RevPAR Raw Data'!AH$1,FALSE)</f>
        <v>44.539433616891898</v>
      </c>
      <c r="AV7" s="65">
        <f>VLOOKUP($A7,'RevPAR Raw Data'!$B$6:$BE$43,'RevPAR Raw Data'!AI$1,FALSE)</f>
        <v>48.790815514354698</v>
      </c>
      <c r="AW7" s="65">
        <f>VLOOKUP($A7,'RevPAR Raw Data'!$B$6:$BE$43,'RevPAR Raw Data'!AJ$1,FALSE)</f>
        <v>48.208871021010701</v>
      </c>
      <c r="AX7" s="65">
        <f>VLOOKUP($A7,'RevPAR Raw Data'!$B$6:$BE$43,'RevPAR Raw Data'!AK$1,FALSE)</f>
        <v>45.833362888683098</v>
      </c>
      <c r="AY7" s="66">
        <f>VLOOKUP($A7,'RevPAR Raw Data'!$B$6:$BE$43,'RevPAR Raw Data'!AL$1,FALSE)</f>
        <v>45.081980693997302</v>
      </c>
      <c r="AZ7" s="65">
        <f>VLOOKUP($A7,'RevPAR Raw Data'!$B$6:$BE$43,'RevPAR Raw Data'!AN$1,FALSE)</f>
        <v>59.781364788109002</v>
      </c>
      <c r="BA7" s="65">
        <f>VLOOKUP($A7,'RevPAR Raw Data'!$B$6:$BE$43,'RevPAR Raw Data'!AO$1,FALSE)</f>
        <v>70.134781832129605</v>
      </c>
      <c r="BB7" s="66">
        <f>VLOOKUP($A7,'RevPAR Raw Data'!$B$6:$BE$43,'RevPAR Raw Data'!AP$1,FALSE)</f>
        <v>64.958073310119303</v>
      </c>
      <c r="BC7" s="67">
        <f>VLOOKUP($A7,'RevPAR Raw Data'!$B$6:$BE$43,'RevPAR Raw Data'!AR$1,FALSE)</f>
        <v>50.761693397528099</v>
      </c>
      <c r="BE7" s="59">
        <f>VLOOKUP($A7,'RevPAR Raw Data'!$B$6:$BE$43,'RevPAR Raw Data'!AT$1,FALSE)</f>
        <v>-7.0257379532227198</v>
      </c>
      <c r="BF7" s="60">
        <f>VLOOKUP($A7,'RevPAR Raw Data'!$B$6:$BE$43,'RevPAR Raw Data'!AU$1,FALSE)</f>
        <v>21.011548847282</v>
      </c>
      <c r="BG7" s="60">
        <f>VLOOKUP($A7,'RevPAR Raw Data'!$B$6:$BE$43,'RevPAR Raw Data'!AV$1,FALSE)</f>
        <v>33.458035026590601</v>
      </c>
      <c r="BH7" s="60">
        <f>VLOOKUP($A7,'RevPAR Raw Data'!$B$6:$BE$43,'RevPAR Raw Data'!AW$1,FALSE)</f>
        <v>26.948146055691499</v>
      </c>
      <c r="BI7" s="60">
        <f>VLOOKUP($A7,'RevPAR Raw Data'!$B$6:$BE$43,'RevPAR Raw Data'!AX$1,FALSE)</f>
        <v>19.937256825765999</v>
      </c>
      <c r="BJ7" s="61">
        <f>VLOOKUP($A7,'RevPAR Raw Data'!$B$6:$BE$43,'RevPAR Raw Data'!AY$1,FALSE)</f>
        <v>18.349346459215301</v>
      </c>
      <c r="BK7" s="60">
        <f>VLOOKUP($A7,'RevPAR Raw Data'!$B$6:$BE$43,'RevPAR Raw Data'!BA$1,FALSE)</f>
        <v>51.769766720523698</v>
      </c>
      <c r="BL7" s="60">
        <f>VLOOKUP($A7,'RevPAR Raw Data'!$B$6:$BE$43,'RevPAR Raw Data'!BB$1,FALSE)</f>
        <v>57.603350952826702</v>
      </c>
      <c r="BM7" s="61">
        <f>VLOOKUP($A7,'RevPAR Raw Data'!$B$6:$BE$43,'RevPAR Raw Data'!BC$1,FALSE)</f>
        <v>54.8642745660202</v>
      </c>
      <c r="BN7" s="62">
        <f>VLOOKUP($A7,'RevPAR Raw Data'!$B$6:$BE$43,'RevPAR Raw Data'!BE$1,FALSE)</f>
        <v>29.516731235962101</v>
      </c>
    </row>
    <row r="8" spans="1:66" x14ac:dyDescent="0.35">
      <c r="A8" s="76" t="s">
        <v>89</v>
      </c>
      <c r="B8" s="59">
        <f>VLOOKUP($A8,'Occupancy Raw Data'!$B$6:$BE$43,'Occupancy Raw Data'!AG$1,FALSE)</f>
        <v>29.7886895712982</v>
      </c>
      <c r="C8" s="60">
        <f>VLOOKUP($A8,'Occupancy Raw Data'!$B$6:$BE$43,'Occupancy Raw Data'!AH$1,FALSE)</f>
        <v>33.928752407013199</v>
      </c>
      <c r="D8" s="60">
        <f>VLOOKUP($A8,'Occupancy Raw Data'!$B$6:$BE$43,'Occupancy Raw Data'!AI$1,FALSE)</f>
        <v>37.957332522549898</v>
      </c>
      <c r="E8" s="60">
        <f>VLOOKUP($A8,'Occupancy Raw Data'!$B$6:$BE$43,'Occupancy Raw Data'!AJ$1,FALSE)</f>
        <v>38.393128610519902</v>
      </c>
      <c r="F8" s="60">
        <f>VLOOKUP($A8,'Occupancy Raw Data'!$B$6:$BE$43,'Occupancy Raw Data'!AK$1,FALSE)</f>
        <v>38.1270903010033</v>
      </c>
      <c r="G8" s="61">
        <f>VLOOKUP($A8,'Occupancy Raw Data'!$B$6:$BE$43,'Occupancy Raw Data'!AL$1,FALSE)</f>
        <v>35.638998682476903</v>
      </c>
      <c r="H8" s="60">
        <f>VLOOKUP($A8,'Occupancy Raw Data'!$B$6:$BE$43,'Occupancy Raw Data'!AN$1,FALSE)</f>
        <v>46.455356237964899</v>
      </c>
      <c r="I8" s="60">
        <f>VLOOKUP($A8,'Occupancy Raw Data'!$B$6:$BE$43,'Occupancy Raw Data'!AO$1,FALSE)</f>
        <v>49.533799533799503</v>
      </c>
      <c r="J8" s="61">
        <f>VLOOKUP($A8,'Occupancy Raw Data'!$B$6:$BE$43,'Occupancy Raw Data'!AP$1,FALSE)</f>
        <v>47.994577885882201</v>
      </c>
      <c r="K8" s="62">
        <f>VLOOKUP($A8,'Occupancy Raw Data'!$B$6:$BE$43,'Occupancy Raw Data'!AR$1,FALSE)</f>
        <v>39.169164169164098</v>
      </c>
      <c r="M8" s="59">
        <f>VLOOKUP($A8,'Occupancy Raw Data'!$B$6:$BE$43,'Occupancy Raw Data'!AT$1,FALSE)</f>
        <v>-18.256308104772</v>
      </c>
      <c r="N8" s="60">
        <f>VLOOKUP($A8,'Occupancy Raw Data'!$B$6:$BE$43,'Occupancy Raw Data'!AU$1,FALSE)</f>
        <v>22.669352629413901</v>
      </c>
      <c r="O8" s="60">
        <f>VLOOKUP($A8,'Occupancy Raw Data'!$B$6:$BE$43,'Occupancy Raw Data'!AV$1,FALSE)</f>
        <v>34.632294837820297</v>
      </c>
      <c r="P8" s="60">
        <f>VLOOKUP($A8,'Occupancy Raw Data'!$B$6:$BE$43,'Occupancy Raw Data'!AW$1,FALSE)</f>
        <v>30.3545602962574</v>
      </c>
      <c r="Q8" s="60">
        <f>VLOOKUP($A8,'Occupancy Raw Data'!$B$6:$BE$43,'Occupancy Raw Data'!AX$1,FALSE)</f>
        <v>29.6845754963026</v>
      </c>
      <c r="R8" s="61">
        <f>VLOOKUP($A8,'Occupancy Raw Data'!$B$6:$BE$43,'Occupancy Raw Data'!AY$1,FALSE)</f>
        <v>17.895683796817501</v>
      </c>
      <c r="S8" s="60">
        <f>VLOOKUP($A8,'Occupancy Raw Data'!$B$6:$BE$43,'Occupancy Raw Data'!BA$1,FALSE)</f>
        <v>54.990536110015697</v>
      </c>
      <c r="T8" s="60">
        <f>VLOOKUP($A8,'Occupancy Raw Data'!$B$6:$BE$43,'Occupancy Raw Data'!BB$1,FALSE)</f>
        <v>50.233108746000397</v>
      </c>
      <c r="U8" s="61">
        <f>VLOOKUP($A8,'Occupancy Raw Data'!$B$6:$BE$43,'Occupancy Raw Data'!BC$1,FALSE)</f>
        <v>52.498515677650303</v>
      </c>
      <c r="V8" s="62">
        <f>VLOOKUP($A8,'Occupancy Raw Data'!$B$6:$BE$43,'Occupancy Raw Data'!BE$1,FALSE)</f>
        <v>28.069186500664902</v>
      </c>
      <c r="X8" s="64">
        <f>VLOOKUP($A8,'ADR Raw Data'!$B$6:$BE$43,'ADR Raw Data'!AG$1,FALSE)</f>
        <v>121.558597431317</v>
      </c>
      <c r="Y8" s="65">
        <f>VLOOKUP($A8,'ADR Raw Data'!$B$6:$BE$43,'ADR Raw Data'!AH$1,FALSE)</f>
        <v>133.79790306922499</v>
      </c>
      <c r="Z8" s="65">
        <f>VLOOKUP($A8,'ADR Raw Data'!$B$6:$BE$43,'ADR Raw Data'!AI$1,FALSE)</f>
        <v>137.61797009545401</v>
      </c>
      <c r="AA8" s="65">
        <f>VLOOKUP($A8,'ADR Raw Data'!$B$6:$BE$43,'ADR Raw Data'!AJ$1,FALSE)</f>
        <v>137.43092522932699</v>
      </c>
      <c r="AB8" s="65">
        <f>VLOOKUP($A8,'ADR Raw Data'!$B$6:$BE$43,'ADR Raw Data'!AK$1,FALSE)</f>
        <v>124.743615098351</v>
      </c>
      <c r="AC8" s="66">
        <f>VLOOKUP($A8,'ADR Raw Data'!$B$6:$BE$43,'ADR Raw Data'!AL$1,FALSE)</f>
        <v>131.411057727854</v>
      </c>
      <c r="AD8" s="65">
        <f>VLOOKUP($A8,'ADR Raw Data'!$B$6:$BE$43,'ADR Raw Data'!AN$1,FALSE)</f>
        <v>115.524394873193</v>
      </c>
      <c r="AE8" s="65">
        <f>VLOOKUP($A8,'ADR Raw Data'!$B$6:$BE$43,'ADR Raw Data'!AO$1,FALSE)</f>
        <v>115.512125831202</v>
      </c>
      <c r="AF8" s="66">
        <f>VLOOKUP($A8,'ADR Raw Data'!$B$6:$BE$43,'ADR Raw Data'!AP$1,FALSE)</f>
        <v>115.51806361356699</v>
      </c>
      <c r="AG8" s="67">
        <f>VLOOKUP($A8,'ADR Raw Data'!$B$6:$BE$43,'ADR Raw Data'!AR$1,FALSE)</f>
        <v>125.84707785427101</v>
      </c>
      <c r="AI8" s="59">
        <f>VLOOKUP($A8,'ADR Raw Data'!$B$6:$BE$43,'ADR Raw Data'!AT$1,FALSE)</f>
        <v>8.2778191604038796</v>
      </c>
      <c r="AJ8" s="60">
        <f>VLOOKUP($A8,'ADR Raw Data'!$B$6:$BE$43,'ADR Raw Data'!AU$1,FALSE)</f>
        <v>14.9242201085611</v>
      </c>
      <c r="AK8" s="60">
        <f>VLOOKUP($A8,'ADR Raw Data'!$B$6:$BE$43,'ADR Raw Data'!AV$1,FALSE)</f>
        <v>17.121671568345501</v>
      </c>
      <c r="AL8" s="60">
        <f>VLOOKUP($A8,'ADR Raw Data'!$B$6:$BE$43,'ADR Raw Data'!AW$1,FALSE)</f>
        <v>18.028730401494698</v>
      </c>
      <c r="AM8" s="60">
        <f>VLOOKUP($A8,'ADR Raw Data'!$B$6:$BE$43,'ADR Raw Data'!AX$1,FALSE)</f>
        <v>11.223774073442399</v>
      </c>
      <c r="AN8" s="61">
        <f>VLOOKUP($A8,'ADR Raw Data'!$B$6:$BE$43,'ADR Raw Data'!AY$1,FALSE)</f>
        <v>14.4751401642455</v>
      </c>
      <c r="AO8" s="60">
        <f>VLOOKUP($A8,'ADR Raw Data'!$B$6:$BE$43,'ADR Raw Data'!BA$1,FALSE)</f>
        <v>11.192191292018499</v>
      </c>
      <c r="AP8" s="60">
        <f>VLOOKUP($A8,'ADR Raw Data'!$B$6:$BE$43,'ADR Raw Data'!BB$1,FALSE)</f>
        <v>14.0958439778667</v>
      </c>
      <c r="AQ8" s="61">
        <f>VLOOKUP($A8,'ADR Raw Data'!$B$6:$BE$43,'ADR Raw Data'!BC$1,FALSE)</f>
        <v>12.6945084601965</v>
      </c>
      <c r="AR8" s="62">
        <f>VLOOKUP($A8,'ADR Raw Data'!$B$6:$BE$43,'ADR Raw Data'!BE$1,FALSE)</f>
        <v>13.1907955787914</v>
      </c>
      <c r="AT8" s="64">
        <f>VLOOKUP($A8,'RevPAR Raw Data'!$B$6:$BE$43,'RevPAR Raw Data'!AG$1,FALSE)</f>
        <v>36.210713236039297</v>
      </c>
      <c r="AU8" s="65">
        <f>VLOOKUP($A8,'RevPAR Raw Data'!$B$6:$BE$43,'RevPAR Raw Data'!AH$1,FALSE)</f>
        <v>45.395959258133097</v>
      </c>
      <c r="AV8" s="65">
        <f>VLOOKUP($A8,'RevPAR Raw Data'!$B$6:$BE$43,'RevPAR Raw Data'!AI$1,FALSE)</f>
        <v>52.236110519914803</v>
      </c>
      <c r="AW8" s="65">
        <f>VLOOKUP($A8,'RevPAR Raw Data'!$B$6:$BE$43,'RevPAR Raw Data'!AJ$1,FALSE)</f>
        <v>52.764031873923102</v>
      </c>
      <c r="AX8" s="65">
        <f>VLOOKUP($A8,'RevPAR Raw Data'!$B$6:$BE$43,'RevPAR Raw Data'!AK$1,FALSE)</f>
        <v>47.561110773284597</v>
      </c>
      <c r="AY8" s="66">
        <f>VLOOKUP($A8,'RevPAR Raw Data'!$B$6:$BE$43,'RevPAR Raw Data'!AL$1,FALSE)</f>
        <v>46.833585132259003</v>
      </c>
      <c r="AZ8" s="65">
        <f>VLOOKUP($A8,'RevPAR Raw Data'!$B$6:$BE$43,'RevPAR Raw Data'!AN$1,FALSE)</f>
        <v>53.667269180095197</v>
      </c>
      <c r="BA8" s="65">
        <f>VLOOKUP($A8,'RevPAR Raw Data'!$B$6:$BE$43,'RevPAR Raw Data'!AO$1,FALSE)</f>
        <v>57.217544846457798</v>
      </c>
      <c r="BB8" s="66">
        <f>VLOOKUP($A8,'RevPAR Raw Data'!$B$6:$BE$43,'RevPAR Raw Data'!AP$1,FALSE)</f>
        <v>55.442407013276501</v>
      </c>
      <c r="BC8" s="67">
        <f>VLOOKUP($A8,'RevPAR Raw Data'!$B$6:$BE$43,'RevPAR Raw Data'!AR$1,FALSE)</f>
        <v>49.293248526835399</v>
      </c>
      <c r="BE8" s="59">
        <f>VLOOKUP($A8,'RevPAR Raw Data'!$B$6:$BE$43,'RevPAR Raw Data'!AT$1,FALSE)</f>
        <v>-11.4897131146473</v>
      </c>
      <c r="BF8" s="60">
        <f>VLOOKUP($A8,'RevPAR Raw Data'!$B$6:$BE$43,'RevPAR Raw Data'!AU$1,FALSE)</f>
        <v>40.976796821574801</v>
      </c>
      <c r="BG8" s="60">
        <f>VLOOKUP($A8,'RevPAR Raw Data'!$B$6:$BE$43,'RevPAR Raw Data'!AV$1,FALSE)</f>
        <v>57.683594184878501</v>
      </c>
      <c r="BH8" s="60">
        <f>VLOOKUP($A8,'RevPAR Raw Data'!$B$6:$BE$43,'RevPAR Raw Data'!AW$1,FALSE)</f>
        <v>53.8558325381236</v>
      </c>
      <c r="BI8" s="60">
        <f>VLOOKUP($A8,'RevPAR Raw Data'!$B$6:$BE$43,'RevPAR Raw Data'!AX$1,FALSE)</f>
        <v>44.240079258110498</v>
      </c>
      <c r="BJ8" s="61">
        <f>VLOOKUP($A8,'RevPAR Raw Data'!$B$6:$BE$43,'RevPAR Raw Data'!AY$1,FALSE)</f>
        <v>34.961249274002597</v>
      </c>
      <c r="BK8" s="60">
        <f>VLOOKUP($A8,'RevPAR Raw Data'!$B$6:$BE$43,'RevPAR Raw Data'!BA$1,FALSE)</f>
        <v>72.337373395973799</v>
      </c>
      <c r="BL8" s="60">
        <f>VLOOKUP($A8,'RevPAR Raw Data'!$B$6:$BE$43,'RevPAR Raw Data'!BB$1,FALSE)</f>
        <v>71.409733357935593</v>
      </c>
      <c r="BM8" s="61">
        <f>VLOOKUP($A8,'RevPAR Raw Data'!$B$6:$BE$43,'RevPAR Raw Data'!BC$1,FALSE)</f>
        <v>71.857452652023696</v>
      </c>
      <c r="BN8" s="62">
        <f>VLOOKUP($A8,'RevPAR Raw Data'!$B$6:$BE$43,'RevPAR Raw Data'!BE$1,FALSE)</f>
        <v>44.962531091388797</v>
      </c>
    </row>
    <row r="9" spans="1:66" x14ac:dyDescent="0.35">
      <c r="A9" s="76" t="s">
        <v>90</v>
      </c>
      <c r="B9" s="59">
        <f>VLOOKUP($A9,'Occupancy Raw Data'!$B$6:$BE$43,'Occupancy Raw Data'!AG$1,FALSE)</f>
        <v>33.674274614544103</v>
      </c>
      <c r="C9" s="60">
        <f>VLOOKUP($A9,'Occupancy Raw Data'!$B$6:$BE$43,'Occupancy Raw Data'!AH$1,FALSE)</f>
        <v>37.540973655457002</v>
      </c>
      <c r="D9" s="60">
        <f>VLOOKUP($A9,'Occupancy Raw Data'!$B$6:$BE$43,'Occupancy Raw Data'!AI$1,FALSE)</f>
        <v>39.6442879689207</v>
      </c>
      <c r="E9" s="60">
        <f>VLOOKUP($A9,'Occupancy Raw Data'!$B$6:$BE$43,'Occupancy Raw Data'!AJ$1,FALSE)</f>
        <v>39.7778317348549</v>
      </c>
      <c r="F9" s="60">
        <f>VLOOKUP($A9,'Occupancy Raw Data'!$B$6:$BE$43,'Occupancy Raw Data'!AK$1,FALSE)</f>
        <v>39.890129901663201</v>
      </c>
      <c r="G9" s="61">
        <f>VLOOKUP($A9,'Occupancy Raw Data'!$B$6:$BE$43,'Occupancy Raw Data'!AL$1,FALSE)</f>
        <v>38.105499575087997</v>
      </c>
      <c r="H9" s="60">
        <f>VLOOKUP($A9,'Occupancy Raw Data'!$B$6:$BE$43,'Occupancy Raw Data'!AN$1,FALSE)</f>
        <v>50.649508316134501</v>
      </c>
      <c r="I9" s="60">
        <f>VLOOKUP($A9,'Occupancy Raw Data'!$B$6:$BE$43,'Occupancy Raw Data'!AO$1,FALSE)</f>
        <v>56.367609566589699</v>
      </c>
      <c r="J9" s="61">
        <f>VLOOKUP($A9,'Occupancy Raw Data'!$B$6:$BE$43,'Occupancy Raw Data'!AP$1,FALSE)</f>
        <v>53.508558941362097</v>
      </c>
      <c r="K9" s="62">
        <f>VLOOKUP($A9,'Occupancy Raw Data'!$B$6:$BE$43,'Occupancy Raw Data'!AR$1,FALSE)</f>
        <v>42.506373679737699</v>
      </c>
      <c r="M9" s="59">
        <f>VLOOKUP($A9,'Occupancy Raw Data'!$B$6:$BE$43,'Occupancy Raw Data'!AT$1,FALSE)</f>
        <v>-15.8790715176129</v>
      </c>
      <c r="N9" s="60">
        <f>VLOOKUP($A9,'Occupancy Raw Data'!$B$6:$BE$43,'Occupancy Raw Data'!AU$1,FALSE)</f>
        <v>8.6007576441522708</v>
      </c>
      <c r="O9" s="60">
        <f>VLOOKUP($A9,'Occupancy Raw Data'!$B$6:$BE$43,'Occupancy Raw Data'!AV$1,FALSE)</f>
        <v>16.839720649558899</v>
      </c>
      <c r="P9" s="60">
        <f>VLOOKUP($A9,'Occupancy Raw Data'!$B$6:$BE$43,'Occupancy Raw Data'!AW$1,FALSE)</f>
        <v>14.267184811188301</v>
      </c>
      <c r="Q9" s="60">
        <f>VLOOKUP($A9,'Occupancy Raw Data'!$B$6:$BE$43,'Occupancy Raw Data'!AX$1,FALSE)</f>
        <v>13.3035174928626</v>
      </c>
      <c r="R9" s="61">
        <f>VLOOKUP($A9,'Occupancy Raw Data'!$B$6:$BE$43,'Occupancy Raw Data'!AY$1,FALSE)</f>
        <v>6.7100933940785703</v>
      </c>
      <c r="S9" s="60">
        <f>VLOOKUP($A9,'Occupancy Raw Data'!$B$6:$BE$43,'Occupancy Raw Data'!BA$1,FALSE)</f>
        <v>31.017411887690201</v>
      </c>
      <c r="T9" s="60">
        <f>VLOOKUP($A9,'Occupancy Raw Data'!$B$6:$BE$43,'Occupancy Raw Data'!BB$1,FALSE)</f>
        <v>29.066377514427199</v>
      </c>
      <c r="U9" s="61">
        <f>VLOOKUP($A9,'Occupancy Raw Data'!$B$6:$BE$43,'Occupancy Raw Data'!BC$1,FALSE)</f>
        <v>29.982477121853599</v>
      </c>
      <c r="V9" s="62">
        <f>VLOOKUP($A9,'Occupancy Raw Data'!$B$6:$BE$43,'Occupancy Raw Data'!BE$1,FALSE)</f>
        <v>14.0547336629743</v>
      </c>
      <c r="X9" s="64">
        <f>VLOOKUP($A9,'ADR Raw Data'!$B$6:$BE$43,'ADR Raw Data'!AG$1,FALSE)</f>
        <v>99.267405137449302</v>
      </c>
      <c r="Y9" s="65">
        <f>VLOOKUP($A9,'ADR Raw Data'!$B$6:$BE$43,'ADR Raw Data'!AH$1,FALSE)</f>
        <v>105.839512490904</v>
      </c>
      <c r="Z9" s="65">
        <f>VLOOKUP($A9,'ADR Raw Data'!$B$6:$BE$43,'ADR Raw Data'!AI$1,FALSE)</f>
        <v>108.198286632981</v>
      </c>
      <c r="AA9" s="65">
        <f>VLOOKUP($A9,'ADR Raw Data'!$B$6:$BE$43,'ADR Raw Data'!AJ$1,FALSE)</f>
        <v>109.153847855943</v>
      </c>
      <c r="AB9" s="65">
        <f>VLOOKUP($A9,'ADR Raw Data'!$B$6:$BE$43,'ADR Raw Data'!AK$1,FALSE)</f>
        <v>105.860206954272</v>
      </c>
      <c r="AC9" s="66">
        <f>VLOOKUP($A9,'ADR Raw Data'!$B$6:$BE$43,'ADR Raw Data'!AL$1,FALSE)</f>
        <v>105.86503926722401</v>
      </c>
      <c r="AD9" s="65">
        <f>VLOOKUP($A9,'ADR Raw Data'!$B$6:$BE$43,'ADR Raw Data'!AN$1,FALSE)</f>
        <v>109.207166227229</v>
      </c>
      <c r="AE9" s="65">
        <f>VLOOKUP($A9,'ADR Raw Data'!$B$6:$BE$43,'ADR Raw Data'!AO$1,FALSE)</f>
        <v>113.566738638811</v>
      </c>
      <c r="AF9" s="66">
        <f>VLOOKUP($A9,'ADR Raw Data'!$B$6:$BE$43,'ADR Raw Data'!AP$1,FALSE)</f>
        <v>111.503422007941</v>
      </c>
      <c r="AG9" s="67">
        <f>VLOOKUP($A9,'ADR Raw Data'!$B$6:$BE$43,'ADR Raw Data'!AR$1,FALSE)</f>
        <v>107.89298209822999</v>
      </c>
      <c r="AI9" s="59">
        <f>VLOOKUP($A9,'ADR Raw Data'!$B$6:$BE$43,'ADR Raw Data'!AT$1,FALSE)</f>
        <v>5.0569673167802103</v>
      </c>
      <c r="AJ9" s="60">
        <f>VLOOKUP($A9,'ADR Raw Data'!$B$6:$BE$43,'ADR Raw Data'!AU$1,FALSE)</f>
        <v>14.3023458839171</v>
      </c>
      <c r="AK9" s="60">
        <f>VLOOKUP($A9,'ADR Raw Data'!$B$6:$BE$43,'ADR Raw Data'!AV$1,FALSE)</f>
        <v>18.366811897640599</v>
      </c>
      <c r="AL9" s="60">
        <f>VLOOKUP($A9,'ADR Raw Data'!$B$6:$BE$43,'ADR Raw Data'!AW$1,FALSE)</f>
        <v>19.236141367557099</v>
      </c>
      <c r="AM9" s="60">
        <f>VLOOKUP($A9,'ADR Raw Data'!$B$6:$BE$43,'ADR Raw Data'!AX$1,FALSE)</f>
        <v>17.7000751600496</v>
      </c>
      <c r="AN9" s="61">
        <f>VLOOKUP($A9,'ADR Raw Data'!$B$6:$BE$43,'ADR Raw Data'!AY$1,FALSE)</f>
        <v>14.987828503746799</v>
      </c>
      <c r="AO9" s="60">
        <f>VLOOKUP($A9,'ADR Raw Data'!$B$6:$BE$43,'ADR Raw Data'!BA$1,FALSE)</f>
        <v>24.0904410536785</v>
      </c>
      <c r="AP9" s="60">
        <f>VLOOKUP($A9,'ADR Raw Data'!$B$6:$BE$43,'ADR Raw Data'!BB$1,FALSE)</f>
        <v>26.8342071629625</v>
      </c>
      <c r="AQ9" s="61">
        <f>VLOOKUP($A9,'ADR Raw Data'!$B$6:$BE$43,'ADR Raw Data'!BC$1,FALSE)</f>
        <v>25.5393320343216</v>
      </c>
      <c r="AR9" s="62">
        <f>VLOOKUP($A9,'ADR Raw Data'!$B$6:$BE$43,'ADR Raw Data'!BE$1,FALSE)</f>
        <v>18.509500369181801</v>
      </c>
      <c r="AT9" s="64">
        <f>VLOOKUP($A9,'RevPAR Raw Data'!$B$6:$BE$43,'RevPAR Raw Data'!AG$1,FALSE)</f>
        <v>33.427578608716701</v>
      </c>
      <c r="AU9" s="65">
        <f>VLOOKUP($A9,'RevPAR Raw Data'!$B$6:$BE$43,'RevPAR Raw Data'!AH$1,FALSE)</f>
        <v>39.733183501274702</v>
      </c>
      <c r="AV9" s="65">
        <f>VLOOKUP($A9,'RevPAR Raw Data'!$B$6:$BE$43,'RevPAR Raw Data'!AI$1,FALSE)</f>
        <v>42.8944403302173</v>
      </c>
      <c r="AW9" s="65">
        <f>VLOOKUP($A9,'RevPAR Raw Data'!$B$6:$BE$43,'RevPAR Raw Data'!AJ$1,FALSE)</f>
        <v>43.419033932256802</v>
      </c>
      <c r="AX9" s="65">
        <f>VLOOKUP($A9,'RevPAR Raw Data'!$B$6:$BE$43,'RevPAR Raw Data'!AK$1,FALSE)</f>
        <v>42.227774068228698</v>
      </c>
      <c r="AY9" s="66">
        <f>VLOOKUP($A9,'RevPAR Raw Data'!$B$6:$BE$43,'RevPAR Raw Data'!AL$1,FALSE)</f>
        <v>40.340402088138802</v>
      </c>
      <c r="AZ9" s="65">
        <f>VLOOKUP($A9,'RevPAR Raw Data'!$B$6:$BE$43,'RevPAR Raw Data'!AN$1,FALSE)</f>
        <v>55.312892740075199</v>
      </c>
      <c r="BA9" s="65">
        <f>VLOOKUP($A9,'RevPAR Raw Data'!$B$6:$BE$43,'RevPAR Raw Data'!AO$1,FALSE)</f>
        <v>64.014855833434495</v>
      </c>
      <c r="BB9" s="66">
        <f>VLOOKUP($A9,'RevPAR Raw Data'!$B$6:$BE$43,'RevPAR Raw Data'!AP$1,FALSE)</f>
        <v>59.663874286754798</v>
      </c>
      <c r="BC9" s="67">
        <f>VLOOKUP($A9,'RevPAR Raw Data'!$B$6:$BE$43,'RevPAR Raw Data'!AR$1,FALSE)</f>
        <v>45.861394144886297</v>
      </c>
      <c r="BE9" s="59">
        <f>VLOOKUP($A9,'RevPAR Raw Data'!$B$6:$BE$43,'RevPAR Raw Data'!AT$1,FALSE)</f>
        <v>-11.6251036576865</v>
      </c>
      <c r="BF9" s="60">
        <f>VLOOKUP($A9,'RevPAR Raw Data'!$B$6:$BE$43,'RevPAR Raw Data'!AU$1,FALSE)</f>
        <v>24.133213634973501</v>
      </c>
      <c r="BG9" s="60">
        <f>VLOOKUP($A9,'RevPAR Raw Data'!$B$6:$BE$43,'RevPAR Raw Data'!AV$1,FALSE)</f>
        <v>38.299452362992199</v>
      </c>
      <c r="BH9" s="60">
        <f>VLOOKUP($A9,'RevPAR Raw Data'!$B$6:$BE$43,'RevPAR Raw Data'!AW$1,FALSE)</f>
        <v>36.247782018196297</v>
      </c>
      <c r="BI9" s="60">
        <f>VLOOKUP($A9,'RevPAR Raw Data'!$B$6:$BE$43,'RevPAR Raw Data'!AX$1,FALSE)</f>
        <v>33.358325248079304</v>
      </c>
      <c r="BJ9" s="61">
        <f>VLOOKUP($A9,'RevPAR Raw Data'!$B$6:$BE$43,'RevPAR Raw Data'!AY$1,FALSE)</f>
        <v>22.7036191881711</v>
      </c>
      <c r="BK9" s="60">
        <f>VLOOKUP($A9,'RevPAR Raw Data'!$B$6:$BE$43,'RevPAR Raw Data'!BA$1,FALSE)</f>
        <v>62.580084268549498</v>
      </c>
      <c r="BL9" s="60">
        <f>VLOOKUP($A9,'RevPAR Raw Data'!$B$6:$BE$43,'RevPAR Raw Data'!BB$1,FALSE)</f>
        <v>63.700316634379902</v>
      </c>
      <c r="BM9" s="61">
        <f>VLOOKUP($A9,'RevPAR Raw Data'!$B$6:$BE$43,'RevPAR Raw Data'!BC$1,FALSE)</f>
        <v>63.179133540439999</v>
      </c>
      <c r="BN9" s="62">
        <f>VLOOKUP($A9,'RevPAR Raw Data'!$B$6:$BE$43,'RevPAR Raw Data'!BE$1,FALSE)</f>
        <v>35.165695011391797</v>
      </c>
    </row>
    <row r="10" spans="1:66" x14ac:dyDescent="0.35">
      <c r="A10" s="76" t="s">
        <v>26</v>
      </c>
      <c r="B10" s="59">
        <f>VLOOKUP($A10,'Occupancy Raw Data'!$B$6:$BE$43,'Occupancy Raw Data'!AG$1,FALSE)</f>
        <v>31.553398058252402</v>
      </c>
      <c r="C10" s="60">
        <f>VLOOKUP($A10,'Occupancy Raw Data'!$B$6:$BE$43,'Occupancy Raw Data'!AH$1,FALSE)</f>
        <v>38.647133610725803</v>
      </c>
      <c r="D10" s="60">
        <f>VLOOKUP($A10,'Occupancy Raw Data'!$B$6:$BE$43,'Occupancy Raw Data'!AI$1,FALSE)</f>
        <v>42.756010171058698</v>
      </c>
      <c r="E10" s="60">
        <f>VLOOKUP($A10,'Occupancy Raw Data'!$B$6:$BE$43,'Occupancy Raw Data'!AJ$1,FALSE)</f>
        <v>42.068307905686503</v>
      </c>
      <c r="F10" s="60">
        <f>VLOOKUP($A10,'Occupancy Raw Data'!$B$6:$BE$43,'Occupancy Raw Data'!AK$1,FALSE)</f>
        <v>38.389967637540401</v>
      </c>
      <c r="G10" s="61">
        <f>VLOOKUP($A10,'Occupancy Raw Data'!$B$6:$BE$43,'Occupancy Raw Data'!AL$1,FALSE)</f>
        <v>38.682963476652702</v>
      </c>
      <c r="H10" s="60">
        <f>VLOOKUP($A10,'Occupancy Raw Data'!$B$6:$BE$43,'Occupancy Raw Data'!AN$1,FALSE)</f>
        <v>43.021844660194098</v>
      </c>
      <c r="I10" s="60">
        <f>VLOOKUP($A10,'Occupancy Raw Data'!$B$6:$BE$43,'Occupancy Raw Data'!AO$1,FALSE)</f>
        <v>49.032015718908902</v>
      </c>
      <c r="J10" s="61">
        <f>VLOOKUP($A10,'Occupancy Raw Data'!$B$6:$BE$43,'Occupancy Raw Data'!AP$1,FALSE)</f>
        <v>46.0269301895515</v>
      </c>
      <c r="K10" s="62">
        <f>VLOOKUP($A10,'Occupancy Raw Data'!$B$6:$BE$43,'Occupancy Raw Data'!AR$1,FALSE)</f>
        <v>40.781239680338103</v>
      </c>
      <c r="M10" s="59">
        <f>VLOOKUP($A10,'Occupancy Raw Data'!$B$6:$BE$43,'Occupancy Raw Data'!AT$1,FALSE)</f>
        <v>-20.3487526229191</v>
      </c>
      <c r="N10" s="60">
        <f>VLOOKUP($A10,'Occupancy Raw Data'!$B$6:$BE$43,'Occupancy Raw Data'!AU$1,FALSE)</f>
        <v>7.17823543775632</v>
      </c>
      <c r="O10" s="60">
        <f>VLOOKUP($A10,'Occupancy Raw Data'!$B$6:$BE$43,'Occupancy Raw Data'!AV$1,FALSE)</f>
        <v>19.710967476884701</v>
      </c>
      <c r="P10" s="60">
        <f>VLOOKUP($A10,'Occupancy Raw Data'!$B$6:$BE$43,'Occupancy Raw Data'!AW$1,FALSE)</f>
        <v>16.586864175528799</v>
      </c>
      <c r="Q10" s="60">
        <f>VLOOKUP($A10,'Occupancy Raw Data'!$B$6:$BE$43,'Occupancy Raw Data'!AX$1,FALSE)</f>
        <v>10.7311687903638</v>
      </c>
      <c r="R10" s="61">
        <f>VLOOKUP($A10,'Occupancy Raw Data'!$B$6:$BE$43,'Occupancy Raw Data'!AY$1,FALSE)</f>
        <v>6.1890368941110596</v>
      </c>
      <c r="S10" s="60">
        <f>VLOOKUP($A10,'Occupancy Raw Data'!$B$6:$BE$43,'Occupancy Raw Data'!BA$1,FALSE)</f>
        <v>18.426034660979202</v>
      </c>
      <c r="T10" s="60">
        <f>VLOOKUP($A10,'Occupancy Raw Data'!$B$6:$BE$43,'Occupancy Raw Data'!BB$1,FALSE)</f>
        <v>16.696983008808001</v>
      </c>
      <c r="U10" s="61">
        <f>VLOOKUP($A10,'Occupancy Raw Data'!$B$6:$BE$43,'Occupancy Raw Data'!BC$1,FALSE)</f>
        <v>17.498736756985</v>
      </c>
      <c r="V10" s="62">
        <f>VLOOKUP($A10,'Occupancy Raw Data'!$B$6:$BE$43,'Occupancy Raw Data'!BE$1,FALSE)</f>
        <v>9.5905692585684399</v>
      </c>
      <c r="X10" s="64">
        <f>VLOOKUP($A10,'ADR Raw Data'!$B$6:$BE$43,'ADR Raw Data'!AG$1,FALSE)</f>
        <v>110.10782875457799</v>
      </c>
      <c r="Y10" s="65">
        <f>VLOOKUP($A10,'ADR Raw Data'!$B$6:$BE$43,'ADR Raw Data'!AH$1,FALSE)</f>
        <v>120.498040373831</v>
      </c>
      <c r="Z10" s="65">
        <f>VLOOKUP($A10,'ADR Raw Data'!$B$6:$BE$43,'ADR Raw Data'!AI$1,FALSE)</f>
        <v>125.484909103196</v>
      </c>
      <c r="AA10" s="65">
        <f>VLOOKUP($A10,'ADR Raw Data'!$B$6:$BE$43,'ADR Raw Data'!AJ$1,FALSE)</f>
        <v>123.88721546809499</v>
      </c>
      <c r="AB10" s="65">
        <f>VLOOKUP($A10,'ADR Raw Data'!$B$6:$BE$43,'ADR Raw Data'!AK$1,FALSE)</f>
        <v>116.046758241758</v>
      </c>
      <c r="AC10" s="66">
        <f>VLOOKUP($A10,'ADR Raw Data'!$B$6:$BE$43,'ADR Raw Data'!AL$1,FALSE)</f>
        <v>119.759029834023</v>
      </c>
      <c r="AD10" s="65">
        <f>VLOOKUP($A10,'ADR Raw Data'!$B$6:$BE$43,'ADR Raw Data'!AN$1,FALSE)</f>
        <v>107.79622808785</v>
      </c>
      <c r="AE10" s="65">
        <f>VLOOKUP($A10,'ADR Raw Data'!$B$6:$BE$43,'ADR Raw Data'!AO$1,FALSE)</f>
        <v>111.96290588720601</v>
      </c>
      <c r="AF10" s="66">
        <f>VLOOKUP($A10,'ADR Raw Data'!$B$6:$BE$43,'ADR Raw Data'!AP$1,FALSE)</f>
        <v>110.015587607508</v>
      </c>
      <c r="AG10" s="67">
        <f>VLOOKUP($A10,'ADR Raw Data'!$B$6:$BE$43,'ADR Raw Data'!AR$1,FALSE)</f>
        <v>116.617103800799</v>
      </c>
      <c r="AI10" s="59">
        <f>VLOOKUP($A10,'ADR Raw Data'!$B$6:$BE$43,'ADR Raw Data'!AT$1,FALSE)</f>
        <v>14.284343282450999</v>
      </c>
      <c r="AJ10" s="60">
        <f>VLOOKUP($A10,'ADR Raw Data'!$B$6:$BE$43,'ADR Raw Data'!AU$1,FALSE)</f>
        <v>26.4931298811053</v>
      </c>
      <c r="AK10" s="60">
        <f>VLOOKUP($A10,'ADR Raw Data'!$B$6:$BE$43,'ADR Raw Data'!AV$1,FALSE)</f>
        <v>32.410825690551299</v>
      </c>
      <c r="AL10" s="60">
        <f>VLOOKUP($A10,'ADR Raw Data'!$B$6:$BE$43,'ADR Raw Data'!AW$1,FALSE)</f>
        <v>30.4042263994019</v>
      </c>
      <c r="AM10" s="60">
        <f>VLOOKUP($A10,'ADR Raw Data'!$B$6:$BE$43,'ADR Raw Data'!AX$1,FALSE)</f>
        <v>25.1970838055719</v>
      </c>
      <c r="AN10" s="61">
        <f>VLOOKUP($A10,'ADR Raw Data'!$B$6:$BE$43,'ADR Raw Data'!AY$1,FALSE)</f>
        <v>26.248151523210101</v>
      </c>
      <c r="AO10" s="60">
        <f>VLOOKUP($A10,'ADR Raw Data'!$B$6:$BE$43,'ADR Raw Data'!BA$1,FALSE)</f>
        <v>9.9039841365839294</v>
      </c>
      <c r="AP10" s="60">
        <f>VLOOKUP($A10,'ADR Raw Data'!$B$6:$BE$43,'ADR Raw Data'!BB$1,FALSE)</f>
        <v>16.575316841892501</v>
      </c>
      <c r="AQ10" s="61">
        <f>VLOOKUP($A10,'ADR Raw Data'!$B$6:$BE$43,'ADR Raw Data'!BC$1,FALSE)</f>
        <v>13.4312532705999</v>
      </c>
      <c r="AR10" s="62">
        <f>VLOOKUP($A10,'ADR Raw Data'!$B$6:$BE$43,'ADR Raw Data'!BE$1,FALSE)</f>
        <v>22.1117987945868</v>
      </c>
      <c r="AT10" s="64">
        <f>VLOOKUP($A10,'RevPAR Raw Data'!$B$6:$BE$43,'RevPAR Raw Data'!AG$1,FALSE)</f>
        <v>34.742761500231097</v>
      </c>
      <c r="AU10" s="65">
        <f>VLOOKUP($A10,'RevPAR Raw Data'!$B$6:$BE$43,'RevPAR Raw Data'!AH$1,FALSE)</f>
        <v>46.569038661581097</v>
      </c>
      <c r="AV10" s="65">
        <f>VLOOKUP($A10,'RevPAR Raw Data'!$B$6:$BE$43,'RevPAR Raw Data'!AI$1,FALSE)</f>
        <v>53.652340499306497</v>
      </c>
      <c r="AW10" s="65">
        <f>VLOOKUP($A10,'RevPAR Raw Data'!$B$6:$BE$43,'RevPAR Raw Data'!AJ$1,FALSE)</f>
        <v>52.117255258899597</v>
      </c>
      <c r="AX10" s="65">
        <f>VLOOKUP($A10,'RevPAR Raw Data'!$B$6:$BE$43,'RevPAR Raw Data'!AK$1,FALSE)</f>
        <v>44.550312933425701</v>
      </c>
      <c r="AY10" s="66">
        <f>VLOOKUP($A10,'RevPAR Raw Data'!$B$6:$BE$43,'RevPAR Raw Data'!AL$1,FALSE)</f>
        <v>46.326341770688799</v>
      </c>
      <c r="AZ10" s="65">
        <f>VLOOKUP($A10,'RevPAR Raw Data'!$B$6:$BE$43,'RevPAR Raw Data'!AN$1,FALSE)</f>
        <v>46.375925797503399</v>
      </c>
      <c r="BA10" s="65">
        <f>VLOOKUP($A10,'RevPAR Raw Data'!$B$6:$BE$43,'RevPAR Raw Data'!AO$1,FALSE)</f>
        <v>54.897669613962002</v>
      </c>
      <c r="BB10" s="66">
        <f>VLOOKUP($A10,'RevPAR Raw Data'!$B$6:$BE$43,'RevPAR Raw Data'!AP$1,FALSE)</f>
        <v>50.636797705732697</v>
      </c>
      <c r="BC10" s="67">
        <f>VLOOKUP($A10,'RevPAR Raw Data'!$B$6:$BE$43,'RevPAR Raw Data'!AR$1,FALSE)</f>
        <v>47.557900609272799</v>
      </c>
      <c r="BE10" s="59">
        <f>VLOOKUP($A10,'RevPAR Raw Data'!$B$6:$BE$43,'RevPAR Raw Data'!AT$1,FALSE)</f>
        <v>-8.9710950188225507</v>
      </c>
      <c r="BF10" s="60">
        <f>VLOOKUP($A10,'RevPAR Raw Data'!$B$6:$BE$43,'RevPAR Raw Data'!AU$1,FALSE)</f>
        <v>35.573104556557901</v>
      </c>
      <c r="BG10" s="60">
        <f>VLOOKUP($A10,'RevPAR Raw Data'!$B$6:$BE$43,'RevPAR Raw Data'!AV$1,FALSE)</f>
        <v>58.510280478290397</v>
      </c>
      <c r="BH10" s="60">
        <f>VLOOKUP($A10,'RevPAR Raw Data'!$B$6:$BE$43,'RevPAR Raw Data'!AW$1,FALSE)</f>
        <v>52.0341983114198</v>
      </c>
      <c r="BI10" s="60">
        <f>VLOOKUP($A10,'RevPAR Raw Data'!$B$6:$BE$43,'RevPAR Raw Data'!AX$1,FALSE)</f>
        <v>38.632194189361101</v>
      </c>
      <c r="BJ10" s="61">
        <f>VLOOKUP($A10,'RevPAR Raw Data'!$B$6:$BE$43,'RevPAR Raw Data'!AY$1,FALSE)</f>
        <v>34.061696199114799</v>
      </c>
      <c r="BK10" s="60">
        <f>VLOOKUP($A10,'RevPAR Raw Data'!$B$6:$BE$43,'RevPAR Raw Data'!BA$1,FALSE)</f>
        <v>30.154930347387999</v>
      </c>
      <c r="BL10" s="60">
        <f>VLOOKUP($A10,'RevPAR Raw Data'!$B$6:$BE$43,'RevPAR Raw Data'!BB$1,FALSE)</f>
        <v>36.0398776874475</v>
      </c>
      <c r="BM10" s="61">
        <f>VLOOKUP($A10,'RevPAR Raw Data'!$B$6:$BE$43,'RevPAR Raw Data'!BC$1,FALSE)</f>
        <v>33.2802896805713</v>
      </c>
      <c r="BN10" s="62">
        <f>VLOOKUP($A10,'RevPAR Raw Data'!$B$6:$BE$43,'RevPAR Raw Data'!BE$1,FALSE)</f>
        <v>33.823015430865503</v>
      </c>
    </row>
    <row r="11" spans="1:66" x14ac:dyDescent="0.35">
      <c r="A11" s="76" t="s">
        <v>24</v>
      </c>
      <c r="B11" s="59">
        <f>VLOOKUP($A11,'Occupancy Raw Data'!$B$6:$BE$43,'Occupancy Raw Data'!AG$1,FALSE)</f>
        <v>39.335817623849103</v>
      </c>
      <c r="C11" s="60">
        <f>VLOOKUP($A11,'Occupancy Raw Data'!$B$6:$BE$43,'Occupancy Raw Data'!AH$1,FALSE)</f>
        <v>48.301183691363399</v>
      </c>
      <c r="D11" s="60">
        <f>VLOOKUP($A11,'Occupancy Raw Data'!$B$6:$BE$43,'Occupancy Raw Data'!AI$1,FALSE)</f>
        <v>50.8037410492474</v>
      </c>
      <c r="E11" s="60">
        <f>VLOOKUP($A11,'Occupancy Raw Data'!$B$6:$BE$43,'Occupancy Raw Data'!AJ$1,FALSE)</f>
        <v>51.4978810463247</v>
      </c>
      <c r="F11" s="60">
        <f>VLOOKUP($A11,'Occupancy Raw Data'!$B$6:$BE$43,'Occupancy Raw Data'!AK$1,FALSE)</f>
        <v>49.199912319158202</v>
      </c>
      <c r="G11" s="61">
        <f>VLOOKUP($A11,'Occupancy Raw Data'!$B$6:$BE$43,'Occupancy Raw Data'!AL$1,FALSE)</f>
        <v>47.827707145988597</v>
      </c>
      <c r="H11" s="60">
        <f>VLOOKUP($A11,'Occupancy Raw Data'!$B$6:$BE$43,'Occupancy Raw Data'!AN$1,FALSE)</f>
        <v>52.480637147449897</v>
      </c>
      <c r="I11" s="60">
        <f>VLOOKUP($A11,'Occupancy Raw Data'!$B$6:$BE$43,'Occupancy Raw Data'!AO$1,FALSE)</f>
        <v>57.971649861171997</v>
      </c>
      <c r="J11" s="61">
        <f>VLOOKUP($A11,'Occupancy Raw Data'!$B$6:$BE$43,'Occupancy Raw Data'!AP$1,FALSE)</f>
        <v>55.226143504310897</v>
      </c>
      <c r="K11" s="62">
        <f>VLOOKUP($A11,'Occupancy Raw Data'!$B$6:$BE$43,'Occupancy Raw Data'!AR$1,FALSE)</f>
        <v>49.941546105509197</v>
      </c>
      <c r="M11" s="59">
        <f>VLOOKUP($A11,'Occupancy Raw Data'!$B$6:$BE$43,'Occupancy Raw Data'!AT$1,FALSE)</f>
        <v>-0.62724575348162603</v>
      </c>
      <c r="N11" s="60">
        <f>VLOOKUP($A11,'Occupancy Raw Data'!$B$6:$BE$43,'Occupancy Raw Data'!AU$1,FALSE)</f>
        <v>17.1118014875291</v>
      </c>
      <c r="O11" s="60">
        <f>VLOOKUP($A11,'Occupancy Raw Data'!$B$6:$BE$43,'Occupancy Raw Data'!AV$1,FALSE)</f>
        <v>22.304052269896399</v>
      </c>
      <c r="P11" s="60">
        <f>VLOOKUP($A11,'Occupancy Raw Data'!$B$6:$BE$43,'Occupancy Raw Data'!AW$1,FALSE)</f>
        <v>14.6864322670072</v>
      </c>
      <c r="Q11" s="60">
        <f>VLOOKUP($A11,'Occupancy Raw Data'!$B$6:$BE$43,'Occupancy Raw Data'!AX$1,FALSE)</f>
        <v>13.883720749659201</v>
      </c>
      <c r="R11" s="61">
        <f>VLOOKUP($A11,'Occupancy Raw Data'!$B$6:$BE$43,'Occupancy Raw Data'!AY$1,FALSE)</f>
        <v>13.6202634883941</v>
      </c>
      <c r="S11" s="60">
        <f>VLOOKUP($A11,'Occupancy Raw Data'!$B$6:$BE$43,'Occupancy Raw Data'!BA$1,FALSE)</f>
        <v>25.868719411783101</v>
      </c>
      <c r="T11" s="60">
        <f>VLOOKUP($A11,'Occupancy Raw Data'!$B$6:$BE$43,'Occupancy Raw Data'!BB$1,FALSE)</f>
        <v>22.646248914859701</v>
      </c>
      <c r="U11" s="61">
        <f>VLOOKUP($A11,'Occupancy Raw Data'!$B$6:$BE$43,'Occupancy Raw Data'!BC$1,FALSE)</f>
        <v>24.156555717684</v>
      </c>
      <c r="V11" s="62">
        <f>VLOOKUP($A11,'Occupancy Raw Data'!$B$6:$BE$43,'Occupancy Raw Data'!BE$1,FALSE)</f>
        <v>16.7506069267321</v>
      </c>
      <c r="X11" s="64">
        <f>VLOOKUP($A11,'ADR Raw Data'!$B$6:$BE$43,'ADR Raw Data'!AG$1,FALSE)</f>
        <v>92.536342528095105</v>
      </c>
      <c r="Y11" s="65">
        <f>VLOOKUP($A11,'ADR Raw Data'!$B$6:$BE$43,'ADR Raw Data'!AH$1,FALSE)</f>
        <v>89.846674986763404</v>
      </c>
      <c r="Z11" s="65">
        <f>VLOOKUP($A11,'ADR Raw Data'!$B$6:$BE$43,'ADR Raw Data'!AI$1,FALSE)</f>
        <v>90.779252121386406</v>
      </c>
      <c r="AA11" s="65">
        <f>VLOOKUP($A11,'ADR Raw Data'!$B$6:$BE$43,'ADR Raw Data'!AJ$1,FALSE)</f>
        <v>94.059136634506203</v>
      </c>
      <c r="AB11" s="65">
        <f>VLOOKUP($A11,'ADR Raw Data'!$B$6:$BE$43,'ADR Raw Data'!AK$1,FALSE)</f>
        <v>97.437579267839894</v>
      </c>
      <c r="AC11" s="66">
        <f>VLOOKUP($A11,'ADR Raw Data'!$B$6:$BE$43,'ADR Raw Data'!AL$1,FALSE)</f>
        <v>92.956100035137496</v>
      </c>
      <c r="AD11" s="65">
        <f>VLOOKUP($A11,'ADR Raw Data'!$B$6:$BE$43,'ADR Raw Data'!AN$1,FALSE)</f>
        <v>122.44930316742</v>
      </c>
      <c r="AE11" s="65">
        <f>VLOOKUP($A11,'ADR Raw Data'!$B$6:$BE$43,'ADR Raw Data'!AO$1,FALSE)</f>
        <v>135.057515124779</v>
      </c>
      <c r="AF11" s="66">
        <f>VLOOKUP($A11,'ADR Raw Data'!$B$6:$BE$43,'ADR Raw Data'!AP$1,FALSE)</f>
        <v>129.066810769688</v>
      </c>
      <c r="AG11" s="67">
        <f>VLOOKUP($A11,'ADR Raw Data'!$B$6:$BE$43,'ADR Raw Data'!AR$1,FALSE)</f>
        <v>104.365182673215</v>
      </c>
      <c r="AI11" s="59">
        <f>VLOOKUP($A11,'ADR Raw Data'!$B$6:$BE$43,'ADR Raw Data'!AT$1,FALSE)</f>
        <v>-0.45142941245866203</v>
      </c>
      <c r="AJ11" s="60">
        <f>VLOOKUP($A11,'ADR Raw Data'!$B$6:$BE$43,'ADR Raw Data'!AU$1,FALSE)</f>
        <v>7.3450020922955597</v>
      </c>
      <c r="AK11" s="60">
        <f>VLOOKUP($A11,'ADR Raw Data'!$B$6:$BE$43,'ADR Raw Data'!AV$1,FALSE)</f>
        <v>10.6657475931236</v>
      </c>
      <c r="AL11" s="60">
        <f>VLOOKUP($A11,'ADR Raw Data'!$B$6:$BE$43,'ADR Raw Data'!AW$1,FALSE)</f>
        <v>15.9119634435649</v>
      </c>
      <c r="AM11" s="60">
        <f>VLOOKUP($A11,'ADR Raw Data'!$B$6:$BE$43,'ADR Raw Data'!AX$1,FALSE)</f>
        <v>17.735306513007298</v>
      </c>
      <c r="AN11" s="61">
        <f>VLOOKUP($A11,'ADR Raw Data'!$B$6:$BE$43,'ADR Raw Data'!AY$1,FALSE)</f>
        <v>10.172283458375899</v>
      </c>
      <c r="AO11" s="60">
        <f>VLOOKUP($A11,'ADR Raw Data'!$B$6:$BE$43,'ADR Raw Data'!BA$1,FALSE)</f>
        <v>15.5972368504338</v>
      </c>
      <c r="AP11" s="60">
        <f>VLOOKUP($A11,'ADR Raw Data'!$B$6:$BE$43,'ADR Raw Data'!BB$1,FALSE)</f>
        <v>14.125817566831699</v>
      </c>
      <c r="AQ11" s="61">
        <f>VLOOKUP($A11,'ADR Raw Data'!$B$6:$BE$43,'ADR Raw Data'!BC$1,FALSE)</f>
        <v>14.7025991972511</v>
      </c>
      <c r="AR11" s="62">
        <f>VLOOKUP($A11,'ADR Raw Data'!$B$6:$BE$43,'ADR Raw Data'!BE$1,FALSE)</f>
        <v>12.5392747946442</v>
      </c>
      <c r="AT11" s="64">
        <f>VLOOKUP($A11,'RevPAR Raw Data'!$B$6:$BE$43,'RevPAR Raw Data'!AG$1,FALSE)</f>
        <v>36.3999269326318</v>
      </c>
      <c r="AU11" s="65">
        <f>VLOOKUP($A11,'RevPAR Raw Data'!$B$6:$BE$43,'RevPAR Raw Data'!AH$1,FALSE)</f>
        <v>43.397007525938903</v>
      </c>
      <c r="AV11" s="65">
        <f>VLOOKUP($A11,'RevPAR Raw Data'!$B$6:$BE$43,'RevPAR Raw Data'!AI$1,FALSE)</f>
        <v>46.1192561741926</v>
      </c>
      <c r="AW11" s="65">
        <f>VLOOKUP($A11,'RevPAR Raw Data'!$B$6:$BE$43,'RevPAR Raw Data'!AJ$1,FALSE)</f>
        <v>48.438462297237997</v>
      </c>
      <c r="AX11" s="65">
        <f>VLOOKUP($A11,'RevPAR Raw Data'!$B$6:$BE$43,'RevPAR Raw Data'!AK$1,FALSE)</f>
        <v>47.9392035656875</v>
      </c>
      <c r="AY11" s="66">
        <f>VLOOKUP($A11,'RevPAR Raw Data'!$B$6:$BE$43,'RevPAR Raw Data'!AL$1,FALSE)</f>
        <v>44.458771299137801</v>
      </c>
      <c r="AZ11" s="65">
        <f>VLOOKUP($A11,'RevPAR Raw Data'!$B$6:$BE$43,'RevPAR Raw Data'!AN$1,FALSE)</f>
        <v>64.262174484875004</v>
      </c>
      <c r="BA11" s="65">
        <f>VLOOKUP($A11,'RevPAR Raw Data'!$B$6:$BE$43,'RevPAR Raw Data'!AO$1,FALSE)</f>
        <v>78.295069779336501</v>
      </c>
      <c r="BB11" s="66">
        <f>VLOOKUP($A11,'RevPAR Raw Data'!$B$6:$BE$43,'RevPAR Raw Data'!AP$1,FALSE)</f>
        <v>71.278622132105795</v>
      </c>
      <c r="BC11" s="67">
        <f>VLOOKUP($A11,'RevPAR Raw Data'!$B$6:$BE$43,'RevPAR Raw Data'!AR$1,FALSE)</f>
        <v>52.121585822842903</v>
      </c>
      <c r="BE11" s="59">
        <f>VLOOKUP($A11,'RevPAR Raw Data'!$B$6:$BE$43,'RevPAR Raw Data'!AT$1,FALSE)</f>
        <v>-1.0758435941206701</v>
      </c>
      <c r="BF11" s="60">
        <f>VLOOKUP($A11,'RevPAR Raw Data'!$B$6:$BE$43,'RevPAR Raw Data'!AU$1,FALSE)</f>
        <v>25.713665757113201</v>
      </c>
      <c r="BG11" s="60">
        <f>VLOOKUP($A11,'RevPAR Raw Data'!$B$6:$BE$43,'RevPAR Raw Data'!AV$1,FALSE)</f>
        <v>35.348693781165601</v>
      </c>
      <c r="BH11" s="60">
        <f>VLOOKUP($A11,'RevPAR Raw Data'!$B$6:$BE$43,'RevPAR Raw Data'!AW$1,FALSE)</f>
        <v>32.935295444062298</v>
      </c>
      <c r="BI11" s="60">
        <f>VLOOKUP($A11,'RevPAR Raw Data'!$B$6:$BE$43,'RevPAR Raw Data'!AX$1,FALSE)</f>
        <v>34.081347693028597</v>
      </c>
      <c r="BJ11" s="61">
        <f>VLOOKUP($A11,'RevPAR Raw Data'!$B$6:$BE$43,'RevPAR Raw Data'!AY$1,FALSE)</f>
        <v>25.178038756587199</v>
      </c>
      <c r="BK11" s="60">
        <f>VLOOKUP($A11,'RevPAR Raw Data'!$B$6:$BE$43,'RevPAR Raw Data'!BA$1,FALSE)</f>
        <v>45.500761699046997</v>
      </c>
      <c r="BL11" s="60">
        <f>VLOOKUP($A11,'RevPAR Raw Data'!$B$6:$BE$43,'RevPAR Raw Data'!BB$1,FALSE)</f>
        <v>39.971034289135197</v>
      </c>
      <c r="BM11" s="61">
        <f>VLOOKUP($A11,'RevPAR Raw Data'!$B$6:$BE$43,'RevPAR Raw Data'!BC$1,FALSE)</f>
        <v>42.410796481966898</v>
      </c>
      <c r="BN11" s="62">
        <f>VLOOKUP($A11,'RevPAR Raw Data'!$B$6:$BE$43,'RevPAR Raw Data'!BE$1,FALSE)</f>
        <v>31.390286353690001</v>
      </c>
    </row>
    <row r="12" spans="1:66" x14ac:dyDescent="0.35">
      <c r="A12" s="76" t="s">
        <v>27</v>
      </c>
      <c r="B12" s="59">
        <f>VLOOKUP($A12,'Occupancy Raw Data'!$B$6:$BE$43,'Occupancy Raw Data'!AG$1,FALSE)</f>
        <v>43.936611374407498</v>
      </c>
      <c r="C12" s="60">
        <f>VLOOKUP($A12,'Occupancy Raw Data'!$B$6:$BE$43,'Occupancy Raw Data'!AH$1,FALSE)</f>
        <v>49.2772511848341</v>
      </c>
      <c r="D12" s="60">
        <f>VLOOKUP($A12,'Occupancy Raw Data'!$B$6:$BE$43,'Occupancy Raw Data'!AI$1,FALSE)</f>
        <v>51.380331753554501</v>
      </c>
      <c r="E12" s="60">
        <f>VLOOKUP($A12,'Occupancy Raw Data'!$B$6:$BE$43,'Occupancy Raw Data'!AJ$1,FALSE)</f>
        <v>51.960900473933599</v>
      </c>
      <c r="F12" s="60">
        <f>VLOOKUP($A12,'Occupancy Raw Data'!$B$6:$BE$43,'Occupancy Raw Data'!AK$1,FALSE)</f>
        <v>51.883886255924097</v>
      </c>
      <c r="G12" s="61">
        <f>VLOOKUP($A12,'Occupancy Raw Data'!$B$6:$BE$43,'Occupancy Raw Data'!AL$1,FALSE)</f>
        <v>49.687796208530798</v>
      </c>
      <c r="H12" s="60">
        <f>VLOOKUP($A12,'Occupancy Raw Data'!$B$6:$BE$43,'Occupancy Raw Data'!AN$1,FALSE)</f>
        <v>55.583530805687197</v>
      </c>
      <c r="I12" s="60">
        <f>VLOOKUP($A12,'Occupancy Raw Data'!$B$6:$BE$43,'Occupancy Raw Data'!AO$1,FALSE)</f>
        <v>56.999407582938304</v>
      </c>
      <c r="J12" s="61">
        <f>VLOOKUP($A12,'Occupancy Raw Data'!$B$6:$BE$43,'Occupancy Raw Data'!AP$1,FALSE)</f>
        <v>56.291469194312697</v>
      </c>
      <c r="K12" s="62">
        <f>VLOOKUP($A12,'Occupancy Raw Data'!$B$6:$BE$43,'Occupancy Raw Data'!AR$1,FALSE)</f>
        <v>51.574559918754197</v>
      </c>
      <c r="M12" s="59">
        <f>VLOOKUP($A12,'Occupancy Raw Data'!$B$6:$BE$43,'Occupancy Raw Data'!AT$1,FALSE)</f>
        <v>5.7606618330497898</v>
      </c>
      <c r="N12" s="60">
        <f>VLOOKUP($A12,'Occupancy Raw Data'!$B$6:$BE$43,'Occupancy Raw Data'!AU$1,FALSE)</f>
        <v>21.342001944880401</v>
      </c>
      <c r="O12" s="60">
        <f>VLOOKUP($A12,'Occupancy Raw Data'!$B$6:$BE$43,'Occupancy Raw Data'!AV$1,FALSE)</f>
        <v>23.011482103382502</v>
      </c>
      <c r="P12" s="60">
        <f>VLOOKUP($A12,'Occupancy Raw Data'!$B$6:$BE$43,'Occupancy Raw Data'!AW$1,FALSE)</f>
        <v>14.7695028586548</v>
      </c>
      <c r="Q12" s="60">
        <f>VLOOKUP($A12,'Occupancy Raw Data'!$B$6:$BE$43,'Occupancy Raw Data'!AX$1,FALSE)</f>
        <v>14.6071298180141</v>
      </c>
      <c r="R12" s="61">
        <f>VLOOKUP($A12,'Occupancy Raw Data'!$B$6:$BE$43,'Occupancy Raw Data'!AY$1,FALSE)</f>
        <v>15.839867859893699</v>
      </c>
      <c r="S12" s="60">
        <f>VLOOKUP($A12,'Occupancy Raw Data'!$B$6:$BE$43,'Occupancy Raw Data'!BA$1,FALSE)</f>
        <v>21.188836346302399</v>
      </c>
      <c r="T12" s="60">
        <f>VLOOKUP($A12,'Occupancy Raw Data'!$B$6:$BE$43,'Occupancy Raw Data'!BB$1,FALSE)</f>
        <v>13.713240178583</v>
      </c>
      <c r="U12" s="61">
        <f>VLOOKUP($A12,'Occupancy Raw Data'!$B$6:$BE$43,'Occupancy Raw Data'!BC$1,FALSE)</f>
        <v>17.2851441499594</v>
      </c>
      <c r="V12" s="62">
        <f>VLOOKUP($A12,'Occupancy Raw Data'!$B$6:$BE$43,'Occupancy Raw Data'!BE$1,FALSE)</f>
        <v>16.286733592325898</v>
      </c>
      <c r="X12" s="64">
        <f>VLOOKUP($A12,'ADR Raw Data'!$B$6:$BE$43,'ADR Raw Data'!AG$1,FALSE)</f>
        <v>77.900053259623803</v>
      </c>
      <c r="Y12" s="65">
        <f>VLOOKUP($A12,'ADR Raw Data'!$B$6:$BE$43,'ADR Raw Data'!AH$1,FALSE)</f>
        <v>79.156913921615697</v>
      </c>
      <c r="Z12" s="65">
        <f>VLOOKUP($A12,'ADR Raw Data'!$B$6:$BE$43,'ADR Raw Data'!AI$1,FALSE)</f>
        <v>80.685145854952097</v>
      </c>
      <c r="AA12" s="65">
        <f>VLOOKUP($A12,'ADR Raw Data'!$B$6:$BE$43,'ADR Raw Data'!AJ$1,FALSE)</f>
        <v>80.566447953483006</v>
      </c>
      <c r="AB12" s="65">
        <f>VLOOKUP($A12,'ADR Raw Data'!$B$6:$BE$43,'ADR Raw Data'!AK$1,FALSE)</f>
        <v>80.967690111897596</v>
      </c>
      <c r="AC12" s="66">
        <f>VLOOKUP($A12,'ADR Raw Data'!$B$6:$BE$43,'ADR Raw Data'!AL$1,FALSE)</f>
        <v>79.923660057467799</v>
      </c>
      <c r="AD12" s="65">
        <f>VLOOKUP($A12,'ADR Raw Data'!$B$6:$BE$43,'ADR Raw Data'!AN$1,FALSE)</f>
        <v>83.731637090327695</v>
      </c>
      <c r="AE12" s="65">
        <f>VLOOKUP($A12,'ADR Raw Data'!$B$6:$BE$43,'ADR Raw Data'!AO$1,FALSE)</f>
        <v>84.406121706594604</v>
      </c>
      <c r="AF12" s="66">
        <f>VLOOKUP($A12,'ADR Raw Data'!$B$6:$BE$43,'ADR Raw Data'!AP$1,FALSE)</f>
        <v>84.073120658808605</v>
      </c>
      <c r="AG12" s="67">
        <f>VLOOKUP($A12,'ADR Raw Data'!$B$6:$BE$43,'ADR Raw Data'!AR$1,FALSE)</f>
        <v>81.217649264446393</v>
      </c>
      <c r="AI12" s="59">
        <f>VLOOKUP($A12,'ADR Raw Data'!$B$6:$BE$43,'ADR Raw Data'!AT$1,FALSE)</f>
        <v>6.5362101267655204</v>
      </c>
      <c r="AJ12" s="60">
        <f>VLOOKUP($A12,'ADR Raw Data'!$B$6:$BE$43,'ADR Raw Data'!AU$1,FALSE)</f>
        <v>11.3687789809159</v>
      </c>
      <c r="AK12" s="60">
        <f>VLOOKUP($A12,'ADR Raw Data'!$B$6:$BE$43,'ADR Raw Data'!AV$1,FALSE)</f>
        <v>13.364121355895699</v>
      </c>
      <c r="AL12" s="60">
        <f>VLOOKUP($A12,'ADR Raw Data'!$B$6:$BE$43,'ADR Raw Data'!AW$1,FALSE)</f>
        <v>12.043192703804401</v>
      </c>
      <c r="AM12" s="60">
        <f>VLOOKUP($A12,'ADR Raw Data'!$B$6:$BE$43,'ADR Raw Data'!AX$1,FALSE)</f>
        <v>11.8639714512111</v>
      </c>
      <c r="AN12" s="61">
        <f>VLOOKUP($A12,'ADR Raw Data'!$B$6:$BE$43,'ADR Raw Data'!AY$1,FALSE)</f>
        <v>11.094846921581301</v>
      </c>
      <c r="AO12" s="60">
        <f>VLOOKUP($A12,'ADR Raw Data'!$B$6:$BE$43,'ADR Raw Data'!BA$1,FALSE)</f>
        <v>16.002297366311801</v>
      </c>
      <c r="AP12" s="60">
        <f>VLOOKUP($A12,'ADR Raw Data'!$B$6:$BE$43,'ADR Raw Data'!BB$1,FALSE)</f>
        <v>15.551707412972499</v>
      </c>
      <c r="AQ12" s="61">
        <f>VLOOKUP($A12,'ADR Raw Data'!$B$6:$BE$43,'ADR Raw Data'!BC$1,FALSE)</f>
        <v>15.750895846933</v>
      </c>
      <c r="AR12" s="62">
        <f>VLOOKUP($A12,'ADR Raw Data'!$B$6:$BE$43,'ADR Raw Data'!BE$1,FALSE)</f>
        <v>12.5592427242514</v>
      </c>
      <c r="AT12" s="64">
        <f>VLOOKUP($A12,'RevPAR Raw Data'!$B$6:$BE$43,'RevPAR Raw Data'!AG$1,FALSE)</f>
        <v>34.226643661137402</v>
      </c>
      <c r="AU12" s="65">
        <f>VLOOKUP($A12,'RevPAR Raw Data'!$B$6:$BE$43,'RevPAR Raw Data'!AH$1,FALSE)</f>
        <v>39.006351303317501</v>
      </c>
      <c r="AV12" s="65">
        <f>VLOOKUP($A12,'RevPAR Raw Data'!$B$6:$BE$43,'RevPAR Raw Data'!AI$1,FALSE)</f>
        <v>41.4562956161137</v>
      </c>
      <c r="AW12" s="65">
        <f>VLOOKUP($A12,'RevPAR Raw Data'!$B$6:$BE$43,'RevPAR Raw Data'!AJ$1,FALSE)</f>
        <v>41.863051836492801</v>
      </c>
      <c r="AX12" s="65">
        <f>VLOOKUP($A12,'RevPAR Raw Data'!$B$6:$BE$43,'RevPAR Raw Data'!AK$1,FALSE)</f>
        <v>42.009184241706102</v>
      </c>
      <c r="AY12" s="66">
        <f>VLOOKUP($A12,'RevPAR Raw Data'!$B$6:$BE$43,'RevPAR Raw Data'!AL$1,FALSE)</f>
        <v>39.712305331753498</v>
      </c>
      <c r="AZ12" s="65">
        <f>VLOOKUP($A12,'RevPAR Raw Data'!$B$6:$BE$43,'RevPAR Raw Data'!AN$1,FALSE)</f>
        <v>46.541000296208502</v>
      </c>
      <c r="BA12" s="65">
        <f>VLOOKUP($A12,'RevPAR Raw Data'!$B$6:$BE$43,'RevPAR Raw Data'!AO$1,FALSE)</f>
        <v>48.1109893364928</v>
      </c>
      <c r="BB12" s="66">
        <f>VLOOKUP($A12,'RevPAR Raw Data'!$B$6:$BE$43,'RevPAR Raw Data'!AP$1,FALSE)</f>
        <v>47.3259948163507</v>
      </c>
      <c r="BC12" s="67">
        <f>VLOOKUP($A12,'RevPAR Raw Data'!$B$6:$BE$43,'RevPAR Raw Data'!AR$1,FALSE)</f>
        <v>41.887645184495497</v>
      </c>
      <c r="BE12" s="59">
        <f>VLOOKUP($A12,'RevPAR Raw Data'!$B$6:$BE$43,'RevPAR Raw Data'!AT$1,FALSE)</f>
        <v>12.6734009219158</v>
      </c>
      <c r="BF12" s="60">
        <f>VLOOKUP($A12,'RevPAR Raw Data'!$B$6:$BE$43,'RevPAR Raw Data'!AU$1,FALSE)</f>
        <v>35.137105957012601</v>
      </c>
      <c r="BG12" s="60">
        <f>VLOOKUP($A12,'RevPAR Raw Data'!$B$6:$BE$43,'RevPAR Raw Data'!AV$1,FALSE)</f>
        <v>39.450885853364603</v>
      </c>
      <c r="BH12" s="60">
        <f>VLOOKUP($A12,'RevPAR Raw Data'!$B$6:$BE$43,'RevPAR Raw Data'!AW$1,FALSE)</f>
        <v>28.591415253120999</v>
      </c>
      <c r="BI12" s="60">
        <f>VLOOKUP($A12,'RevPAR Raw Data'!$B$6:$BE$43,'RevPAR Raw Data'!AX$1,FALSE)</f>
        <v>28.2040869806758</v>
      </c>
      <c r="BJ12" s="61">
        <f>VLOOKUP($A12,'RevPAR Raw Data'!$B$6:$BE$43,'RevPAR Raw Data'!AY$1,FALSE)</f>
        <v>28.692123873111001</v>
      </c>
      <c r="BK12" s="60">
        <f>VLOOKUP($A12,'RevPAR Raw Data'!$B$6:$BE$43,'RevPAR Raw Data'!BA$1,FALSE)</f>
        <v>40.581834313210699</v>
      </c>
      <c r="BL12" s="60">
        <f>VLOOKUP($A12,'RevPAR Raw Data'!$B$6:$BE$43,'RevPAR Raw Data'!BB$1,FALSE)</f>
        <v>31.397590580967002</v>
      </c>
      <c r="BM12" s="61">
        <f>VLOOKUP($A12,'RevPAR Raw Data'!$B$6:$BE$43,'RevPAR Raw Data'!BC$1,FALSE)</f>
        <v>35.758605048944901</v>
      </c>
      <c r="BN12" s="62">
        <f>VLOOKUP($A12,'RevPAR Raw Data'!$B$6:$BE$43,'RevPAR Raw Data'!BE$1,FALSE)</f>
        <v>30.891466720289799</v>
      </c>
    </row>
    <row r="13" spans="1:66" x14ac:dyDescent="0.35">
      <c r="A13" s="76" t="s">
        <v>91</v>
      </c>
      <c r="B13" s="59">
        <f>VLOOKUP($A13,'Occupancy Raw Data'!$B$6:$BE$43,'Occupancy Raw Data'!AG$1,FALSE)</f>
        <v>34.7642390289449</v>
      </c>
      <c r="C13" s="60">
        <f>VLOOKUP($A13,'Occupancy Raw Data'!$B$6:$BE$43,'Occupancy Raw Data'!AH$1,FALSE)</f>
        <v>44.290382819794502</v>
      </c>
      <c r="D13" s="60">
        <f>VLOOKUP($A13,'Occupancy Raw Data'!$B$6:$BE$43,'Occupancy Raw Data'!AI$1,FALSE)</f>
        <v>48.0905695611577</v>
      </c>
      <c r="E13" s="60">
        <f>VLOOKUP($A13,'Occupancy Raw Data'!$B$6:$BE$43,'Occupancy Raw Data'!AJ$1,FALSE)</f>
        <v>49.619514472455599</v>
      </c>
      <c r="F13" s="60">
        <f>VLOOKUP($A13,'Occupancy Raw Data'!$B$6:$BE$43,'Occupancy Raw Data'!AK$1,FALSE)</f>
        <v>46.043417366946699</v>
      </c>
      <c r="G13" s="61">
        <f>VLOOKUP($A13,'Occupancy Raw Data'!$B$6:$BE$43,'Occupancy Raw Data'!AL$1,FALSE)</f>
        <v>44.561624649859901</v>
      </c>
      <c r="H13" s="60">
        <f>VLOOKUP($A13,'Occupancy Raw Data'!$B$6:$BE$43,'Occupancy Raw Data'!AN$1,FALSE)</f>
        <v>47.623716153127901</v>
      </c>
      <c r="I13" s="60">
        <f>VLOOKUP($A13,'Occupancy Raw Data'!$B$6:$BE$43,'Occupancy Raw Data'!AO$1,FALSE)</f>
        <v>49.169000933706798</v>
      </c>
      <c r="J13" s="61">
        <f>VLOOKUP($A13,'Occupancy Raw Data'!$B$6:$BE$43,'Occupancy Raw Data'!AP$1,FALSE)</f>
        <v>48.3963585434173</v>
      </c>
      <c r="K13" s="62">
        <f>VLOOKUP($A13,'Occupancy Raw Data'!$B$6:$BE$43,'Occupancy Raw Data'!AR$1,FALSE)</f>
        <v>45.657262905162</v>
      </c>
      <c r="M13" s="59">
        <f>VLOOKUP($A13,'Occupancy Raw Data'!$B$6:$BE$43,'Occupancy Raw Data'!AT$1,FALSE)</f>
        <v>-16.815009146937001</v>
      </c>
      <c r="N13" s="60">
        <f>VLOOKUP($A13,'Occupancy Raw Data'!$B$6:$BE$43,'Occupancy Raw Data'!AU$1,FALSE)</f>
        <v>3.4691772003698702</v>
      </c>
      <c r="O13" s="60">
        <f>VLOOKUP($A13,'Occupancy Raw Data'!$B$6:$BE$43,'Occupancy Raw Data'!AV$1,FALSE)</f>
        <v>15.813850855562499</v>
      </c>
      <c r="P13" s="60">
        <f>VLOOKUP($A13,'Occupancy Raw Data'!$B$6:$BE$43,'Occupancy Raw Data'!AW$1,FALSE)</f>
        <v>14.6103218703333</v>
      </c>
      <c r="Q13" s="60">
        <f>VLOOKUP($A13,'Occupancy Raw Data'!$B$6:$BE$43,'Occupancy Raw Data'!AX$1,FALSE)</f>
        <v>13.720494202965799</v>
      </c>
      <c r="R13" s="61">
        <f>VLOOKUP($A13,'Occupancy Raw Data'!$B$6:$BE$43,'Occupancy Raw Data'!AY$1,FALSE)</f>
        <v>6.1480208620185399</v>
      </c>
      <c r="S13" s="60">
        <f>VLOOKUP($A13,'Occupancy Raw Data'!$B$6:$BE$43,'Occupancy Raw Data'!BA$1,FALSE)</f>
        <v>34.182927858179397</v>
      </c>
      <c r="T13" s="60">
        <f>VLOOKUP($A13,'Occupancy Raw Data'!$B$6:$BE$43,'Occupancy Raw Data'!BB$1,FALSE)</f>
        <v>23.223610407744399</v>
      </c>
      <c r="U13" s="61">
        <f>VLOOKUP($A13,'Occupancy Raw Data'!$B$6:$BE$43,'Occupancy Raw Data'!BC$1,FALSE)</f>
        <v>28.382703442574101</v>
      </c>
      <c r="V13" s="62">
        <f>VLOOKUP($A13,'Occupancy Raw Data'!$B$6:$BE$43,'Occupancy Raw Data'!BE$1,FALSE)</f>
        <v>12.023857447732</v>
      </c>
      <c r="X13" s="64">
        <f>VLOOKUP($A13,'ADR Raw Data'!$B$6:$BE$43,'ADR Raw Data'!AG$1,FALSE)</f>
        <v>90.836014234875407</v>
      </c>
      <c r="Y13" s="65">
        <f>VLOOKUP($A13,'ADR Raw Data'!$B$6:$BE$43,'ADR Raw Data'!AH$1,FALSE)</f>
        <v>98.732032781701207</v>
      </c>
      <c r="Z13" s="65">
        <f>VLOOKUP($A13,'ADR Raw Data'!$B$6:$BE$43,'ADR Raw Data'!AI$1,FALSE)</f>
        <v>103.356496942044</v>
      </c>
      <c r="AA13" s="65">
        <f>VLOOKUP($A13,'ADR Raw Data'!$B$6:$BE$43,'ADR Raw Data'!AJ$1,FALSE)</f>
        <v>101.587439902149</v>
      </c>
      <c r="AB13" s="65">
        <f>VLOOKUP($A13,'ADR Raw Data'!$B$6:$BE$43,'ADR Raw Data'!AK$1,FALSE)</f>
        <v>95.935561977186296</v>
      </c>
      <c r="AC13" s="66">
        <f>VLOOKUP($A13,'ADR Raw Data'!$B$6:$BE$43,'ADR Raw Data'!AL$1,FALSE)</f>
        <v>98.556181391499294</v>
      </c>
      <c r="AD13" s="65">
        <f>VLOOKUP($A13,'ADR Raw Data'!$B$6:$BE$43,'ADR Raw Data'!AN$1,FALSE)</f>
        <v>92.001199392216407</v>
      </c>
      <c r="AE13" s="65">
        <f>VLOOKUP($A13,'ADR Raw Data'!$B$6:$BE$43,'ADR Raw Data'!AO$1,FALSE)</f>
        <v>92.069907424990504</v>
      </c>
      <c r="AF13" s="66">
        <f>VLOOKUP($A13,'ADR Raw Data'!$B$6:$BE$43,'ADR Raw Data'!AP$1,FALSE)</f>
        <v>92.036101866589405</v>
      </c>
      <c r="AG13" s="67">
        <f>VLOOKUP($A13,'ADR Raw Data'!$B$6:$BE$43,'ADR Raw Data'!AR$1,FALSE)</f>
        <v>96.581542613408104</v>
      </c>
      <c r="AI13" s="59">
        <f>VLOOKUP($A13,'ADR Raw Data'!$B$6:$BE$43,'ADR Raw Data'!AT$1,FALSE)</f>
        <v>8.9740332423127303</v>
      </c>
      <c r="AJ13" s="60">
        <f>VLOOKUP($A13,'ADR Raw Data'!$B$6:$BE$43,'ADR Raw Data'!AU$1,FALSE)</f>
        <v>17.651644129754501</v>
      </c>
      <c r="AK13" s="60">
        <f>VLOOKUP($A13,'ADR Raw Data'!$B$6:$BE$43,'ADR Raw Data'!AV$1,FALSE)</f>
        <v>23.976210379577701</v>
      </c>
      <c r="AL13" s="60">
        <f>VLOOKUP($A13,'ADR Raw Data'!$B$6:$BE$43,'ADR Raw Data'!AW$1,FALSE)</f>
        <v>20.172407826608399</v>
      </c>
      <c r="AM13" s="60">
        <f>VLOOKUP($A13,'ADR Raw Data'!$B$6:$BE$43,'ADR Raw Data'!AX$1,FALSE)</f>
        <v>15.054157314226799</v>
      </c>
      <c r="AN13" s="61">
        <f>VLOOKUP($A13,'ADR Raw Data'!$B$6:$BE$43,'ADR Raw Data'!AY$1,FALSE)</f>
        <v>17.719173940415399</v>
      </c>
      <c r="AO13" s="60">
        <f>VLOOKUP($A13,'ADR Raw Data'!$B$6:$BE$43,'ADR Raw Data'!BA$1,FALSE)</f>
        <v>17.791995197472001</v>
      </c>
      <c r="AP13" s="60">
        <f>VLOOKUP($A13,'ADR Raw Data'!$B$6:$BE$43,'ADR Raw Data'!BB$1,FALSE)</f>
        <v>19.500789802218701</v>
      </c>
      <c r="AQ13" s="61">
        <f>VLOOKUP($A13,'ADR Raw Data'!$B$6:$BE$43,'ADR Raw Data'!BC$1,FALSE)</f>
        <v>18.6886750188302</v>
      </c>
      <c r="AR13" s="62">
        <f>VLOOKUP($A13,'ADR Raw Data'!$B$6:$BE$43,'ADR Raw Data'!BE$1,FALSE)</f>
        <v>17.654680853659901</v>
      </c>
      <c r="AT13" s="64">
        <f>VLOOKUP($A13,'RevPAR Raw Data'!$B$6:$BE$43,'RevPAR Raw Data'!AG$1,FALSE)</f>
        <v>31.5784491129785</v>
      </c>
      <c r="AU13" s="65">
        <f>VLOOKUP($A13,'RevPAR Raw Data'!$B$6:$BE$43,'RevPAR Raw Data'!AH$1,FALSE)</f>
        <v>43.728795284780503</v>
      </c>
      <c r="AV13" s="65">
        <f>VLOOKUP($A13,'RevPAR Raw Data'!$B$6:$BE$43,'RevPAR Raw Data'!AI$1,FALSE)</f>
        <v>49.704728057889803</v>
      </c>
      <c r="AW13" s="65">
        <f>VLOOKUP($A13,'RevPAR Raw Data'!$B$6:$BE$43,'RevPAR Raw Data'!AJ$1,FALSE)</f>
        <v>50.4071944444444</v>
      </c>
      <c r="AX13" s="65">
        <f>VLOOKUP($A13,'RevPAR Raw Data'!$B$6:$BE$43,'RevPAR Raw Data'!AK$1,FALSE)</f>
        <v>44.172011204481699</v>
      </c>
      <c r="AY13" s="66">
        <f>VLOOKUP($A13,'RevPAR Raw Data'!$B$6:$BE$43,'RevPAR Raw Data'!AL$1,FALSE)</f>
        <v>43.918235620914999</v>
      </c>
      <c r="AZ13" s="65">
        <f>VLOOKUP($A13,'RevPAR Raw Data'!$B$6:$BE$43,'RevPAR Raw Data'!AN$1,FALSE)</f>
        <v>43.814390056022397</v>
      </c>
      <c r="BA13" s="65">
        <f>VLOOKUP($A13,'RevPAR Raw Data'!$B$6:$BE$43,'RevPAR Raw Data'!AO$1,FALSE)</f>
        <v>45.2698536414565</v>
      </c>
      <c r="BB13" s="66">
        <f>VLOOKUP($A13,'RevPAR Raw Data'!$B$6:$BE$43,'RevPAR Raw Data'!AP$1,FALSE)</f>
        <v>44.542121848739399</v>
      </c>
      <c r="BC13" s="67">
        <f>VLOOKUP($A13,'RevPAR Raw Data'!$B$6:$BE$43,'RevPAR Raw Data'!AR$1,FALSE)</f>
        <v>44.0964888288648</v>
      </c>
      <c r="BE13" s="59">
        <f>VLOOKUP($A13,'RevPAR Raw Data'!$B$6:$BE$43,'RevPAR Raw Data'!AT$1,FALSE)</f>
        <v>-9.3499604151683506</v>
      </c>
      <c r="BF13" s="60">
        <f>VLOOKUP($A13,'RevPAR Raw Data'!$B$6:$BE$43,'RevPAR Raw Data'!AU$1,FALSE)</f>
        <v>21.733188143764298</v>
      </c>
      <c r="BG13" s="60">
        <f>VLOOKUP($A13,'RevPAR Raw Data'!$B$6:$BE$43,'RevPAR Raw Data'!AV$1,FALSE)</f>
        <v>43.581623385382599</v>
      </c>
      <c r="BH13" s="60">
        <f>VLOOKUP($A13,'RevPAR Raw Data'!$B$6:$BE$43,'RevPAR Raw Data'!AW$1,FALSE)</f>
        <v>37.729983409405598</v>
      </c>
      <c r="BI13" s="60">
        <f>VLOOKUP($A13,'RevPAR Raw Data'!$B$6:$BE$43,'RevPAR Raw Data'!AX$1,FALSE)</f>
        <v>30.840156298796501</v>
      </c>
      <c r="BJ13" s="61">
        <f>VLOOKUP($A13,'RevPAR Raw Data'!$B$6:$BE$43,'RevPAR Raw Data'!AY$1,FALSE)</f>
        <v>24.956573312868102</v>
      </c>
      <c r="BK13" s="60">
        <f>VLOOKUP($A13,'RevPAR Raw Data'!$B$6:$BE$43,'RevPAR Raw Data'!BA$1,FALSE)</f>
        <v>58.056747938534002</v>
      </c>
      <c r="BL13" s="60">
        <f>VLOOKUP($A13,'RevPAR Raw Data'!$B$6:$BE$43,'RevPAR Raw Data'!BB$1,FALSE)</f>
        <v>47.253187660063602</v>
      </c>
      <c r="BM13" s="61">
        <f>VLOOKUP($A13,'RevPAR Raw Data'!$B$6:$BE$43,'RevPAR Raw Data'!BC$1,FALSE)</f>
        <v>52.375729669345397</v>
      </c>
      <c r="BN13" s="62">
        <f>VLOOKUP($A13,'RevPAR Raw Data'!$B$6:$BE$43,'RevPAR Raw Data'!BE$1,FALSE)</f>
        <v>31.8013119600881</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39.456624908281803</v>
      </c>
      <c r="C15" s="60">
        <f>VLOOKUP($A15,'Occupancy Raw Data'!$B$6:$BE$43,'Occupancy Raw Data'!AH$1,FALSE)</f>
        <v>44.279146163322103</v>
      </c>
      <c r="D15" s="60">
        <f>VLOOKUP($A15,'Occupancy Raw Data'!$B$6:$BE$43,'Occupancy Raw Data'!AI$1,FALSE)</f>
        <v>46.195857127464699</v>
      </c>
      <c r="E15" s="60">
        <f>VLOOKUP($A15,'Occupancy Raw Data'!$B$6:$BE$43,'Occupancy Raw Data'!AJ$1,FALSE)</f>
        <v>46.344682685055403</v>
      </c>
      <c r="F15" s="60">
        <f>VLOOKUP($A15,'Occupancy Raw Data'!$B$6:$BE$43,'Occupancy Raw Data'!AK$1,FALSE)</f>
        <v>46.959529947031498</v>
      </c>
      <c r="G15" s="61">
        <f>VLOOKUP($A15,'Occupancy Raw Data'!$B$6:$BE$43,'Occupancy Raw Data'!AL$1,FALSE)</f>
        <v>44.646999974416801</v>
      </c>
      <c r="H15" s="60">
        <f>VLOOKUP($A15,'Occupancy Raw Data'!$B$6:$BE$43,'Occupancy Raw Data'!AN$1,FALSE)</f>
        <v>59.150350991728303</v>
      </c>
      <c r="I15" s="60">
        <f>VLOOKUP($A15,'Occupancy Raw Data'!$B$6:$BE$43,'Occupancy Raw Data'!AO$1,FALSE)</f>
        <v>63.825978099193001</v>
      </c>
      <c r="J15" s="61">
        <f>VLOOKUP($A15,'Occupancy Raw Data'!$B$6:$BE$43,'Occupancy Raw Data'!AP$1,FALSE)</f>
        <v>61.488164545460599</v>
      </c>
      <c r="K15" s="62">
        <f>VLOOKUP($A15,'Occupancy Raw Data'!$B$6:$BE$43,'Occupancy Raw Data'!AR$1,FALSE)</f>
        <v>49.459770059672898</v>
      </c>
      <c r="M15" s="59">
        <f>VLOOKUP($A15,'Occupancy Raw Data'!$B$6:$BE$43,'Occupancy Raw Data'!AT$1,FALSE)</f>
        <v>-7.98575279525173</v>
      </c>
      <c r="N15" s="60">
        <f>VLOOKUP($A15,'Occupancy Raw Data'!$B$6:$BE$43,'Occupancy Raw Data'!AU$1,FALSE)</f>
        <v>6.2319973028222897</v>
      </c>
      <c r="O15" s="60">
        <f>VLOOKUP($A15,'Occupancy Raw Data'!$B$6:$BE$43,'Occupancy Raw Data'!AV$1,FALSE)</f>
        <v>7.7497691808872098</v>
      </c>
      <c r="P15" s="60">
        <f>VLOOKUP($A15,'Occupancy Raw Data'!$B$6:$BE$43,'Occupancy Raw Data'!AW$1,FALSE)</f>
        <v>6.4034475995619902</v>
      </c>
      <c r="Q15" s="60">
        <f>VLOOKUP($A15,'Occupancy Raw Data'!$B$6:$BE$43,'Occupancy Raw Data'!AX$1,FALSE)</f>
        <v>8.2768810044531609</v>
      </c>
      <c r="R15" s="61">
        <f>VLOOKUP($A15,'Occupancy Raw Data'!$B$6:$BE$43,'Occupancy Raw Data'!AY$1,FALSE)</f>
        <v>4.1395980290368302</v>
      </c>
      <c r="S15" s="60">
        <f>VLOOKUP($A15,'Occupancy Raw Data'!$B$6:$BE$43,'Occupancy Raw Data'!BA$1,FALSE)</f>
        <v>15.6407622523448</v>
      </c>
      <c r="T15" s="60">
        <f>VLOOKUP($A15,'Occupancy Raw Data'!$B$6:$BE$43,'Occupancy Raw Data'!BB$1,FALSE)</f>
        <v>11.988422427325</v>
      </c>
      <c r="U15" s="61">
        <f>VLOOKUP($A15,'Occupancy Raw Data'!$B$6:$BE$43,'Occupancy Raw Data'!BC$1,FALSE)</f>
        <v>13.7159194252165</v>
      </c>
      <c r="V15" s="62">
        <f>VLOOKUP($A15,'Occupancy Raw Data'!$B$6:$BE$43,'Occupancy Raw Data'!BE$1,FALSE)</f>
        <v>7.3527953832027002</v>
      </c>
      <c r="X15" s="64">
        <f>VLOOKUP($A15,'ADR Raw Data'!$B$6:$BE$43,'ADR Raw Data'!AG$1,FALSE)</f>
        <v>81.525110862592499</v>
      </c>
      <c r="Y15" s="65">
        <f>VLOOKUP($A15,'ADR Raw Data'!$B$6:$BE$43,'ADR Raw Data'!AH$1,FALSE)</f>
        <v>82.310588100884701</v>
      </c>
      <c r="Z15" s="65">
        <f>VLOOKUP($A15,'ADR Raw Data'!$B$6:$BE$43,'ADR Raw Data'!AI$1,FALSE)</f>
        <v>83.188522293327793</v>
      </c>
      <c r="AA15" s="65">
        <f>VLOOKUP($A15,'ADR Raw Data'!$B$6:$BE$43,'ADR Raw Data'!AJ$1,FALSE)</f>
        <v>83.051915335658194</v>
      </c>
      <c r="AB15" s="65">
        <f>VLOOKUP($A15,'ADR Raw Data'!$B$6:$BE$43,'ADR Raw Data'!AK$1,FALSE)</f>
        <v>85.176995052456505</v>
      </c>
      <c r="AC15" s="66">
        <f>VLOOKUP($A15,'ADR Raw Data'!$B$6:$BE$43,'ADR Raw Data'!AL$1,FALSE)</f>
        <v>83.110383418932798</v>
      </c>
      <c r="AD15" s="65">
        <f>VLOOKUP($A15,'ADR Raw Data'!$B$6:$BE$43,'ADR Raw Data'!AN$1,FALSE)</f>
        <v>102.19197973487999</v>
      </c>
      <c r="AE15" s="65">
        <f>VLOOKUP($A15,'ADR Raw Data'!$B$6:$BE$43,'ADR Raw Data'!AO$1,FALSE)</f>
        <v>107.256037792095</v>
      </c>
      <c r="AF15" s="66">
        <f>VLOOKUP($A15,'ADR Raw Data'!$B$6:$BE$43,'ADR Raw Data'!AP$1,FALSE)</f>
        <v>104.82027788820901</v>
      </c>
      <c r="AG15" s="67">
        <f>VLOOKUP($A15,'ADR Raw Data'!$B$6:$BE$43,'ADR Raw Data'!AR$1,FALSE)</f>
        <v>90.823326813338497</v>
      </c>
      <c r="AI15" s="59">
        <f>VLOOKUP($A15,'ADR Raw Data'!$B$6:$BE$43,'ADR Raw Data'!AT$1,FALSE)</f>
        <v>9.1008778738026201</v>
      </c>
      <c r="AJ15" s="60">
        <f>VLOOKUP($A15,'ADR Raw Data'!$B$6:$BE$43,'ADR Raw Data'!AU$1,FALSE)</f>
        <v>16.222683637854701</v>
      </c>
      <c r="AK15" s="60">
        <f>VLOOKUP($A15,'ADR Raw Data'!$B$6:$BE$43,'ADR Raw Data'!AV$1,FALSE)</f>
        <v>16.919229502278299</v>
      </c>
      <c r="AL15" s="60">
        <f>VLOOKUP($A15,'ADR Raw Data'!$B$6:$BE$43,'ADR Raw Data'!AW$1,FALSE)</f>
        <v>15.895627483232101</v>
      </c>
      <c r="AM15" s="60">
        <f>VLOOKUP($A15,'ADR Raw Data'!$B$6:$BE$43,'ADR Raw Data'!AX$1,FALSE)</f>
        <v>18.706297206054899</v>
      </c>
      <c r="AN15" s="61">
        <f>VLOOKUP($A15,'ADR Raw Data'!$B$6:$BE$43,'ADR Raw Data'!AY$1,FALSE)</f>
        <v>15.387381436671999</v>
      </c>
      <c r="AO15" s="60">
        <f>VLOOKUP($A15,'ADR Raw Data'!$B$6:$BE$43,'ADR Raw Data'!BA$1,FALSE)</f>
        <v>26.845427899292201</v>
      </c>
      <c r="AP15" s="60">
        <f>VLOOKUP($A15,'ADR Raw Data'!$B$6:$BE$43,'ADR Raw Data'!BB$1,FALSE)</f>
        <v>23.51433308531</v>
      </c>
      <c r="AQ15" s="61">
        <f>VLOOKUP($A15,'ADR Raw Data'!$B$6:$BE$43,'ADR Raw Data'!BC$1,FALSE)</f>
        <v>24.979443574273098</v>
      </c>
      <c r="AR15" s="62">
        <f>VLOOKUP($A15,'ADR Raw Data'!$B$6:$BE$43,'ADR Raw Data'!BE$1,FALSE)</f>
        <v>19.506732740980201</v>
      </c>
      <c r="AT15" s="64">
        <f>VLOOKUP($A15,'RevPAR Raw Data'!$B$6:$BE$43,'RevPAR Raw Data'!AG$1,FALSE)</f>
        <v>32.167057199114097</v>
      </c>
      <c r="AU15" s="65">
        <f>VLOOKUP($A15,'RevPAR Raw Data'!$B$6:$BE$43,'RevPAR Raw Data'!AH$1,FALSE)</f>
        <v>36.446425613080798</v>
      </c>
      <c r="AV15" s="65">
        <f>VLOOKUP($A15,'RevPAR Raw Data'!$B$6:$BE$43,'RevPAR Raw Data'!AI$1,FALSE)</f>
        <v>38.429650905074801</v>
      </c>
      <c r="AW15" s="65">
        <f>VLOOKUP($A15,'RevPAR Raw Data'!$B$6:$BE$43,'RevPAR Raw Data'!AJ$1,FALSE)</f>
        <v>38.4901466261717</v>
      </c>
      <c r="AX15" s="65">
        <f>VLOOKUP($A15,'RevPAR Raw Data'!$B$6:$BE$43,'RevPAR Raw Data'!AK$1,FALSE)</f>
        <v>39.998716499639897</v>
      </c>
      <c r="AY15" s="66">
        <f>VLOOKUP($A15,'RevPAR Raw Data'!$B$6:$BE$43,'RevPAR Raw Data'!AL$1,FALSE)</f>
        <v>37.106292863788603</v>
      </c>
      <c r="AZ15" s="65">
        <f>VLOOKUP($A15,'RevPAR Raw Data'!$B$6:$BE$43,'RevPAR Raw Data'!AN$1,FALSE)</f>
        <v>60.4469146985778</v>
      </c>
      <c r="BA15" s="65">
        <f>VLOOKUP($A15,'RevPAR Raw Data'!$B$6:$BE$43,'RevPAR Raw Data'!AO$1,FALSE)</f>
        <v>68.457215191244998</v>
      </c>
      <c r="BB15" s="66">
        <f>VLOOKUP($A15,'RevPAR Raw Data'!$B$6:$BE$43,'RevPAR Raw Data'!AP$1,FALSE)</f>
        <v>64.452064944911399</v>
      </c>
      <c r="BC15" s="67">
        <f>VLOOKUP($A15,'RevPAR Raw Data'!$B$6:$BE$43,'RevPAR Raw Data'!AR$1,FALSE)</f>
        <v>44.921008602422397</v>
      </c>
      <c r="BE15" s="59">
        <f>VLOOKUP($A15,'RevPAR Raw Data'!$B$6:$BE$43,'RevPAR Raw Data'!AT$1,FALSE)</f>
        <v>0.38835146935124498</v>
      </c>
      <c r="BF15" s="60">
        <f>VLOOKUP($A15,'RevPAR Raw Data'!$B$6:$BE$43,'RevPAR Raw Data'!AU$1,FALSE)</f>
        <v>23.465678147433501</v>
      </c>
      <c r="BG15" s="60">
        <f>VLOOKUP($A15,'RevPAR Raw Data'!$B$6:$BE$43,'RevPAR Raw Data'!AV$1,FALSE)</f>
        <v>25.980199916776701</v>
      </c>
      <c r="BH15" s="60">
        <f>VLOOKUP($A15,'RevPAR Raw Data'!$B$6:$BE$43,'RevPAR Raw Data'!AW$1,FALSE)</f>
        <v>23.316943259304399</v>
      </c>
      <c r="BI15" s="60">
        <f>VLOOKUP($A15,'RevPAR Raw Data'!$B$6:$BE$43,'RevPAR Raw Data'!AX$1,FALSE)</f>
        <v>28.531476170592601</v>
      </c>
      <c r="BJ15" s="61">
        <f>VLOOKUP($A15,'RevPAR Raw Data'!$B$6:$BE$43,'RevPAR Raw Data'!AY$1,FALSE)</f>
        <v>20.163955204381701</v>
      </c>
      <c r="BK15" s="60">
        <f>VLOOKUP($A15,'RevPAR Raw Data'!$B$6:$BE$43,'RevPAR Raw Data'!BA$1,FALSE)</f>
        <v>46.685019704989998</v>
      </c>
      <c r="BL15" s="60">
        <f>VLOOKUP($A15,'RevPAR Raw Data'!$B$6:$BE$43,'RevPAR Raw Data'!BB$1,FALSE)</f>
        <v>38.321753093870299</v>
      </c>
      <c r="BM15" s="61">
        <f>VLOOKUP($A15,'RevPAR Raw Data'!$B$6:$BE$43,'RevPAR Raw Data'!BC$1,FALSE)</f>
        <v>42.121523353004399</v>
      </c>
      <c r="BN15" s="62">
        <f>VLOOKUP($A15,'RevPAR Raw Data'!$B$6:$BE$43,'RevPAR Raw Data'!BE$1,FALSE)</f>
        <v>28.2938182685754</v>
      </c>
    </row>
    <row r="16" spans="1:66" x14ac:dyDescent="0.35">
      <c r="A16" s="76" t="s">
        <v>92</v>
      </c>
      <c r="B16" s="59">
        <f>VLOOKUP($A16,'Occupancy Raw Data'!$B$6:$BE$43,'Occupancy Raw Data'!AG$1,FALSE)</f>
        <v>55.157205240174598</v>
      </c>
      <c r="C16" s="60">
        <f>VLOOKUP($A16,'Occupancy Raw Data'!$B$6:$BE$43,'Occupancy Raw Data'!AH$1,FALSE)</f>
        <v>66.410480349344894</v>
      </c>
      <c r="D16" s="60">
        <f>VLOOKUP($A16,'Occupancy Raw Data'!$B$6:$BE$43,'Occupancy Raw Data'!AI$1,FALSE)</f>
        <v>71.187772925764094</v>
      </c>
      <c r="E16" s="60">
        <f>VLOOKUP($A16,'Occupancy Raw Data'!$B$6:$BE$43,'Occupancy Raw Data'!AJ$1,FALSE)</f>
        <v>70.681222707423501</v>
      </c>
      <c r="F16" s="60">
        <f>VLOOKUP($A16,'Occupancy Raw Data'!$B$6:$BE$43,'Occupancy Raw Data'!AK$1,FALSE)</f>
        <v>65.917030567685501</v>
      </c>
      <c r="G16" s="61">
        <f>VLOOKUP($A16,'Occupancy Raw Data'!$B$6:$BE$43,'Occupancy Raw Data'!AL$1,FALSE)</f>
        <v>65.870742358078601</v>
      </c>
      <c r="H16" s="60">
        <f>VLOOKUP($A16,'Occupancy Raw Data'!$B$6:$BE$43,'Occupancy Raw Data'!AN$1,FALSE)</f>
        <v>68.873362445414799</v>
      </c>
      <c r="I16" s="60">
        <f>VLOOKUP($A16,'Occupancy Raw Data'!$B$6:$BE$43,'Occupancy Raw Data'!AO$1,FALSE)</f>
        <v>71.978165938864606</v>
      </c>
      <c r="J16" s="61">
        <f>VLOOKUP($A16,'Occupancy Raw Data'!$B$6:$BE$43,'Occupancy Raw Data'!AP$1,FALSE)</f>
        <v>70.425764192139695</v>
      </c>
      <c r="K16" s="62">
        <f>VLOOKUP($A16,'Occupancy Raw Data'!$B$6:$BE$43,'Occupancy Raw Data'!AR$1,FALSE)</f>
        <v>67.172177167810304</v>
      </c>
      <c r="M16" s="59">
        <f>VLOOKUP($A16,'Occupancy Raw Data'!$B$6:$BE$43,'Occupancy Raw Data'!AT$1,FALSE)</f>
        <v>-5.9003203456753299</v>
      </c>
      <c r="N16" s="60">
        <f>VLOOKUP($A16,'Occupancy Raw Data'!$B$6:$BE$43,'Occupancy Raw Data'!AU$1,FALSE)</f>
        <v>6.0308164261312101</v>
      </c>
      <c r="O16" s="60">
        <f>VLOOKUP($A16,'Occupancy Raw Data'!$B$6:$BE$43,'Occupancy Raw Data'!AV$1,FALSE)</f>
        <v>8.8396314594738907</v>
      </c>
      <c r="P16" s="60">
        <f>VLOOKUP($A16,'Occupancy Raw Data'!$B$6:$BE$43,'Occupancy Raw Data'!AW$1,FALSE)</f>
        <v>7.0998478131410003</v>
      </c>
      <c r="Q16" s="60">
        <f>VLOOKUP($A16,'Occupancy Raw Data'!$B$6:$BE$43,'Occupancy Raw Data'!AX$1,FALSE)</f>
        <v>5.2723341934584003</v>
      </c>
      <c r="R16" s="61">
        <f>VLOOKUP($A16,'Occupancy Raw Data'!$B$6:$BE$43,'Occupancy Raw Data'!AY$1,FALSE)</f>
        <v>4.4683916006426898</v>
      </c>
      <c r="S16" s="60">
        <f>VLOOKUP($A16,'Occupancy Raw Data'!$B$6:$BE$43,'Occupancy Raw Data'!BA$1,FALSE)</f>
        <v>9.8558194608901495</v>
      </c>
      <c r="T16" s="60">
        <f>VLOOKUP($A16,'Occupancy Raw Data'!$B$6:$BE$43,'Occupancy Raw Data'!BB$1,FALSE)</f>
        <v>8.5121790651744504</v>
      </c>
      <c r="U16" s="61">
        <f>VLOOKUP($A16,'Occupancy Raw Data'!$B$6:$BE$43,'Occupancy Raw Data'!BC$1,FALSE)</f>
        <v>9.1650590584492502</v>
      </c>
      <c r="V16" s="62">
        <f>VLOOKUP($A16,'Occupancy Raw Data'!$B$6:$BE$43,'Occupancy Raw Data'!BE$1,FALSE)</f>
        <v>5.83234227416136</v>
      </c>
      <c r="X16" s="64">
        <f>VLOOKUP($A16,'ADR Raw Data'!$B$6:$BE$43,'ADR Raw Data'!AG$1,FALSE)</f>
        <v>73.223725152402807</v>
      </c>
      <c r="Y16" s="65">
        <f>VLOOKUP($A16,'ADR Raw Data'!$B$6:$BE$43,'ADR Raw Data'!AH$1,FALSE)</f>
        <v>76.895992418463905</v>
      </c>
      <c r="Z16" s="65">
        <f>VLOOKUP($A16,'ADR Raw Data'!$B$6:$BE$43,'ADR Raw Data'!AI$1,FALSE)</f>
        <v>78.919678910563107</v>
      </c>
      <c r="AA16" s="65">
        <f>VLOOKUP($A16,'ADR Raw Data'!$B$6:$BE$43,'ADR Raw Data'!AJ$1,FALSE)</f>
        <v>78.759592641789197</v>
      </c>
      <c r="AB16" s="65">
        <f>VLOOKUP($A16,'ADR Raw Data'!$B$6:$BE$43,'ADR Raw Data'!AK$1,FALSE)</f>
        <v>77.774827234183505</v>
      </c>
      <c r="AC16" s="66">
        <f>VLOOKUP($A16,'ADR Raw Data'!$B$6:$BE$43,'ADR Raw Data'!AL$1,FALSE)</f>
        <v>77.294231315796395</v>
      </c>
      <c r="AD16" s="65">
        <f>VLOOKUP($A16,'ADR Raw Data'!$B$6:$BE$43,'ADR Raw Data'!AN$1,FALSE)</f>
        <v>80.5982026185645</v>
      </c>
      <c r="AE16" s="65">
        <f>VLOOKUP($A16,'ADR Raw Data'!$B$6:$BE$43,'ADR Raw Data'!AO$1,FALSE)</f>
        <v>82.721876072316903</v>
      </c>
      <c r="AF16" s="66">
        <f>VLOOKUP($A16,'ADR Raw Data'!$B$6:$BE$43,'ADR Raw Data'!AP$1,FALSE)</f>
        <v>81.683445512323601</v>
      </c>
      <c r="AG16" s="67">
        <f>VLOOKUP($A16,'ADR Raw Data'!$B$6:$BE$43,'ADR Raw Data'!AR$1,FALSE)</f>
        <v>78.609034884887194</v>
      </c>
      <c r="AI16" s="59">
        <f>VLOOKUP($A16,'ADR Raw Data'!$B$6:$BE$43,'ADR Raw Data'!AT$1,FALSE)</f>
        <v>9.0680805696656392</v>
      </c>
      <c r="AJ16" s="60">
        <f>VLOOKUP($A16,'ADR Raw Data'!$B$6:$BE$43,'ADR Raw Data'!AU$1,FALSE)</f>
        <v>14.400926148327899</v>
      </c>
      <c r="AK16" s="60">
        <f>VLOOKUP($A16,'ADR Raw Data'!$B$6:$BE$43,'ADR Raw Data'!AV$1,FALSE)</f>
        <v>16.875321696186401</v>
      </c>
      <c r="AL16" s="60">
        <f>VLOOKUP($A16,'ADR Raw Data'!$B$6:$BE$43,'ADR Raw Data'!AW$1,FALSE)</f>
        <v>14.8267900299993</v>
      </c>
      <c r="AM16" s="60">
        <f>VLOOKUP($A16,'ADR Raw Data'!$B$6:$BE$43,'ADR Raw Data'!AX$1,FALSE)</f>
        <v>16.270953782370899</v>
      </c>
      <c r="AN16" s="61">
        <f>VLOOKUP($A16,'ADR Raw Data'!$B$6:$BE$43,'ADR Raw Data'!AY$1,FALSE)</f>
        <v>14.5299386297552</v>
      </c>
      <c r="AO16" s="60">
        <f>VLOOKUP($A16,'ADR Raw Data'!$B$6:$BE$43,'ADR Raw Data'!BA$1,FALSE)</f>
        <v>18.6425148129528</v>
      </c>
      <c r="AP16" s="60">
        <f>VLOOKUP($A16,'ADR Raw Data'!$B$6:$BE$43,'ADR Raw Data'!BB$1,FALSE)</f>
        <v>18.551375509744101</v>
      </c>
      <c r="AQ16" s="61">
        <f>VLOOKUP($A16,'ADR Raw Data'!$B$6:$BE$43,'ADR Raw Data'!BC$1,FALSE)</f>
        <v>18.5855717312152</v>
      </c>
      <c r="AR16" s="62">
        <f>VLOOKUP($A16,'ADR Raw Data'!$B$6:$BE$43,'ADR Raw Data'!BE$1,FALSE)</f>
        <v>15.7840001443295</v>
      </c>
      <c r="AT16" s="64">
        <f>VLOOKUP($A16,'RevPAR Raw Data'!$B$6:$BE$43,'RevPAR Raw Data'!AG$1,FALSE)</f>
        <v>40.388160366812201</v>
      </c>
      <c r="AU16" s="65">
        <f>VLOOKUP($A16,'RevPAR Raw Data'!$B$6:$BE$43,'RevPAR Raw Data'!AH$1,FALSE)</f>
        <v>51.066997934497799</v>
      </c>
      <c r="AV16" s="65">
        <f>VLOOKUP($A16,'RevPAR Raw Data'!$B$6:$BE$43,'RevPAR Raw Data'!AI$1,FALSE)</f>
        <v>56.1811618165938</v>
      </c>
      <c r="AW16" s="65">
        <f>VLOOKUP($A16,'RevPAR Raw Data'!$B$6:$BE$43,'RevPAR Raw Data'!AJ$1,FALSE)</f>
        <v>55.6682430786026</v>
      </c>
      <c r="AX16" s="65">
        <f>VLOOKUP($A16,'RevPAR Raw Data'!$B$6:$BE$43,'RevPAR Raw Data'!AK$1,FALSE)</f>
        <v>51.266856641921301</v>
      </c>
      <c r="AY16" s="66">
        <f>VLOOKUP($A16,'RevPAR Raw Data'!$B$6:$BE$43,'RevPAR Raw Data'!AL$1,FALSE)</f>
        <v>50.914283967685499</v>
      </c>
      <c r="AZ16" s="65">
        <f>VLOOKUP($A16,'RevPAR Raw Data'!$B$6:$BE$43,'RevPAR Raw Data'!AN$1,FALSE)</f>
        <v>55.510692213973698</v>
      </c>
      <c r="BA16" s="65">
        <f>VLOOKUP($A16,'RevPAR Raw Data'!$B$6:$BE$43,'RevPAR Raw Data'!AO$1,FALSE)</f>
        <v>59.541689227074201</v>
      </c>
      <c r="BB16" s="66">
        <f>VLOOKUP($A16,'RevPAR Raw Data'!$B$6:$BE$43,'RevPAR Raw Data'!AP$1,FALSE)</f>
        <v>57.526190720523999</v>
      </c>
      <c r="BC16" s="67">
        <f>VLOOKUP($A16,'RevPAR Raw Data'!$B$6:$BE$43,'RevPAR Raw Data'!AR$1,FALSE)</f>
        <v>52.803400182782198</v>
      </c>
      <c r="BE16" s="59">
        <f>VLOOKUP($A16,'RevPAR Raw Data'!$B$6:$BE$43,'RevPAR Raw Data'!AT$1,FALSE)</f>
        <v>2.6327144211761002</v>
      </c>
      <c r="BF16" s="60">
        <f>VLOOKUP($A16,'RevPAR Raw Data'!$B$6:$BE$43,'RevPAR Raw Data'!AU$1,FALSE)</f>
        <v>21.300235994127501</v>
      </c>
      <c r="BG16" s="60">
        <f>VLOOKUP($A16,'RevPAR Raw Data'!$B$6:$BE$43,'RevPAR Raw Data'!AV$1,FALSE)</f>
        <v>27.206669401203801</v>
      </c>
      <c r="BH16" s="60">
        <f>VLOOKUP($A16,'RevPAR Raw Data'!$B$6:$BE$43,'RevPAR Raw Data'!AW$1,FALSE)</f>
        <v>22.9793173708442</v>
      </c>
      <c r="BI16" s="60">
        <f>VLOOKUP($A16,'RevPAR Raw Data'!$B$6:$BE$43,'RevPAR Raw Data'!AX$1,FALSE)</f>
        <v>22.4011470356991</v>
      </c>
      <c r="BJ16" s="61">
        <f>VLOOKUP($A16,'RevPAR Raw Data'!$B$6:$BE$43,'RevPAR Raw Data'!AY$1,FALSE)</f>
        <v>19.6475847877084</v>
      </c>
      <c r="BK16" s="60">
        <f>VLOOKUP($A16,'RevPAR Raw Data'!$B$6:$BE$43,'RevPAR Raw Data'!BA$1,FALSE)</f>
        <v>30.335706876777301</v>
      </c>
      <c r="BL16" s="60">
        <f>VLOOKUP($A16,'RevPAR Raw Data'!$B$6:$BE$43,'RevPAR Raw Data'!BB$1,FALSE)</f>
        <v>28.642680877360899</v>
      </c>
      <c r="BM16" s="61">
        <f>VLOOKUP($A16,'RevPAR Raw Data'!$B$6:$BE$43,'RevPAR Raw Data'!BC$1,FALSE)</f>
        <v>29.454009415180799</v>
      </c>
      <c r="BN16" s="62">
        <f>VLOOKUP($A16,'RevPAR Raw Data'!$B$6:$BE$43,'RevPAR Raw Data'!BE$1,FALSE)</f>
        <v>22.5369193314623</v>
      </c>
    </row>
    <row r="17" spans="1:66" x14ac:dyDescent="0.35">
      <c r="A17" s="78" t="s">
        <v>32</v>
      </c>
      <c r="B17" s="59">
        <f>VLOOKUP($A17,'Occupancy Raw Data'!$B$6:$BE$43,'Occupancy Raw Data'!AG$1,FALSE)</f>
        <v>44.825618714784902</v>
      </c>
      <c r="C17" s="60">
        <f>VLOOKUP($A17,'Occupancy Raw Data'!$B$6:$BE$43,'Occupancy Raw Data'!AH$1,FALSE)</f>
        <v>49.975037443834204</v>
      </c>
      <c r="D17" s="60">
        <f>VLOOKUP($A17,'Occupancy Raw Data'!$B$6:$BE$43,'Occupancy Raw Data'!AI$1,FALSE)</f>
        <v>52.340592926366902</v>
      </c>
      <c r="E17" s="60">
        <f>VLOOKUP($A17,'Occupancy Raw Data'!$B$6:$BE$43,'Occupancy Raw Data'!AJ$1,FALSE)</f>
        <v>52.215427529235001</v>
      </c>
      <c r="F17" s="60">
        <f>VLOOKUP($A17,'Occupancy Raw Data'!$B$6:$BE$43,'Occupancy Raw Data'!AK$1,FALSE)</f>
        <v>51.628938239816897</v>
      </c>
      <c r="G17" s="61">
        <f>VLOOKUP($A17,'Occupancy Raw Data'!$B$6:$BE$43,'Occupancy Raw Data'!AL$1,FALSE)</f>
        <v>50.193965979153099</v>
      </c>
      <c r="H17" s="60">
        <f>VLOOKUP($A17,'Occupancy Raw Data'!$B$6:$BE$43,'Occupancy Raw Data'!AN$1,FALSE)</f>
        <v>69.137789221471195</v>
      </c>
      <c r="I17" s="60">
        <f>VLOOKUP($A17,'Occupancy Raw Data'!$B$6:$BE$43,'Occupancy Raw Data'!AO$1,FALSE)</f>
        <v>71.444408682902406</v>
      </c>
      <c r="J17" s="61">
        <f>VLOOKUP($A17,'Occupancy Raw Data'!$B$6:$BE$43,'Occupancy Raw Data'!AP$1,FALSE)</f>
        <v>70.2910989521868</v>
      </c>
      <c r="K17" s="62">
        <f>VLOOKUP($A17,'Occupancy Raw Data'!$B$6:$BE$43,'Occupancy Raw Data'!AR$1,FALSE)</f>
        <v>55.9313727992485</v>
      </c>
      <c r="M17" s="59">
        <f>VLOOKUP($A17,'Occupancy Raw Data'!$B$6:$BE$43,'Occupancy Raw Data'!AT$1,FALSE)</f>
        <v>-8.2596121374070606</v>
      </c>
      <c r="N17" s="60">
        <f>VLOOKUP($A17,'Occupancy Raw Data'!$B$6:$BE$43,'Occupancy Raw Data'!AU$1,FALSE)</f>
        <v>1.6299686659868</v>
      </c>
      <c r="O17" s="60">
        <f>VLOOKUP($A17,'Occupancy Raw Data'!$B$6:$BE$43,'Occupancy Raw Data'!AV$1,FALSE)</f>
        <v>3.6371678452126699</v>
      </c>
      <c r="P17" s="60">
        <f>VLOOKUP($A17,'Occupancy Raw Data'!$B$6:$BE$43,'Occupancy Raw Data'!AW$1,FALSE)</f>
        <v>2.6539283754668599</v>
      </c>
      <c r="Q17" s="60">
        <f>VLOOKUP($A17,'Occupancy Raw Data'!$B$6:$BE$43,'Occupancy Raw Data'!AX$1,FALSE)</f>
        <v>3.1481133057131299</v>
      </c>
      <c r="R17" s="61">
        <f>VLOOKUP($A17,'Occupancy Raw Data'!$B$6:$BE$43,'Occupancy Raw Data'!AY$1,FALSE)</f>
        <v>0.60633105949953903</v>
      </c>
      <c r="S17" s="60">
        <f>VLOOKUP($A17,'Occupancy Raw Data'!$B$6:$BE$43,'Occupancy Raw Data'!BA$1,FALSE)</f>
        <v>25.177095480811499</v>
      </c>
      <c r="T17" s="60">
        <f>VLOOKUP($A17,'Occupancy Raw Data'!$B$6:$BE$43,'Occupancy Raw Data'!BB$1,FALSE)</f>
        <v>18.857592917997401</v>
      </c>
      <c r="U17" s="61">
        <f>VLOOKUP($A17,'Occupancy Raw Data'!$B$6:$BE$43,'Occupancy Raw Data'!BC$1,FALSE)</f>
        <v>21.8837323037211</v>
      </c>
      <c r="V17" s="62">
        <f>VLOOKUP($A17,'Occupancy Raw Data'!$B$6:$BE$43,'Occupancy Raw Data'!BE$1,FALSE)</f>
        <v>7.3248885077876604</v>
      </c>
      <c r="X17" s="64">
        <f>VLOOKUP($A17,'ADR Raw Data'!$B$6:$BE$43,'ADR Raw Data'!AG$1,FALSE)</f>
        <v>67.966992346857495</v>
      </c>
      <c r="Y17" s="65">
        <f>VLOOKUP($A17,'ADR Raw Data'!$B$6:$BE$43,'ADR Raw Data'!AH$1,FALSE)</f>
        <v>70.299128471528405</v>
      </c>
      <c r="Z17" s="65">
        <f>VLOOKUP($A17,'ADR Raw Data'!$B$6:$BE$43,'ADR Raw Data'!AI$1,FALSE)</f>
        <v>73.151236287236898</v>
      </c>
      <c r="AA17" s="65">
        <f>VLOOKUP($A17,'ADR Raw Data'!$B$6:$BE$43,'ADR Raw Data'!AJ$1,FALSE)</f>
        <v>71.915655085268099</v>
      </c>
      <c r="AB17" s="65">
        <f>VLOOKUP($A17,'ADR Raw Data'!$B$6:$BE$43,'ADR Raw Data'!AK$1,FALSE)</f>
        <v>72.253055669460394</v>
      </c>
      <c r="AC17" s="66">
        <f>VLOOKUP($A17,'ADR Raw Data'!$B$6:$BE$43,'ADR Raw Data'!AL$1,FALSE)</f>
        <v>71.2134763172877</v>
      </c>
      <c r="AD17" s="65">
        <f>VLOOKUP($A17,'ADR Raw Data'!$B$6:$BE$43,'ADR Raw Data'!AN$1,FALSE)</f>
        <v>93.352214426110706</v>
      </c>
      <c r="AE17" s="65">
        <f>VLOOKUP($A17,'ADR Raw Data'!$B$6:$BE$43,'ADR Raw Data'!AO$1,FALSE)</f>
        <v>94.683550240264196</v>
      </c>
      <c r="AF17" s="66">
        <f>VLOOKUP($A17,'ADR Raw Data'!$B$6:$BE$43,'ADR Raw Data'!AP$1,FALSE)</f>
        <v>94.028804360102697</v>
      </c>
      <c r="AG17" s="67">
        <f>VLOOKUP($A17,'ADR Raw Data'!$B$6:$BE$43,'ADR Raw Data'!AR$1,FALSE)</f>
        <v>79.399125184130497</v>
      </c>
      <c r="AI17" s="59">
        <f>VLOOKUP($A17,'ADR Raw Data'!$B$6:$BE$43,'ADR Raw Data'!AT$1,FALSE)</f>
        <v>13.988289973918</v>
      </c>
      <c r="AJ17" s="60">
        <f>VLOOKUP($A17,'ADR Raw Data'!$B$6:$BE$43,'ADR Raw Data'!AU$1,FALSE)</f>
        <v>17.6269152324004</v>
      </c>
      <c r="AK17" s="60">
        <f>VLOOKUP($A17,'ADR Raw Data'!$B$6:$BE$43,'ADR Raw Data'!AV$1,FALSE)</f>
        <v>21.429453283485898</v>
      </c>
      <c r="AL17" s="60">
        <f>VLOOKUP($A17,'ADR Raw Data'!$B$6:$BE$43,'ADR Raw Data'!AW$1,FALSE)</f>
        <v>18.407216871982801</v>
      </c>
      <c r="AM17" s="60">
        <f>VLOOKUP($A17,'ADR Raw Data'!$B$6:$BE$43,'ADR Raw Data'!AX$1,FALSE)</f>
        <v>21.384396162013399</v>
      </c>
      <c r="AN17" s="61">
        <f>VLOOKUP($A17,'ADR Raw Data'!$B$6:$BE$43,'ADR Raw Data'!AY$1,FALSE)</f>
        <v>18.720991726553201</v>
      </c>
      <c r="AO17" s="60">
        <f>VLOOKUP($A17,'ADR Raw Data'!$B$6:$BE$43,'ADR Raw Data'!BA$1,FALSE)</f>
        <v>48.005937020023701</v>
      </c>
      <c r="AP17" s="60">
        <f>VLOOKUP($A17,'ADR Raw Data'!$B$6:$BE$43,'ADR Raw Data'!BB$1,FALSE)</f>
        <v>46.202346697526302</v>
      </c>
      <c r="AQ17" s="61">
        <f>VLOOKUP($A17,'ADR Raw Data'!$B$6:$BE$43,'ADR Raw Data'!BC$1,FALSE)</f>
        <v>47.0271887323279</v>
      </c>
      <c r="AR17" s="62">
        <f>VLOOKUP($A17,'ADR Raw Data'!$B$6:$BE$43,'ADR Raw Data'!BE$1,FALSE)</f>
        <v>29.654619940788599</v>
      </c>
      <c r="AT17" s="64">
        <f>VLOOKUP($A17,'RevPAR Raw Data'!$B$6:$BE$43,'RevPAR Raw Data'!AG$1,FALSE)</f>
        <v>30.4666248413094</v>
      </c>
      <c r="AU17" s="65">
        <f>VLOOKUP($A17,'RevPAR Raw Data'!$B$6:$BE$43,'RevPAR Raw Data'!AH$1,FALSE)</f>
        <v>35.1320157763354</v>
      </c>
      <c r="AV17" s="65">
        <f>VLOOKUP($A17,'RevPAR Raw Data'!$B$6:$BE$43,'RevPAR Raw Data'!AI$1,FALSE)</f>
        <v>38.287790805707502</v>
      </c>
      <c r="AW17" s="65">
        <f>VLOOKUP($A17,'RevPAR Raw Data'!$B$6:$BE$43,'RevPAR Raw Data'!AJ$1,FALSE)</f>
        <v>37.551066763222799</v>
      </c>
      <c r="AX17" s="65">
        <f>VLOOKUP($A17,'RevPAR Raw Data'!$B$6:$BE$43,'RevPAR Raw Data'!AK$1,FALSE)</f>
        <v>37.303485487966199</v>
      </c>
      <c r="AY17" s="66">
        <f>VLOOKUP($A17,'RevPAR Raw Data'!$B$6:$BE$43,'RevPAR Raw Data'!AL$1,FALSE)</f>
        <v>35.744868075271597</v>
      </c>
      <c r="AZ17" s="65">
        <f>VLOOKUP($A17,'RevPAR Raw Data'!$B$6:$BE$43,'RevPAR Raw Data'!AN$1,FALSE)</f>
        <v>64.541657243500296</v>
      </c>
      <c r="BA17" s="65">
        <f>VLOOKUP($A17,'RevPAR Raw Data'!$B$6:$BE$43,'RevPAR Raw Data'!AO$1,FALSE)</f>
        <v>67.646102589135594</v>
      </c>
      <c r="BB17" s="66">
        <f>VLOOKUP($A17,'RevPAR Raw Data'!$B$6:$BE$43,'RevPAR Raw Data'!AP$1,FALSE)</f>
        <v>66.093879916317903</v>
      </c>
      <c r="BC17" s="67">
        <f>VLOOKUP($A17,'RevPAR Raw Data'!$B$6:$BE$43,'RevPAR Raw Data'!AR$1,FALSE)</f>
        <v>44.409020706078103</v>
      </c>
      <c r="BE17" s="59">
        <f>VLOOKUP($A17,'RevPAR Raw Data'!$B$6:$BE$43,'RevPAR Raw Data'!AT$1,FALSE)</f>
        <v>4.5732993400095596</v>
      </c>
      <c r="BF17" s="60">
        <f>VLOOKUP($A17,'RevPAR Raw Data'!$B$6:$BE$43,'RevPAR Raw Data'!AU$1,FALSE)</f>
        <v>19.544197093455399</v>
      </c>
      <c r="BG17" s="60">
        <f>VLOOKUP($A17,'RevPAR Raw Data'!$B$6:$BE$43,'RevPAR Raw Data'!AV$1,FALSE)</f>
        <v>25.846046312930401</v>
      </c>
      <c r="BH17" s="60">
        <f>VLOOKUP($A17,'RevPAR Raw Data'!$B$6:$BE$43,'RevPAR Raw Data'!AW$1,FALSE)</f>
        <v>21.549659599148999</v>
      </c>
      <c r="BI17" s="60">
        <f>VLOOKUP($A17,'RevPAR Raw Data'!$B$6:$BE$43,'RevPAR Raw Data'!AX$1,FALSE)</f>
        <v>25.205714488649299</v>
      </c>
      <c r="BJ17" s="61">
        <f>VLOOKUP($A17,'RevPAR Raw Data'!$B$6:$BE$43,'RevPAR Raw Data'!AY$1,FALSE)</f>
        <v>19.440833973537199</v>
      </c>
      <c r="BK17" s="60">
        <f>VLOOKUP($A17,'RevPAR Raw Data'!$B$6:$BE$43,'RevPAR Raw Data'!BA$1,FALSE)</f>
        <v>85.269533100824901</v>
      </c>
      <c r="BL17" s="60">
        <f>VLOOKUP($A17,'RevPAR Raw Data'!$B$6:$BE$43,'RevPAR Raw Data'!BB$1,FALSE)</f>
        <v>73.7725900743051</v>
      </c>
      <c r="BM17" s="61">
        <f>VLOOKUP($A17,'RevPAR Raw Data'!$B$6:$BE$43,'RevPAR Raw Data'!BC$1,FALSE)</f>
        <v>79.202225128197398</v>
      </c>
      <c r="BN17" s="62">
        <f>VLOOKUP($A17,'RevPAR Raw Data'!$B$6:$BE$43,'RevPAR Raw Data'!BE$1,FALSE)</f>
        <v>39.151676296647203</v>
      </c>
    </row>
    <row r="18" spans="1:66" x14ac:dyDescent="0.35">
      <c r="A18" s="78" t="s">
        <v>93</v>
      </c>
      <c r="B18" s="59">
        <f>VLOOKUP($A18,'Occupancy Raw Data'!$B$6:$BE$43,'Occupancy Raw Data'!AG$1,FALSE)</f>
        <v>49.143534785664002</v>
      </c>
      <c r="C18" s="60">
        <f>VLOOKUP($A18,'Occupancy Raw Data'!$B$6:$BE$43,'Occupancy Raw Data'!AH$1,FALSE)</f>
        <v>53.930955727336602</v>
      </c>
      <c r="D18" s="60">
        <f>VLOOKUP($A18,'Occupancy Raw Data'!$B$6:$BE$43,'Occupancy Raw Data'!AI$1,FALSE)</f>
        <v>54.9147926914968</v>
      </c>
      <c r="E18" s="60">
        <f>VLOOKUP($A18,'Occupancy Raw Data'!$B$6:$BE$43,'Occupancy Raw Data'!AJ$1,FALSE)</f>
        <v>55.151967673928297</v>
      </c>
      <c r="F18" s="60">
        <f>VLOOKUP($A18,'Occupancy Raw Data'!$B$6:$BE$43,'Occupancy Raw Data'!AK$1,FALSE)</f>
        <v>55.916198172874203</v>
      </c>
      <c r="G18" s="61">
        <f>VLOOKUP($A18,'Occupancy Raw Data'!$B$6:$BE$43,'Occupancy Raw Data'!AL$1,FALSE)</f>
        <v>53.811489810259999</v>
      </c>
      <c r="H18" s="60">
        <f>VLOOKUP($A18,'Occupancy Raw Data'!$B$6:$BE$43,'Occupancy Raw Data'!AN$1,FALSE)</f>
        <v>65.341707659873506</v>
      </c>
      <c r="I18" s="60">
        <f>VLOOKUP($A18,'Occupancy Raw Data'!$B$6:$BE$43,'Occupancy Raw Data'!AO$1,FALSE)</f>
        <v>70.326774420238905</v>
      </c>
      <c r="J18" s="61">
        <f>VLOOKUP($A18,'Occupancy Raw Data'!$B$6:$BE$43,'Occupancy Raw Data'!AP$1,FALSE)</f>
        <v>67.834241040056199</v>
      </c>
      <c r="K18" s="62">
        <f>VLOOKUP($A18,'Occupancy Raw Data'!$B$6:$BE$43,'Occupancy Raw Data'!AR$1,FALSE)</f>
        <v>57.817990161630298</v>
      </c>
      <c r="M18" s="59">
        <f>VLOOKUP($A18,'Occupancy Raw Data'!$B$6:$BE$43,'Occupancy Raw Data'!AT$1,FALSE)</f>
        <v>-5.0509188671614798</v>
      </c>
      <c r="N18" s="60">
        <f>VLOOKUP($A18,'Occupancy Raw Data'!$B$6:$BE$43,'Occupancy Raw Data'!AU$1,FALSE)</f>
        <v>4.2252932935262804</v>
      </c>
      <c r="O18" s="60">
        <f>VLOOKUP($A18,'Occupancy Raw Data'!$B$6:$BE$43,'Occupancy Raw Data'!AV$1,FALSE)</f>
        <v>3.4299803416406198</v>
      </c>
      <c r="P18" s="60">
        <f>VLOOKUP($A18,'Occupancy Raw Data'!$B$6:$BE$43,'Occupancy Raw Data'!AW$1,FALSE)</f>
        <v>1.6225244038795801</v>
      </c>
      <c r="Q18" s="60">
        <f>VLOOKUP($A18,'Occupancy Raw Data'!$B$6:$BE$43,'Occupancy Raw Data'!AX$1,FALSE)</f>
        <v>2.6317959043334</v>
      </c>
      <c r="R18" s="61">
        <f>VLOOKUP($A18,'Occupancy Raw Data'!$B$6:$BE$43,'Occupancy Raw Data'!AY$1,FALSE)</f>
        <v>1.3972692746532001</v>
      </c>
      <c r="S18" s="60">
        <f>VLOOKUP($A18,'Occupancy Raw Data'!$B$6:$BE$43,'Occupancy Raw Data'!BA$1,FALSE)</f>
        <v>11.146352183292001</v>
      </c>
      <c r="T18" s="60">
        <f>VLOOKUP($A18,'Occupancy Raw Data'!$B$6:$BE$43,'Occupancy Raw Data'!BB$1,FALSE)</f>
        <v>12.709069561726601</v>
      </c>
      <c r="U18" s="61">
        <f>VLOOKUP($A18,'Occupancy Raw Data'!$B$6:$BE$43,'Occupancy Raw Data'!BC$1,FALSE)</f>
        <v>11.9509728474829</v>
      </c>
      <c r="V18" s="62">
        <f>VLOOKUP($A18,'Occupancy Raw Data'!$B$6:$BE$43,'Occupancy Raw Data'!BE$1,FALSE)</f>
        <v>4.7060401185359604</v>
      </c>
      <c r="X18" s="64">
        <f>VLOOKUP($A18,'ADR Raw Data'!$B$6:$BE$43,'ADR Raw Data'!AG$1,FALSE)</f>
        <v>79.125053776030001</v>
      </c>
      <c r="Y18" s="65">
        <f>VLOOKUP($A18,'ADR Raw Data'!$B$6:$BE$43,'ADR Raw Data'!AH$1,FALSE)</f>
        <v>83.318253416401902</v>
      </c>
      <c r="Z18" s="65">
        <f>VLOOKUP($A18,'ADR Raw Data'!$B$6:$BE$43,'ADR Raw Data'!AI$1,FALSE)</f>
        <v>84.703963608733901</v>
      </c>
      <c r="AA18" s="65">
        <f>VLOOKUP($A18,'ADR Raw Data'!$B$6:$BE$43,'ADR Raw Data'!AJ$1,FALSE)</f>
        <v>84.183602540415706</v>
      </c>
      <c r="AB18" s="65">
        <f>VLOOKUP($A18,'ADR Raw Data'!$B$6:$BE$43,'ADR Raw Data'!AK$1,FALSE)</f>
        <v>83.978885421412301</v>
      </c>
      <c r="AC18" s="66">
        <f>VLOOKUP($A18,'ADR Raw Data'!$B$6:$BE$43,'ADR Raw Data'!AL$1,FALSE)</f>
        <v>83.1498621394407</v>
      </c>
      <c r="AD18" s="65">
        <f>VLOOKUP($A18,'ADR Raw Data'!$B$6:$BE$43,'ADR Raw Data'!AN$1,FALSE)</f>
        <v>91.194270605632795</v>
      </c>
      <c r="AE18" s="65">
        <f>VLOOKUP($A18,'ADR Raw Data'!$B$6:$BE$43,'ADR Raw Data'!AO$1,FALSE)</f>
        <v>98.101216668748407</v>
      </c>
      <c r="AF18" s="66">
        <f>VLOOKUP($A18,'ADR Raw Data'!$B$6:$BE$43,'ADR Raw Data'!AP$1,FALSE)</f>
        <v>94.774639680792504</v>
      </c>
      <c r="AG18" s="67">
        <f>VLOOKUP($A18,'ADR Raw Data'!$B$6:$BE$43,'ADR Raw Data'!AR$1,FALSE)</f>
        <v>87.046612513565094</v>
      </c>
      <c r="AI18" s="59">
        <f>VLOOKUP($A18,'ADR Raw Data'!$B$6:$BE$43,'ADR Raw Data'!AT$1,FALSE)</f>
        <v>7.9100673466742997</v>
      </c>
      <c r="AJ18" s="60">
        <f>VLOOKUP($A18,'ADR Raw Data'!$B$6:$BE$43,'ADR Raw Data'!AU$1,FALSE)</f>
        <v>14.0494651278464</v>
      </c>
      <c r="AK18" s="60">
        <f>VLOOKUP($A18,'ADR Raw Data'!$B$6:$BE$43,'ADR Raw Data'!AV$1,FALSE)</f>
        <v>16.136777326367199</v>
      </c>
      <c r="AL18" s="60">
        <f>VLOOKUP($A18,'ADR Raw Data'!$B$6:$BE$43,'ADR Raw Data'!AW$1,FALSE)</f>
        <v>14.8714043792243</v>
      </c>
      <c r="AM18" s="60">
        <f>VLOOKUP($A18,'ADR Raw Data'!$B$6:$BE$43,'ADR Raw Data'!AX$1,FALSE)</f>
        <v>16.037348220808799</v>
      </c>
      <c r="AN18" s="61">
        <f>VLOOKUP($A18,'ADR Raw Data'!$B$6:$BE$43,'ADR Raw Data'!AY$1,FALSE)</f>
        <v>13.9189520218873</v>
      </c>
      <c r="AO18" s="60">
        <f>VLOOKUP($A18,'ADR Raw Data'!$B$6:$BE$43,'ADR Raw Data'!BA$1,FALSE)</f>
        <v>22.038856167140001</v>
      </c>
      <c r="AP18" s="60">
        <f>VLOOKUP($A18,'ADR Raw Data'!$B$6:$BE$43,'ADR Raw Data'!BB$1,FALSE)</f>
        <v>25.400930998884999</v>
      </c>
      <c r="AQ18" s="61">
        <f>VLOOKUP($A18,'ADR Raw Data'!$B$6:$BE$43,'ADR Raw Data'!BC$1,FALSE)</f>
        <v>23.8398623478896</v>
      </c>
      <c r="AR18" s="62">
        <f>VLOOKUP($A18,'ADR Raw Data'!$B$6:$BE$43,'ADR Raw Data'!BE$1,FALSE)</f>
        <v>17.4716488843886</v>
      </c>
      <c r="AT18" s="64">
        <f>VLOOKUP($A18,'RevPAR Raw Data'!$B$6:$BE$43,'RevPAR Raw Data'!AG$1,FALSE)</f>
        <v>38.8848483265987</v>
      </c>
      <c r="AU18" s="65">
        <f>VLOOKUP($A18,'RevPAR Raw Data'!$B$6:$BE$43,'RevPAR Raw Data'!AH$1,FALSE)</f>
        <v>44.934330362789801</v>
      </c>
      <c r="AV18" s="65">
        <f>VLOOKUP($A18,'RevPAR Raw Data'!$B$6:$BE$43,'RevPAR Raw Data'!AI$1,FALSE)</f>
        <v>46.515006017217097</v>
      </c>
      <c r="AW18" s="65">
        <f>VLOOKUP($A18,'RevPAR Raw Data'!$B$6:$BE$43,'RevPAR Raw Data'!AJ$1,FALSE)</f>
        <v>46.428913259838303</v>
      </c>
      <c r="AX18" s="65">
        <f>VLOOKUP($A18,'RevPAR Raw Data'!$B$6:$BE$43,'RevPAR Raw Data'!AK$1,FALSE)</f>
        <v>46.9577999956078</v>
      </c>
      <c r="AY18" s="66">
        <f>VLOOKUP($A18,'RevPAR Raw Data'!$B$6:$BE$43,'RevPAR Raw Data'!AL$1,FALSE)</f>
        <v>44.744179592410397</v>
      </c>
      <c r="AZ18" s="65">
        <f>VLOOKUP($A18,'RevPAR Raw Data'!$B$6:$BE$43,'RevPAR Raw Data'!AN$1,FALSE)</f>
        <v>59.587893701686497</v>
      </c>
      <c r="BA18" s="65">
        <f>VLOOKUP($A18,'RevPAR Raw Data'!$B$6:$BE$43,'RevPAR Raw Data'!AO$1,FALSE)</f>
        <v>68.991421350140499</v>
      </c>
      <c r="BB18" s="66">
        <f>VLOOKUP($A18,'RevPAR Raw Data'!$B$6:$BE$43,'RevPAR Raw Data'!AP$1,FALSE)</f>
        <v>64.289657525913498</v>
      </c>
      <c r="BC18" s="67">
        <f>VLOOKUP($A18,'RevPAR Raw Data'!$B$6:$BE$43,'RevPAR Raw Data'!AR$1,FALSE)</f>
        <v>50.328601859125499</v>
      </c>
      <c r="BE18" s="59">
        <f>VLOOKUP($A18,'RevPAR Raw Data'!$B$6:$BE$43,'RevPAR Raw Data'!AT$1,FALSE)</f>
        <v>2.45961739549446</v>
      </c>
      <c r="BF18" s="60">
        <f>VLOOKUP($A18,'RevPAR Raw Data'!$B$6:$BE$43,'RevPAR Raw Data'!AU$1,FALSE)</f>
        <v>18.868389529195898</v>
      </c>
      <c r="BG18" s="60">
        <f>VLOOKUP($A18,'RevPAR Raw Data'!$B$6:$BE$43,'RevPAR Raw Data'!AV$1,FALSE)</f>
        <v>20.120245958076499</v>
      </c>
      <c r="BH18" s="60">
        <f>VLOOKUP($A18,'RevPAR Raw Data'!$B$6:$BE$43,'RevPAR Raw Data'!AW$1,FALSE)</f>
        <v>16.7352209483564</v>
      </c>
      <c r="BI18" s="60">
        <f>VLOOKUP($A18,'RevPAR Raw Data'!$B$6:$BE$43,'RevPAR Raw Data'!AX$1,FALSE)</f>
        <v>19.091214398781101</v>
      </c>
      <c r="BJ18" s="61">
        <f>VLOOKUP($A18,'RevPAR Raw Data'!$B$6:$BE$43,'RevPAR Raw Data'!AY$1,FALSE)</f>
        <v>15.510706536496</v>
      </c>
      <c r="BK18" s="60">
        <f>VLOOKUP($A18,'RevPAR Raw Data'!$B$6:$BE$43,'RevPAR Raw Data'!BA$1,FALSE)</f>
        <v>35.641736875990702</v>
      </c>
      <c r="BL18" s="60">
        <f>VLOOKUP($A18,'RevPAR Raw Data'!$B$6:$BE$43,'RevPAR Raw Data'!BB$1,FALSE)</f>
        <v>41.338222550586202</v>
      </c>
      <c r="BM18" s="61">
        <f>VLOOKUP($A18,'RevPAR Raw Data'!$B$6:$BE$43,'RevPAR Raw Data'!BC$1,FALSE)</f>
        <v>38.639930671446201</v>
      </c>
      <c r="BN18" s="62">
        <f>VLOOKUP($A18,'RevPAR Raw Data'!$B$6:$BE$43,'RevPAR Raw Data'!BE$1,FALSE)</f>
        <v>22.999911808793598</v>
      </c>
    </row>
    <row r="19" spans="1:66" x14ac:dyDescent="0.35">
      <c r="A19" s="78" t="s">
        <v>94</v>
      </c>
      <c r="B19" s="59">
        <f>VLOOKUP($A19,'Occupancy Raw Data'!$B$6:$BE$43,'Occupancy Raw Data'!AG$1,FALSE)</f>
        <v>34.524851149192202</v>
      </c>
      <c r="C19" s="60">
        <f>VLOOKUP($A19,'Occupancy Raw Data'!$B$6:$BE$43,'Occupancy Raw Data'!AH$1,FALSE)</f>
        <v>37.474124501162997</v>
      </c>
      <c r="D19" s="60">
        <f>VLOOKUP($A19,'Occupancy Raw Data'!$B$6:$BE$43,'Occupancy Raw Data'!AI$1,FALSE)</f>
        <v>39.2752726263898</v>
      </c>
      <c r="E19" s="60">
        <f>VLOOKUP($A19,'Occupancy Raw Data'!$B$6:$BE$43,'Occupancy Raw Data'!AJ$1,FALSE)</f>
        <v>39.354232911500397</v>
      </c>
      <c r="F19" s="60">
        <f>VLOOKUP($A19,'Occupancy Raw Data'!$B$6:$BE$43,'Occupancy Raw Data'!AK$1,FALSE)</f>
        <v>42.733586127561601</v>
      </c>
      <c r="G19" s="61">
        <f>VLOOKUP($A19,'Occupancy Raw Data'!$B$6:$BE$43,'Occupancy Raw Data'!AL$1,FALSE)</f>
        <v>38.673851641365601</v>
      </c>
      <c r="H19" s="60">
        <f>VLOOKUP($A19,'Occupancy Raw Data'!$B$6:$BE$43,'Occupancy Raw Data'!AN$1,FALSE)</f>
        <v>56.995867240424303</v>
      </c>
      <c r="I19" s="60">
        <f>VLOOKUP($A19,'Occupancy Raw Data'!$B$6:$BE$43,'Occupancy Raw Data'!AO$1,FALSE)</f>
        <v>62.869072472412697</v>
      </c>
      <c r="J19" s="61">
        <f>VLOOKUP($A19,'Occupancy Raw Data'!$B$6:$BE$43,'Occupancy Raw Data'!AP$1,FALSE)</f>
        <v>59.9324698564185</v>
      </c>
      <c r="K19" s="62">
        <f>VLOOKUP($A19,'Occupancy Raw Data'!$B$6:$BE$43,'Occupancy Raw Data'!AR$1,FALSE)</f>
        <v>44.753885615758101</v>
      </c>
      <c r="M19" s="59">
        <f>VLOOKUP($A19,'Occupancy Raw Data'!$B$6:$BE$43,'Occupancy Raw Data'!AT$1,FALSE)</f>
        <v>-16.3871067768785</v>
      </c>
      <c r="N19" s="60">
        <f>VLOOKUP($A19,'Occupancy Raw Data'!$B$6:$BE$43,'Occupancy Raw Data'!AU$1,FALSE)</f>
        <v>4.8874017109699599</v>
      </c>
      <c r="O19" s="60">
        <f>VLOOKUP($A19,'Occupancy Raw Data'!$B$6:$BE$43,'Occupancy Raw Data'!AV$1,FALSE)</f>
        <v>6.4609490204564297</v>
      </c>
      <c r="P19" s="60">
        <f>VLOOKUP($A19,'Occupancy Raw Data'!$B$6:$BE$43,'Occupancy Raw Data'!AW$1,FALSE)</f>
        <v>4.5285416872695903</v>
      </c>
      <c r="Q19" s="60">
        <f>VLOOKUP($A19,'Occupancy Raw Data'!$B$6:$BE$43,'Occupancy Raw Data'!AX$1,FALSE)</f>
        <v>8.7755320990106398</v>
      </c>
      <c r="R19" s="61">
        <f>VLOOKUP($A19,'Occupancy Raw Data'!$B$6:$BE$43,'Occupancy Raw Data'!AY$1,FALSE)</f>
        <v>1.3219991214290401</v>
      </c>
      <c r="S19" s="60">
        <f>VLOOKUP($A19,'Occupancy Raw Data'!$B$6:$BE$43,'Occupancy Raw Data'!BA$1,FALSE)</f>
        <v>4.0387350452135298</v>
      </c>
      <c r="T19" s="60">
        <f>VLOOKUP($A19,'Occupancy Raw Data'!$B$6:$BE$43,'Occupancy Raw Data'!BB$1,FALSE)</f>
        <v>-1.72517986725179</v>
      </c>
      <c r="U19" s="61">
        <f>VLOOKUP($A19,'Occupancy Raw Data'!$B$6:$BE$43,'Occupancy Raw Data'!BC$1,FALSE)</f>
        <v>0.93377024352739202</v>
      </c>
      <c r="V19" s="62">
        <f>VLOOKUP($A19,'Occupancy Raw Data'!$B$6:$BE$43,'Occupancy Raw Data'!BE$1,FALSE)</f>
        <v>1.18697305338615</v>
      </c>
      <c r="X19" s="64">
        <f>VLOOKUP($A19,'ADR Raw Data'!$B$6:$BE$43,'ADR Raw Data'!AG$1,FALSE)</f>
        <v>88.888432760539004</v>
      </c>
      <c r="Y19" s="65">
        <f>VLOOKUP($A19,'ADR Raw Data'!$B$6:$BE$43,'ADR Raw Data'!AH$1,FALSE)</f>
        <v>90.677951668564901</v>
      </c>
      <c r="Z19" s="65">
        <f>VLOOKUP($A19,'ADR Raw Data'!$B$6:$BE$43,'ADR Raw Data'!AI$1,FALSE)</f>
        <v>91.537145397739593</v>
      </c>
      <c r="AA19" s="65">
        <f>VLOOKUP($A19,'ADR Raw Data'!$B$6:$BE$43,'ADR Raw Data'!AJ$1,FALSE)</f>
        <v>91.080790081882697</v>
      </c>
      <c r="AB19" s="65">
        <f>VLOOKUP($A19,'ADR Raw Data'!$B$6:$BE$43,'ADR Raw Data'!AK$1,FALSE)</f>
        <v>93.975444999999993</v>
      </c>
      <c r="AC19" s="66">
        <f>VLOOKUP($A19,'ADR Raw Data'!$B$6:$BE$43,'ADR Raw Data'!AL$1,FALSE)</f>
        <v>91.344723773484901</v>
      </c>
      <c r="AD19" s="65">
        <f>VLOOKUP($A19,'ADR Raw Data'!$B$6:$BE$43,'ADR Raw Data'!AN$1,FALSE)</f>
        <v>112.399256288544</v>
      </c>
      <c r="AE19" s="65">
        <f>VLOOKUP($A19,'ADR Raw Data'!$B$6:$BE$43,'ADR Raw Data'!AO$1,FALSE)</f>
        <v>119.56500320547499</v>
      </c>
      <c r="AF19" s="66">
        <f>VLOOKUP($A19,'ADR Raw Data'!$B$6:$BE$43,'ADR Raw Data'!AP$1,FALSE)</f>
        <v>116.157685261343</v>
      </c>
      <c r="AG19" s="67">
        <f>VLOOKUP($A19,'ADR Raw Data'!$B$6:$BE$43,'ADR Raw Data'!AR$1,FALSE)</f>
        <v>100.848167405894</v>
      </c>
      <c r="AI19" s="59">
        <f>VLOOKUP($A19,'ADR Raw Data'!$B$6:$BE$43,'ADR Raw Data'!AT$1,FALSE)</f>
        <v>6.0847028369684697</v>
      </c>
      <c r="AJ19" s="60">
        <f>VLOOKUP($A19,'ADR Raw Data'!$B$6:$BE$43,'ADR Raw Data'!AU$1,FALSE)</f>
        <v>18.2180535256044</v>
      </c>
      <c r="AK19" s="60">
        <f>VLOOKUP($A19,'ADR Raw Data'!$B$6:$BE$43,'ADR Raw Data'!AV$1,FALSE)</f>
        <v>16.7002714355779</v>
      </c>
      <c r="AL19" s="60">
        <f>VLOOKUP($A19,'ADR Raw Data'!$B$6:$BE$43,'ADR Raw Data'!AW$1,FALSE)</f>
        <v>16.856640813106502</v>
      </c>
      <c r="AM19" s="60">
        <f>VLOOKUP($A19,'ADR Raw Data'!$B$6:$BE$43,'ADR Raw Data'!AX$1,FALSE)</f>
        <v>18.380213211487899</v>
      </c>
      <c r="AN19" s="61">
        <f>VLOOKUP($A19,'ADR Raw Data'!$B$6:$BE$43,'ADR Raw Data'!AY$1,FALSE)</f>
        <v>15.0896144416627</v>
      </c>
      <c r="AO19" s="60">
        <f>VLOOKUP($A19,'ADR Raw Data'!$B$6:$BE$43,'ADR Raw Data'!BA$1,FALSE)</f>
        <v>21.809421432459601</v>
      </c>
      <c r="AP19" s="60">
        <f>VLOOKUP($A19,'ADR Raw Data'!$B$6:$BE$43,'ADR Raw Data'!BB$1,FALSE)</f>
        <v>19.495535128112699</v>
      </c>
      <c r="AQ19" s="61">
        <f>VLOOKUP($A19,'ADR Raw Data'!$B$6:$BE$43,'ADR Raw Data'!BC$1,FALSE)</f>
        <v>20.411146389209499</v>
      </c>
      <c r="AR19" s="62">
        <f>VLOOKUP($A19,'ADR Raw Data'!$B$6:$BE$43,'ADR Raw Data'!BE$1,FALSE)</f>
        <v>17.364672084220299</v>
      </c>
      <c r="AT19" s="64">
        <f>VLOOKUP($A19,'RevPAR Raw Data'!$B$6:$BE$43,'RevPAR Raw Data'!AG$1,FALSE)</f>
        <v>30.6885990994259</v>
      </c>
      <c r="AU19" s="65">
        <f>VLOOKUP($A19,'RevPAR Raw Data'!$B$6:$BE$43,'RevPAR Raw Data'!AH$1,FALSE)</f>
        <v>33.9807685033824</v>
      </c>
      <c r="AV19" s="65">
        <f>VLOOKUP($A19,'RevPAR Raw Data'!$B$6:$BE$43,'RevPAR Raw Data'!AI$1,FALSE)</f>
        <v>35.951463409376998</v>
      </c>
      <c r="AW19" s="65">
        <f>VLOOKUP($A19,'RevPAR Raw Data'!$B$6:$BE$43,'RevPAR Raw Data'!AJ$1,FALSE)</f>
        <v>35.8441462664589</v>
      </c>
      <c r="AX19" s="65">
        <f>VLOOKUP($A19,'RevPAR Raw Data'!$B$6:$BE$43,'RevPAR Raw Data'!AK$1,FALSE)</f>
        <v>40.159077727834301</v>
      </c>
      <c r="AY19" s="66">
        <f>VLOOKUP($A19,'RevPAR Raw Data'!$B$6:$BE$43,'RevPAR Raw Data'!AL$1,FALSE)</f>
        <v>35.326522954372798</v>
      </c>
      <c r="AZ19" s="65">
        <f>VLOOKUP($A19,'RevPAR Raw Data'!$B$6:$BE$43,'RevPAR Raw Data'!AN$1,FALSE)</f>
        <v>64.062930893442896</v>
      </c>
      <c r="BA19" s="65">
        <f>VLOOKUP($A19,'RevPAR Raw Data'!$B$6:$BE$43,'RevPAR Raw Data'!AO$1,FALSE)</f>
        <v>75.1694085168931</v>
      </c>
      <c r="BB19" s="66">
        <f>VLOOKUP($A19,'RevPAR Raw Data'!$B$6:$BE$43,'RevPAR Raw Data'!AP$1,FALSE)</f>
        <v>69.616169705168005</v>
      </c>
      <c r="BC19" s="67">
        <f>VLOOKUP($A19,'RevPAR Raw Data'!$B$6:$BE$43,'RevPAR Raw Data'!AR$1,FALSE)</f>
        <v>45.133473486422403</v>
      </c>
      <c r="BE19" s="59">
        <f>VLOOKUP($A19,'RevPAR Raw Data'!$B$6:$BE$43,'RevPAR Raw Data'!AT$1,FALSE)</f>
        <v>-11.299510690859901</v>
      </c>
      <c r="BF19" s="60">
        <f>VLOOKUP($A19,'RevPAR Raw Data'!$B$6:$BE$43,'RevPAR Raw Data'!AU$1,FALSE)</f>
        <v>23.995844696290199</v>
      </c>
      <c r="BG19" s="60">
        <f>VLOOKUP($A19,'RevPAR Raw Data'!$B$6:$BE$43,'RevPAR Raw Data'!AV$1,FALSE)</f>
        <v>24.2402164797649</v>
      </c>
      <c r="BH19" s="60">
        <f>VLOOKUP($A19,'RevPAR Raw Data'!$B$6:$BE$43,'RevPAR Raw Data'!AW$1,FALSE)</f>
        <v>22.1485425066709</v>
      </c>
      <c r="BI19" s="60">
        <f>VLOOKUP($A19,'RevPAR Raw Data'!$B$6:$BE$43,'RevPAR Raw Data'!AX$1,FALSE)</f>
        <v>28.768706820739201</v>
      </c>
      <c r="BJ19" s="61">
        <f>VLOOKUP($A19,'RevPAR Raw Data'!$B$6:$BE$43,'RevPAR Raw Data'!AY$1,FALSE)</f>
        <v>16.611098133437601</v>
      </c>
      <c r="BK19" s="60">
        <f>VLOOKUP($A19,'RevPAR Raw Data'!$B$6:$BE$43,'RevPAR Raw Data'!BA$1,FALSE)</f>
        <v>26.728981224224199</v>
      </c>
      <c r="BL19" s="60">
        <f>VLOOKUP($A19,'RevPAR Raw Data'!$B$6:$BE$43,'RevPAR Raw Data'!BB$1,FALSE)</f>
        <v>17.434022213817698</v>
      </c>
      <c r="BM19" s="61">
        <f>VLOOKUP($A19,'RevPAR Raw Data'!$B$6:$BE$43,'RevPAR Raw Data'!BC$1,FALSE)</f>
        <v>21.5355098440821</v>
      </c>
      <c r="BN19" s="62">
        <f>VLOOKUP($A19,'RevPAR Raw Data'!$B$6:$BE$43,'RevPAR Raw Data'!BE$1,FALSE)</f>
        <v>18.757759116055102</v>
      </c>
    </row>
    <row r="20" spans="1:66" x14ac:dyDescent="0.35">
      <c r="A20" s="78" t="s">
        <v>29</v>
      </c>
      <c r="B20" s="59">
        <f>VLOOKUP($A20,'Occupancy Raw Data'!$B$6:$BE$43,'Occupancy Raw Data'!AG$1,FALSE)</f>
        <v>21.605202973127501</v>
      </c>
      <c r="C20" s="60">
        <f>VLOOKUP($A20,'Occupancy Raw Data'!$B$6:$BE$43,'Occupancy Raw Data'!AH$1,FALSE)</f>
        <v>24.0030017152658</v>
      </c>
      <c r="D20" s="60">
        <f>VLOOKUP($A20,'Occupancy Raw Data'!$B$6:$BE$43,'Occupancy Raw Data'!AI$1,FALSE)</f>
        <v>24.1162608012568</v>
      </c>
      <c r="E20" s="60">
        <f>VLOOKUP($A20,'Occupancy Raw Data'!$B$6:$BE$43,'Occupancy Raw Data'!AJ$1,FALSE)</f>
        <v>25.119617224880301</v>
      </c>
      <c r="F20" s="60">
        <f>VLOOKUP($A20,'Occupancy Raw Data'!$B$6:$BE$43,'Occupancy Raw Data'!AK$1,FALSE)</f>
        <v>26.597871884596099</v>
      </c>
      <c r="G20" s="61">
        <f>VLOOKUP($A20,'Occupancy Raw Data'!$B$6:$BE$43,'Occupancy Raw Data'!AL$1,FALSE)</f>
        <v>24.288857457174199</v>
      </c>
      <c r="H20" s="60">
        <f>VLOOKUP($A20,'Occupancy Raw Data'!$B$6:$BE$43,'Occupancy Raw Data'!AN$1,FALSE)</f>
        <v>39.805755909447903</v>
      </c>
      <c r="I20" s="60">
        <f>VLOOKUP($A20,'Occupancy Raw Data'!$B$6:$BE$43,'Occupancy Raw Data'!AO$1,FALSE)</f>
        <v>45.872313075769398</v>
      </c>
      <c r="J20" s="61">
        <f>VLOOKUP($A20,'Occupancy Raw Data'!$B$6:$BE$43,'Occupancy Raw Data'!AP$1,FALSE)</f>
        <v>42.839034492608697</v>
      </c>
      <c r="K20" s="62">
        <f>VLOOKUP($A20,'Occupancy Raw Data'!$B$6:$BE$43,'Occupancy Raw Data'!AR$1,FALSE)</f>
        <v>29.590097858141402</v>
      </c>
      <c r="M20" s="59">
        <f>VLOOKUP($A20,'Occupancy Raw Data'!$B$6:$BE$43,'Occupancy Raw Data'!AT$1,FALSE)</f>
        <v>11.1644882046538</v>
      </c>
      <c r="N20" s="60">
        <f>VLOOKUP($A20,'Occupancy Raw Data'!$B$6:$BE$43,'Occupancy Raw Data'!AU$1,FALSE)</f>
        <v>29.035069461871</v>
      </c>
      <c r="O20" s="60">
        <f>VLOOKUP($A20,'Occupancy Raw Data'!$B$6:$BE$43,'Occupancy Raw Data'!AV$1,FALSE)</f>
        <v>31.863079385981401</v>
      </c>
      <c r="P20" s="60">
        <f>VLOOKUP($A20,'Occupancy Raw Data'!$B$6:$BE$43,'Occupancy Raw Data'!AW$1,FALSE)</f>
        <v>33.354568496957</v>
      </c>
      <c r="Q20" s="60">
        <f>VLOOKUP($A20,'Occupancy Raw Data'!$B$6:$BE$43,'Occupancy Raw Data'!AX$1,FALSE)</f>
        <v>42.957204335754803</v>
      </c>
      <c r="R20" s="61">
        <f>VLOOKUP($A20,'Occupancy Raw Data'!$B$6:$BE$43,'Occupancy Raw Data'!AY$1,FALSE)</f>
        <v>29.515996081876999</v>
      </c>
      <c r="S20" s="60">
        <f>VLOOKUP($A20,'Occupancy Raw Data'!$B$6:$BE$43,'Occupancy Raw Data'!BA$1,FALSE)</f>
        <v>55.646098012878298</v>
      </c>
      <c r="T20" s="60">
        <f>VLOOKUP($A20,'Occupancy Raw Data'!$B$6:$BE$43,'Occupancy Raw Data'!BB$1,FALSE)</f>
        <v>50.078063379874301</v>
      </c>
      <c r="U20" s="61">
        <f>VLOOKUP($A20,'Occupancy Raw Data'!$B$6:$BE$43,'Occupancy Raw Data'!BC$1,FALSE)</f>
        <v>52.614569366609302</v>
      </c>
      <c r="V20" s="62">
        <f>VLOOKUP($A20,'Occupancy Raw Data'!$B$6:$BE$43,'Occupancy Raw Data'!BE$1,FALSE)</f>
        <v>38.169991061910601</v>
      </c>
      <c r="X20" s="64">
        <f>VLOOKUP($A20,'ADR Raw Data'!$B$6:$BE$43,'ADR Raw Data'!AG$1,FALSE)</f>
        <v>111.79483790936099</v>
      </c>
      <c r="Y20" s="65">
        <f>VLOOKUP($A20,'ADR Raw Data'!$B$6:$BE$43,'ADR Raw Data'!AH$1,FALSE)</f>
        <v>95.913348220931894</v>
      </c>
      <c r="Z20" s="65">
        <f>VLOOKUP($A20,'ADR Raw Data'!$B$6:$BE$43,'ADR Raw Data'!AI$1,FALSE)</f>
        <v>89.688489783831798</v>
      </c>
      <c r="AA20" s="65">
        <f>VLOOKUP($A20,'ADR Raw Data'!$B$6:$BE$43,'ADR Raw Data'!AJ$1,FALSE)</f>
        <v>92.974444918265803</v>
      </c>
      <c r="AB20" s="65">
        <f>VLOOKUP($A20,'ADR Raw Data'!$B$6:$BE$43,'ADR Raw Data'!AK$1,FALSE)</f>
        <v>103.57877567458701</v>
      </c>
      <c r="AC20" s="66">
        <f>VLOOKUP($A20,'ADR Raw Data'!$B$6:$BE$43,'ADR Raw Data'!AL$1,FALSE)</f>
        <v>98.572134054880706</v>
      </c>
      <c r="AD20" s="65">
        <f>VLOOKUP($A20,'ADR Raw Data'!$B$6:$BE$43,'ADR Raw Data'!AN$1,FALSE)</f>
        <v>138.251673842841</v>
      </c>
      <c r="AE20" s="65">
        <f>VLOOKUP($A20,'ADR Raw Data'!$B$6:$BE$43,'ADR Raw Data'!AO$1,FALSE)</f>
        <v>141.419231727251</v>
      </c>
      <c r="AF20" s="66">
        <f>VLOOKUP($A20,'ADR Raw Data'!$B$6:$BE$43,'ADR Raw Data'!AP$1,FALSE)</f>
        <v>139.94759449885299</v>
      </c>
      <c r="AG20" s="67">
        <f>VLOOKUP($A20,'ADR Raw Data'!$B$6:$BE$43,'ADR Raw Data'!AR$1,FALSE)</f>
        <v>115.690627974343</v>
      </c>
      <c r="AI20" s="59">
        <f>VLOOKUP($A20,'ADR Raw Data'!$B$6:$BE$43,'ADR Raw Data'!AT$1,FALSE)</f>
        <v>8.2728734611404207</v>
      </c>
      <c r="AJ20" s="60">
        <f>VLOOKUP($A20,'ADR Raw Data'!$B$6:$BE$43,'ADR Raw Data'!AU$1,FALSE)</f>
        <v>10.6443787199543</v>
      </c>
      <c r="AK20" s="60">
        <f>VLOOKUP($A20,'ADR Raw Data'!$B$6:$BE$43,'ADR Raw Data'!AV$1,FALSE)</f>
        <v>6.9013421607798797</v>
      </c>
      <c r="AL20" s="60">
        <f>VLOOKUP($A20,'ADR Raw Data'!$B$6:$BE$43,'ADR Raw Data'!AW$1,FALSE)</f>
        <v>8.2514306200278806</v>
      </c>
      <c r="AM20" s="60">
        <f>VLOOKUP($A20,'ADR Raw Data'!$B$6:$BE$43,'ADR Raw Data'!AX$1,FALSE)</f>
        <v>14.410774334751499</v>
      </c>
      <c r="AN20" s="61">
        <f>VLOOKUP($A20,'ADR Raw Data'!$B$6:$BE$43,'ADR Raw Data'!AY$1,FALSE)</f>
        <v>9.3098633375438702</v>
      </c>
      <c r="AO20" s="60">
        <f>VLOOKUP($A20,'ADR Raw Data'!$B$6:$BE$43,'ADR Raw Data'!BA$1,FALSE)</f>
        <v>21.4350821779251</v>
      </c>
      <c r="AP20" s="60">
        <f>VLOOKUP($A20,'ADR Raw Data'!$B$6:$BE$43,'ADR Raw Data'!BB$1,FALSE)</f>
        <v>8.8893027824768396</v>
      </c>
      <c r="AQ20" s="61">
        <f>VLOOKUP($A20,'ADR Raw Data'!$B$6:$BE$43,'ADR Raw Data'!BC$1,FALSE)</f>
        <v>14.174282270687099</v>
      </c>
      <c r="AR20" s="62">
        <f>VLOOKUP($A20,'ADR Raw Data'!$B$6:$BE$43,'ADR Raw Data'!BE$1,FALSE)</f>
        <v>13.077927504097801</v>
      </c>
      <c r="AT20" s="64">
        <f>VLOOKUP($A20,'RevPAR Raw Data'!$B$6:$BE$43,'RevPAR Raw Data'!AG$1,FALSE)</f>
        <v>24.1535016437964</v>
      </c>
      <c r="AU20" s="65">
        <f>VLOOKUP($A20,'RevPAR Raw Data'!$B$6:$BE$43,'RevPAR Raw Data'!AH$1,FALSE)</f>
        <v>23.0220826186392</v>
      </c>
      <c r="AV20" s="65">
        <f>VLOOKUP($A20,'RevPAR Raw Data'!$B$6:$BE$43,'RevPAR Raw Data'!AI$1,FALSE)</f>
        <v>21.629510104977498</v>
      </c>
      <c r="AW20" s="65">
        <f>VLOOKUP($A20,'RevPAR Raw Data'!$B$6:$BE$43,'RevPAR Raw Data'!AJ$1,FALSE)</f>
        <v>23.354824680425601</v>
      </c>
      <c r="AX20" s="65">
        <f>VLOOKUP($A20,'RevPAR Raw Data'!$B$6:$BE$43,'RevPAR Raw Data'!AK$1,FALSE)</f>
        <v>27.549750053559901</v>
      </c>
      <c r="AY20" s="66">
        <f>VLOOKUP($A20,'RevPAR Raw Data'!$B$6:$BE$43,'RevPAR Raw Data'!AL$1,FALSE)</f>
        <v>23.942045133084701</v>
      </c>
      <c r="AZ20" s="65">
        <f>VLOOKUP($A20,'RevPAR Raw Data'!$B$6:$BE$43,'RevPAR Raw Data'!AN$1,FALSE)</f>
        <v>55.032123830607702</v>
      </c>
      <c r="BA20" s="65">
        <f>VLOOKUP($A20,'RevPAR Raw Data'!$B$6:$BE$43,'RevPAR Raw Data'!AO$1,FALSE)</f>
        <v>64.872272727272701</v>
      </c>
      <c r="BB20" s="66">
        <f>VLOOKUP($A20,'RevPAR Raw Data'!$B$6:$BE$43,'RevPAR Raw Data'!AP$1,FALSE)</f>
        <v>59.952198278940202</v>
      </c>
      <c r="BC20" s="67">
        <f>VLOOKUP($A20,'RevPAR Raw Data'!$B$6:$BE$43,'RevPAR Raw Data'!AR$1,FALSE)</f>
        <v>34.232970030306397</v>
      </c>
      <c r="BE20" s="59">
        <f>VLOOKUP($A20,'RevPAR Raw Data'!$B$6:$BE$43,'RevPAR Raw Data'!AT$1,FALSE)</f>
        <v>20.360985647549199</v>
      </c>
      <c r="BF20" s="60">
        <f>VLOOKUP($A20,'RevPAR Raw Data'!$B$6:$BE$43,'RevPAR Raw Data'!AU$1,FALSE)</f>
        <v>42.770050936948699</v>
      </c>
      <c r="BG20" s="60">
        <f>VLOOKUP($A20,'RevPAR Raw Data'!$B$6:$BE$43,'RevPAR Raw Data'!AV$1,FALSE)</f>
        <v>40.963401678148799</v>
      </c>
      <c r="BH20" s="60">
        <f>VLOOKUP($A20,'RevPAR Raw Data'!$B$6:$BE$43,'RevPAR Raw Data'!AW$1,FALSE)</f>
        <v>44.358228195121001</v>
      </c>
      <c r="BI20" s="60">
        <f>VLOOKUP($A20,'RevPAR Raw Data'!$B$6:$BE$43,'RevPAR Raw Data'!AX$1,FALSE)</f>
        <v>63.558444447850199</v>
      </c>
      <c r="BJ20" s="61">
        <f>VLOOKUP($A20,'RevPAR Raw Data'!$B$6:$BE$43,'RevPAR Raw Data'!AY$1,FALSE)</f>
        <v>41.573758317358497</v>
      </c>
      <c r="BK20" s="60">
        <f>VLOOKUP($A20,'RevPAR Raw Data'!$B$6:$BE$43,'RevPAR Raw Data'!BA$1,FALSE)</f>
        <v>89.0089670286727</v>
      </c>
      <c r="BL20" s="60">
        <f>VLOOKUP($A20,'RevPAR Raw Data'!$B$6:$BE$43,'RevPAR Raw Data'!BB$1,FALSE)</f>
        <v>63.418956843788798</v>
      </c>
      <c r="BM20" s="61">
        <f>VLOOKUP($A20,'RevPAR Raw Data'!$B$6:$BE$43,'RevPAR Raw Data'!BC$1,FALSE)</f>
        <v>74.246589214826201</v>
      </c>
      <c r="BN20" s="62">
        <f>VLOOKUP($A20,'RevPAR Raw Data'!$B$6:$BE$43,'RevPAR Raw Data'!BE$1,FALSE)</f>
        <v>56.239762325405799</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32.126939485663797</v>
      </c>
      <c r="C22" s="60">
        <f>VLOOKUP($A22,'Occupancy Raw Data'!$B$6:$BE$43,'Occupancy Raw Data'!AH$1,FALSE)</f>
        <v>42.680885287897198</v>
      </c>
      <c r="D22" s="60">
        <f>VLOOKUP($A22,'Occupancy Raw Data'!$B$6:$BE$43,'Occupancy Raw Data'!AI$1,FALSE)</f>
        <v>45.7035884411534</v>
      </c>
      <c r="E22" s="60">
        <f>VLOOKUP($A22,'Occupancy Raw Data'!$B$6:$BE$43,'Occupancy Raw Data'!AJ$1,FALSE)</f>
        <v>46.386817143913198</v>
      </c>
      <c r="F22" s="60">
        <f>VLOOKUP($A22,'Occupancy Raw Data'!$B$6:$BE$43,'Occupancy Raw Data'!AK$1,FALSE)</f>
        <v>45.2111391318345</v>
      </c>
      <c r="G22" s="61">
        <f>VLOOKUP($A22,'Occupancy Raw Data'!$B$6:$BE$43,'Occupancy Raw Data'!AL$1,FALSE)</f>
        <v>42.420745706785901</v>
      </c>
      <c r="H22" s="60">
        <f>VLOOKUP($A22,'Occupancy Raw Data'!$B$6:$BE$43,'Occupancy Raw Data'!AN$1,FALSE)</f>
        <v>51.675579641453901</v>
      </c>
      <c r="I22" s="60">
        <f>VLOOKUP($A22,'Occupancy Raw Data'!$B$6:$BE$43,'Occupancy Raw Data'!AO$1,FALSE)</f>
        <v>51.174783733671902</v>
      </c>
      <c r="J22" s="61">
        <f>VLOOKUP($A22,'Occupancy Raw Data'!$B$6:$BE$43,'Occupancy Raw Data'!AP$1,FALSE)</f>
        <v>51.425181687562898</v>
      </c>
      <c r="K22" s="62">
        <f>VLOOKUP($A22,'Occupancy Raw Data'!$B$6:$BE$43,'Occupancy Raw Data'!AR$1,FALSE)</f>
        <v>44.992966309816097</v>
      </c>
      <c r="M22" s="59">
        <f>VLOOKUP($A22,'Occupancy Raw Data'!$B$6:$BE$43,'Occupancy Raw Data'!AT$1,FALSE)</f>
        <v>-7.2453719933832303</v>
      </c>
      <c r="N22" s="60">
        <f>VLOOKUP($A22,'Occupancy Raw Data'!$B$6:$BE$43,'Occupancy Raw Data'!AU$1,FALSE)</f>
        <v>7.6529771990463704</v>
      </c>
      <c r="O22" s="60">
        <f>VLOOKUP($A22,'Occupancy Raw Data'!$B$6:$BE$43,'Occupancy Raw Data'!AV$1,FALSE)</f>
        <v>8.3634296588462593</v>
      </c>
      <c r="P22" s="60">
        <f>VLOOKUP($A22,'Occupancy Raw Data'!$B$6:$BE$43,'Occupancy Raw Data'!AW$1,FALSE)</f>
        <v>3.4094323379900602</v>
      </c>
      <c r="Q22" s="60">
        <f>VLOOKUP($A22,'Occupancy Raw Data'!$B$6:$BE$43,'Occupancy Raw Data'!AX$1,FALSE)</f>
        <v>6.4493530227551599</v>
      </c>
      <c r="R22" s="61">
        <f>VLOOKUP($A22,'Occupancy Raw Data'!$B$6:$BE$43,'Occupancy Raw Data'!AY$1,FALSE)</f>
        <v>4.0788053206561301</v>
      </c>
      <c r="S22" s="60">
        <f>VLOOKUP($A22,'Occupancy Raw Data'!$B$6:$BE$43,'Occupancy Raw Data'!BA$1,FALSE)</f>
        <v>20.261040571153998</v>
      </c>
      <c r="T22" s="60">
        <f>VLOOKUP($A22,'Occupancy Raw Data'!$B$6:$BE$43,'Occupancy Raw Data'!BB$1,FALSE)</f>
        <v>10.8051701337717</v>
      </c>
      <c r="U22" s="61">
        <f>VLOOKUP($A22,'Occupancy Raw Data'!$B$6:$BE$43,'Occupancy Raw Data'!BC$1,FALSE)</f>
        <v>15.3626122736823</v>
      </c>
      <c r="V22" s="62">
        <f>VLOOKUP($A22,'Occupancy Raw Data'!$B$6:$BE$43,'Occupancy Raw Data'!BE$1,FALSE)</f>
        <v>7.51157528109227</v>
      </c>
      <c r="X22" s="64">
        <f>VLOOKUP($A22,'ADR Raw Data'!$B$6:$BE$43,'ADR Raw Data'!AG$1,FALSE)</f>
        <v>85.367860955525003</v>
      </c>
      <c r="Y22" s="65">
        <f>VLOOKUP($A22,'ADR Raw Data'!$B$6:$BE$43,'ADR Raw Data'!AH$1,FALSE)</f>
        <v>87.388758228413494</v>
      </c>
      <c r="Z22" s="65">
        <f>VLOOKUP($A22,'ADR Raw Data'!$B$6:$BE$43,'ADR Raw Data'!AI$1,FALSE)</f>
        <v>88.480466462300996</v>
      </c>
      <c r="AA22" s="65">
        <f>VLOOKUP($A22,'ADR Raw Data'!$B$6:$BE$43,'ADR Raw Data'!AJ$1,FALSE)</f>
        <v>89.156353198982004</v>
      </c>
      <c r="AB22" s="65">
        <f>VLOOKUP($A22,'ADR Raw Data'!$B$6:$BE$43,'ADR Raw Data'!AK$1,FALSE)</f>
        <v>90.440477279320604</v>
      </c>
      <c r="AC22" s="66">
        <f>VLOOKUP($A22,'ADR Raw Data'!$B$6:$BE$43,'ADR Raw Data'!AL$1,FALSE)</f>
        <v>88.354534575394794</v>
      </c>
      <c r="AD22" s="65">
        <f>VLOOKUP($A22,'ADR Raw Data'!$B$6:$BE$43,'ADR Raw Data'!AN$1,FALSE)</f>
        <v>104.42995324019</v>
      </c>
      <c r="AE22" s="65">
        <f>VLOOKUP($A22,'ADR Raw Data'!$B$6:$BE$43,'ADR Raw Data'!AO$1,FALSE)</f>
        <v>107.02894121416099</v>
      </c>
      <c r="AF22" s="66">
        <f>VLOOKUP($A22,'ADR Raw Data'!$B$6:$BE$43,'ADR Raw Data'!AP$1,FALSE)</f>
        <v>105.723119769989</v>
      </c>
      <c r="AG22" s="67">
        <f>VLOOKUP($A22,'ADR Raw Data'!$B$6:$BE$43,'ADR Raw Data'!AR$1,FALSE)</f>
        <v>94.0253739926642</v>
      </c>
      <c r="AH22" s="94"/>
      <c r="AI22" s="59">
        <f>VLOOKUP($A22,'ADR Raw Data'!$B$6:$BE$43,'ADR Raw Data'!AT$1,FALSE)</f>
        <v>9.3991714991945106</v>
      </c>
      <c r="AJ22" s="60">
        <f>VLOOKUP($A22,'ADR Raw Data'!$B$6:$BE$43,'ADR Raw Data'!AU$1,FALSE)</f>
        <v>14.4770360142151</v>
      </c>
      <c r="AK22" s="60">
        <f>VLOOKUP($A22,'ADR Raw Data'!$B$6:$BE$43,'ADR Raw Data'!AV$1,FALSE)</f>
        <v>14.6512588239653</v>
      </c>
      <c r="AL22" s="60">
        <f>VLOOKUP($A22,'ADR Raw Data'!$B$6:$BE$43,'ADR Raw Data'!AW$1,FALSE)</f>
        <v>15.1645612912678</v>
      </c>
      <c r="AM22" s="60">
        <f>VLOOKUP($A22,'ADR Raw Data'!$B$6:$BE$43,'ADR Raw Data'!AX$1,FALSE)</f>
        <v>14.629146678151301</v>
      </c>
      <c r="AN22" s="61">
        <f>VLOOKUP($A22,'ADR Raw Data'!$B$6:$BE$43,'ADR Raw Data'!AY$1,FALSE)</f>
        <v>13.9030959956849</v>
      </c>
      <c r="AO22" s="60">
        <f>VLOOKUP($A22,'ADR Raw Data'!$B$6:$BE$43,'ADR Raw Data'!BA$1,FALSE)</f>
        <v>22.0608787174958</v>
      </c>
      <c r="AP22" s="60">
        <f>VLOOKUP($A22,'ADR Raw Data'!$B$6:$BE$43,'ADR Raw Data'!BB$1,FALSE)</f>
        <v>22.270220478252199</v>
      </c>
      <c r="AQ22" s="61">
        <f>VLOOKUP($A22,'ADR Raw Data'!$B$6:$BE$43,'ADR Raw Data'!BC$1,FALSE)</f>
        <v>22.109087026050499</v>
      </c>
      <c r="AR22" s="62">
        <f>VLOOKUP($A22,'ADR Raw Data'!$B$6:$BE$43,'ADR Raw Data'!BE$1,FALSE)</f>
        <v>17.0744837496113</v>
      </c>
      <c r="AT22" s="64">
        <f>VLOOKUP($A22,'RevPAR Raw Data'!$B$6:$BE$43,'RevPAR Raw Data'!AG$1,FALSE)</f>
        <v>27.426081029387198</v>
      </c>
      <c r="AU22" s="65">
        <f>VLOOKUP($A22,'RevPAR Raw Data'!$B$6:$BE$43,'RevPAR Raw Data'!AH$1,FALSE)</f>
        <v>37.298295653986997</v>
      </c>
      <c r="AV22" s="65">
        <f>VLOOKUP($A22,'RevPAR Raw Data'!$B$6:$BE$43,'RevPAR Raw Data'!AI$1,FALSE)</f>
        <v>40.438748242742903</v>
      </c>
      <c r="AW22" s="65">
        <f>VLOOKUP($A22,'RevPAR Raw Data'!$B$6:$BE$43,'RevPAR Raw Data'!AJ$1,FALSE)</f>
        <v>41.356794530593199</v>
      </c>
      <c r="AX22" s="65">
        <f>VLOOKUP($A22,'RevPAR Raw Data'!$B$6:$BE$43,'RevPAR Raw Data'!AK$1,FALSE)</f>
        <v>40.889170014248798</v>
      </c>
      <c r="AY22" s="66">
        <f>VLOOKUP($A22,'RevPAR Raw Data'!$B$6:$BE$43,'RevPAR Raw Data'!AL$1,FALSE)</f>
        <v>37.480652432642401</v>
      </c>
      <c r="AZ22" s="65">
        <f>VLOOKUP($A22,'RevPAR Raw Data'!$B$6:$BE$43,'RevPAR Raw Data'!AN$1,FALSE)</f>
        <v>53.964783656167803</v>
      </c>
      <c r="BA22" s="65">
        <f>VLOOKUP($A22,'RevPAR Raw Data'!$B$6:$BE$43,'RevPAR Raw Data'!AO$1,FALSE)</f>
        <v>54.771829198786101</v>
      </c>
      <c r="BB22" s="66">
        <f>VLOOKUP($A22,'RevPAR Raw Data'!$B$6:$BE$43,'RevPAR Raw Data'!AP$1,FALSE)</f>
        <v>54.368306427477002</v>
      </c>
      <c r="BC22" s="67">
        <f>VLOOKUP($A22,'RevPAR Raw Data'!$B$6:$BE$43,'RevPAR Raw Data'!AR$1,FALSE)</f>
        <v>42.304804843197999</v>
      </c>
      <c r="BE22" s="59">
        <f>VLOOKUP($A22,'RevPAR Raw Data'!$B$6:$BE$43,'RevPAR Raw Data'!AT$1,FALSE)</f>
        <v>1.47279456639858</v>
      </c>
      <c r="BF22" s="60">
        <f>VLOOKUP($A22,'RevPAR Raw Data'!$B$6:$BE$43,'RevPAR Raw Data'!AU$1,FALSE)</f>
        <v>23.237937478527002</v>
      </c>
      <c r="BG22" s="60">
        <f>VLOOKUP($A22,'RevPAR Raw Data'!$B$6:$BE$43,'RevPAR Raw Data'!AV$1,FALSE)</f>
        <v>24.2400362086894</v>
      </c>
      <c r="BH22" s="60">
        <f>VLOOKUP($A22,'RevPAR Raw Data'!$B$6:$BE$43,'RevPAR Raw Data'!AW$1,FALSE)</f>
        <v>19.091019085836699</v>
      </c>
      <c r="BI22" s="60">
        <f>VLOOKUP($A22,'RevPAR Raw Data'!$B$6:$BE$43,'RevPAR Raw Data'!AX$1,FALSE)</f>
        <v>22.021985014397099</v>
      </c>
      <c r="BJ22" s="61">
        <f>VLOOKUP($A22,'RevPAR Raw Data'!$B$6:$BE$43,'RevPAR Raw Data'!AY$1,FALSE)</f>
        <v>18.548981535548901</v>
      </c>
      <c r="BK22" s="60">
        <f>VLOOKUP($A22,'RevPAR Raw Data'!$B$6:$BE$43,'RevPAR Raw Data'!BA$1,FALSE)</f>
        <v>46.791682875954699</v>
      </c>
      <c r="BL22" s="60">
        <f>VLOOKUP($A22,'RevPAR Raw Data'!$B$6:$BE$43,'RevPAR Raw Data'!BB$1,FALSE)</f>
        <v>35.481725823865098</v>
      </c>
      <c r="BM22" s="61">
        <f>VLOOKUP($A22,'RevPAR Raw Data'!$B$6:$BE$43,'RevPAR Raw Data'!BC$1,FALSE)</f>
        <v>40.868232616796099</v>
      </c>
      <c r="BN22" s="62">
        <f>VLOOKUP($A22,'RevPAR Raw Data'!$B$6:$BE$43,'RevPAR Raw Data'!BE$1,FALSE)</f>
        <v>25.868621731413501</v>
      </c>
    </row>
    <row r="23" spans="1:66" x14ac:dyDescent="0.35">
      <c r="A23" s="78" t="s">
        <v>71</v>
      </c>
      <c r="B23" s="59">
        <f>VLOOKUP($A23,'Occupancy Raw Data'!$B$6:$BE$43,'Occupancy Raw Data'!AG$1,FALSE)</f>
        <v>30.688046800885399</v>
      </c>
      <c r="C23" s="60">
        <f>VLOOKUP($A23,'Occupancy Raw Data'!$B$6:$BE$43,'Occupancy Raw Data'!AH$1,FALSE)</f>
        <v>40.944186781912002</v>
      </c>
      <c r="D23" s="60">
        <f>VLOOKUP($A23,'Occupancy Raw Data'!$B$6:$BE$43,'Occupancy Raw Data'!AI$1,FALSE)</f>
        <v>43.242068093180102</v>
      </c>
      <c r="E23" s="60">
        <f>VLOOKUP($A23,'Occupancy Raw Data'!$B$6:$BE$43,'Occupancy Raw Data'!AJ$1,FALSE)</f>
        <v>43.568831031938402</v>
      </c>
      <c r="F23" s="60">
        <f>VLOOKUP($A23,'Occupancy Raw Data'!$B$6:$BE$43,'Occupancy Raw Data'!AK$1,FALSE)</f>
        <v>40.986349741751802</v>
      </c>
      <c r="G23" s="61">
        <f>VLOOKUP($A23,'Occupancy Raw Data'!$B$6:$BE$43,'Occupancy Raw Data'!AL$1,FALSE)</f>
        <v>39.885896489933501</v>
      </c>
      <c r="H23" s="60">
        <f>VLOOKUP($A23,'Occupancy Raw Data'!$B$6:$BE$43,'Occupancy Raw Data'!AN$1,FALSE)</f>
        <v>46.0366817750606</v>
      </c>
      <c r="I23" s="60">
        <f>VLOOKUP($A23,'Occupancy Raw Data'!$B$6:$BE$43,'Occupancy Raw Data'!AO$1,FALSE)</f>
        <v>45.612416991672802</v>
      </c>
      <c r="J23" s="61">
        <f>VLOOKUP($A23,'Occupancy Raw Data'!$B$6:$BE$43,'Occupancy Raw Data'!AP$1,FALSE)</f>
        <v>45.824549383366701</v>
      </c>
      <c r="K23" s="62">
        <f>VLOOKUP($A23,'Occupancy Raw Data'!$B$6:$BE$43,'Occupancy Raw Data'!AR$1,FALSE)</f>
        <v>41.582654459485902</v>
      </c>
      <c r="M23" s="59">
        <f>VLOOKUP($A23,'Occupancy Raw Data'!$B$6:$BE$43,'Occupancy Raw Data'!AT$1,FALSE)</f>
        <v>-13.525122041240101</v>
      </c>
      <c r="N23" s="60">
        <f>VLOOKUP($A23,'Occupancy Raw Data'!$B$6:$BE$43,'Occupancy Raw Data'!AU$1,FALSE)</f>
        <v>-0.376501984186072</v>
      </c>
      <c r="O23" s="60">
        <f>VLOOKUP($A23,'Occupancy Raw Data'!$B$6:$BE$43,'Occupancy Raw Data'!AV$1,FALSE)</f>
        <v>0.49698239602482702</v>
      </c>
      <c r="P23" s="60">
        <f>VLOOKUP($A23,'Occupancy Raw Data'!$B$6:$BE$43,'Occupancy Raw Data'!AW$1,FALSE)</f>
        <v>-3.46471185298648</v>
      </c>
      <c r="Q23" s="60">
        <f>VLOOKUP($A23,'Occupancy Raw Data'!$B$6:$BE$43,'Occupancy Raw Data'!AX$1,FALSE)</f>
        <v>-1.02649857254998</v>
      </c>
      <c r="R23" s="61">
        <f>VLOOKUP($A23,'Occupancy Raw Data'!$B$6:$BE$43,'Occupancy Raw Data'!AY$1,FALSE)</f>
        <v>-3.26421269291682</v>
      </c>
      <c r="S23" s="60">
        <f>VLOOKUP($A23,'Occupancy Raw Data'!$B$6:$BE$43,'Occupancy Raw Data'!BA$1,FALSE)</f>
        <v>11.906429913488299</v>
      </c>
      <c r="T23" s="60">
        <f>VLOOKUP($A23,'Occupancy Raw Data'!$B$6:$BE$43,'Occupancy Raw Data'!BB$1,FALSE)</f>
        <v>2.7541945839953001</v>
      </c>
      <c r="U23" s="61">
        <f>VLOOKUP($A23,'Occupancy Raw Data'!$B$6:$BE$43,'Occupancy Raw Data'!BC$1,FALSE)</f>
        <v>7.1563552116987497</v>
      </c>
      <c r="V23" s="62">
        <f>VLOOKUP($A23,'Occupancy Raw Data'!$B$6:$BE$43,'Occupancy Raw Data'!BE$1,FALSE)</f>
        <v>-0.20870005679219</v>
      </c>
      <c r="X23" s="64">
        <f>VLOOKUP($A23,'ADR Raw Data'!$B$6:$BE$43,'ADR Raw Data'!AG$1,FALSE)</f>
        <v>84.742724228242594</v>
      </c>
      <c r="Y23" s="65">
        <f>VLOOKUP($A23,'ADR Raw Data'!$B$6:$BE$43,'ADR Raw Data'!AH$1,FALSE)</f>
        <v>86.116041512469806</v>
      </c>
      <c r="Z23" s="65">
        <f>VLOOKUP($A23,'ADR Raw Data'!$B$6:$BE$43,'ADR Raw Data'!AI$1,FALSE)</f>
        <v>86.949336969438406</v>
      </c>
      <c r="AA23" s="65">
        <f>VLOOKUP($A23,'ADR Raw Data'!$B$6:$BE$43,'ADR Raw Data'!AJ$1,FALSE)</f>
        <v>87.595549944052905</v>
      </c>
      <c r="AB23" s="65">
        <f>VLOOKUP($A23,'ADR Raw Data'!$B$6:$BE$43,'ADR Raw Data'!AK$1,FALSE)</f>
        <v>89.190139839907403</v>
      </c>
      <c r="AC23" s="66">
        <f>VLOOKUP($A23,'ADR Raw Data'!$B$6:$BE$43,'ADR Raw Data'!AL$1,FALSE)</f>
        <v>87.040405922343496</v>
      </c>
      <c r="AD23" s="65">
        <f>VLOOKUP($A23,'ADR Raw Data'!$B$6:$BE$43,'ADR Raw Data'!AN$1,FALSE)</f>
        <v>104.690137950772</v>
      </c>
      <c r="AE23" s="65">
        <f>VLOOKUP($A23,'ADR Raw Data'!$B$6:$BE$43,'ADR Raw Data'!AO$1,FALSE)</f>
        <v>107.74890894910099</v>
      </c>
      <c r="AF23" s="66">
        <f>VLOOKUP($A23,'ADR Raw Data'!$B$6:$BE$43,'ADR Raw Data'!AP$1,FALSE)</f>
        <v>106.21244357227</v>
      </c>
      <c r="AG23" s="67">
        <f>VLOOKUP($A23,'ADR Raw Data'!$B$6:$BE$43,'ADR Raw Data'!AR$1,FALSE)</f>
        <v>93.076920065001701</v>
      </c>
      <c r="AH23" s="94"/>
      <c r="AI23" s="59">
        <f>VLOOKUP($A23,'ADR Raw Data'!$B$6:$BE$43,'ADR Raw Data'!AT$1,FALSE)</f>
        <v>7.3105458808640504</v>
      </c>
      <c r="AJ23" s="60">
        <f>VLOOKUP($A23,'ADR Raw Data'!$B$6:$BE$43,'ADR Raw Data'!AU$1,FALSE)</f>
        <v>13.4489696891916</v>
      </c>
      <c r="AK23" s="60">
        <f>VLOOKUP($A23,'ADR Raw Data'!$B$6:$BE$43,'ADR Raw Data'!AV$1,FALSE)</f>
        <v>12.819158014277701</v>
      </c>
      <c r="AL23" s="60">
        <f>VLOOKUP($A23,'ADR Raw Data'!$B$6:$BE$43,'ADR Raw Data'!AW$1,FALSE)</f>
        <v>14.880214366797601</v>
      </c>
      <c r="AM23" s="60">
        <f>VLOOKUP($A23,'ADR Raw Data'!$B$6:$BE$43,'ADR Raw Data'!AX$1,FALSE)</f>
        <v>13.978394019034001</v>
      </c>
      <c r="AN23" s="61">
        <f>VLOOKUP($A23,'ADR Raw Data'!$B$6:$BE$43,'ADR Raw Data'!AY$1,FALSE)</f>
        <v>12.713221683384401</v>
      </c>
      <c r="AO23" s="60">
        <f>VLOOKUP($A23,'ADR Raw Data'!$B$6:$BE$43,'ADR Raw Data'!BA$1,FALSE)</f>
        <v>19.047636344265101</v>
      </c>
      <c r="AP23" s="60">
        <f>VLOOKUP($A23,'ADR Raw Data'!$B$6:$BE$43,'ADR Raw Data'!BB$1,FALSE)</f>
        <v>19.929033195576</v>
      </c>
      <c r="AQ23" s="61">
        <f>VLOOKUP($A23,'ADR Raw Data'!$B$6:$BE$43,'ADR Raw Data'!BC$1,FALSE)</f>
        <v>19.436460870254201</v>
      </c>
      <c r="AR23" s="62">
        <f>VLOOKUP($A23,'ADR Raw Data'!$B$6:$BE$43,'ADR Raw Data'!BE$1,FALSE)</f>
        <v>15.401228287230699</v>
      </c>
      <c r="AT23" s="64">
        <f>VLOOKUP($A23,'RevPAR Raw Data'!$B$6:$BE$43,'RevPAR Raw Data'!AG$1,FALSE)</f>
        <v>26.005886871508299</v>
      </c>
      <c r="AU23" s="65">
        <f>VLOOKUP($A23,'RevPAR Raw Data'!$B$6:$BE$43,'RevPAR Raw Data'!AH$1,FALSE)</f>
        <v>35.259512886054601</v>
      </c>
      <c r="AV23" s="65">
        <f>VLOOKUP($A23,'RevPAR Raw Data'!$B$6:$BE$43,'RevPAR Raw Data'!AI$1,FALSE)</f>
        <v>37.598691498893203</v>
      </c>
      <c r="AW23" s="65">
        <f>VLOOKUP($A23,'RevPAR Raw Data'!$B$6:$BE$43,'RevPAR Raw Data'!AJ$1,FALSE)</f>
        <v>38.164357146621597</v>
      </c>
      <c r="AX23" s="65">
        <f>VLOOKUP($A23,'RevPAR Raw Data'!$B$6:$BE$43,'RevPAR Raw Data'!AK$1,FALSE)</f>
        <v>36.555782649942003</v>
      </c>
      <c r="AY23" s="66">
        <f>VLOOKUP($A23,'RevPAR Raw Data'!$B$6:$BE$43,'RevPAR Raw Data'!AL$1,FALSE)</f>
        <v>34.716846210603897</v>
      </c>
      <c r="AZ23" s="65">
        <f>VLOOKUP($A23,'RevPAR Raw Data'!$B$6:$BE$43,'RevPAR Raw Data'!AN$1,FALSE)</f>
        <v>48.195865658269199</v>
      </c>
      <c r="BA23" s="65">
        <f>VLOOKUP($A23,'RevPAR Raw Data'!$B$6:$BE$43,'RevPAR Raw Data'!AO$1,FALSE)</f>
        <v>49.146881653842001</v>
      </c>
      <c r="BB23" s="66">
        <f>VLOOKUP($A23,'RevPAR Raw Data'!$B$6:$BE$43,'RevPAR Raw Data'!AP$1,FALSE)</f>
        <v>48.6713736560556</v>
      </c>
      <c r="BC23" s="67">
        <f>VLOOKUP($A23,'RevPAR Raw Data'!$B$6:$BE$43,'RevPAR Raw Data'!AR$1,FALSE)</f>
        <v>38.703854052161603</v>
      </c>
      <c r="BE23" s="59">
        <f>VLOOKUP($A23,'RevPAR Raw Data'!$B$6:$BE$43,'RevPAR Raw Data'!AT$1,FALSE)</f>
        <v>-7.2033364126437904</v>
      </c>
      <c r="BF23" s="60">
        <f>VLOOKUP($A23,'RevPAR Raw Data'!$B$6:$BE$43,'RevPAR Raw Data'!AU$1,FALSE)</f>
        <v>13.021832067273101</v>
      </c>
      <c r="BG23" s="60">
        <f>VLOOKUP($A23,'RevPAR Raw Data'!$B$6:$BE$43,'RevPAR Raw Data'!AV$1,FALSE)</f>
        <v>13.379849368952099</v>
      </c>
      <c r="BH23" s="60">
        <f>VLOOKUP($A23,'RevPAR Raw Data'!$B$6:$BE$43,'RevPAR Raw Data'!AW$1,FALSE)</f>
        <v>10.8999459628949</v>
      </c>
      <c r="BI23" s="60">
        <f>VLOOKUP($A23,'RevPAR Raw Data'!$B$6:$BE$43,'RevPAR Raw Data'!AX$1,FALSE)</f>
        <v>12.808407431413199</v>
      </c>
      <c r="BJ23" s="61">
        <f>VLOOKUP($A23,'RevPAR Raw Data'!$B$6:$BE$43,'RevPAR Raw Data'!AY$1,FALSE)</f>
        <v>9.0340223945999796</v>
      </c>
      <c r="BK23" s="60">
        <f>VLOOKUP($A23,'RevPAR Raw Data'!$B$6:$BE$43,'RevPAR Raw Data'!BA$1,FALSE)</f>
        <v>33.221959729259503</v>
      </c>
      <c r="BL23" s="60">
        <f>VLOOKUP($A23,'RevPAR Raw Data'!$B$6:$BE$43,'RevPAR Raw Data'!BB$1,FALSE)</f>
        <v>23.232112132486499</v>
      </c>
      <c r="BM23" s="61">
        <f>VLOOKUP($A23,'RevPAR Raw Data'!$B$6:$BE$43,'RevPAR Raw Data'!BC$1,FALSE)</f>
        <v>27.983758262411101</v>
      </c>
      <c r="BN23" s="62">
        <f>VLOOKUP($A23,'RevPAR Raw Data'!$B$6:$BE$43,'RevPAR Raw Data'!BE$1,FALSE)</f>
        <v>15.160385858256401</v>
      </c>
    </row>
    <row r="24" spans="1:66" x14ac:dyDescent="0.35">
      <c r="A24" s="78" t="s">
        <v>53</v>
      </c>
      <c r="B24" s="59">
        <f>VLOOKUP($A24,'Occupancy Raw Data'!$B$6:$BE$43,'Occupancy Raw Data'!AG$1,FALSE)</f>
        <v>32.748389284503197</v>
      </c>
      <c r="C24" s="60">
        <f>VLOOKUP($A24,'Occupancy Raw Data'!$B$6:$BE$43,'Occupancy Raw Data'!AH$1,FALSE)</f>
        <v>48.397761953204402</v>
      </c>
      <c r="D24" s="60">
        <f>VLOOKUP($A24,'Occupancy Raw Data'!$B$6:$BE$43,'Occupancy Raw Data'!AI$1,FALSE)</f>
        <v>55.688368938623199</v>
      </c>
      <c r="E24" s="60">
        <f>VLOOKUP($A24,'Occupancy Raw Data'!$B$6:$BE$43,'Occupancy Raw Data'!AJ$1,FALSE)</f>
        <v>55.832485588334997</v>
      </c>
      <c r="F24" s="60">
        <f>VLOOKUP($A24,'Occupancy Raw Data'!$B$6:$BE$43,'Occupancy Raw Data'!AK$1,FALSE)</f>
        <v>58.273991183451997</v>
      </c>
      <c r="G24" s="61">
        <f>VLOOKUP($A24,'Occupancy Raw Data'!$B$6:$BE$43,'Occupancy Raw Data'!AL$1,FALSE)</f>
        <v>50.188199389623598</v>
      </c>
      <c r="H24" s="60">
        <f>VLOOKUP($A24,'Occupancy Raw Data'!$B$6:$BE$43,'Occupancy Raw Data'!AN$1,FALSE)</f>
        <v>68.201085113597799</v>
      </c>
      <c r="I24" s="60">
        <f>VLOOKUP($A24,'Occupancy Raw Data'!$B$6:$BE$43,'Occupancy Raw Data'!AO$1,FALSE)</f>
        <v>57.002373685995202</v>
      </c>
      <c r="J24" s="61">
        <f>VLOOKUP($A24,'Occupancy Raw Data'!$B$6:$BE$43,'Occupancy Raw Data'!AP$1,FALSE)</f>
        <v>62.601729399796497</v>
      </c>
      <c r="K24" s="62">
        <f>VLOOKUP($A24,'Occupancy Raw Data'!$B$6:$BE$43,'Occupancy Raw Data'!AR$1,FALSE)</f>
        <v>53.734922249672998</v>
      </c>
      <c r="M24" s="59">
        <f>VLOOKUP($A24,'Occupancy Raw Data'!$B$6:$BE$43,'Occupancy Raw Data'!AT$1,FALSE)</f>
        <v>-14.054526327131301</v>
      </c>
      <c r="N24" s="60">
        <f>VLOOKUP($A24,'Occupancy Raw Data'!$B$6:$BE$43,'Occupancy Raw Data'!AU$1,FALSE)</f>
        <v>7.7284519026036103</v>
      </c>
      <c r="O24" s="60">
        <f>VLOOKUP($A24,'Occupancy Raw Data'!$B$6:$BE$43,'Occupancy Raw Data'!AV$1,FALSE)</f>
        <v>13.2897701320944</v>
      </c>
      <c r="P24" s="60">
        <f>VLOOKUP($A24,'Occupancy Raw Data'!$B$6:$BE$43,'Occupancy Raw Data'!AW$1,FALSE)</f>
        <v>10.618929292111</v>
      </c>
      <c r="Q24" s="60">
        <f>VLOOKUP($A24,'Occupancy Raw Data'!$B$6:$BE$43,'Occupancy Raw Data'!AX$1,FALSE)</f>
        <v>28.696093898341498</v>
      </c>
      <c r="R24" s="61">
        <f>VLOOKUP($A24,'Occupancy Raw Data'!$B$6:$BE$43,'Occupancy Raw Data'!AY$1,FALSE)</f>
        <v>10.091683070471101</v>
      </c>
      <c r="S24" s="60">
        <f>VLOOKUP($A24,'Occupancy Raw Data'!$B$6:$BE$43,'Occupancy Raw Data'!BA$1,FALSE)</f>
        <v>37.329760640165297</v>
      </c>
      <c r="T24" s="60">
        <f>VLOOKUP($A24,'Occupancy Raw Data'!$B$6:$BE$43,'Occupancy Raw Data'!BB$1,FALSE)</f>
        <v>8.5427835911459393</v>
      </c>
      <c r="U24" s="61">
        <f>VLOOKUP($A24,'Occupancy Raw Data'!$B$6:$BE$43,'Occupancy Raw Data'!BC$1,FALSE)</f>
        <v>22.534272518788601</v>
      </c>
      <c r="V24" s="62">
        <f>VLOOKUP($A24,'Occupancy Raw Data'!$B$6:$BE$43,'Occupancy Raw Data'!BE$1,FALSE)</f>
        <v>13.9429380259313</v>
      </c>
      <c r="X24" s="64">
        <f>VLOOKUP($A24,'ADR Raw Data'!$B$6:$BE$43,'ADR Raw Data'!AG$1,FALSE)</f>
        <v>90.0131245146259</v>
      </c>
      <c r="Y24" s="65">
        <f>VLOOKUP($A24,'ADR Raw Data'!$B$6:$BE$43,'ADR Raw Data'!AH$1,FALSE)</f>
        <v>95.562431248905199</v>
      </c>
      <c r="Z24" s="65">
        <f>VLOOKUP($A24,'ADR Raw Data'!$B$6:$BE$43,'ADR Raw Data'!AI$1,FALSE)</f>
        <v>100.055457451666</v>
      </c>
      <c r="AA24" s="65">
        <f>VLOOKUP($A24,'ADR Raw Data'!$B$6:$BE$43,'ADR Raw Data'!AJ$1,FALSE)</f>
        <v>99.104936228363101</v>
      </c>
      <c r="AB24" s="65">
        <f>VLOOKUP($A24,'ADR Raw Data'!$B$6:$BE$43,'ADR Raw Data'!AK$1,FALSE)</f>
        <v>107.04716322374099</v>
      </c>
      <c r="AC24" s="66">
        <f>VLOOKUP($A24,'ADR Raw Data'!$B$6:$BE$43,'ADR Raw Data'!AL$1,FALSE)</f>
        <v>99.290504712678597</v>
      </c>
      <c r="AD24" s="65">
        <f>VLOOKUP($A24,'ADR Raw Data'!$B$6:$BE$43,'ADR Raw Data'!AN$1,FALSE)</f>
        <v>116.88022622747</v>
      </c>
      <c r="AE24" s="65">
        <f>VLOOKUP($A24,'ADR Raw Data'!$B$6:$BE$43,'ADR Raw Data'!AO$1,FALSE)</f>
        <v>114.827852468768</v>
      </c>
      <c r="AF24" s="66">
        <f>VLOOKUP($A24,'ADR Raw Data'!$B$6:$BE$43,'ADR Raw Data'!AP$1,FALSE)</f>
        <v>115.94582571602599</v>
      </c>
      <c r="AG24" s="67">
        <f>VLOOKUP($A24,'ADR Raw Data'!$B$6:$BE$43,'ADR Raw Data'!AR$1,FALSE)</f>
        <v>104.834395537525</v>
      </c>
      <c r="AH24" s="94"/>
      <c r="AI24" s="59">
        <f>VLOOKUP($A24,'ADR Raw Data'!$B$6:$BE$43,'ADR Raw Data'!AT$1,FALSE)</f>
        <v>4.1526138103368302</v>
      </c>
      <c r="AJ24" s="60">
        <f>VLOOKUP($A24,'ADR Raw Data'!$B$6:$BE$43,'ADR Raw Data'!AU$1,FALSE)</f>
        <v>7.5570290103713802</v>
      </c>
      <c r="AK24" s="60">
        <f>VLOOKUP($A24,'ADR Raw Data'!$B$6:$BE$43,'ADR Raw Data'!AV$1,FALSE)</f>
        <v>13.4418246297992</v>
      </c>
      <c r="AL24" s="60">
        <f>VLOOKUP($A24,'ADR Raw Data'!$B$6:$BE$43,'ADR Raw Data'!AW$1,FALSE)</f>
        <v>10.979597183802101</v>
      </c>
      <c r="AM24" s="60">
        <f>VLOOKUP($A24,'ADR Raw Data'!$B$6:$BE$43,'ADR Raw Data'!AX$1,FALSE)</f>
        <v>16.0848809581409</v>
      </c>
      <c r="AN24" s="61">
        <f>VLOOKUP($A24,'ADR Raw Data'!$B$6:$BE$43,'ADR Raw Data'!AY$1,FALSE)</f>
        <v>11.47222932449</v>
      </c>
      <c r="AO24" s="60">
        <f>VLOOKUP($A24,'ADR Raw Data'!$B$6:$BE$43,'ADR Raw Data'!BA$1,FALSE)</f>
        <v>23.768465262689102</v>
      </c>
      <c r="AP24" s="60">
        <f>VLOOKUP($A24,'ADR Raw Data'!$B$6:$BE$43,'ADR Raw Data'!BB$1,FALSE)</f>
        <v>20.236651859086098</v>
      </c>
      <c r="AQ24" s="61">
        <f>VLOOKUP($A24,'ADR Raw Data'!$B$6:$BE$43,'ADR Raw Data'!BC$1,FALSE)</f>
        <v>22.070136512617601</v>
      </c>
      <c r="AR24" s="62">
        <f>VLOOKUP($A24,'ADR Raw Data'!$B$6:$BE$43,'ADR Raw Data'!BE$1,FALSE)</f>
        <v>15.3274055050084</v>
      </c>
      <c r="AT24" s="64">
        <f>VLOOKUP($A24,'RevPAR Raw Data'!$B$6:$BE$43,'RevPAR Raw Data'!AG$1,FALSE)</f>
        <v>29.477848423194299</v>
      </c>
      <c r="AU24" s="65">
        <f>VLOOKUP($A24,'RevPAR Raw Data'!$B$6:$BE$43,'RevPAR Raw Data'!AH$1,FALSE)</f>
        <v>46.250077992539801</v>
      </c>
      <c r="AV24" s="65">
        <f>VLOOKUP($A24,'RevPAR Raw Data'!$B$6:$BE$43,'RevPAR Raw Data'!AI$1,FALSE)</f>
        <v>55.719252288911399</v>
      </c>
      <c r="AW24" s="65">
        <f>VLOOKUP($A24,'RevPAR Raw Data'!$B$6:$BE$43,'RevPAR Raw Data'!AJ$1,FALSE)</f>
        <v>55.332749237029503</v>
      </c>
      <c r="AX24" s="65">
        <f>VLOOKUP($A24,'RevPAR Raw Data'!$B$6:$BE$43,'RevPAR Raw Data'!AK$1,FALSE)</f>
        <v>62.380654459138597</v>
      </c>
      <c r="AY24" s="66">
        <f>VLOOKUP($A24,'RevPAR Raw Data'!$B$6:$BE$43,'RevPAR Raw Data'!AL$1,FALSE)</f>
        <v>49.832116480162703</v>
      </c>
      <c r="AZ24" s="65">
        <f>VLOOKUP($A24,'RevPAR Raw Data'!$B$6:$BE$43,'RevPAR Raw Data'!AN$1,FALSE)</f>
        <v>79.713582570362803</v>
      </c>
      <c r="BA24" s="65">
        <f>VLOOKUP($A24,'RevPAR Raw Data'!$B$6:$BE$43,'RevPAR Raw Data'!AO$1,FALSE)</f>
        <v>65.454601559850701</v>
      </c>
      <c r="BB24" s="66">
        <f>VLOOKUP($A24,'RevPAR Raw Data'!$B$6:$BE$43,'RevPAR Raw Data'!AP$1,FALSE)</f>
        <v>72.584092065106802</v>
      </c>
      <c r="BC24" s="67">
        <f>VLOOKUP($A24,'RevPAR Raw Data'!$B$6:$BE$43,'RevPAR Raw Data'!AR$1,FALSE)</f>
        <v>56.3326809330039</v>
      </c>
      <c r="BE24" s="59">
        <f>VLOOKUP($A24,'RevPAR Raw Data'!$B$6:$BE$43,'RevPAR Raw Data'!AT$1,FALSE)</f>
        <v>-10.4855427180324</v>
      </c>
      <c r="BF24" s="60">
        <f>VLOOKUP($A24,'RevPAR Raw Data'!$B$6:$BE$43,'RevPAR Raw Data'!AU$1,FALSE)</f>
        <v>15.8695222653073</v>
      </c>
      <c r="BG24" s="60">
        <f>VLOOKUP($A24,'RevPAR Raw Data'!$B$6:$BE$43,'RevPAR Raw Data'!AV$1,FALSE)</f>
        <v>28.517982356753301</v>
      </c>
      <c r="BH24" s="60">
        <f>VLOOKUP($A24,'RevPAR Raw Data'!$B$6:$BE$43,'RevPAR Raw Data'!AW$1,FALSE)</f>
        <v>22.764442137419699</v>
      </c>
      <c r="BI24" s="60">
        <f>VLOOKUP($A24,'RevPAR Raw Data'!$B$6:$BE$43,'RevPAR Raw Data'!AX$1,FALSE)</f>
        <v>49.396707399667001</v>
      </c>
      <c r="BJ24" s="61">
        <f>VLOOKUP($A24,'RevPAR Raw Data'!$B$6:$BE$43,'RevPAR Raw Data'!AY$1,FALSE)</f>
        <v>22.721653419506399</v>
      </c>
      <c r="BK24" s="60">
        <f>VLOOKUP($A24,'RevPAR Raw Data'!$B$6:$BE$43,'RevPAR Raw Data'!BA$1,FALSE)</f>
        <v>69.970937093257206</v>
      </c>
      <c r="BL24" s="60">
        <f>VLOOKUP($A24,'RevPAR Raw Data'!$B$6:$BE$43,'RevPAR Raw Data'!BB$1,FALSE)</f>
        <v>30.508208824647401</v>
      </c>
      <c r="BM24" s="61">
        <f>VLOOKUP($A24,'RevPAR Raw Data'!$B$6:$BE$43,'RevPAR Raw Data'!BC$1,FALSE)</f>
        <v>49.5777537384282</v>
      </c>
      <c r="BN24" s="62">
        <f>VLOOKUP($A24,'RevPAR Raw Data'!$B$6:$BE$43,'RevPAR Raw Data'!BE$1,FALSE)</f>
        <v>31.407434181486199</v>
      </c>
    </row>
    <row r="25" spans="1:66" x14ac:dyDescent="0.35">
      <c r="A25" s="78" t="s">
        <v>52</v>
      </c>
      <c r="B25" s="59">
        <f>VLOOKUP($A25,'Occupancy Raw Data'!$B$6:$BE$43,'Occupancy Raw Data'!AG$1,FALSE)</f>
        <v>25.852328073251499</v>
      </c>
      <c r="C25" s="60">
        <f>VLOOKUP($A25,'Occupancy Raw Data'!$B$6:$BE$43,'Occupancy Raw Data'!AH$1,FALSE)</f>
        <v>38.252483927527699</v>
      </c>
      <c r="D25" s="60">
        <f>VLOOKUP($A25,'Occupancy Raw Data'!$B$6:$BE$43,'Occupancy Raw Data'!AI$1,FALSE)</f>
        <v>41.856614065848397</v>
      </c>
      <c r="E25" s="60">
        <f>VLOOKUP($A25,'Occupancy Raw Data'!$B$6:$BE$43,'Occupancy Raw Data'!AJ$1,FALSE)</f>
        <v>43.605104227547201</v>
      </c>
      <c r="F25" s="60">
        <f>VLOOKUP($A25,'Occupancy Raw Data'!$B$6:$BE$43,'Occupancy Raw Data'!AK$1,FALSE)</f>
        <v>40.809468147282203</v>
      </c>
      <c r="G25" s="61">
        <f>VLOOKUP($A25,'Occupancy Raw Data'!$B$6:$BE$43,'Occupancy Raw Data'!AL$1,FALSE)</f>
        <v>38.075199688291399</v>
      </c>
      <c r="H25" s="60">
        <f>VLOOKUP($A25,'Occupancy Raw Data'!$B$6:$BE$43,'Occupancy Raw Data'!AN$1,FALSE)</f>
        <v>45.821157218001098</v>
      </c>
      <c r="I25" s="60">
        <f>VLOOKUP($A25,'Occupancy Raw Data'!$B$6:$BE$43,'Occupancy Raw Data'!AO$1,FALSE)</f>
        <v>45.261055912721602</v>
      </c>
      <c r="J25" s="61">
        <f>VLOOKUP($A25,'Occupancy Raw Data'!$B$6:$BE$43,'Occupancy Raw Data'!AP$1,FALSE)</f>
        <v>45.541106565361297</v>
      </c>
      <c r="K25" s="62">
        <f>VLOOKUP($A25,'Occupancy Raw Data'!$B$6:$BE$43,'Occupancy Raw Data'!AR$1,FALSE)</f>
        <v>40.208315938882798</v>
      </c>
      <c r="M25" s="59">
        <f>VLOOKUP($A25,'Occupancy Raw Data'!$B$6:$BE$43,'Occupancy Raw Data'!AT$1,FALSE)</f>
        <v>5.0408249879304101</v>
      </c>
      <c r="N25" s="60">
        <f>VLOOKUP($A25,'Occupancy Raw Data'!$B$6:$BE$43,'Occupancy Raw Data'!AU$1,FALSE)</f>
        <v>34.202850666881602</v>
      </c>
      <c r="O25" s="60">
        <f>VLOOKUP($A25,'Occupancy Raw Data'!$B$6:$BE$43,'Occupancy Raw Data'!AV$1,FALSE)</f>
        <v>30.394860331641901</v>
      </c>
      <c r="P25" s="60">
        <f>VLOOKUP($A25,'Occupancy Raw Data'!$B$6:$BE$43,'Occupancy Raw Data'!AW$1,FALSE)</f>
        <v>27.0762886816701</v>
      </c>
      <c r="Q25" s="60">
        <f>VLOOKUP($A25,'Occupancy Raw Data'!$B$6:$BE$43,'Occupancy Raw Data'!AX$1,FALSE)</f>
        <v>23.1119491776773</v>
      </c>
      <c r="R25" s="61">
        <f>VLOOKUP($A25,'Occupancy Raw Data'!$B$6:$BE$43,'Occupancy Raw Data'!AY$1,FALSE)</f>
        <v>24.6916309684796</v>
      </c>
      <c r="S25" s="60">
        <f>VLOOKUP($A25,'Occupancy Raw Data'!$B$6:$BE$43,'Occupancy Raw Data'!BA$1,FALSE)</f>
        <v>45.321829007910303</v>
      </c>
      <c r="T25" s="60">
        <f>VLOOKUP($A25,'Occupancy Raw Data'!$B$6:$BE$43,'Occupancy Raw Data'!BB$1,FALSE)</f>
        <v>34.632236097569198</v>
      </c>
      <c r="U25" s="61">
        <f>VLOOKUP($A25,'Occupancy Raw Data'!$B$6:$BE$43,'Occupancy Raw Data'!BC$1,FALSE)</f>
        <v>39.805777249781897</v>
      </c>
      <c r="V25" s="62">
        <f>VLOOKUP($A25,'Occupancy Raw Data'!$B$6:$BE$43,'Occupancy Raw Data'!BE$1,FALSE)</f>
        <v>29.2120767046307</v>
      </c>
      <c r="X25" s="64">
        <f>VLOOKUP($A25,'ADR Raw Data'!$B$6:$BE$43,'ADR Raw Data'!AG$1,FALSE)</f>
        <v>82.533680670685698</v>
      </c>
      <c r="Y25" s="65">
        <f>VLOOKUP($A25,'ADR Raw Data'!$B$6:$BE$43,'ADR Raw Data'!AH$1,FALSE)</f>
        <v>83.720377769289499</v>
      </c>
      <c r="Z25" s="65">
        <f>VLOOKUP($A25,'ADR Raw Data'!$B$6:$BE$43,'ADR Raw Data'!AI$1,FALSE)</f>
        <v>83.752048987665802</v>
      </c>
      <c r="AA25" s="65">
        <f>VLOOKUP($A25,'ADR Raw Data'!$B$6:$BE$43,'ADR Raw Data'!AJ$1,FALSE)</f>
        <v>86.456934770467896</v>
      </c>
      <c r="AB25" s="65">
        <f>VLOOKUP($A25,'ADR Raw Data'!$B$6:$BE$43,'ADR Raw Data'!AK$1,FALSE)</f>
        <v>87.491140231531205</v>
      </c>
      <c r="AC25" s="66">
        <f>VLOOKUP($A25,'ADR Raw Data'!$B$6:$BE$43,'ADR Raw Data'!AL$1,FALSE)</f>
        <v>85.001303059762506</v>
      </c>
      <c r="AD25" s="65">
        <f>VLOOKUP($A25,'ADR Raw Data'!$B$6:$BE$43,'ADR Raw Data'!AN$1,FALSE)</f>
        <v>102.241116815476</v>
      </c>
      <c r="AE25" s="65">
        <f>VLOOKUP($A25,'ADR Raw Data'!$B$6:$BE$43,'ADR Raw Data'!AO$1,FALSE)</f>
        <v>102.470578607554</v>
      </c>
      <c r="AF25" s="66">
        <f>VLOOKUP($A25,'ADR Raw Data'!$B$6:$BE$43,'ADR Raw Data'!AP$1,FALSE)</f>
        <v>102.355142184909</v>
      </c>
      <c r="AG25" s="67">
        <f>VLOOKUP($A25,'ADR Raw Data'!$B$6:$BE$43,'ADR Raw Data'!AR$1,FALSE)</f>
        <v>90.617149422900496</v>
      </c>
      <c r="AI25" s="59">
        <f>VLOOKUP($A25,'ADR Raw Data'!$B$6:$BE$43,'ADR Raw Data'!AT$1,FALSE)</f>
        <v>20.586585770060001</v>
      </c>
      <c r="AJ25" s="60">
        <f>VLOOKUP($A25,'ADR Raw Data'!$B$6:$BE$43,'ADR Raw Data'!AU$1,FALSE)</f>
        <v>21.856376822235202</v>
      </c>
      <c r="AK25" s="60">
        <f>VLOOKUP($A25,'ADR Raw Data'!$B$6:$BE$43,'ADR Raw Data'!AV$1,FALSE)</f>
        <v>22.415359164962702</v>
      </c>
      <c r="AL25" s="60">
        <f>VLOOKUP($A25,'ADR Raw Data'!$B$6:$BE$43,'ADR Raw Data'!AW$1,FALSE)</f>
        <v>24.225434776016701</v>
      </c>
      <c r="AM25" s="60">
        <f>VLOOKUP($A25,'ADR Raw Data'!$B$6:$BE$43,'ADR Raw Data'!AX$1,FALSE)</f>
        <v>24.743182253951399</v>
      </c>
      <c r="AN25" s="61">
        <f>VLOOKUP($A25,'ADR Raw Data'!$B$6:$BE$43,'ADR Raw Data'!AY$1,FALSE)</f>
        <v>22.988296028853799</v>
      </c>
      <c r="AO25" s="60">
        <f>VLOOKUP($A25,'ADR Raw Data'!$B$6:$BE$43,'ADR Raw Data'!BA$1,FALSE)</f>
        <v>39.293822527270301</v>
      </c>
      <c r="AP25" s="60">
        <f>VLOOKUP($A25,'ADR Raw Data'!$B$6:$BE$43,'ADR Raw Data'!BB$1,FALSE)</f>
        <v>40.199424034765102</v>
      </c>
      <c r="AQ25" s="61">
        <f>VLOOKUP($A25,'ADR Raw Data'!$B$6:$BE$43,'ADR Raw Data'!BC$1,FALSE)</f>
        <v>39.754190337865602</v>
      </c>
      <c r="AR25" s="62">
        <f>VLOOKUP($A25,'ADR Raw Data'!$B$6:$BE$43,'ADR Raw Data'!BE$1,FALSE)</f>
        <v>28.8138145516983</v>
      </c>
      <c r="AT25" s="64">
        <f>VLOOKUP($A25,'RevPAR Raw Data'!$B$6:$BE$43,'RevPAR Raw Data'!AG$1,FALSE)</f>
        <v>21.3368778979154</v>
      </c>
      <c r="AU25" s="65">
        <f>VLOOKUP($A25,'RevPAR Raw Data'!$B$6:$BE$43,'RevPAR Raw Data'!AH$1,FALSE)</f>
        <v>32.025124050263003</v>
      </c>
      <c r="AV25" s="65">
        <f>VLOOKUP($A25,'RevPAR Raw Data'!$B$6:$BE$43,'RevPAR Raw Data'!AI$1,FALSE)</f>
        <v>35.055771917007498</v>
      </c>
      <c r="AW25" s="65">
        <f>VLOOKUP($A25,'RevPAR Raw Data'!$B$6:$BE$43,'RevPAR Raw Data'!AJ$1,FALSE)</f>
        <v>37.699636518605097</v>
      </c>
      <c r="AX25" s="65">
        <f>VLOOKUP($A25,'RevPAR Raw Data'!$B$6:$BE$43,'RevPAR Raw Data'!AK$1,FALSE)</f>
        <v>35.704669004480799</v>
      </c>
      <c r="AY25" s="66">
        <f>VLOOKUP($A25,'RevPAR Raw Data'!$B$6:$BE$43,'RevPAR Raw Data'!AL$1,FALSE)</f>
        <v>32.364415877654302</v>
      </c>
      <c r="AZ25" s="65">
        <f>VLOOKUP($A25,'RevPAR Raw Data'!$B$6:$BE$43,'RevPAR Raw Data'!AN$1,FALSE)</f>
        <v>46.848062877459498</v>
      </c>
      <c r="BA25" s="65">
        <f>VLOOKUP($A25,'RevPAR Raw Data'!$B$6:$BE$43,'RevPAR Raw Data'!AO$1,FALSE)</f>
        <v>46.379265877654298</v>
      </c>
      <c r="BB25" s="66">
        <f>VLOOKUP($A25,'RevPAR Raw Data'!$B$6:$BE$43,'RevPAR Raw Data'!AP$1,FALSE)</f>
        <v>46.613664377556901</v>
      </c>
      <c r="BC25" s="67">
        <f>VLOOKUP($A25,'RevPAR Raw Data'!$B$6:$BE$43,'RevPAR Raw Data'!AR$1,FALSE)</f>
        <v>36.4356297347694</v>
      </c>
      <c r="BE25" s="59">
        <f>VLOOKUP($A25,'RevPAR Raw Data'!$B$6:$BE$43,'RevPAR Raw Data'!AT$1,FALSE)</f>
        <v>26.665144517649299</v>
      </c>
      <c r="BF25" s="60">
        <f>VLOOKUP($A25,'RevPAR Raw Data'!$B$6:$BE$43,'RevPAR Raw Data'!AU$1,FALSE)</f>
        <v>63.534731414816903</v>
      </c>
      <c r="BG25" s="60">
        <f>VLOOKUP($A25,'RevPAR Raw Data'!$B$6:$BE$43,'RevPAR Raw Data'!AV$1,FALSE)</f>
        <v>59.623336607631003</v>
      </c>
      <c r="BH25" s="60">
        <f>VLOOKUP($A25,'RevPAR Raw Data'!$B$6:$BE$43,'RevPAR Raw Data'!AW$1,FALSE)</f>
        <v>57.861072112030797</v>
      </c>
      <c r="BI25" s="60">
        <f>VLOOKUP($A25,'RevPAR Raw Data'!$B$6:$BE$43,'RevPAR Raw Data'!AX$1,FALSE)</f>
        <v>53.573763139101999</v>
      </c>
      <c r="BJ25" s="61">
        <f>VLOOKUP($A25,'RevPAR Raw Data'!$B$6:$BE$43,'RevPAR Raw Data'!AY$1,FALSE)</f>
        <v>53.356112218719701</v>
      </c>
      <c r="BK25" s="60">
        <f>VLOOKUP($A25,'RevPAR Raw Data'!$B$6:$BE$43,'RevPAR Raw Data'!BA$1,FALSE)</f>
        <v>102.424330591661</v>
      </c>
      <c r="BL25" s="60">
        <f>VLOOKUP($A25,'RevPAR Raw Data'!$B$6:$BE$43,'RevPAR Raw Data'!BB$1,FALSE)</f>
        <v>88.753619573917305</v>
      </c>
      <c r="BM25" s="61">
        <f>VLOOKUP($A25,'RevPAR Raw Data'!$B$6:$BE$43,'RevPAR Raw Data'!BC$1,FALSE)</f>
        <v>95.384432040992806</v>
      </c>
      <c r="BN25" s="62">
        <f>VLOOKUP($A25,'RevPAR Raw Data'!$B$6:$BE$43,'RevPAR Raw Data'!BE$1,FALSE)</f>
        <v>66.443004864701194</v>
      </c>
    </row>
    <row r="26" spans="1:66" x14ac:dyDescent="0.35">
      <c r="A26" s="78" t="s">
        <v>51</v>
      </c>
      <c r="B26" s="59">
        <f>VLOOKUP($A26,'Occupancy Raw Data'!$B$6:$BE$43,'Occupancy Raw Data'!AG$1,FALSE)</f>
        <v>33.846908734052903</v>
      </c>
      <c r="C26" s="60">
        <f>VLOOKUP($A26,'Occupancy Raw Data'!$B$6:$BE$43,'Occupancy Raw Data'!AH$1,FALSE)</f>
        <v>43.218842001962699</v>
      </c>
      <c r="D26" s="60">
        <f>VLOOKUP($A26,'Occupancy Raw Data'!$B$6:$BE$43,'Occupancy Raw Data'!AI$1,FALSE)</f>
        <v>46.678115799803699</v>
      </c>
      <c r="E26" s="60">
        <f>VLOOKUP($A26,'Occupancy Raw Data'!$B$6:$BE$43,'Occupancy Raw Data'!AJ$1,FALSE)</f>
        <v>46.903827281648603</v>
      </c>
      <c r="F26" s="60">
        <f>VLOOKUP($A26,'Occupancy Raw Data'!$B$6:$BE$43,'Occupancy Raw Data'!AK$1,FALSE)</f>
        <v>46.952894995093203</v>
      </c>
      <c r="G26" s="61">
        <f>VLOOKUP($A26,'Occupancy Raw Data'!$B$6:$BE$43,'Occupancy Raw Data'!AL$1,FALSE)</f>
        <v>43.5201177625122</v>
      </c>
      <c r="H26" s="60">
        <f>VLOOKUP($A26,'Occupancy Raw Data'!$B$6:$BE$43,'Occupancy Raw Data'!AN$1,FALSE)</f>
        <v>58.969578017664297</v>
      </c>
      <c r="I26" s="60">
        <f>VLOOKUP($A26,'Occupancy Raw Data'!$B$6:$BE$43,'Occupancy Raw Data'!AO$1,FALSE)</f>
        <v>59.617271835132399</v>
      </c>
      <c r="J26" s="61">
        <f>VLOOKUP($A26,'Occupancy Raw Data'!$B$6:$BE$43,'Occupancy Raw Data'!AP$1,FALSE)</f>
        <v>59.293424926398401</v>
      </c>
      <c r="K26" s="62">
        <f>VLOOKUP($A26,'Occupancy Raw Data'!$B$6:$BE$43,'Occupancy Raw Data'!AR$1,FALSE)</f>
        <v>48.026776952193998</v>
      </c>
      <c r="M26" s="59">
        <f>VLOOKUP($A26,'Occupancy Raw Data'!$B$6:$BE$43,'Occupancy Raw Data'!AT$1,FALSE)</f>
        <v>-3.0847515852868601</v>
      </c>
      <c r="N26" s="60">
        <f>VLOOKUP($A26,'Occupancy Raw Data'!$B$6:$BE$43,'Occupancy Raw Data'!AU$1,FALSE)</f>
        <v>6.6835100152351101</v>
      </c>
      <c r="O26" s="60">
        <f>VLOOKUP($A26,'Occupancy Raw Data'!$B$6:$BE$43,'Occupancy Raw Data'!AV$1,FALSE)</f>
        <v>10.0225497756777</v>
      </c>
      <c r="P26" s="60">
        <f>VLOOKUP($A26,'Occupancy Raw Data'!$B$6:$BE$43,'Occupancy Raw Data'!AW$1,FALSE)</f>
        <v>2.10453226883426</v>
      </c>
      <c r="Q26" s="60">
        <f>VLOOKUP($A26,'Occupancy Raw Data'!$B$6:$BE$43,'Occupancy Raw Data'!AX$1,FALSE)</f>
        <v>4.0128891743701596</v>
      </c>
      <c r="R26" s="61">
        <f>VLOOKUP($A26,'Occupancy Raw Data'!$B$6:$BE$43,'Occupancy Raw Data'!AY$1,FALSE)</f>
        <v>4.1311579642607104</v>
      </c>
      <c r="S26" s="60">
        <f>VLOOKUP($A26,'Occupancy Raw Data'!$B$6:$BE$43,'Occupancy Raw Data'!BA$1,FALSE)</f>
        <v>17.247024837938302</v>
      </c>
      <c r="T26" s="60">
        <f>VLOOKUP($A26,'Occupancy Raw Data'!$B$6:$BE$43,'Occupancy Raw Data'!BB$1,FALSE)</f>
        <v>9.6388249429071902</v>
      </c>
      <c r="U26" s="61">
        <f>VLOOKUP($A26,'Occupancy Raw Data'!$B$6:$BE$43,'Occupancy Raw Data'!BC$1,FALSE)</f>
        <v>13.2946114453599</v>
      </c>
      <c r="V26" s="62">
        <f>VLOOKUP($A26,'Occupancy Raw Data'!$B$6:$BE$43,'Occupancy Raw Data'!BE$1,FALSE)</f>
        <v>7.1851143377048103</v>
      </c>
      <c r="X26" s="64">
        <f>VLOOKUP($A26,'ADR Raw Data'!$B$6:$BE$43,'ADR Raw Data'!AG$1,FALSE)</f>
        <v>80.395949550594295</v>
      </c>
      <c r="Y26" s="65">
        <f>VLOOKUP($A26,'ADR Raw Data'!$B$6:$BE$43,'ADR Raw Data'!AH$1,FALSE)</f>
        <v>80.9141746139872</v>
      </c>
      <c r="Z26" s="65">
        <f>VLOOKUP($A26,'ADR Raw Data'!$B$6:$BE$43,'ADR Raw Data'!AI$1,FALSE)</f>
        <v>83.165162409334499</v>
      </c>
      <c r="AA26" s="65">
        <f>VLOOKUP($A26,'ADR Raw Data'!$B$6:$BE$43,'ADR Raw Data'!AJ$1,FALSE)</f>
        <v>84.170332670781406</v>
      </c>
      <c r="AB26" s="65">
        <f>VLOOKUP($A26,'ADR Raw Data'!$B$6:$BE$43,'ADR Raw Data'!AK$1,FALSE)</f>
        <v>81.5518622635594</v>
      </c>
      <c r="AC26" s="66">
        <f>VLOOKUP($A26,'ADR Raw Data'!$B$6:$BE$43,'ADR Raw Data'!AL$1,FALSE)</f>
        <v>82.155895100006703</v>
      </c>
      <c r="AD26" s="65">
        <f>VLOOKUP($A26,'ADR Raw Data'!$B$6:$BE$43,'ADR Raw Data'!AN$1,FALSE)</f>
        <v>95.763061241471107</v>
      </c>
      <c r="AE26" s="65">
        <f>VLOOKUP($A26,'ADR Raw Data'!$B$6:$BE$43,'ADR Raw Data'!AO$1,FALSE)</f>
        <v>96.269321810699495</v>
      </c>
      <c r="AF26" s="66">
        <f>VLOOKUP($A26,'ADR Raw Data'!$B$6:$BE$43,'ADR Raw Data'!AP$1,FALSE)</f>
        <v>96.017574064879099</v>
      </c>
      <c r="AG26" s="67">
        <f>VLOOKUP($A26,'ADR Raw Data'!$B$6:$BE$43,'ADR Raw Data'!AR$1,FALSE)</f>
        <v>87.045467561847701</v>
      </c>
      <c r="AI26" s="59">
        <f>VLOOKUP($A26,'ADR Raw Data'!$B$6:$BE$43,'ADR Raw Data'!AT$1,FALSE)</f>
        <v>10.3963252697993</v>
      </c>
      <c r="AJ26" s="60">
        <f>VLOOKUP($A26,'ADR Raw Data'!$B$6:$BE$43,'ADR Raw Data'!AU$1,FALSE)</f>
        <v>10.3378972207133</v>
      </c>
      <c r="AK26" s="60">
        <f>VLOOKUP($A26,'ADR Raw Data'!$B$6:$BE$43,'ADR Raw Data'!AV$1,FALSE)</f>
        <v>11.750346750735799</v>
      </c>
      <c r="AL26" s="60">
        <f>VLOOKUP($A26,'ADR Raw Data'!$B$6:$BE$43,'ADR Raw Data'!AW$1,FALSE)</f>
        <v>11.802196084743301</v>
      </c>
      <c r="AM26" s="60">
        <f>VLOOKUP($A26,'ADR Raw Data'!$B$6:$BE$43,'ADR Raw Data'!AX$1,FALSE)</f>
        <v>7.1972069011297304</v>
      </c>
      <c r="AN26" s="61">
        <f>VLOOKUP($A26,'ADR Raw Data'!$B$6:$BE$43,'ADR Raw Data'!AY$1,FALSE)</f>
        <v>10.2883211951139</v>
      </c>
      <c r="AO26" s="60">
        <f>VLOOKUP($A26,'ADR Raw Data'!$B$6:$BE$43,'ADR Raw Data'!BA$1,FALSE)</f>
        <v>20.2711542896491</v>
      </c>
      <c r="AP26" s="60">
        <f>VLOOKUP($A26,'ADR Raw Data'!$B$6:$BE$43,'ADR Raw Data'!BB$1,FALSE)</f>
        <v>17.9913363652445</v>
      </c>
      <c r="AQ26" s="61">
        <f>VLOOKUP($A26,'ADR Raw Data'!$B$6:$BE$43,'ADR Raw Data'!BC$1,FALSE)</f>
        <v>19.062395239396899</v>
      </c>
      <c r="AR26" s="62">
        <f>VLOOKUP($A26,'ADR Raw Data'!$B$6:$BE$43,'ADR Raw Data'!BE$1,FALSE)</f>
        <v>13.7159097463671</v>
      </c>
      <c r="AT26" s="64">
        <f>VLOOKUP($A26,'RevPAR Raw Data'!$B$6:$BE$43,'RevPAR Raw Data'!AG$1,FALSE)</f>
        <v>27.211543670264899</v>
      </c>
      <c r="AU26" s="65">
        <f>VLOOKUP($A26,'RevPAR Raw Data'!$B$6:$BE$43,'RevPAR Raw Data'!AH$1,FALSE)</f>
        <v>34.970169283611298</v>
      </c>
      <c r="AV26" s="65">
        <f>VLOOKUP($A26,'RevPAR Raw Data'!$B$6:$BE$43,'RevPAR Raw Data'!AI$1,FALSE)</f>
        <v>38.819930814524</v>
      </c>
      <c r="AW26" s="65">
        <f>VLOOKUP($A26,'RevPAR Raw Data'!$B$6:$BE$43,'RevPAR Raw Data'!AJ$1,FALSE)</f>
        <v>39.479107458292397</v>
      </c>
      <c r="AX26" s="65">
        <f>VLOOKUP($A26,'RevPAR Raw Data'!$B$6:$BE$43,'RevPAR Raw Data'!AK$1,FALSE)</f>
        <v>38.2909602551521</v>
      </c>
      <c r="AY26" s="66">
        <f>VLOOKUP($A26,'RevPAR Raw Data'!$B$6:$BE$43,'RevPAR Raw Data'!AL$1,FALSE)</f>
        <v>35.754342296368897</v>
      </c>
      <c r="AZ26" s="65">
        <f>VLOOKUP($A26,'RevPAR Raw Data'!$B$6:$BE$43,'RevPAR Raw Data'!AN$1,FALSE)</f>
        <v>56.471073110893002</v>
      </c>
      <c r="BA26" s="65">
        <f>VLOOKUP($A26,'RevPAR Raw Data'!$B$6:$BE$43,'RevPAR Raw Data'!AO$1,FALSE)</f>
        <v>57.393143277723198</v>
      </c>
      <c r="BB26" s="66">
        <f>VLOOKUP($A26,'RevPAR Raw Data'!$B$6:$BE$43,'RevPAR Raw Data'!AP$1,FALSE)</f>
        <v>56.9321081943081</v>
      </c>
      <c r="BC26" s="67">
        <f>VLOOKUP($A26,'RevPAR Raw Data'!$B$6:$BE$43,'RevPAR Raw Data'!AR$1,FALSE)</f>
        <v>41.805132552922998</v>
      </c>
      <c r="BE26" s="59">
        <f>VLOOKUP($A26,'RevPAR Raw Data'!$B$6:$BE$43,'RevPAR Raw Data'!AT$1,FALSE)</f>
        <v>6.9908728759407701</v>
      </c>
      <c r="BF26" s="60">
        <f>VLOOKUP($A26,'RevPAR Raw Data'!$B$6:$BE$43,'RevPAR Raw Data'!AU$1,FALSE)</f>
        <v>17.712341632059498</v>
      </c>
      <c r="BG26" s="60">
        <f>VLOOKUP($A26,'RevPAR Raw Data'!$B$6:$BE$43,'RevPAR Raw Data'!AV$1,FALSE)</f>
        <v>22.9505808783207</v>
      </c>
      <c r="BH26" s="60">
        <f>VLOOKUP($A26,'RevPAR Raw Data'!$B$6:$BE$43,'RevPAR Raw Data'!AW$1,FALSE)</f>
        <v>14.155109378612099</v>
      </c>
      <c r="BI26" s="60">
        <f>VLOOKUP($A26,'RevPAR Raw Data'!$B$6:$BE$43,'RevPAR Raw Data'!AX$1,FALSE)</f>
        <v>11.498912012092299</v>
      </c>
      <c r="BJ26" s="61">
        <f>VLOOKUP($A26,'RevPAR Raw Data'!$B$6:$BE$43,'RevPAR Raw Data'!AY$1,FALSE)</f>
        <v>14.844505959815301</v>
      </c>
      <c r="BK26" s="60">
        <f>VLOOKUP($A26,'RevPAR Raw Data'!$B$6:$BE$43,'RevPAR Raw Data'!BA$1,FALSE)</f>
        <v>41.014350142860003</v>
      </c>
      <c r="BL26" s="60">
        <f>VLOOKUP($A26,'RevPAR Raw Data'!$B$6:$BE$43,'RevPAR Raw Data'!BB$1,FALSE)</f>
        <v>29.364314725287201</v>
      </c>
      <c r="BM26" s="61">
        <f>VLOOKUP($A26,'RevPAR Raw Data'!$B$6:$BE$43,'RevPAR Raw Data'!BC$1,FALSE)</f>
        <v>34.891278064013498</v>
      </c>
      <c r="BN26" s="62">
        <f>VLOOKUP($A26,'RevPAR Raw Data'!$B$6:$BE$43,'RevPAR Raw Data'!BE$1,FALSE)</f>
        <v>21.886527881804799</v>
      </c>
    </row>
    <row r="27" spans="1:66" x14ac:dyDescent="0.35">
      <c r="A27" s="78" t="s">
        <v>48</v>
      </c>
      <c r="B27" s="59">
        <f>VLOOKUP($A27,'Occupancy Raw Data'!$B$6:$BE$43,'Occupancy Raw Data'!AG$1,FALSE)</f>
        <v>32.222892604723299</v>
      </c>
      <c r="C27" s="60">
        <f>VLOOKUP($A27,'Occupancy Raw Data'!$B$6:$BE$43,'Occupancy Raw Data'!AH$1,FALSE)</f>
        <v>41.307533183933799</v>
      </c>
      <c r="D27" s="60">
        <f>VLOOKUP($A27,'Occupancy Raw Data'!$B$6:$BE$43,'Occupancy Raw Data'!AI$1,FALSE)</f>
        <v>44.677641785898899</v>
      </c>
      <c r="E27" s="60">
        <f>VLOOKUP($A27,'Occupancy Raw Data'!$B$6:$BE$43,'Occupancy Raw Data'!AJ$1,FALSE)</f>
        <v>45.354249267367599</v>
      </c>
      <c r="F27" s="60">
        <f>VLOOKUP($A27,'Occupancy Raw Data'!$B$6:$BE$43,'Occupancy Raw Data'!AK$1,FALSE)</f>
        <v>47.599551801413497</v>
      </c>
      <c r="G27" s="61">
        <f>VLOOKUP($A27,'Occupancy Raw Data'!$B$6:$BE$43,'Occupancy Raw Data'!AL$1,FALSE)</f>
        <v>42.232373728667397</v>
      </c>
      <c r="H27" s="60">
        <f>VLOOKUP($A27,'Occupancy Raw Data'!$B$6:$BE$43,'Occupancy Raw Data'!AN$1,FALSE)</f>
        <v>51.676435097396997</v>
      </c>
      <c r="I27" s="60">
        <f>VLOOKUP($A27,'Occupancy Raw Data'!$B$6:$BE$43,'Occupancy Raw Data'!AO$1,FALSE)</f>
        <v>50.254266505774801</v>
      </c>
      <c r="J27" s="61">
        <f>VLOOKUP($A27,'Occupancy Raw Data'!$B$6:$BE$43,'Occupancy Raw Data'!AP$1,FALSE)</f>
        <v>50.965350801585899</v>
      </c>
      <c r="K27" s="62">
        <f>VLOOKUP($A27,'Occupancy Raw Data'!$B$6:$BE$43,'Occupancy Raw Data'!AR$1,FALSE)</f>
        <v>44.727510035215602</v>
      </c>
      <c r="M27" s="59">
        <f>VLOOKUP($A27,'Occupancy Raw Data'!$B$6:$BE$43,'Occupancy Raw Data'!AT$1,FALSE)</f>
        <v>1.5142505838881</v>
      </c>
      <c r="N27" s="60">
        <f>VLOOKUP($A27,'Occupancy Raw Data'!$B$6:$BE$43,'Occupancy Raw Data'!AU$1,FALSE)</f>
        <v>18.7814934961722</v>
      </c>
      <c r="O27" s="60">
        <f>VLOOKUP($A27,'Occupancy Raw Data'!$B$6:$BE$43,'Occupancy Raw Data'!AV$1,FALSE)</f>
        <v>15.356725484059901</v>
      </c>
      <c r="P27" s="60">
        <f>VLOOKUP($A27,'Occupancy Raw Data'!$B$6:$BE$43,'Occupancy Raw Data'!AW$1,FALSE)</f>
        <v>10.2416726184541</v>
      </c>
      <c r="Q27" s="60">
        <f>VLOOKUP($A27,'Occupancy Raw Data'!$B$6:$BE$43,'Occupancy Raw Data'!AX$1,FALSE)</f>
        <v>20.388840460100301</v>
      </c>
      <c r="R27" s="61">
        <f>VLOOKUP($A27,'Occupancy Raw Data'!$B$6:$BE$43,'Occupancy Raw Data'!AY$1,FALSE)</f>
        <v>13.5735168274282</v>
      </c>
      <c r="S27" s="60">
        <f>VLOOKUP($A27,'Occupancy Raw Data'!$B$6:$BE$43,'Occupancy Raw Data'!BA$1,FALSE)</f>
        <v>32.0940959756268</v>
      </c>
      <c r="T27" s="60">
        <f>VLOOKUP($A27,'Occupancy Raw Data'!$B$6:$BE$43,'Occupancy Raw Data'!BB$1,FALSE)</f>
        <v>21.994246061635199</v>
      </c>
      <c r="U27" s="61">
        <f>VLOOKUP($A27,'Occupancy Raw Data'!$B$6:$BE$43,'Occupancy Raw Data'!BC$1,FALSE)</f>
        <v>26.913825536730801</v>
      </c>
      <c r="V27" s="62">
        <f>VLOOKUP($A27,'Occupancy Raw Data'!$B$6:$BE$43,'Occupancy Raw Data'!BE$1,FALSE)</f>
        <v>17.5979627097358</v>
      </c>
      <c r="X27" s="64">
        <f>VLOOKUP($A27,'ADR Raw Data'!$B$6:$BE$43,'ADR Raw Data'!AG$1,FALSE)</f>
        <v>75.011833623110803</v>
      </c>
      <c r="Y27" s="65">
        <f>VLOOKUP($A27,'ADR Raw Data'!$B$6:$BE$43,'ADR Raw Data'!AH$1,FALSE)</f>
        <v>80.001604590505906</v>
      </c>
      <c r="Z27" s="65">
        <f>VLOOKUP($A27,'ADR Raw Data'!$B$6:$BE$43,'ADR Raw Data'!AI$1,FALSE)</f>
        <v>82.449530240185197</v>
      </c>
      <c r="AA27" s="65">
        <f>VLOOKUP($A27,'ADR Raw Data'!$B$6:$BE$43,'ADR Raw Data'!AJ$1,FALSE)</f>
        <v>81.7832478145191</v>
      </c>
      <c r="AB27" s="65">
        <f>VLOOKUP($A27,'ADR Raw Data'!$B$6:$BE$43,'ADR Raw Data'!AK$1,FALSE)</f>
        <v>81.731047532820199</v>
      </c>
      <c r="AC27" s="66">
        <f>VLOOKUP($A27,'ADR Raw Data'!$B$6:$BE$43,'ADR Raw Data'!AL$1,FALSE)</f>
        <v>80.530622882566604</v>
      </c>
      <c r="AD27" s="65">
        <f>VLOOKUP($A27,'ADR Raw Data'!$B$6:$BE$43,'ADR Raw Data'!AN$1,FALSE)</f>
        <v>88.024547577349594</v>
      </c>
      <c r="AE27" s="65">
        <f>VLOOKUP($A27,'ADR Raw Data'!$B$6:$BE$43,'ADR Raw Data'!AO$1,FALSE)</f>
        <v>90.187230083183195</v>
      </c>
      <c r="AF27" s="66">
        <f>VLOOKUP($A27,'ADR Raw Data'!$B$6:$BE$43,'ADR Raw Data'!AP$1,FALSE)</f>
        <v>89.090801623541296</v>
      </c>
      <c r="AG27" s="67">
        <f>VLOOKUP($A27,'ADR Raw Data'!$B$6:$BE$43,'ADR Raw Data'!AR$1,FALSE)</f>
        <v>83.317482450103199</v>
      </c>
      <c r="AI27" s="59">
        <f>VLOOKUP($A27,'ADR Raw Data'!$B$6:$BE$43,'ADR Raw Data'!AT$1,FALSE)</f>
        <v>9.7669347970132794</v>
      </c>
      <c r="AJ27" s="60">
        <f>VLOOKUP($A27,'ADR Raw Data'!$B$6:$BE$43,'ADR Raw Data'!AU$1,FALSE)</f>
        <v>15.437189215213399</v>
      </c>
      <c r="AK27" s="60">
        <f>VLOOKUP($A27,'ADR Raw Data'!$B$6:$BE$43,'ADR Raw Data'!AV$1,FALSE)</f>
        <v>16.941456985714701</v>
      </c>
      <c r="AL27" s="60">
        <f>VLOOKUP($A27,'ADR Raw Data'!$B$6:$BE$43,'ADR Raw Data'!AW$1,FALSE)</f>
        <v>15.3563018381017</v>
      </c>
      <c r="AM27" s="60">
        <f>VLOOKUP($A27,'ADR Raw Data'!$B$6:$BE$43,'ADR Raw Data'!AX$1,FALSE)</f>
        <v>15.8556985564641</v>
      </c>
      <c r="AN27" s="61">
        <f>VLOOKUP($A27,'ADR Raw Data'!$B$6:$BE$43,'ADR Raw Data'!AY$1,FALSE)</f>
        <v>15.035172684449</v>
      </c>
      <c r="AO27" s="60">
        <f>VLOOKUP($A27,'ADR Raw Data'!$B$6:$BE$43,'ADR Raw Data'!BA$1,FALSE)</f>
        <v>20.332381708755499</v>
      </c>
      <c r="AP27" s="60">
        <f>VLOOKUP($A27,'ADR Raw Data'!$B$6:$BE$43,'ADR Raw Data'!BB$1,FALSE)</f>
        <v>21.205217983150899</v>
      </c>
      <c r="AQ27" s="61">
        <f>VLOOKUP($A27,'ADR Raw Data'!$B$6:$BE$43,'ADR Raw Data'!BC$1,FALSE)</f>
        <v>20.725514287926199</v>
      </c>
      <c r="AR27" s="62">
        <f>VLOOKUP($A27,'ADR Raw Data'!$B$6:$BE$43,'ADR Raw Data'!BE$1,FALSE)</f>
        <v>17.1032471293559</v>
      </c>
      <c r="AT27" s="64">
        <f>VLOOKUP($A27,'RevPAR Raw Data'!$B$6:$BE$43,'RevPAR Raw Data'!AG$1,FALSE)</f>
        <v>24.170982589208698</v>
      </c>
      <c r="AU27" s="65">
        <f>VLOOKUP($A27,'RevPAR Raw Data'!$B$6:$BE$43,'RevPAR Raw Data'!AH$1,FALSE)</f>
        <v>33.046689363902701</v>
      </c>
      <c r="AV27" s="65">
        <f>VLOOKUP($A27,'RevPAR Raw Data'!$B$6:$BE$43,'RevPAR Raw Data'!AI$1,FALSE)</f>
        <v>36.836505774866403</v>
      </c>
      <c r="AW27" s="65">
        <f>VLOOKUP($A27,'RevPAR Raw Data'!$B$6:$BE$43,'RevPAR Raw Data'!AJ$1,FALSE)</f>
        <v>37.092178072746002</v>
      </c>
      <c r="AX27" s="65">
        <f>VLOOKUP($A27,'RevPAR Raw Data'!$B$6:$BE$43,'RevPAR Raw Data'!AK$1,FALSE)</f>
        <v>38.903612308222698</v>
      </c>
      <c r="AY27" s="66">
        <f>VLOOKUP($A27,'RevPAR Raw Data'!$B$6:$BE$43,'RevPAR Raw Data'!AL$1,FALSE)</f>
        <v>34.009993621789299</v>
      </c>
      <c r="AZ27" s="65">
        <f>VLOOKUP($A27,'RevPAR Raw Data'!$B$6:$BE$43,'RevPAR Raw Data'!AN$1,FALSE)</f>
        <v>45.487948198586402</v>
      </c>
      <c r="BA27" s="65">
        <f>VLOOKUP($A27,'RevPAR Raw Data'!$B$6:$BE$43,'RevPAR Raw Data'!AO$1,FALSE)</f>
        <v>45.3229309601792</v>
      </c>
      <c r="BB27" s="66">
        <f>VLOOKUP($A27,'RevPAR Raw Data'!$B$6:$BE$43,'RevPAR Raw Data'!AP$1,FALSE)</f>
        <v>45.405439579382801</v>
      </c>
      <c r="BC27" s="67">
        <f>VLOOKUP($A27,'RevPAR Raw Data'!$B$6:$BE$43,'RevPAR Raw Data'!AR$1,FALSE)</f>
        <v>37.265835323958903</v>
      </c>
      <c r="BE27" s="59">
        <f>VLOOKUP($A27,'RevPAR Raw Data'!$B$6:$BE$43,'RevPAR Raw Data'!AT$1,FALSE)</f>
        <v>11.4290812480931</v>
      </c>
      <c r="BF27" s="60">
        <f>VLOOKUP($A27,'RevPAR Raw Data'!$B$6:$BE$43,'RevPAR Raw Data'!AU$1,FALSE)</f>
        <v>37.118017399832802</v>
      </c>
      <c r="BG27" s="60">
        <f>VLOOKUP($A27,'RevPAR Raw Data'!$B$6:$BE$43,'RevPAR Raw Data'!AV$1,FALSE)</f>
        <v>34.899835512071</v>
      </c>
      <c r="BH27" s="60">
        <f>VLOOKUP($A27,'RevPAR Raw Data'!$B$6:$BE$43,'RevPAR Raw Data'!AW$1,FALSE)</f>
        <v>27.1707166171159</v>
      </c>
      <c r="BI27" s="60">
        <f>VLOOKUP($A27,'RevPAR Raw Data'!$B$6:$BE$43,'RevPAR Raw Data'!AX$1,FALSE)</f>
        <v>39.477332099076399</v>
      </c>
      <c r="BJ27" s="61">
        <f>VLOOKUP($A27,'RevPAR Raw Data'!$B$6:$BE$43,'RevPAR Raw Data'!AY$1,FALSE)</f>
        <v>30.6494912062339</v>
      </c>
      <c r="BK27" s="60">
        <f>VLOOKUP($A27,'RevPAR Raw Data'!$B$6:$BE$43,'RevPAR Raw Data'!BA$1,FALSE)</f>
        <v>58.951971784121199</v>
      </c>
      <c r="BL27" s="60">
        <f>VLOOKUP($A27,'RevPAR Raw Data'!$B$6:$BE$43,'RevPAR Raw Data'!BB$1,FALSE)</f>
        <v>47.8633918659065</v>
      </c>
      <c r="BM27" s="61">
        <f>VLOOKUP($A27,'RevPAR Raw Data'!$B$6:$BE$43,'RevPAR Raw Data'!BC$1,FALSE)</f>
        <v>53.217368581699702</v>
      </c>
      <c r="BN27" s="62">
        <f>VLOOKUP($A27,'RevPAR Raw Data'!$B$6:$BE$43,'RevPAR Raw Data'!BE$1,FALSE)</f>
        <v>37.711032891069898</v>
      </c>
    </row>
    <row r="28" spans="1:66" x14ac:dyDescent="0.35">
      <c r="A28" s="78" t="s">
        <v>49</v>
      </c>
      <c r="B28" s="59">
        <f>VLOOKUP($A28,'Occupancy Raw Data'!$B$6:$BE$43,'Occupancy Raw Data'!AG$1,FALSE)</f>
        <v>44.200998751560498</v>
      </c>
      <c r="C28" s="60">
        <f>VLOOKUP($A28,'Occupancy Raw Data'!$B$6:$BE$43,'Occupancy Raw Data'!AH$1,FALSE)</f>
        <v>53.661120458652697</v>
      </c>
      <c r="D28" s="60">
        <f>VLOOKUP($A28,'Occupancy Raw Data'!$B$6:$BE$43,'Occupancy Raw Data'!AI$1,FALSE)</f>
        <v>55.246467817896303</v>
      </c>
      <c r="E28" s="60">
        <f>VLOOKUP($A28,'Occupancy Raw Data'!$B$6:$BE$43,'Occupancy Raw Data'!AJ$1,FALSE)</f>
        <v>57.2496075353218</v>
      </c>
      <c r="F28" s="60">
        <f>VLOOKUP($A28,'Occupancy Raw Data'!$B$6:$BE$43,'Occupancy Raw Data'!AK$1,FALSE)</f>
        <v>55.6357927786499</v>
      </c>
      <c r="G28" s="61">
        <f>VLOOKUP($A28,'Occupancy Raw Data'!$B$6:$BE$43,'Occupancy Raw Data'!AL$1,FALSE)</f>
        <v>53.188797875804703</v>
      </c>
      <c r="H28" s="60">
        <f>VLOOKUP($A28,'Occupancy Raw Data'!$B$6:$BE$43,'Occupancy Raw Data'!AN$1,FALSE)</f>
        <v>64.521193092621601</v>
      </c>
      <c r="I28" s="60">
        <f>VLOOKUP($A28,'Occupancy Raw Data'!$B$6:$BE$43,'Occupancy Raw Data'!AO$1,FALSE)</f>
        <v>71.529042386185196</v>
      </c>
      <c r="J28" s="61">
        <f>VLOOKUP($A28,'Occupancy Raw Data'!$B$6:$BE$43,'Occupancy Raw Data'!AP$1,FALSE)</f>
        <v>68.025117739403399</v>
      </c>
      <c r="K28" s="62">
        <f>VLOOKUP($A28,'Occupancy Raw Data'!$B$6:$BE$43,'Occupancy Raw Data'!AR$1,FALSE)</f>
        <v>57.419510797550402</v>
      </c>
      <c r="M28" s="59">
        <f>VLOOKUP($A28,'Occupancy Raw Data'!$B$6:$BE$43,'Occupancy Raw Data'!AT$1,FALSE)</f>
        <v>-1.76401100387924</v>
      </c>
      <c r="N28" s="60">
        <f>VLOOKUP($A28,'Occupancy Raw Data'!$B$6:$BE$43,'Occupancy Raw Data'!AU$1,FALSE)</f>
        <v>8.8480131191876996</v>
      </c>
      <c r="O28" s="60">
        <f>VLOOKUP($A28,'Occupancy Raw Data'!$B$6:$BE$43,'Occupancy Raw Data'!AV$1,FALSE)</f>
        <v>8.8661341078651397</v>
      </c>
      <c r="P28" s="60">
        <f>VLOOKUP($A28,'Occupancy Raw Data'!$B$6:$BE$43,'Occupancy Raw Data'!AW$1,FALSE)</f>
        <v>2.8080448730039401E-2</v>
      </c>
      <c r="Q28" s="60">
        <f>VLOOKUP($A28,'Occupancy Raw Data'!$B$6:$BE$43,'Occupancy Raw Data'!AX$1,FALSE)</f>
        <v>-5.4035154598874104</v>
      </c>
      <c r="R28" s="61">
        <f>VLOOKUP($A28,'Occupancy Raw Data'!$B$6:$BE$43,'Occupancy Raw Data'!AY$1,FALSE)</f>
        <v>1.85977398557379</v>
      </c>
      <c r="S28" s="60">
        <f>VLOOKUP($A28,'Occupancy Raw Data'!$B$6:$BE$43,'Occupancy Raw Data'!BA$1,FALSE)</f>
        <v>10.449182154251201</v>
      </c>
      <c r="T28" s="60">
        <f>VLOOKUP($A28,'Occupancy Raw Data'!$B$6:$BE$43,'Occupancy Raw Data'!BB$1,FALSE)</f>
        <v>12.034510879107801</v>
      </c>
      <c r="U28" s="61">
        <f>VLOOKUP($A28,'Occupancy Raw Data'!$B$6:$BE$43,'Occupancy Raw Data'!BC$1,FALSE)</f>
        <v>11.2770407972243</v>
      </c>
      <c r="V28" s="62">
        <f>VLOOKUP($A28,'Occupancy Raw Data'!$B$6:$BE$43,'Occupancy Raw Data'!BE$1,FALSE)</f>
        <v>4.8481970594892196</v>
      </c>
      <c r="X28" s="64">
        <f>VLOOKUP($A28,'ADR Raw Data'!$B$6:$BE$43,'ADR Raw Data'!AG$1,FALSE)</f>
        <v>102.7930122864</v>
      </c>
      <c r="Y28" s="65">
        <f>VLOOKUP($A28,'ADR Raw Data'!$B$6:$BE$43,'ADR Raw Data'!AH$1,FALSE)</f>
        <v>104.753946115433</v>
      </c>
      <c r="Z28" s="65">
        <f>VLOOKUP($A28,'ADR Raw Data'!$B$6:$BE$43,'ADR Raw Data'!AI$1,FALSE)</f>
        <v>103.022094794271</v>
      </c>
      <c r="AA28" s="65">
        <f>VLOOKUP($A28,'ADR Raw Data'!$B$6:$BE$43,'ADR Raw Data'!AJ$1,FALSE)</f>
        <v>104.020183174289</v>
      </c>
      <c r="AB28" s="65">
        <f>VLOOKUP($A28,'ADR Raw Data'!$B$6:$BE$43,'ADR Raw Data'!AK$1,FALSE)</f>
        <v>105.19253047404</v>
      </c>
      <c r="AC28" s="66">
        <f>VLOOKUP($A28,'ADR Raw Data'!$B$6:$BE$43,'ADR Raw Data'!AL$1,FALSE)</f>
        <v>104.002160972048</v>
      </c>
      <c r="AD28" s="65">
        <f>VLOOKUP($A28,'ADR Raw Data'!$B$6:$BE$43,'ADR Raw Data'!AN$1,FALSE)</f>
        <v>125.083500729927</v>
      </c>
      <c r="AE28" s="65">
        <f>VLOOKUP($A28,'ADR Raw Data'!$B$6:$BE$43,'ADR Raw Data'!AO$1,FALSE)</f>
        <v>132.673547537529</v>
      </c>
      <c r="AF28" s="66">
        <f>VLOOKUP($A28,'ADR Raw Data'!$B$6:$BE$43,'ADR Raw Data'!AP$1,FALSE)</f>
        <v>129.07400304624699</v>
      </c>
      <c r="AG28" s="67">
        <f>VLOOKUP($A28,'ADR Raw Data'!$B$6:$BE$43,'ADR Raw Data'!AR$1,FALSE)</f>
        <v>112.472161289819</v>
      </c>
      <c r="AI28" s="59">
        <f>VLOOKUP($A28,'ADR Raw Data'!$B$6:$BE$43,'ADR Raw Data'!AT$1,FALSE)</f>
        <v>12.6269341519543</v>
      </c>
      <c r="AJ28" s="60">
        <f>VLOOKUP($A28,'ADR Raw Data'!$B$6:$BE$43,'ADR Raw Data'!AU$1,FALSE)</f>
        <v>22.263594973795399</v>
      </c>
      <c r="AK28" s="60">
        <f>VLOOKUP($A28,'ADR Raw Data'!$B$6:$BE$43,'ADR Raw Data'!AV$1,FALSE)</f>
        <v>18.101724616051801</v>
      </c>
      <c r="AL28" s="60">
        <f>VLOOKUP($A28,'ADR Raw Data'!$B$6:$BE$43,'ADR Raw Data'!AW$1,FALSE)</f>
        <v>16.591629868727502</v>
      </c>
      <c r="AM28" s="60">
        <f>VLOOKUP($A28,'ADR Raw Data'!$B$6:$BE$43,'ADR Raw Data'!AX$1,FALSE)</f>
        <v>15.781470299274901</v>
      </c>
      <c r="AN28" s="61">
        <f>VLOOKUP($A28,'ADR Raw Data'!$B$6:$BE$43,'ADR Raw Data'!AY$1,FALSE)</f>
        <v>17.006838925516298</v>
      </c>
      <c r="AO28" s="60">
        <f>VLOOKUP($A28,'ADR Raw Data'!$B$6:$BE$43,'ADR Raw Data'!BA$1,FALSE)</f>
        <v>26.121206315745901</v>
      </c>
      <c r="AP28" s="60">
        <f>VLOOKUP($A28,'ADR Raw Data'!$B$6:$BE$43,'ADR Raw Data'!BB$1,FALSE)</f>
        <v>27.721146841618001</v>
      </c>
      <c r="AQ28" s="61">
        <f>VLOOKUP($A28,'ADR Raw Data'!$B$6:$BE$43,'ADR Raw Data'!BC$1,FALSE)</f>
        <v>27.0017041987102</v>
      </c>
      <c r="AR28" s="62">
        <f>VLOOKUP($A28,'ADR Raw Data'!$B$6:$BE$43,'ADR Raw Data'!BE$1,FALSE)</f>
        <v>21.001961193036401</v>
      </c>
      <c r="AT28" s="64">
        <f>VLOOKUP($A28,'RevPAR Raw Data'!$B$6:$BE$43,'RevPAR Raw Data'!AG$1,FALSE)</f>
        <v>45.435538077403201</v>
      </c>
      <c r="AU28" s="65">
        <f>VLOOKUP($A28,'RevPAR Raw Data'!$B$6:$BE$43,'RevPAR Raw Data'!AH$1,FALSE)</f>
        <v>56.212141210195</v>
      </c>
      <c r="AV28" s="65">
        <f>VLOOKUP($A28,'RevPAR Raw Data'!$B$6:$BE$43,'RevPAR Raw Data'!AI$1,FALSE)</f>
        <v>56.916068445839798</v>
      </c>
      <c r="AW28" s="65">
        <f>VLOOKUP($A28,'RevPAR Raw Data'!$B$6:$BE$43,'RevPAR Raw Data'!AJ$1,FALSE)</f>
        <v>59.5511466248037</v>
      </c>
      <c r="AX28" s="65">
        <f>VLOOKUP($A28,'RevPAR Raw Data'!$B$6:$BE$43,'RevPAR Raw Data'!AK$1,FALSE)</f>
        <v>58.524698273155401</v>
      </c>
      <c r="AY28" s="66">
        <f>VLOOKUP($A28,'RevPAR Raw Data'!$B$6:$BE$43,'RevPAR Raw Data'!AL$1,FALSE)</f>
        <v>55.317499185892103</v>
      </c>
      <c r="AZ28" s="65">
        <f>VLOOKUP($A28,'RevPAR Raw Data'!$B$6:$BE$43,'RevPAR Raw Data'!AN$1,FALSE)</f>
        <v>80.705367032967004</v>
      </c>
      <c r="BA28" s="65">
        <f>VLOOKUP($A28,'RevPAR Raw Data'!$B$6:$BE$43,'RevPAR Raw Data'!AO$1,FALSE)</f>
        <v>94.900118053375095</v>
      </c>
      <c r="BB28" s="66">
        <f>VLOOKUP($A28,'RevPAR Raw Data'!$B$6:$BE$43,'RevPAR Raw Data'!AP$1,FALSE)</f>
        <v>87.802742543171107</v>
      </c>
      <c r="BC28" s="67">
        <f>VLOOKUP($A28,'RevPAR Raw Data'!$B$6:$BE$43,'RevPAR Raw Data'!AR$1,FALSE)</f>
        <v>64.580964796046203</v>
      </c>
      <c r="BE28" s="59">
        <f>VLOOKUP($A28,'RevPAR Raw Data'!$B$6:$BE$43,'RevPAR Raw Data'!AT$1,FALSE)</f>
        <v>10.6401826401819</v>
      </c>
      <c r="BF28" s="60">
        <f>VLOOKUP($A28,'RevPAR Raw Data'!$B$6:$BE$43,'RevPAR Raw Data'!AU$1,FALSE)</f>
        <v>33.081493897067404</v>
      </c>
      <c r="BG28" s="60">
        <f>VLOOKUP($A28,'RevPAR Raw Data'!$B$6:$BE$43,'RevPAR Raw Data'!AV$1,FALSE)</f>
        <v>28.572781904212501</v>
      </c>
      <c r="BH28" s="60">
        <f>VLOOKUP($A28,'RevPAR Raw Data'!$B$6:$BE$43,'RevPAR Raw Data'!AW$1,FALSE)</f>
        <v>16.6243693215763</v>
      </c>
      <c r="BI28" s="60">
        <f>VLOOKUP($A28,'RevPAR Raw Data'!$B$6:$BE$43,'RevPAR Raw Data'!AX$1,FALSE)</f>
        <v>9.5252006519686603</v>
      </c>
      <c r="BJ28" s="61">
        <f>VLOOKUP($A28,'RevPAR Raw Data'!$B$6:$BE$43,'RevPAR Raw Data'!AY$1,FALSE)</f>
        <v>19.1829016771953</v>
      </c>
      <c r="BK28" s="60">
        <f>VLOOKUP($A28,'RevPAR Raw Data'!$B$6:$BE$43,'RevPAR Raw Data'!BA$1,FALSE)</f>
        <v>39.299840898817301</v>
      </c>
      <c r="BL28" s="60">
        <f>VLOOKUP($A28,'RevPAR Raw Data'!$B$6:$BE$43,'RevPAR Raw Data'!BB$1,FALSE)</f>
        <v>43.091762153193798</v>
      </c>
      <c r="BM28" s="61">
        <f>VLOOKUP($A28,'RevPAR Raw Data'!$B$6:$BE$43,'RevPAR Raw Data'!BC$1,FALSE)</f>
        <v>41.323738194369</v>
      </c>
      <c r="BN28" s="62">
        <f>VLOOKUP($A28,'RevPAR Raw Data'!$B$6:$BE$43,'RevPAR Raw Data'!BE$1,FALSE)</f>
        <v>26.868374717521402</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35.5190204835977</v>
      </c>
      <c r="C30" s="60">
        <f>VLOOKUP($A30,'Occupancy Raw Data'!$B$6:$BE$43,'Occupancy Raw Data'!AH$1,FALSE)</f>
        <v>48.933466810411197</v>
      </c>
      <c r="D30" s="60">
        <f>VLOOKUP($A30,'Occupancy Raw Data'!$B$6:$BE$43,'Occupancy Raw Data'!AI$1,FALSE)</f>
        <v>53.961959032804501</v>
      </c>
      <c r="E30" s="60">
        <f>VLOOKUP($A30,'Occupancy Raw Data'!$B$6:$BE$43,'Occupancy Raw Data'!AJ$1,FALSE)</f>
        <v>53.915755428923397</v>
      </c>
      <c r="F30" s="60">
        <f>VLOOKUP($A30,'Occupancy Raw Data'!$B$6:$BE$43,'Occupancy Raw Data'!AK$1,FALSE)</f>
        <v>50.477437240104699</v>
      </c>
      <c r="G30" s="61">
        <f>VLOOKUP($A30,'Occupancy Raw Data'!$B$6:$BE$43,'Occupancy Raw Data'!AL$1,FALSE)</f>
        <v>48.561527799168303</v>
      </c>
      <c r="H30" s="60">
        <f>VLOOKUP($A30,'Occupancy Raw Data'!$B$6:$BE$43,'Occupancy Raw Data'!AN$1,FALSE)</f>
        <v>53.981210534421599</v>
      </c>
      <c r="I30" s="60">
        <f>VLOOKUP($A30,'Occupancy Raw Data'!$B$6:$BE$43,'Occupancy Raw Data'!AO$1,FALSE)</f>
        <v>54.019713537655903</v>
      </c>
      <c r="J30" s="61">
        <f>VLOOKUP($A30,'Occupancy Raw Data'!$B$6:$BE$43,'Occupancy Raw Data'!AP$1,FALSE)</f>
        <v>54.000462036038797</v>
      </c>
      <c r="K30" s="62">
        <f>VLOOKUP($A30,'Occupancy Raw Data'!$B$6:$BE$43,'Occupancy Raw Data'!AR$1,FALSE)</f>
        <v>50.115509009702699</v>
      </c>
      <c r="M30" s="59">
        <f>VLOOKUP($A30,'Occupancy Raw Data'!$B$6:$BE$43,'Occupancy Raw Data'!AT$1,FALSE)</f>
        <v>22.4147514028598</v>
      </c>
      <c r="N30" s="60">
        <f>VLOOKUP($A30,'Occupancy Raw Data'!$B$6:$BE$43,'Occupancy Raw Data'!AU$1,FALSE)</f>
        <v>37.536021892610201</v>
      </c>
      <c r="O30" s="60">
        <f>VLOOKUP($A30,'Occupancy Raw Data'!$B$6:$BE$43,'Occupancy Raw Data'!AV$1,FALSE)</f>
        <v>39.298487291114498</v>
      </c>
      <c r="P30" s="60">
        <f>VLOOKUP($A30,'Occupancy Raw Data'!$B$6:$BE$43,'Occupancy Raw Data'!AW$1,FALSE)</f>
        <v>32.700383362884601</v>
      </c>
      <c r="Q30" s="60">
        <f>VLOOKUP($A30,'Occupancy Raw Data'!$B$6:$BE$43,'Occupancy Raw Data'!AX$1,FALSE)</f>
        <v>38.901564185699101</v>
      </c>
      <c r="R30" s="61">
        <f>VLOOKUP($A30,'Occupancy Raw Data'!$B$6:$BE$43,'Occupancy Raw Data'!AY$1,FALSE)</f>
        <v>34.666846295527002</v>
      </c>
      <c r="S30" s="60">
        <f>VLOOKUP($A30,'Occupancy Raw Data'!$B$6:$BE$43,'Occupancy Raw Data'!BA$1,FALSE)</f>
        <v>33.440751235739199</v>
      </c>
      <c r="T30" s="60">
        <f>VLOOKUP($A30,'Occupancy Raw Data'!$B$6:$BE$43,'Occupancy Raw Data'!BB$1,FALSE)</f>
        <v>31.8360038786935</v>
      </c>
      <c r="U30" s="61">
        <f>VLOOKUP($A30,'Occupancy Raw Data'!$B$6:$BE$43,'Occupancy Raw Data'!BC$1,FALSE)</f>
        <v>32.633237691724197</v>
      </c>
      <c r="V30" s="62">
        <f>VLOOKUP($A30,'Occupancy Raw Data'!$B$6:$BE$43,'Occupancy Raw Data'!BE$1,FALSE)</f>
        <v>34.034160935880301</v>
      </c>
      <c r="X30" s="64">
        <f>VLOOKUP($A30,'ADR Raw Data'!$B$6:$BE$43,'ADR Raw Data'!AG$1,FALSE)</f>
        <v>77.675851490514901</v>
      </c>
      <c r="Y30" s="65">
        <f>VLOOKUP($A30,'ADR Raw Data'!$B$6:$BE$43,'ADR Raw Data'!AH$1,FALSE)</f>
        <v>84.422683924777701</v>
      </c>
      <c r="Z30" s="65">
        <f>VLOOKUP($A30,'ADR Raw Data'!$B$6:$BE$43,'ADR Raw Data'!AI$1,FALSE)</f>
        <v>86.663178023546195</v>
      </c>
      <c r="AA30" s="65">
        <f>VLOOKUP($A30,'ADR Raw Data'!$B$6:$BE$43,'ADR Raw Data'!AJ$1,FALSE)</f>
        <v>86.444285510247795</v>
      </c>
      <c r="AB30" s="65">
        <f>VLOOKUP($A30,'ADR Raw Data'!$B$6:$BE$43,'ADR Raw Data'!AK$1,FALSE)</f>
        <v>84.884461479786395</v>
      </c>
      <c r="AC30" s="66">
        <f>VLOOKUP($A30,'ADR Raw Data'!$B$6:$BE$43,'ADR Raw Data'!AL$1,FALSE)</f>
        <v>84.478555707081895</v>
      </c>
      <c r="AD30" s="65">
        <f>VLOOKUP($A30,'ADR Raw Data'!$B$6:$BE$43,'ADR Raw Data'!AN$1,FALSE)</f>
        <v>88.979761055634796</v>
      </c>
      <c r="AE30" s="65">
        <f>VLOOKUP($A30,'ADR Raw Data'!$B$6:$BE$43,'ADR Raw Data'!AO$1,FALSE)</f>
        <v>90.865543121881601</v>
      </c>
      <c r="AF30" s="66">
        <f>VLOOKUP($A30,'ADR Raw Data'!$B$6:$BE$43,'ADR Raw Data'!AP$1,FALSE)</f>
        <v>89.922988235294099</v>
      </c>
      <c r="AG30" s="67">
        <f>VLOOKUP($A30,'ADR Raw Data'!$B$6:$BE$43,'ADR Raw Data'!AR$1,FALSE)</f>
        <v>86.154694222495294</v>
      </c>
      <c r="AI30" s="59">
        <f>VLOOKUP($A30,'ADR Raw Data'!$B$6:$BE$43,'ADR Raw Data'!AT$1,FALSE)</f>
        <v>12.719169914091299</v>
      </c>
      <c r="AJ30" s="60">
        <f>VLOOKUP($A30,'ADR Raw Data'!$B$6:$BE$43,'ADR Raw Data'!AU$1,FALSE)</f>
        <v>17.0566218622657</v>
      </c>
      <c r="AK30" s="60">
        <f>VLOOKUP($A30,'ADR Raw Data'!$B$6:$BE$43,'ADR Raw Data'!AV$1,FALSE)</f>
        <v>17.101816230717802</v>
      </c>
      <c r="AL30" s="60">
        <f>VLOOKUP($A30,'ADR Raw Data'!$B$6:$BE$43,'ADR Raw Data'!AW$1,FALSE)</f>
        <v>16.785264389020298</v>
      </c>
      <c r="AM30" s="60">
        <f>VLOOKUP($A30,'ADR Raw Data'!$B$6:$BE$43,'ADR Raw Data'!AX$1,FALSE)</f>
        <v>18.079812025541099</v>
      </c>
      <c r="AN30" s="61">
        <f>VLOOKUP($A30,'ADR Raw Data'!$B$6:$BE$43,'ADR Raw Data'!AY$1,FALSE)</f>
        <v>16.698540657649701</v>
      </c>
      <c r="AO30" s="60">
        <f>VLOOKUP($A30,'ADR Raw Data'!$B$6:$BE$43,'ADR Raw Data'!BA$1,FALSE)</f>
        <v>18.870668361422599</v>
      </c>
      <c r="AP30" s="60">
        <f>VLOOKUP($A30,'ADR Raw Data'!$B$6:$BE$43,'ADR Raw Data'!BB$1,FALSE)</f>
        <v>19.435301937698799</v>
      </c>
      <c r="AQ30" s="61">
        <f>VLOOKUP($A30,'ADR Raw Data'!$B$6:$BE$43,'ADR Raw Data'!BC$1,FALSE)</f>
        <v>19.149527110177701</v>
      </c>
      <c r="AR30" s="62">
        <f>VLOOKUP($A30,'ADR Raw Data'!$B$6:$BE$43,'ADR Raw Data'!BE$1,FALSE)</f>
        <v>17.4590016948783</v>
      </c>
      <c r="AT30" s="64">
        <f>VLOOKUP($A30,'RevPAR Raw Data'!$B$6:$BE$43,'RevPAR Raw Data'!AG$1,FALSE)</f>
        <v>27.589701601724901</v>
      </c>
      <c r="AU30" s="65">
        <f>VLOOKUP($A30,'RevPAR Raw Data'!$B$6:$BE$43,'RevPAR Raw Data'!AH$1,FALSE)</f>
        <v>41.310946018789402</v>
      </c>
      <c r="AV30" s="65">
        <f>VLOOKUP($A30,'RevPAR Raw Data'!$B$6:$BE$43,'RevPAR Raw Data'!AI$1,FALSE)</f>
        <v>46.765148621592402</v>
      </c>
      <c r="AW30" s="65">
        <f>VLOOKUP($A30,'RevPAR Raw Data'!$B$6:$BE$43,'RevPAR Raw Data'!AJ$1,FALSE)</f>
        <v>46.607089557985503</v>
      </c>
      <c r="AX30" s="65">
        <f>VLOOKUP($A30,'RevPAR Raw Data'!$B$6:$BE$43,'RevPAR Raw Data'!AK$1,FALSE)</f>
        <v>42.847500770060002</v>
      </c>
      <c r="AY30" s="66">
        <f>VLOOKUP($A30,'RevPAR Raw Data'!$B$6:$BE$43,'RevPAR Raw Data'!AL$1,FALSE)</f>
        <v>41.0240773140304</v>
      </c>
      <c r="AZ30" s="65">
        <f>VLOOKUP($A30,'RevPAR Raw Data'!$B$6:$BE$43,'RevPAR Raw Data'!AN$1,FALSE)</f>
        <v>48.032352148467503</v>
      </c>
      <c r="BA30" s="65">
        <f>VLOOKUP($A30,'RevPAR Raw Data'!$B$6:$BE$43,'RevPAR Raw Data'!AO$1,FALSE)</f>
        <v>49.085306098875698</v>
      </c>
      <c r="BB30" s="66">
        <f>VLOOKUP($A30,'RevPAR Raw Data'!$B$6:$BE$43,'RevPAR Raw Data'!AP$1,FALSE)</f>
        <v>48.5588291236716</v>
      </c>
      <c r="BC30" s="67">
        <f>VLOOKUP($A30,'RevPAR Raw Data'!$B$6:$BE$43,'RevPAR Raw Data'!AR$1,FALSE)</f>
        <v>43.176863545356497</v>
      </c>
      <c r="BE30" s="59">
        <f>VLOOKUP($A30,'RevPAR Raw Data'!$B$6:$BE$43,'RevPAR Raw Data'!AT$1,FALSE)</f>
        <v>37.984891633702098</v>
      </c>
      <c r="BF30" s="60">
        <f>VLOOKUP($A30,'RevPAR Raw Data'!$B$6:$BE$43,'RevPAR Raw Data'!AU$1,FALSE)</f>
        <v>60.995021071235698</v>
      </c>
      <c r="BG30" s="60">
        <f>VLOOKUP($A30,'RevPAR Raw Data'!$B$6:$BE$43,'RevPAR Raw Data'!AV$1,FALSE)</f>
        <v>63.121058599810901</v>
      </c>
      <c r="BH30" s="60">
        <f>VLOOKUP($A30,'RevPAR Raw Data'!$B$6:$BE$43,'RevPAR Raw Data'!AW$1,FALSE)</f>
        <v>54.974493555588303</v>
      </c>
      <c r="BI30" s="60">
        <f>VLOOKUP($A30,'RevPAR Raw Data'!$B$6:$BE$43,'RevPAR Raw Data'!AX$1,FALSE)</f>
        <v>64.014705891009896</v>
      </c>
      <c r="BJ30" s="61">
        <f>VLOOKUP($A30,'RevPAR Raw Data'!$B$6:$BE$43,'RevPAR Raw Data'!AY$1,FALSE)</f>
        <v>57.1542443765603</v>
      </c>
      <c r="BK30" s="60">
        <f>VLOOKUP($A30,'RevPAR Raw Data'!$B$6:$BE$43,'RevPAR Raw Data'!BA$1,FALSE)</f>
        <v>58.621912860426598</v>
      </c>
      <c r="BL30" s="60">
        <f>VLOOKUP($A30,'RevPAR Raw Data'!$B$6:$BE$43,'RevPAR Raw Data'!BB$1,FALSE)</f>
        <v>57.458729295113997</v>
      </c>
      <c r="BM30" s="61">
        <f>VLOOKUP($A30,'RevPAR Raw Data'!$B$6:$BE$43,'RevPAR Raw Data'!BC$1,FALSE)</f>
        <v>58.031875500607399</v>
      </c>
      <c r="BN30" s="62">
        <f>VLOOKUP($A30,'RevPAR Raw Data'!$B$6:$BE$43,'RevPAR Raw Data'!BE$1,FALSE)</f>
        <v>57.435187365391599</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45.449573641680402</v>
      </c>
      <c r="C32" s="60">
        <f>VLOOKUP($A32,'Occupancy Raw Data'!$B$6:$BE$43,'Occupancy Raw Data'!AH$1,FALSE)</f>
        <v>55.321666145809999</v>
      </c>
      <c r="D32" s="60">
        <f>VLOOKUP($A32,'Occupancy Raw Data'!$B$6:$BE$43,'Occupancy Raw Data'!AI$1,FALSE)</f>
        <v>59.234787267288702</v>
      </c>
      <c r="E32" s="60">
        <f>VLOOKUP($A32,'Occupancy Raw Data'!$B$6:$BE$43,'Occupancy Raw Data'!AJ$1,FALSE)</f>
        <v>60.3776954328318</v>
      </c>
      <c r="F32" s="60">
        <f>VLOOKUP($A32,'Occupancy Raw Data'!$B$6:$BE$43,'Occupancy Raw Data'!AK$1,FALSE)</f>
        <v>56.427742309924497</v>
      </c>
      <c r="G32" s="61">
        <f>VLOOKUP($A32,'Occupancy Raw Data'!$B$6:$BE$43,'Occupancy Raw Data'!AL$1,FALSE)</f>
        <v>55.362292959507101</v>
      </c>
      <c r="H32" s="60">
        <f>VLOOKUP($A32,'Occupancy Raw Data'!$B$6:$BE$43,'Occupancy Raw Data'!AN$1,FALSE)</f>
        <v>59.4948435197999</v>
      </c>
      <c r="I32" s="60">
        <f>VLOOKUP($A32,'Occupancy Raw Data'!$B$6:$BE$43,'Occupancy Raw Data'!AO$1,FALSE)</f>
        <v>62.0898254386356</v>
      </c>
      <c r="J32" s="61">
        <f>VLOOKUP($A32,'Occupancy Raw Data'!$B$6:$BE$43,'Occupancy Raw Data'!AP$1,FALSE)</f>
        <v>60.7923344792178</v>
      </c>
      <c r="K32" s="62">
        <f>VLOOKUP($A32,'Occupancy Raw Data'!$B$6:$BE$43,'Occupancy Raw Data'!AR$1,FALSE)</f>
        <v>56.913733393710103</v>
      </c>
      <c r="M32" s="59">
        <f>VLOOKUP($A32,'Occupancy Raw Data'!$B$6:$BE$43,'Occupancy Raw Data'!AT$1,FALSE)</f>
        <v>-5.7844336115894501</v>
      </c>
      <c r="N32" s="60">
        <f>VLOOKUP($A32,'Occupancy Raw Data'!$B$6:$BE$43,'Occupancy Raw Data'!AU$1,FALSE)</f>
        <v>9.9419458193894599</v>
      </c>
      <c r="O32" s="60">
        <f>VLOOKUP($A32,'Occupancy Raw Data'!$B$6:$BE$43,'Occupancy Raw Data'!AV$1,FALSE)</f>
        <v>14.802367518433201</v>
      </c>
      <c r="P32" s="60">
        <f>VLOOKUP($A32,'Occupancy Raw Data'!$B$6:$BE$43,'Occupancy Raw Data'!AW$1,FALSE)</f>
        <v>13.2107953021673</v>
      </c>
      <c r="Q32" s="60">
        <f>VLOOKUP($A32,'Occupancy Raw Data'!$B$6:$BE$43,'Occupancy Raw Data'!AX$1,FALSE)</f>
        <v>7.9946218931294704</v>
      </c>
      <c r="R32" s="61">
        <f>VLOOKUP($A32,'Occupancy Raw Data'!$B$6:$BE$43,'Occupancy Raw Data'!AY$1,FALSE)</f>
        <v>8.2399344360348099</v>
      </c>
      <c r="S32" s="60">
        <f>VLOOKUP($A32,'Occupancy Raw Data'!$B$6:$BE$43,'Occupancy Raw Data'!BA$1,FALSE)</f>
        <v>6.6594124337906804</v>
      </c>
      <c r="T32" s="60">
        <f>VLOOKUP($A32,'Occupancy Raw Data'!$B$6:$BE$43,'Occupancy Raw Data'!BB$1,FALSE)</f>
        <v>2.07706050324972</v>
      </c>
      <c r="U32" s="61">
        <f>VLOOKUP($A32,'Occupancy Raw Data'!$B$6:$BE$43,'Occupancy Raw Data'!BC$1,FALSE)</f>
        <v>4.2690846017439599</v>
      </c>
      <c r="V32" s="62">
        <f>VLOOKUP($A32,'Occupancy Raw Data'!$B$6:$BE$43,'Occupancy Raw Data'!BE$1,FALSE)</f>
        <v>6.9963916395791896</v>
      </c>
      <c r="X32" s="64">
        <f>VLOOKUP($A32,'ADR Raw Data'!$B$6:$BE$43,'ADR Raw Data'!AG$1,FALSE)</f>
        <v>85.5871414208884</v>
      </c>
      <c r="Y32" s="65">
        <f>VLOOKUP($A32,'ADR Raw Data'!$B$6:$BE$43,'ADR Raw Data'!AH$1,FALSE)</f>
        <v>90.698101228664797</v>
      </c>
      <c r="Z32" s="65">
        <f>VLOOKUP($A32,'ADR Raw Data'!$B$6:$BE$43,'ADR Raw Data'!AI$1,FALSE)</f>
        <v>93.817333279318603</v>
      </c>
      <c r="AA32" s="65">
        <f>VLOOKUP($A32,'ADR Raw Data'!$B$6:$BE$43,'ADR Raw Data'!AJ$1,FALSE)</f>
        <v>94.6840967354333</v>
      </c>
      <c r="AB32" s="65">
        <f>VLOOKUP($A32,'ADR Raw Data'!$B$6:$BE$43,'ADR Raw Data'!AK$1,FALSE)</f>
        <v>91.759321257194799</v>
      </c>
      <c r="AC32" s="66">
        <f>VLOOKUP($A32,'ADR Raw Data'!$B$6:$BE$43,'ADR Raw Data'!AL$1,FALSE)</f>
        <v>91.612165882699202</v>
      </c>
      <c r="AD32" s="65">
        <f>VLOOKUP($A32,'ADR Raw Data'!$B$6:$BE$43,'ADR Raw Data'!AN$1,FALSE)</f>
        <v>101.64787384110301</v>
      </c>
      <c r="AE32" s="65">
        <f>VLOOKUP($A32,'ADR Raw Data'!$B$6:$BE$43,'ADR Raw Data'!AO$1,FALSE)</f>
        <v>105.110048294085</v>
      </c>
      <c r="AF32" s="66">
        <f>VLOOKUP($A32,'ADR Raw Data'!$B$6:$BE$43,'ADR Raw Data'!AP$1,FALSE)</f>
        <v>103.415907666957</v>
      </c>
      <c r="AG32" s="67">
        <f>VLOOKUP($A32,'ADR Raw Data'!$B$6:$BE$43,'ADR Raw Data'!AR$1,FALSE)</f>
        <v>95.214495111599206</v>
      </c>
      <c r="AI32" s="59">
        <f>VLOOKUP($A32,'ADR Raw Data'!$B$6:$BE$43,'ADR Raw Data'!AT$1,FALSE)</f>
        <v>16.266112405896202</v>
      </c>
      <c r="AJ32" s="60">
        <f>VLOOKUP($A32,'ADR Raw Data'!$B$6:$BE$43,'ADR Raw Data'!AU$1,FALSE)</f>
        <v>24.030356225949799</v>
      </c>
      <c r="AK32" s="60">
        <f>VLOOKUP($A32,'ADR Raw Data'!$B$6:$BE$43,'ADR Raw Data'!AV$1,FALSE)</f>
        <v>26.635422301048099</v>
      </c>
      <c r="AL32" s="60">
        <f>VLOOKUP($A32,'ADR Raw Data'!$B$6:$BE$43,'ADR Raw Data'!AW$1,FALSE)</f>
        <v>27.1665055503743</v>
      </c>
      <c r="AM32" s="60">
        <f>VLOOKUP($A32,'ADR Raw Data'!$B$6:$BE$43,'ADR Raw Data'!AX$1,FALSE)</f>
        <v>23.783911178474</v>
      </c>
      <c r="AN32" s="61">
        <f>VLOOKUP($A32,'ADR Raw Data'!$B$6:$BE$43,'ADR Raw Data'!AY$1,FALSE)</f>
        <v>23.978462156229</v>
      </c>
      <c r="AO32" s="60">
        <f>VLOOKUP($A32,'ADR Raw Data'!$B$6:$BE$43,'ADR Raw Data'!BA$1,FALSE)</f>
        <v>27.586495005231001</v>
      </c>
      <c r="AP32" s="60">
        <f>VLOOKUP($A32,'ADR Raw Data'!$B$6:$BE$43,'ADR Raw Data'!BB$1,FALSE)</f>
        <v>27.145744121483698</v>
      </c>
      <c r="AQ32" s="61">
        <f>VLOOKUP($A32,'ADR Raw Data'!$B$6:$BE$43,'ADR Raw Data'!BC$1,FALSE)</f>
        <v>27.3057843534116</v>
      </c>
      <c r="AR32" s="62">
        <f>VLOOKUP($A32,'ADR Raw Data'!$B$6:$BE$43,'ADR Raw Data'!BE$1,FALSE)</f>
        <v>24.965758541338101</v>
      </c>
      <c r="AT32" s="64">
        <f>VLOOKUP($A32,'RevPAR Raw Data'!$B$6:$BE$43,'RevPAR Raw Data'!AG$1,FALSE)</f>
        <v>38.898990867895797</v>
      </c>
      <c r="AU32" s="65">
        <f>VLOOKUP($A32,'RevPAR Raw Data'!$B$6:$BE$43,'RevPAR Raw Data'!AH$1,FALSE)</f>
        <v>50.175700762310797</v>
      </c>
      <c r="AV32" s="65">
        <f>VLOOKUP($A32,'RevPAR Raw Data'!$B$6:$BE$43,'RevPAR Raw Data'!AI$1,FALSE)</f>
        <v>55.572497787847603</v>
      </c>
      <c r="AW32" s="65">
        <f>VLOOKUP($A32,'RevPAR Raw Data'!$B$6:$BE$43,'RevPAR Raw Data'!AJ$1,FALSE)</f>
        <v>57.1680755502477</v>
      </c>
      <c r="AX32" s="65">
        <f>VLOOKUP($A32,'RevPAR Raw Data'!$B$6:$BE$43,'RevPAR Raw Data'!AK$1,FALSE)</f>
        <v>51.777713344345699</v>
      </c>
      <c r="AY32" s="66">
        <f>VLOOKUP($A32,'RevPAR Raw Data'!$B$6:$BE$43,'RevPAR Raw Data'!AL$1,FALSE)</f>
        <v>50.718595662529502</v>
      </c>
      <c r="AZ32" s="65">
        <f>VLOOKUP($A32,'RevPAR Raw Data'!$B$6:$BE$43,'RevPAR Raw Data'!AN$1,FALSE)</f>
        <v>60.475243482967898</v>
      </c>
      <c r="BA32" s="65">
        <f>VLOOKUP($A32,'RevPAR Raw Data'!$B$6:$BE$43,'RevPAR Raw Data'!AO$1,FALSE)</f>
        <v>65.262645504263503</v>
      </c>
      <c r="BB32" s="66">
        <f>VLOOKUP($A32,'RevPAR Raw Data'!$B$6:$BE$43,'RevPAR Raw Data'!AP$1,FALSE)</f>
        <v>62.8689444936157</v>
      </c>
      <c r="BC32" s="67">
        <f>VLOOKUP($A32,'RevPAR Raw Data'!$B$6:$BE$43,'RevPAR Raw Data'!AR$1,FALSE)</f>
        <v>54.190123899982702</v>
      </c>
      <c r="BE32" s="59">
        <f>VLOOKUP($A32,'RevPAR Raw Data'!$B$6:$BE$43,'RevPAR Raw Data'!AT$1,FALSE)</f>
        <v>9.5407763210011698</v>
      </c>
      <c r="BF32" s="60">
        <f>VLOOKUP($A32,'RevPAR Raw Data'!$B$6:$BE$43,'RevPAR Raw Data'!AU$1,FALSE)</f>
        <v>36.361387041529397</v>
      </c>
      <c r="BG32" s="60">
        <f>VLOOKUP($A32,'RevPAR Raw Data'!$B$6:$BE$43,'RevPAR Raw Data'!AV$1,FALSE)</f>
        <v>45.380462918569201</v>
      </c>
      <c r="BH32" s="60">
        <f>VLOOKUP($A32,'RevPAR Raw Data'!$B$6:$BE$43,'RevPAR Raw Data'!AW$1,FALSE)</f>
        <v>43.966212291553497</v>
      </c>
      <c r="BI32" s="60">
        <f>VLOOKUP($A32,'RevPAR Raw Data'!$B$6:$BE$43,'RevPAR Raw Data'!AX$1,FALSE)</f>
        <v>33.679966841720201</v>
      </c>
      <c r="BJ32" s="61">
        <f>VLOOKUP($A32,'RevPAR Raw Data'!$B$6:$BE$43,'RevPAR Raw Data'!AY$1,FALSE)</f>
        <v>34.194206152706499</v>
      </c>
      <c r="BK32" s="60">
        <f>VLOOKUP($A32,'RevPAR Raw Data'!$B$6:$BE$43,'RevPAR Raw Data'!BA$1,FALSE)</f>
        <v>36.083005917447103</v>
      </c>
      <c r="BL32" s="60">
        <f>VLOOKUP($A32,'RevPAR Raw Data'!$B$6:$BE$43,'RevPAR Raw Data'!BB$1,FALSE)</f>
        <v>29.786638154193898</v>
      </c>
      <c r="BM32" s="61">
        <f>VLOOKUP($A32,'RevPAR Raw Data'!$B$6:$BE$43,'RevPAR Raw Data'!BC$1,FALSE)</f>
        <v>32.740575990372399</v>
      </c>
      <c r="BN32" s="62">
        <f>VLOOKUP($A32,'RevPAR Raw Data'!$B$6:$BE$43,'RevPAR Raw Data'!BE$1,FALSE)</f>
        <v>33.708852424261003</v>
      </c>
    </row>
    <row r="33" spans="1:66" x14ac:dyDescent="0.35">
      <c r="A33" s="78" t="s">
        <v>46</v>
      </c>
      <c r="B33" s="59">
        <f>VLOOKUP($A33,'Occupancy Raw Data'!$B$6:$BE$43,'Occupancy Raw Data'!AG$1,FALSE)</f>
        <v>56.936079269477297</v>
      </c>
      <c r="C33" s="60">
        <f>VLOOKUP($A33,'Occupancy Raw Data'!$B$6:$BE$43,'Occupancy Raw Data'!AH$1,FALSE)</f>
        <v>65.591606761220106</v>
      </c>
      <c r="D33" s="60">
        <f>VLOOKUP($A33,'Occupancy Raw Data'!$B$6:$BE$43,'Occupancy Raw Data'!AI$1,FALSE)</f>
        <v>66.786477559743503</v>
      </c>
      <c r="E33" s="60">
        <f>VLOOKUP($A33,'Occupancy Raw Data'!$B$6:$BE$43,'Occupancy Raw Data'!AJ$1,FALSE)</f>
        <v>66.956479502622798</v>
      </c>
      <c r="F33" s="60">
        <f>VLOOKUP($A33,'Occupancy Raw Data'!$B$6:$BE$43,'Occupancy Raw Data'!AK$1,FALSE)</f>
        <v>63.371867107052601</v>
      </c>
      <c r="G33" s="61">
        <f>VLOOKUP($A33,'Occupancy Raw Data'!$B$6:$BE$43,'Occupancy Raw Data'!AL$1,FALSE)</f>
        <v>63.928502040023297</v>
      </c>
      <c r="H33" s="60">
        <f>VLOOKUP($A33,'Occupancy Raw Data'!$B$6:$BE$43,'Occupancy Raw Data'!AN$1,FALSE)</f>
        <v>61.501845735379803</v>
      </c>
      <c r="I33" s="60">
        <f>VLOOKUP($A33,'Occupancy Raw Data'!$B$6:$BE$43,'Occupancy Raw Data'!AO$1,FALSE)</f>
        <v>62.9590052457742</v>
      </c>
      <c r="J33" s="61">
        <f>VLOOKUP($A33,'Occupancy Raw Data'!$B$6:$BE$43,'Occupancy Raw Data'!AP$1,FALSE)</f>
        <v>62.230425490576998</v>
      </c>
      <c r="K33" s="62">
        <f>VLOOKUP($A33,'Occupancy Raw Data'!$B$6:$BE$43,'Occupancy Raw Data'!AR$1,FALSE)</f>
        <v>63.443337311610001</v>
      </c>
      <c r="M33" s="59">
        <f>VLOOKUP($A33,'Occupancy Raw Data'!$B$6:$BE$43,'Occupancy Raw Data'!AT$1,FALSE)</f>
        <v>-7.2953181334932999</v>
      </c>
      <c r="N33" s="60">
        <f>VLOOKUP($A33,'Occupancy Raw Data'!$B$6:$BE$43,'Occupancy Raw Data'!AU$1,FALSE)</f>
        <v>-1.4505989119701099</v>
      </c>
      <c r="O33" s="60">
        <f>VLOOKUP($A33,'Occupancy Raw Data'!$B$6:$BE$43,'Occupancy Raw Data'!AV$1,FALSE)</f>
        <v>-0.96718195661339001</v>
      </c>
      <c r="P33" s="60">
        <f>VLOOKUP($A33,'Occupancy Raw Data'!$B$6:$BE$43,'Occupancy Raw Data'!AW$1,FALSE)</f>
        <v>-0.88347717927613301</v>
      </c>
      <c r="Q33" s="60">
        <f>VLOOKUP($A33,'Occupancy Raw Data'!$B$6:$BE$43,'Occupancy Raw Data'!AX$1,FALSE)</f>
        <v>-1.8095543689751401</v>
      </c>
      <c r="R33" s="61">
        <f>VLOOKUP($A33,'Occupancy Raw Data'!$B$6:$BE$43,'Occupancy Raw Data'!AY$1,FALSE)</f>
        <v>-2.4008663912161099</v>
      </c>
      <c r="S33" s="60">
        <f>VLOOKUP($A33,'Occupancy Raw Data'!$B$6:$BE$43,'Occupancy Raw Data'!BA$1,FALSE)</f>
        <v>-1.5146322897435101</v>
      </c>
      <c r="T33" s="60">
        <f>VLOOKUP($A33,'Occupancy Raw Data'!$B$6:$BE$43,'Occupancy Raw Data'!BB$1,FALSE)</f>
        <v>-6.8627964546338802</v>
      </c>
      <c r="U33" s="61">
        <f>VLOOKUP($A33,'Occupancy Raw Data'!$B$6:$BE$43,'Occupancy Raw Data'!BC$1,FALSE)</f>
        <v>-4.2946206412728198</v>
      </c>
      <c r="V33" s="62">
        <f>VLOOKUP($A33,'Occupancy Raw Data'!$B$6:$BE$43,'Occupancy Raw Data'!BE$1,FALSE)</f>
        <v>-2.9391116824316899</v>
      </c>
      <c r="X33" s="64">
        <f>VLOOKUP($A33,'ADR Raw Data'!$B$6:$BE$43,'ADR Raw Data'!AG$1,FALSE)</f>
        <v>80.315254982084895</v>
      </c>
      <c r="Y33" s="65">
        <f>VLOOKUP($A33,'ADR Raw Data'!$B$6:$BE$43,'ADR Raw Data'!AH$1,FALSE)</f>
        <v>83.2858902547393</v>
      </c>
      <c r="Z33" s="65">
        <f>VLOOKUP($A33,'ADR Raw Data'!$B$6:$BE$43,'ADR Raw Data'!AI$1,FALSE)</f>
        <v>84.104490654545401</v>
      </c>
      <c r="AA33" s="65">
        <f>VLOOKUP($A33,'ADR Raw Data'!$B$6:$BE$43,'ADR Raw Data'!AJ$1,FALSE)</f>
        <v>83.811702314109496</v>
      </c>
      <c r="AB33" s="65">
        <f>VLOOKUP($A33,'ADR Raw Data'!$B$6:$BE$43,'ADR Raw Data'!AK$1,FALSE)</f>
        <v>81.218102973863694</v>
      </c>
      <c r="AC33" s="66">
        <f>VLOOKUP($A33,'ADR Raw Data'!$B$6:$BE$43,'ADR Raw Data'!AL$1,FALSE)</f>
        <v>82.627974308594602</v>
      </c>
      <c r="AD33" s="65">
        <f>VLOOKUP($A33,'ADR Raw Data'!$B$6:$BE$43,'ADR Raw Data'!AN$1,FALSE)</f>
        <v>82.847383620281093</v>
      </c>
      <c r="AE33" s="65">
        <f>VLOOKUP($A33,'ADR Raw Data'!$B$6:$BE$43,'ADR Raw Data'!AO$1,FALSE)</f>
        <v>84.269496158000294</v>
      </c>
      <c r="AF33" s="66">
        <f>VLOOKUP($A33,'ADR Raw Data'!$B$6:$BE$43,'ADR Raw Data'!AP$1,FALSE)</f>
        <v>83.5667647752107</v>
      </c>
      <c r="AG33" s="67">
        <f>VLOOKUP($A33,'ADR Raw Data'!$B$6:$BE$43,'ADR Raw Data'!AR$1,FALSE)</f>
        <v>82.891072205573494</v>
      </c>
      <c r="AI33" s="59">
        <f>VLOOKUP($A33,'ADR Raw Data'!$B$6:$BE$43,'ADR Raw Data'!AT$1,FALSE)</f>
        <v>13.0448038665302</v>
      </c>
      <c r="AJ33" s="60">
        <f>VLOOKUP($A33,'ADR Raw Data'!$B$6:$BE$43,'ADR Raw Data'!AU$1,FALSE)</f>
        <v>16.386209504284999</v>
      </c>
      <c r="AK33" s="60">
        <f>VLOOKUP($A33,'ADR Raw Data'!$B$6:$BE$43,'ADR Raw Data'!AV$1,FALSE)</f>
        <v>15.4605063702323</v>
      </c>
      <c r="AL33" s="60">
        <f>VLOOKUP($A33,'ADR Raw Data'!$B$6:$BE$43,'ADR Raw Data'!AW$1,FALSE)</f>
        <v>14.3623734517335</v>
      </c>
      <c r="AM33" s="60">
        <f>VLOOKUP($A33,'ADR Raw Data'!$B$6:$BE$43,'ADR Raw Data'!AX$1,FALSE)</f>
        <v>12.558011708880899</v>
      </c>
      <c r="AN33" s="61">
        <f>VLOOKUP($A33,'ADR Raw Data'!$B$6:$BE$43,'ADR Raw Data'!AY$1,FALSE)</f>
        <v>14.440694073766201</v>
      </c>
      <c r="AO33" s="60">
        <f>VLOOKUP($A33,'ADR Raw Data'!$B$6:$BE$43,'ADR Raw Data'!BA$1,FALSE)</f>
        <v>12.3179435902821</v>
      </c>
      <c r="AP33" s="60">
        <f>VLOOKUP($A33,'ADR Raw Data'!$B$6:$BE$43,'ADR Raw Data'!BB$1,FALSE)</f>
        <v>11.0709308068726</v>
      </c>
      <c r="AQ33" s="61">
        <f>VLOOKUP($A33,'ADR Raw Data'!$B$6:$BE$43,'ADR Raw Data'!BC$1,FALSE)</f>
        <v>11.634477331578299</v>
      </c>
      <c r="AR33" s="62">
        <f>VLOOKUP($A33,'ADR Raw Data'!$B$6:$BE$43,'ADR Raw Data'!BE$1,FALSE)</f>
        <v>13.617216882798999</v>
      </c>
      <c r="AT33" s="64">
        <f>VLOOKUP($A33,'RevPAR Raw Data'!$B$6:$BE$43,'RevPAR Raw Data'!AG$1,FALSE)</f>
        <v>45.728357242082701</v>
      </c>
      <c r="AU33" s="65">
        <f>VLOOKUP($A33,'RevPAR Raw Data'!$B$6:$BE$43,'RevPAR Raw Data'!AH$1,FALSE)</f>
        <v>54.628553623469898</v>
      </c>
      <c r="AV33" s="65">
        <f>VLOOKUP($A33,'RevPAR Raw Data'!$B$6:$BE$43,'RevPAR Raw Data'!AI$1,FALSE)</f>
        <v>56.170426777734598</v>
      </c>
      <c r="AW33" s="65">
        <f>VLOOKUP($A33,'RevPAR Raw Data'!$B$6:$BE$43,'RevPAR Raw Data'!AJ$1,FALSE)</f>
        <v>56.117365280746</v>
      </c>
      <c r="AX33" s="65">
        <f>VLOOKUP($A33,'RevPAR Raw Data'!$B$6:$BE$43,'RevPAR Raw Data'!AK$1,FALSE)</f>
        <v>51.469428283466002</v>
      </c>
      <c r="AY33" s="66">
        <f>VLOOKUP($A33,'RevPAR Raw Data'!$B$6:$BE$43,'RevPAR Raw Data'!AL$1,FALSE)</f>
        <v>52.822826241499897</v>
      </c>
      <c r="AZ33" s="65">
        <f>VLOOKUP($A33,'RevPAR Raw Data'!$B$6:$BE$43,'RevPAR Raw Data'!AN$1,FALSE)</f>
        <v>50.952670069943601</v>
      </c>
      <c r="BA33" s="65">
        <f>VLOOKUP($A33,'RevPAR Raw Data'!$B$6:$BE$43,'RevPAR Raw Data'!AO$1,FALSE)</f>
        <v>53.055236506702897</v>
      </c>
      <c r="BB33" s="66">
        <f>VLOOKUP($A33,'RevPAR Raw Data'!$B$6:$BE$43,'RevPAR Raw Data'!AP$1,FALSE)</f>
        <v>52.003953288323203</v>
      </c>
      <c r="BC33" s="67">
        <f>VLOOKUP($A33,'RevPAR Raw Data'!$B$6:$BE$43,'RevPAR Raw Data'!AR$1,FALSE)</f>
        <v>52.588862540592302</v>
      </c>
      <c r="BE33" s="59">
        <f>VLOOKUP($A33,'RevPAR Raw Data'!$B$6:$BE$43,'RevPAR Raw Data'!AT$1,FALSE)</f>
        <v>4.79782579108329</v>
      </c>
      <c r="BF33" s="60">
        <f>VLOOKUP($A33,'RevPAR Raw Data'!$B$6:$BE$43,'RevPAR Raw Data'!AU$1,FALSE)</f>
        <v>14.697912415532601</v>
      </c>
      <c r="BG33" s="60">
        <f>VLOOKUP($A33,'RevPAR Raw Data'!$B$6:$BE$43,'RevPAR Raw Data'!AV$1,FALSE)</f>
        <v>14.343793185605</v>
      </c>
      <c r="BH33" s="60">
        <f>VLOOKUP($A33,'RevPAR Raw Data'!$B$6:$BE$43,'RevPAR Raw Data'!AW$1,FALSE)</f>
        <v>13.352007980608899</v>
      </c>
      <c r="BI33" s="60">
        <f>VLOOKUP($A33,'RevPAR Raw Data'!$B$6:$BE$43,'RevPAR Raw Data'!AX$1,FALSE)</f>
        <v>10.5212132903713</v>
      </c>
      <c r="BJ33" s="61">
        <f>VLOOKUP($A33,'RevPAR Raw Data'!$B$6:$BE$43,'RevPAR Raw Data'!AY$1,FALSE)</f>
        <v>11.6931259118747</v>
      </c>
      <c r="BK33" s="60">
        <f>VLOOKUP($A33,'RevPAR Raw Data'!$B$6:$BE$43,'RevPAR Raw Data'!BA$1,FALSE)</f>
        <v>10.616739749487699</v>
      </c>
      <c r="BL33" s="60">
        <f>VLOOKUP($A33,'RevPAR Raw Data'!$B$6:$BE$43,'RevPAR Raw Data'!BB$1,FALSE)</f>
        <v>3.4483589053297399</v>
      </c>
      <c r="BM33" s="61">
        <f>VLOOKUP($A33,'RevPAR Raw Data'!$B$6:$BE$43,'RevPAR Raw Data'!BC$1,FALSE)</f>
        <v>6.8402000253193496</v>
      </c>
      <c r="BN33" s="62">
        <f>VLOOKUP($A33,'RevPAR Raw Data'!$B$6:$BE$43,'RevPAR Raw Data'!BE$1,FALSE)</f>
        <v>10.277879988142899</v>
      </c>
    </row>
    <row r="34" spans="1:66" x14ac:dyDescent="0.35">
      <c r="A34" s="78" t="s">
        <v>95</v>
      </c>
      <c r="B34" s="59">
        <f>VLOOKUP($A34,'Occupancy Raw Data'!$B$6:$BE$43,'Occupancy Raw Data'!AG$1,FALSE)</f>
        <v>39.313819577735103</v>
      </c>
      <c r="C34" s="60">
        <f>VLOOKUP($A34,'Occupancy Raw Data'!$B$6:$BE$43,'Occupancy Raw Data'!AH$1,FALSE)</f>
        <v>51.804222648752301</v>
      </c>
      <c r="D34" s="60">
        <f>VLOOKUP($A34,'Occupancy Raw Data'!$B$6:$BE$43,'Occupancy Raw Data'!AI$1,FALSE)</f>
        <v>57.048944337811903</v>
      </c>
      <c r="E34" s="60">
        <f>VLOOKUP($A34,'Occupancy Raw Data'!$B$6:$BE$43,'Occupancy Raw Data'!AJ$1,FALSE)</f>
        <v>59.510556621880902</v>
      </c>
      <c r="F34" s="60">
        <f>VLOOKUP($A34,'Occupancy Raw Data'!$B$6:$BE$43,'Occupancy Raw Data'!AK$1,FALSE)</f>
        <v>55.858925143953897</v>
      </c>
      <c r="G34" s="61">
        <f>VLOOKUP($A34,'Occupancy Raw Data'!$B$6:$BE$43,'Occupancy Raw Data'!AL$1,FALSE)</f>
        <v>52.7072936660268</v>
      </c>
      <c r="H34" s="60">
        <f>VLOOKUP($A34,'Occupancy Raw Data'!$B$6:$BE$43,'Occupancy Raw Data'!AN$1,FALSE)</f>
        <v>59.803262955854102</v>
      </c>
      <c r="I34" s="60">
        <f>VLOOKUP($A34,'Occupancy Raw Data'!$B$6:$BE$43,'Occupancy Raw Data'!AO$1,FALSE)</f>
        <v>62.5</v>
      </c>
      <c r="J34" s="61">
        <f>VLOOKUP($A34,'Occupancy Raw Data'!$B$6:$BE$43,'Occupancy Raw Data'!AP$1,FALSE)</f>
        <v>61.151631477926998</v>
      </c>
      <c r="K34" s="62">
        <f>VLOOKUP($A34,'Occupancy Raw Data'!$B$6:$BE$43,'Occupancy Raw Data'!AR$1,FALSE)</f>
        <v>55.119961612284001</v>
      </c>
      <c r="M34" s="59">
        <f>VLOOKUP($A34,'Occupancy Raw Data'!$B$6:$BE$43,'Occupancy Raw Data'!AT$1,FALSE)</f>
        <v>7.9941371573852402</v>
      </c>
      <c r="N34" s="60">
        <f>VLOOKUP($A34,'Occupancy Raw Data'!$B$6:$BE$43,'Occupancy Raw Data'!AU$1,FALSE)</f>
        <v>41.978450260522003</v>
      </c>
      <c r="O34" s="60">
        <f>VLOOKUP($A34,'Occupancy Raw Data'!$B$6:$BE$43,'Occupancy Raw Data'!AV$1,FALSE)</f>
        <v>50.7352706342839</v>
      </c>
      <c r="P34" s="60">
        <f>VLOOKUP($A34,'Occupancy Raw Data'!$B$6:$BE$43,'Occupancy Raw Data'!AW$1,FALSE)</f>
        <v>44.832481714116703</v>
      </c>
      <c r="Q34" s="60">
        <f>VLOOKUP($A34,'Occupancy Raw Data'!$B$6:$BE$43,'Occupancy Raw Data'!AX$1,FALSE)</f>
        <v>36.396985159870702</v>
      </c>
      <c r="R34" s="61">
        <f>VLOOKUP($A34,'Occupancy Raw Data'!$B$6:$BE$43,'Occupancy Raw Data'!AY$1,FALSE)</f>
        <v>36.702805236113001</v>
      </c>
      <c r="S34" s="60">
        <f>VLOOKUP($A34,'Occupancy Raw Data'!$B$6:$BE$43,'Occupancy Raw Data'!BA$1,FALSE)</f>
        <v>25.530939071050799</v>
      </c>
      <c r="T34" s="60">
        <f>VLOOKUP($A34,'Occupancy Raw Data'!$B$6:$BE$43,'Occupancy Raw Data'!BB$1,FALSE)</f>
        <v>16.2421785493963</v>
      </c>
      <c r="U34" s="61">
        <f>VLOOKUP($A34,'Occupancy Raw Data'!$B$6:$BE$43,'Occupancy Raw Data'!BC$1,FALSE)</f>
        <v>20.6059558628262</v>
      </c>
      <c r="V34" s="62">
        <f>VLOOKUP($A34,'Occupancy Raw Data'!$B$6:$BE$43,'Occupancy Raw Data'!BE$1,FALSE)</f>
        <v>31.154180414216501</v>
      </c>
      <c r="X34" s="64">
        <f>VLOOKUP($A34,'ADR Raw Data'!$B$6:$BE$43,'ADR Raw Data'!AG$1,FALSE)</f>
        <v>110.848723300378</v>
      </c>
      <c r="Y34" s="65">
        <f>VLOOKUP($A34,'ADR Raw Data'!$B$6:$BE$43,'ADR Raw Data'!AH$1,FALSE)</f>
        <v>116.66357261948799</v>
      </c>
      <c r="Z34" s="65">
        <f>VLOOKUP($A34,'ADR Raw Data'!$B$6:$BE$43,'ADR Raw Data'!AI$1,FALSE)</f>
        <v>119.806419379258</v>
      </c>
      <c r="AA34" s="65">
        <f>VLOOKUP($A34,'ADR Raw Data'!$B$6:$BE$43,'ADR Raw Data'!AJ$1,FALSE)</f>
        <v>123.97076923076899</v>
      </c>
      <c r="AB34" s="65">
        <f>VLOOKUP($A34,'ADR Raw Data'!$B$6:$BE$43,'ADR Raw Data'!AK$1,FALSE)</f>
        <v>120.855571686281</v>
      </c>
      <c r="AC34" s="66">
        <f>VLOOKUP($A34,'ADR Raw Data'!$B$6:$BE$43,'ADR Raw Data'!AL$1,FALSE)</f>
        <v>119.015080388193</v>
      </c>
      <c r="AD34" s="65">
        <f>VLOOKUP($A34,'ADR Raw Data'!$B$6:$BE$43,'ADR Raw Data'!AN$1,FALSE)</f>
        <v>137.37448928829301</v>
      </c>
      <c r="AE34" s="65">
        <f>VLOOKUP($A34,'ADR Raw Data'!$B$6:$BE$43,'ADR Raw Data'!AO$1,FALSE)</f>
        <v>144.14137351247601</v>
      </c>
      <c r="AF34" s="66">
        <f>VLOOKUP($A34,'ADR Raw Data'!$B$6:$BE$43,'ADR Raw Data'!AP$1,FALSE)</f>
        <v>140.83253491839201</v>
      </c>
      <c r="AG34" s="67">
        <f>VLOOKUP($A34,'ADR Raw Data'!$B$6:$BE$43,'ADR Raw Data'!AR$1,FALSE)</f>
        <v>125.93076496412</v>
      </c>
      <c r="AI34" s="59">
        <f>VLOOKUP($A34,'ADR Raw Data'!$B$6:$BE$43,'ADR Raw Data'!AT$1,FALSE)</f>
        <v>25.121544039183402</v>
      </c>
      <c r="AJ34" s="60">
        <f>VLOOKUP($A34,'ADR Raw Data'!$B$6:$BE$43,'ADR Raw Data'!AU$1,FALSE)</f>
        <v>36.259314843259197</v>
      </c>
      <c r="AK34" s="60">
        <f>VLOOKUP($A34,'ADR Raw Data'!$B$6:$BE$43,'ADR Raw Data'!AV$1,FALSE)</f>
        <v>37.640193233912299</v>
      </c>
      <c r="AL34" s="60">
        <f>VLOOKUP($A34,'ADR Raw Data'!$B$6:$BE$43,'ADR Raw Data'!AW$1,FALSE)</f>
        <v>41.535149861248101</v>
      </c>
      <c r="AM34" s="60">
        <f>VLOOKUP($A34,'ADR Raw Data'!$B$6:$BE$43,'ADR Raw Data'!AX$1,FALSE)</f>
        <v>36.458504992505802</v>
      </c>
      <c r="AN34" s="61">
        <f>VLOOKUP($A34,'ADR Raw Data'!$B$6:$BE$43,'ADR Raw Data'!AY$1,FALSE)</f>
        <v>36.007528899775401</v>
      </c>
      <c r="AO34" s="60">
        <f>VLOOKUP($A34,'ADR Raw Data'!$B$6:$BE$43,'ADR Raw Data'!BA$1,FALSE)</f>
        <v>36.787246970582302</v>
      </c>
      <c r="AP34" s="60">
        <f>VLOOKUP($A34,'ADR Raw Data'!$B$6:$BE$43,'ADR Raw Data'!BB$1,FALSE)</f>
        <v>34.983992598999897</v>
      </c>
      <c r="AQ34" s="61">
        <f>VLOOKUP($A34,'ADR Raw Data'!$B$6:$BE$43,'ADR Raw Data'!BC$1,FALSE)</f>
        <v>35.678581047814902</v>
      </c>
      <c r="AR34" s="62">
        <f>VLOOKUP($A34,'ADR Raw Data'!$B$6:$BE$43,'ADR Raw Data'!BE$1,FALSE)</f>
        <v>35.231620285229504</v>
      </c>
      <c r="AT34" s="64">
        <f>VLOOKUP($A34,'RevPAR Raw Data'!$B$6:$BE$43,'RevPAR Raw Data'!AG$1,FALSE)</f>
        <v>43.578867082533499</v>
      </c>
      <c r="AU34" s="65">
        <f>VLOOKUP($A34,'RevPAR Raw Data'!$B$6:$BE$43,'RevPAR Raw Data'!AH$1,FALSE)</f>
        <v>60.436656909788802</v>
      </c>
      <c r="AV34" s="65">
        <f>VLOOKUP($A34,'RevPAR Raw Data'!$B$6:$BE$43,'RevPAR Raw Data'!AI$1,FALSE)</f>
        <v>68.348297504798396</v>
      </c>
      <c r="AW34" s="65">
        <f>VLOOKUP($A34,'RevPAR Raw Data'!$B$6:$BE$43,'RevPAR Raw Data'!AJ$1,FALSE)</f>
        <v>73.775694817658305</v>
      </c>
      <c r="AX34" s="65">
        <f>VLOOKUP($A34,'RevPAR Raw Data'!$B$6:$BE$43,'RevPAR Raw Data'!AK$1,FALSE)</f>
        <v>67.508623320537396</v>
      </c>
      <c r="AY34" s="66">
        <f>VLOOKUP($A34,'RevPAR Raw Data'!$B$6:$BE$43,'RevPAR Raw Data'!AL$1,FALSE)</f>
        <v>62.729627927063298</v>
      </c>
      <c r="AZ34" s="65">
        <f>VLOOKUP($A34,'RevPAR Raw Data'!$B$6:$BE$43,'RevPAR Raw Data'!AN$1,FALSE)</f>
        <v>82.154427063339696</v>
      </c>
      <c r="BA34" s="65">
        <f>VLOOKUP($A34,'RevPAR Raw Data'!$B$6:$BE$43,'RevPAR Raw Data'!AO$1,FALSE)</f>
        <v>90.088358445297501</v>
      </c>
      <c r="BB34" s="66">
        <f>VLOOKUP($A34,'RevPAR Raw Data'!$B$6:$BE$43,'RevPAR Raw Data'!AP$1,FALSE)</f>
        <v>86.121392754318606</v>
      </c>
      <c r="BC34" s="67">
        <f>VLOOKUP($A34,'RevPAR Raw Data'!$B$6:$BE$43,'RevPAR Raw Data'!AR$1,FALSE)</f>
        <v>69.412989306279101</v>
      </c>
      <c r="BE34" s="59">
        <f>VLOOKUP($A34,'RevPAR Raw Data'!$B$6:$BE$43,'RevPAR Raw Data'!AT$1,FALSE)</f>
        <v>35.123931883113897</v>
      </c>
      <c r="BF34" s="60">
        <f>VLOOKUP($A34,'RevPAR Raw Data'!$B$6:$BE$43,'RevPAR Raw Data'!AU$1,FALSE)</f>
        <v>93.458863550064805</v>
      </c>
      <c r="BG34" s="60">
        <f>VLOOKUP($A34,'RevPAR Raw Data'!$B$6:$BE$43,'RevPAR Raw Data'!AV$1,FALSE)</f>
        <v>107.472317772689</v>
      </c>
      <c r="BH34" s="60">
        <f>VLOOKUP($A34,'RevPAR Raw Data'!$B$6:$BE$43,'RevPAR Raw Data'!AW$1,FALSE)</f>
        <v>104.98887004183899</v>
      </c>
      <c r="BI34" s="60">
        <f>VLOOKUP($A34,'RevPAR Raw Data'!$B$6:$BE$43,'RevPAR Raw Data'!AX$1,FALSE)</f>
        <v>86.125286804009704</v>
      </c>
      <c r="BJ34" s="61">
        <f>VLOOKUP($A34,'RevPAR Raw Data'!$B$6:$BE$43,'RevPAR Raw Data'!AY$1,FALSE)</f>
        <v>85.926107338310203</v>
      </c>
      <c r="BK34" s="60">
        <f>VLOOKUP($A34,'RevPAR Raw Data'!$B$6:$BE$43,'RevPAR Raw Data'!BA$1,FALSE)</f>
        <v>71.710315651609505</v>
      </c>
      <c r="BL34" s="60">
        <f>VLOOKUP($A34,'RevPAR Raw Data'!$B$6:$BE$43,'RevPAR Raw Data'!BB$1,FALSE)</f>
        <v>56.908333690033402</v>
      </c>
      <c r="BM34" s="61">
        <f>VLOOKUP($A34,'RevPAR Raw Data'!$B$6:$BE$43,'RevPAR Raw Data'!BC$1,FALSE)</f>
        <v>63.6364495738367</v>
      </c>
      <c r="BN34" s="62">
        <f>VLOOKUP($A34,'RevPAR Raw Data'!$B$6:$BE$43,'RevPAR Raw Data'!BE$1,FALSE)</f>
        <v>77.361923245958195</v>
      </c>
    </row>
    <row r="35" spans="1:66" x14ac:dyDescent="0.35">
      <c r="A35" s="78" t="s">
        <v>96</v>
      </c>
      <c r="B35" s="59">
        <f>VLOOKUP($A35,'Occupancy Raw Data'!$B$6:$BE$43,'Occupancy Raw Data'!AG$1,FALSE)</f>
        <v>43.237414000218401</v>
      </c>
      <c r="C35" s="60">
        <f>VLOOKUP($A35,'Occupancy Raw Data'!$B$6:$BE$43,'Occupancy Raw Data'!AH$1,FALSE)</f>
        <v>51.752757453314402</v>
      </c>
      <c r="D35" s="60">
        <f>VLOOKUP($A35,'Occupancy Raw Data'!$B$6:$BE$43,'Occupancy Raw Data'!AI$1,FALSE)</f>
        <v>56.847220705471202</v>
      </c>
      <c r="E35" s="60">
        <f>VLOOKUP($A35,'Occupancy Raw Data'!$B$6:$BE$43,'Occupancy Raw Data'!AJ$1,FALSE)</f>
        <v>57.324997269848197</v>
      </c>
      <c r="F35" s="60">
        <f>VLOOKUP($A35,'Occupancy Raw Data'!$B$6:$BE$43,'Occupancy Raw Data'!AK$1,FALSE)</f>
        <v>52.751993010811397</v>
      </c>
      <c r="G35" s="61">
        <f>VLOOKUP($A35,'Occupancy Raw Data'!$B$6:$BE$43,'Occupancy Raw Data'!AL$1,FALSE)</f>
        <v>52.382876487932698</v>
      </c>
      <c r="H35" s="60">
        <f>VLOOKUP($A35,'Occupancy Raw Data'!$B$6:$BE$43,'Occupancy Raw Data'!AN$1,FALSE)</f>
        <v>58.583597248006903</v>
      </c>
      <c r="I35" s="60">
        <f>VLOOKUP($A35,'Occupancy Raw Data'!$B$6:$BE$43,'Occupancy Raw Data'!AO$1,FALSE)</f>
        <v>61.250955553128698</v>
      </c>
      <c r="J35" s="61">
        <f>VLOOKUP($A35,'Occupancy Raw Data'!$B$6:$BE$43,'Occupancy Raw Data'!AP$1,FALSE)</f>
        <v>59.9172764005678</v>
      </c>
      <c r="K35" s="62">
        <f>VLOOKUP($A35,'Occupancy Raw Data'!$B$6:$BE$43,'Occupancy Raw Data'!AR$1,FALSE)</f>
        <v>54.535562177256999</v>
      </c>
      <c r="M35" s="59">
        <f>VLOOKUP($A35,'Occupancy Raw Data'!$B$6:$BE$43,'Occupancy Raw Data'!AT$1,FALSE)</f>
        <v>-8.3384448078776092</v>
      </c>
      <c r="N35" s="60">
        <f>VLOOKUP($A35,'Occupancy Raw Data'!$B$6:$BE$43,'Occupancy Raw Data'!AU$1,FALSE)</f>
        <v>7.4289665893459098</v>
      </c>
      <c r="O35" s="60">
        <f>VLOOKUP($A35,'Occupancy Raw Data'!$B$6:$BE$43,'Occupancy Raw Data'!AV$1,FALSE)</f>
        <v>14.283323884164099</v>
      </c>
      <c r="P35" s="60">
        <f>VLOOKUP($A35,'Occupancy Raw Data'!$B$6:$BE$43,'Occupancy Raw Data'!AW$1,FALSE)</f>
        <v>12.028762427334399</v>
      </c>
      <c r="Q35" s="60">
        <f>VLOOKUP($A35,'Occupancy Raw Data'!$B$6:$BE$43,'Occupancy Raw Data'!AX$1,FALSE)</f>
        <v>3.8785005036301698</v>
      </c>
      <c r="R35" s="61">
        <f>VLOOKUP($A35,'Occupancy Raw Data'!$B$6:$BE$43,'Occupancy Raw Data'!AY$1,FALSE)</f>
        <v>6.0213429984119804</v>
      </c>
      <c r="S35" s="60">
        <f>VLOOKUP($A35,'Occupancy Raw Data'!$B$6:$BE$43,'Occupancy Raw Data'!BA$1,FALSE)</f>
        <v>6.3698908729320696</v>
      </c>
      <c r="T35" s="60">
        <f>VLOOKUP($A35,'Occupancy Raw Data'!$B$6:$BE$43,'Occupancy Raw Data'!BB$1,FALSE)</f>
        <v>3.0673755993125602</v>
      </c>
      <c r="U35" s="61">
        <f>VLOOKUP($A35,'Occupancy Raw Data'!$B$6:$BE$43,'Occupancy Raw Data'!BC$1,FALSE)</f>
        <v>4.65586257599311</v>
      </c>
      <c r="V35" s="62">
        <f>VLOOKUP($A35,'Occupancy Raw Data'!$B$6:$BE$43,'Occupancy Raw Data'!BE$1,FALSE)</f>
        <v>5.5888845920661296</v>
      </c>
      <c r="X35" s="64">
        <f>VLOOKUP($A35,'ADR Raw Data'!$B$6:$BE$43,'ADR Raw Data'!AG$1,FALSE)</f>
        <v>78.911183557491896</v>
      </c>
      <c r="Y35" s="65">
        <f>VLOOKUP($A35,'ADR Raw Data'!$B$6:$BE$43,'ADR Raw Data'!AH$1,FALSE)</f>
        <v>84.136020626714398</v>
      </c>
      <c r="Z35" s="65">
        <f>VLOOKUP($A35,'ADR Raw Data'!$B$6:$BE$43,'ADR Raw Data'!AI$1,FALSE)</f>
        <v>88.593979252713396</v>
      </c>
      <c r="AA35" s="65">
        <f>VLOOKUP($A35,'ADR Raw Data'!$B$6:$BE$43,'ADR Raw Data'!AJ$1,FALSE)</f>
        <v>88.0220168595513</v>
      </c>
      <c r="AB35" s="65">
        <f>VLOOKUP($A35,'ADR Raw Data'!$B$6:$BE$43,'ADR Raw Data'!AK$1,FALSE)</f>
        <v>84.278140461649897</v>
      </c>
      <c r="AC35" s="66">
        <f>VLOOKUP($A35,'ADR Raw Data'!$B$6:$BE$43,'ADR Raw Data'!AL$1,FALSE)</f>
        <v>85.120219890758193</v>
      </c>
      <c r="AD35" s="65">
        <f>VLOOKUP($A35,'ADR Raw Data'!$B$6:$BE$43,'ADR Raw Data'!AN$1,FALSE)</f>
        <v>94.459553173641496</v>
      </c>
      <c r="AE35" s="65">
        <f>VLOOKUP($A35,'ADR Raw Data'!$B$6:$BE$43,'ADR Raw Data'!AO$1,FALSE)</f>
        <v>97.227350211722694</v>
      </c>
      <c r="AF35" s="66">
        <f>VLOOKUP($A35,'ADR Raw Data'!$B$6:$BE$43,'ADR Raw Data'!AP$1,FALSE)</f>
        <v>95.874255439363907</v>
      </c>
      <c r="AG35" s="67">
        <f>VLOOKUP($A35,'ADR Raw Data'!$B$6:$BE$43,'ADR Raw Data'!AR$1,FALSE)</f>
        <v>88.496011993391804</v>
      </c>
      <c r="AI35" s="59">
        <f>VLOOKUP($A35,'ADR Raw Data'!$B$6:$BE$43,'ADR Raw Data'!AT$1,FALSE)</f>
        <v>12.941639321981301</v>
      </c>
      <c r="AJ35" s="60">
        <f>VLOOKUP($A35,'ADR Raw Data'!$B$6:$BE$43,'ADR Raw Data'!AU$1,FALSE)</f>
        <v>21.1827239640097</v>
      </c>
      <c r="AK35" s="60">
        <f>VLOOKUP($A35,'ADR Raw Data'!$B$6:$BE$43,'ADR Raw Data'!AV$1,FALSE)</f>
        <v>26.107315678661699</v>
      </c>
      <c r="AL35" s="60">
        <f>VLOOKUP($A35,'ADR Raw Data'!$B$6:$BE$43,'ADR Raw Data'!AW$1,FALSE)</f>
        <v>24.770069859259401</v>
      </c>
      <c r="AM35" s="60">
        <f>VLOOKUP($A35,'ADR Raw Data'!$B$6:$BE$43,'ADR Raw Data'!AX$1,FALSE)</f>
        <v>20.4445827944432</v>
      </c>
      <c r="AN35" s="61">
        <f>VLOOKUP($A35,'ADR Raw Data'!$B$6:$BE$43,'ADR Raw Data'!AY$1,FALSE)</f>
        <v>21.561595052377999</v>
      </c>
      <c r="AO35" s="60">
        <f>VLOOKUP($A35,'ADR Raw Data'!$B$6:$BE$43,'ADR Raw Data'!BA$1,FALSE)</f>
        <v>28.4686331514533</v>
      </c>
      <c r="AP35" s="60">
        <f>VLOOKUP($A35,'ADR Raw Data'!$B$6:$BE$43,'ADR Raw Data'!BB$1,FALSE)</f>
        <v>28.394977005962801</v>
      </c>
      <c r="AQ35" s="61">
        <f>VLOOKUP($A35,'ADR Raw Data'!$B$6:$BE$43,'ADR Raw Data'!BC$1,FALSE)</f>
        <v>28.400663198273602</v>
      </c>
      <c r="AR35" s="62">
        <f>VLOOKUP($A35,'ADR Raw Data'!$B$6:$BE$43,'ADR Raw Data'!BE$1,FALSE)</f>
        <v>23.7816584848525</v>
      </c>
      <c r="AT35" s="64">
        <f>VLOOKUP($A35,'RevPAR Raw Data'!$B$6:$BE$43,'RevPAR Raw Data'!AG$1,FALSE)</f>
        <v>34.119155127225</v>
      </c>
      <c r="AU35" s="65">
        <f>VLOOKUP($A35,'RevPAR Raw Data'!$B$6:$BE$43,'RevPAR Raw Data'!AH$1,FALSE)</f>
        <v>43.5427106858141</v>
      </c>
      <c r="AV35" s="65">
        <f>VLOOKUP($A35,'RevPAR Raw Data'!$B$6:$BE$43,'RevPAR Raw Data'!AI$1,FALSE)</f>
        <v>50.363214917549399</v>
      </c>
      <c r="AW35" s="65">
        <f>VLOOKUP($A35,'RevPAR Raw Data'!$B$6:$BE$43,'RevPAR Raw Data'!AJ$1,FALSE)</f>
        <v>50.458618761603098</v>
      </c>
      <c r="AX35" s="65">
        <f>VLOOKUP($A35,'RevPAR Raw Data'!$B$6:$BE$43,'RevPAR Raw Data'!AK$1,FALSE)</f>
        <v>44.458398765971303</v>
      </c>
      <c r="AY35" s="66">
        <f>VLOOKUP($A35,'RevPAR Raw Data'!$B$6:$BE$43,'RevPAR Raw Data'!AL$1,FALSE)</f>
        <v>44.588419651632599</v>
      </c>
      <c r="AZ35" s="65">
        <f>VLOOKUP($A35,'RevPAR Raw Data'!$B$6:$BE$43,'RevPAR Raw Data'!AN$1,FALSE)</f>
        <v>55.337804193513101</v>
      </c>
      <c r="BA35" s="65">
        <f>VLOOKUP($A35,'RevPAR Raw Data'!$B$6:$BE$43,'RevPAR Raw Data'!AO$1,FALSE)</f>
        <v>59.552681063667102</v>
      </c>
      <c r="BB35" s="66">
        <f>VLOOKUP($A35,'RevPAR Raw Data'!$B$6:$BE$43,'RevPAR Raw Data'!AP$1,FALSE)</f>
        <v>57.445242628590101</v>
      </c>
      <c r="BC35" s="67">
        <f>VLOOKUP($A35,'RevPAR Raw Data'!$B$6:$BE$43,'RevPAR Raw Data'!AR$1,FALSE)</f>
        <v>48.261797645049</v>
      </c>
      <c r="BE35" s="59">
        <f>VLOOKUP($A35,'RevPAR Raw Data'!$B$6:$BE$43,'RevPAR Raw Data'!AT$1,FALSE)</f>
        <v>3.5240630620056899</v>
      </c>
      <c r="BF35" s="60">
        <f>VLOOKUP($A35,'RevPAR Raw Data'!$B$6:$BE$43,'RevPAR Raw Data'!AU$1,FALSE)</f>
        <v>30.185348039355201</v>
      </c>
      <c r="BG35" s="60">
        <f>VLOOKUP($A35,'RevPAR Raw Data'!$B$6:$BE$43,'RevPAR Raw Data'!AV$1,FALSE)</f>
        <v>44.119632018670202</v>
      </c>
      <c r="BH35" s="60">
        <f>VLOOKUP($A35,'RevPAR Raw Data'!$B$6:$BE$43,'RevPAR Raw Data'!AW$1,FALSE)</f>
        <v>39.778365143048902</v>
      </c>
      <c r="BI35" s="60">
        <f>VLOOKUP($A35,'RevPAR Raw Data'!$B$6:$BE$43,'RevPAR Raw Data'!AX$1,FALSE)</f>
        <v>25.116026544720899</v>
      </c>
      <c r="BJ35" s="61">
        <f>VLOOKUP($A35,'RevPAR Raw Data'!$B$6:$BE$43,'RevPAR Raw Data'!AY$1,FALSE)</f>
        <v>28.881235644822301</v>
      </c>
      <c r="BK35" s="60">
        <f>VLOOKUP($A35,'RevPAR Raw Data'!$B$6:$BE$43,'RevPAR Raw Data'!BA$1,FALSE)</f>
        <v>36.651944889148297</v>
      </c>
      <c r="BL35" s="60">
        <f>VLOOKUP($A35,'RevPAR Raw Data'!$B$6:$BE$43,'RevPAR Raw Data'!BB$1,FALSE)</f>
        <v>32.333333201386701</v>
      </c>
      <c r="BM35" s="61">
        <f>VLOOKUP($A35,'RevPAR Raw Data'!$B$6:$BE$43,'RevPAR Raw Data'!BC$1,FALSE)</f>
        <v>34.3788216234489</v>
      </c>
      <c r="BN35" s="62">
        <f>VLOOKUP($A35,'RevPAR Raw Data'!$B$6:$BE$43,'RevPAR Raw Data'!BE$1,FALSE)</f>
        <v>30.699672523716298</v>
      </c>
    </row>
    <row r="36" spans="1:66" x14ac:dyDescent="0.35">
      <c r="A36" s="78" t="s">
        <v>45</v>
      </c>
      <c r="B36" s="59">
        <f>VLOOKUP($A36,'Occupancy Raw Data'!$B$6:$BE$43,'Occupancy Raw Data'!AG$1,FALSE)</f>
        <v>43.0589254766031</v>
      </c>
      <c r="C36" s="60">
        <f>VLOOKUP($A36,'Occupancy Raw Data'!$B$6:$BE$43,'Occupancy Raw Data'!AH$1,FALSE)</f>
        <v>54.679376083188899</v>
      </c>
      <c r="D36" s="60">
        <f>VLOOKUP($A36,'Occupancy Raw Data'!$B$6:$BE$43,'Occupancy Raw Data'!AI$1,FALSE)</f>
        <v>57.287694974003401</v>
      </c>
      <c r="E36" s="60">
        <f>VLOOKUP($A36,'Occupancy Raw Data'!$B$6:$BE$43,'Occupancy Raw Data'!AJ$1,FALSE)</f>
        <v>59.896013864818002</v>
      </c>
      <c r="F36" s="60">
        <f>VLOOKUP($A36,'Occupancy Raw Data'!$B$6:$BE$43,'Occupancy Raw Data'!AK$1,FALSE)</f>
        <v>56.733102253032897</v>
      </c>
      <c r="G36" s="61">
        <f>VLOOKUP($A36,'Occupancy Raw Data'!$B$6:$BE$43,'Occupancy Raw Data'!AL$1,FALSE)</f>
        <v>54.3310225303292</v>
      </c>
      <c r="H36" s="60">
        <f>VLOOKUP($A36,'Occupancy Raw Data'!$B$6:$BE$43,'Occupancy Raw Data'!AN$1,FALSE)</f>
        <v>58.249566724436697</v>
      </c>
      <c r="I36" s="60">
        <f>VLOOKUP($A36,'Occupancy Raw Data'!$B$6:$BE$43,'Occupancy Raw Data'!AO$1,FALSE)</f>
        <v>62.461005199306697</v>
      </c>
      <c r="J36" s="61">
        <f>VLOOKUP($A36,'Occupancy Raw Data'!$B$6:$BE$43,'Occupancy Raw Data'!AP$1,FALSE)</f>
        <v>60.355285961871701</v>
      </c>
      <c r="K36" s="62">
        <f>VLOOKUP($A36,'Occupancy Raw Data'!$B$6:$BE$43,'Occupancy Raw Data'!AR$1,FALSE)</f>
        <v>56.052240653627102</v>
      </c>
      <c r="M36" s="59">
        <f>VLOOKUP($A36,'Occupancy Raw Data'!$B$6:$BE$43,'Occupancy Raw Data'!AT$1,FALSE)</f>
        <v>-14.2428247099195</v>
      </c>
      <c r="N36" s="60">
        <f>VLOOKUP($A36,'Occupancy Raw Data'!$B$6:$BE$43,'Occupancy Raw Data'!AU$1,FALSE)</f>
        <v>1.4050597026721801</v>
      </c>
      <c r="O36" s="60">
        <f>VLOOKUP($A36,'Occupancy Raw Data'!$B$6:$BE$43,'Occupancy Raw Data'!AV$1,FALSE)</f>
        <v>4.3961169426176703</v>
      </c>
      <c r="P36" s="60">
        <f>VLOOKUP($A36,'Occupancy Raw Data'!$B$6:$BE$43,'Occupancy Raw Data'!AW$1,FALSE)</f>
        <v>4.0197228312753701</v>
      </c>
      <c r="Q36" s="60">
        <f>VLOOKUP($A36,'Occupancy Raw Data'!$B$6:$BE$43,'Occupancy Raw Data'!AX$1,FALSE)</f>
        <v>1.3494834146646699</v>
      </c>
      <c r="R36" s="61">
        <f>VLOOKUP($A36,'Occupancy Raw Data'!$B$6:$BE$43,'Occupancy Raw Data'!AY$1,FALSE)</f>
        <v>-0.33434984074212398</v>
      </c>
      <c r="S36" s="60">
        <f>VLOOKUP($A36,'Occupancy Raw Data'!$B$6:$BE$43,'Occupancy Raw Data'!BA$1,FALSE)</f>
        <v>-4.8818451959813203</v>
      </c>
      <c r="T36" s="60">
        <f>VLOOKUP($A36,'Occupancy Raw Data'!$B$6:$BE$43,'Occupancy Raw Data'!BB$1,FALSE)</f>
        <v>-5.7408133908722299</v>
      </c>
      <c r="U36" s="61">
        <f>VLOOKUP($A36,'Occupancy Raw Data'!$B$6:$BE$43,'Occupancy Raw Data'!BC$1,FALSE)</f>
        <v>-5.32825880114176</v>
      </c>
      <c r="V36" s="62">
        <f>VLOOKUP($A36,'Occupancy Raw Data'!$B$6:$BE$43,'Occupancy Raw Data'!BE$1,FALSE)</f>
        <v>-1.9259308214545401</v>
      </c>
      <c r="X36" s="64">
        <f>VLOOKUP($A36,'ADR Raw Data'!$B$6:$BE$43,'ADR Raw Data'!AG$1,FALSE)</f>
        <v>77.649137230831101</v>
      </c>
      <c r="Y36" s="65">
        <f>VLOOKUP($A36,'ADR Raw Data'!$B$6:$BE$43,'ADR Raw Data'!AH$1,FALSE)</f>
        <v>81.848983597464297</v>
      </c>
      <c r="Z36" s="65">
        <f>VLOOKUP($A36,'ADR Raw Data'!$B$6:$BE$43,'ADR Raw Data'!AI$1,FALSE)</f>
        <v>83.732326319769996</v>
      </c>
      <c r="AA36" s="65">
        <f>VLOOKUP($A36,'ADR Raw Data'!$B$6:$BE$43,'ADR Raw Data'!AJ$1,FALSE)</f>
        <v>84.057119878472207</v>
      </c>
      <c r="AB36" s="65">
        <f>VLOOKUP($A36,'ADR Raw Data'!$B$6:$BE$43,'ADR Raw Data'!AK$1,FALSE)</f>
        <v>83.110046632045197</v>
      </c>
      <c r="AC36" s="66">
        <f>VLOOKUP($A36,'ADR Raw Data'!$B$6:$BE$43,'ADR Raw Data'!AL$1,FALSE)</f>
        <v>82.330675511180502</v>
      </c>
      <c r="AD36" s="65">
        <f>VLOOKUP($A36,'ADR Raw Data'!$B$6:$BE$43,'ADR Raw Data'!AN$1,FALSE)</f>
        <v>93.768966334424206</v>
      </c>
      <c r="AE36" s="65">
        <f>VLOOKUP($A36,'ADR Raw Data'!$B$6:$BE$43,'ADR Raw Data'!AO$1,FALSE)</f>
        <v>96.591812624861205</v>
      </c>
      <c r="AF36" s="66">
        <f>VLOOKUP($A36,'ADR Raw Data'!$B$6:$BE$43,'ADR Raw Data'!AP$1,FALSE)</f>
        <v>95.229632239770197</v>
      </c>
      <c r="AG36" s="67">
        <f>VLOOKUP($A36,'ADR Raw Data'!$B$6:$BE$43,'ADR Raw Data'!AR$1,FALSE)</f>
        <v>86.299015519335597</v>
      </c>
      <c r="AI36" s="59">
        <f>VLOOKUP($A36,'ADR Raw Data'!$B$6:$BE$43,'ADR Raw Data'!AT$1,FALSE)</f>
        <v>10.840618050839501</v>
      </c>
      <c r="AJ36" s="60">
        <f>VLOOKUP($A36,'ADR Raw Data'!$B$6:$BE$43,'ADR Raw Data'!AU$1,FALSE)</f>
        <v>14.942057452370999</v>
      </c>
      <c r="AK36" s="60">
        <f>VLOOKUP($A36,'ADR Raw Data'!$B$6:$BE$43,'ADR Raw Data'!AV$1,FALSE)</f>
        <v>17.772600621751899</v>
      </c>
      <c r="AL36" s="60">
        <f>VLOOKUP($A36,'ADR Raw Data'!$B$6:$BE$43,'ADR Raw Data'!AW$1,FALSE)</f>
        <v>19.386032435662099</v>
      </c>
      <c r="AM36" s="60">
        <f>VLOOKUP($A36,'ADR Raw Data'!$B$6:$BE$43,'ADR Raw Data'!AX$1,FALSE)</f>
        <v>18.0744502407643</v>
      </c>
      <c r="AN36" s="61">
        <f>VLOOKUP($A36,'ADR Raw Data'!$B$6:$BE$43,'ADR Raw Data'!AY$1,FALSE)</f>
        <v>16.556529320087801</v>
      </c>
      <c r="AO36" s="60">
        <f>VLOOKUP($A36,'ADR Raw Data'!$B$6:$BE$43,'ADR Raw Data'!BA$1,FALSE)</f>
        <v>20.7713132386898</v>
      </c>
      <c r="AP36" s="60">
        <f>VLOOKUP($A36,'ADR Raw Data'!$B$6:$BE$43,'ADR Raw Data'!BB$1,FALSE)</f>
        <v>23.608885163747999</v>
      </c>
      <c r="AQ36" s="61">
        <f>VLOOKUP($A36,'ADR Raw Data'!$B$6:$BE$43,'ADR Raw Data'!BC$1,FALSE)</f>
        <v>22.242376980293599</v>
      </c>
      <c r="AR36" s="62">
        <f>VLOOKUP($A36,'ADR Raw Data'!$B$6:$BE$43,'ADR Raw Data'!BE$1,FALSE)</f>
        <v>18.2961143820426</v>
      </c>
      <c r="AT36" s="64">
        <f>VLOOKUP($A36,'RevPAR Raw Data'!$B$6:$BE$43,'RevPAR Raw Data'!AG$1,FALSE)</f>
        <v>33.434884133448797</v>
      </c>
      <c r="AU36" s="65">
        <f>VLOOKUP($A36,'RevPAR Raw Data'!$B$6:$BE$43,'RevPAR Raw Data'!AH$1,FALSE)</f>
        <v>44.754513561525101</v>
      </c>
      <c r="AV36" s="65">
        <f>VLOOKUP($A36,'RevPAR Raw Data'!$B$6:$BE$43,'RevPAR Raw Data'!AI$1,FALSE)</f>
        <v>47.968319696707098</v>
      </c>
      <c r="AW36" s="65">
        <f>VLOOKUP($A36,'RevPAR Raw Data'!$B$6:$BE$43,'RevPAR Raw Data'!AJ$1,FALSE)</f>
        <v>50.3468641767764</v>
      </c>
      <c r="AX36" s="65">
        <f>VLOOKUP($A36,'RevPAR Raw Data'!$B$6:$BE$43,'RevPAR Raw Data'!AK$1,FALSE)</f>
        <v>47.150907738301498</v>
      </c>
      <c r="AY36" s="66">
        <f>VLOOKUP($A36,'RevPAR Raw Data'!$B$6:$BE$43,'RevPAR Raw Data'!AL$1,FALSE)</f>
        <v>44.731097861351799</v>
      </c>
      <c r="AZ36" s="65">
        <f>VLOOKUP($A36,'RevPAR Raw Data'!$B$6:$BE$43,'RevPAR Raw Data'!AN$1,FALSE)</f>
        <v>54.620016611784997</v>
      </c>
      <c r="BA36" s="65">
        <f>VLOOKUP($A36,'RevPAR Raw Data'!$B$6:$BE$43,'RevPAR Raw Data'!AO$1,FALSE)</f>
        <v>60.332217105719202</v>
      </c>
      <c r="BB36" s="66">
        <f>VLOOKUP($A36,'RevPAR Raw Data'!$B$6:$BE$43,'RevPAR Raw Data'!AP$1,FALSE)</f>
        <v>57.4761168587521</v>
      </c>
      <c r="BC36" s="67">
        <f>VLOOKUP($A36,'RevPAR Raw Data'!$B$6:$BE$43,'RevPAR Raw Data'!AR$1,FALSE)</f>
        <v>48.372531860609001</v>
      </c>
      <c r="BE36" s="59">
        <f>VLOOKUP($A36,'RevPAR Raw Data'!$B$6:$BE$43,'RevPAR Raw Data'!AT$1,FALSE)</f>
        <v>-4.9462168855330502</v>
      </c>
      <c r="BF36" s="60">
        <f>VLOOKUP($A36,'RevPAR Raw Data'!$B$6:$BE$43,'RevPAR Raw Data'!AU$1,FALSE)</f>
        <v>16.557061983056499</v>
      </c>
      <c r="BG36" s="60">
        <f>VLOOKUP($A36,'RevPAR Raw Data'!$B$6:$BE$43,'RevPAR Raw Data'!AV$1,FALSE)</f>
        <v>22.9500218714462</v>
      </c>
      <c r="BH36" s="60">
        <f>VLOOKUP($A36,'RevPAR Raw Data'!$B$6:$BE$43,'RevPAR Raw Data'!AW$1,FALSE)</f>
        <v>24.185020038832299</v>
      </c>
      <c r="BI36" s="60">
        <f>VLOOKUP($A36,'RevPAR Raw Data'!$B$6:$BE$43,'RevPAR Raw Data'!AX$1,FALSE)</f>
        <v>19.667845363719898</v>
      </c>
      <c r="BJ36" s="61">
        <f>VLOOKUP($A36,'RevPAR Raw Data'!$B$6:$BE$43,'RevPAR Raw Data'!AY$1,FALSE)</f>
        <v>16.166822749931502</v>
      </c>
      <c r="BK36" s="60">
        <f>VLOOKUP($A36,'RevPAR Raw Data'!$B$6:$BE$43,'RevPAR Raw Data'!BA$1,FALSE)</f>
        <v>14.8754446852233</v>
      </c>
      <c r="BL36" s="60">
        <f>VLOOKUP($A36,'RevPAR Raw Data'!$B$6:$BE$43,'RevPAR Raw Data'!BB$1,FALSE)</f>
        <v>16.512729731959698</v>
      </c>
      <c r="BM36" s="61">
        <f>VLOOKUP($A36,'RevPAR Raw Data'!$B$6:$BE$43,'RevPAR Raw Data'!BC$1,FALSE)</f>
        <v>15.728986770116199</v>
      </c>
      <c r="BN36" s="62">
        <f>VLOOKUP($A36,'RevPAR Raw Data'!$B$6:$BE$43,'RevPAR Raw Data'!BE$1,FALSE)</f>
        <v>16.017813054575701</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43.961683774114803</v>
      </c>
      <c r="C39" s="60">
        <f>VLOOKUP($A39,'Occupancy Raw Data'!$B$6:$BE$43,'Occupancy Raw Data'!AH$1,FALSE)</f>
        <v>54.560724701871003</v>
      </c>
      <c r="D39" s="60">
        <f>VLOOKUP($A39,'Occupancy Raw Data'!$B$6:$BE$43,'Occupancy Raw Data'!AI$1,FALSE)</f>
        <v>58.435181234890102</v>
      </c>
      <c r="E39" s="60">
        <f>VLOOKUP($A39,'Occupancy Raw Data'!$B$6:$BE$43,'Occupancy Raw Data'!AJ$1,FALSE)</f>
        <v>59.486703306815201</v>
      </c>
      <c r="F39" s="60">
        <f>VLOOKUP($A39,'Occupancy Raw Data'!$B$6:$BE$43,'Occupancy Raw Data'!AK$1,FALSE)</f>
        <v>56.413280799056302</v>
      </c>
      <c r="G39" s="61">
        <f>VLOOKUP($A39,'Occupancy Raw Data'!$B$6:$BE$43,'Occupancy Raw Data'!AL$1,FALSE)</f>
        <v>54.569826833600303</v>
      </c>
      <c r="H39" s="60">
        <f>VLOOKUP($A39,'Occupancy Raw Data'!$B$6:$BE$43,'Occupancy Raw Data'!AN$1,FALSE)</f>
        <v>61.0301068252733</v>
      </c>
      <c r="I39" s="60">
        <f>VLOOKUP($A39,'Occupancy Raw Data'!$B$6:$BE$43,'Occupancy Raw Data'!AO$1,FALSE)</f>
        <v>62.687278841568997</v>
      </c>
      <c r="J39" s="61">
        <f>VLOOKUP($A39,'Occupancy Raw Data'!$B$6:$BE$43,'Occupancy Raw Data'!AP$1,FALSE)</f>
        <v>61.858692833421102</v>
      </c>
      <c r="K39" s="62">
        <f>VLOOKUP($A39,'Occupancy Raw Data'!$B$6:$BE$43,'Occupancy Raw Data'!AR$1,FALSE)</f>
        <v>56.651820062986502</v>
      </c>
      <c r="M39" s="59">
        <f>VLOOKUP($A39,'Occupancy Raw Data'!$B$6:$BE$43,'Occupancy Raw Data'!AT$1,FALSE)</f>
        <v>-4.7895508695749403</v>
      </c>
      <c r="N39" s="60">
        <f>VLOOKUP($A39,'Occupancy Raw Data'!$B$6:$BE$43,'Occupancy Raw Data'!AU$1,FALSE)</f>
        <v>10.898611406721001</v>
      </c>
      <c r="O39" s="60">
        <f>VLOOKUP($A39,'Occupancy Raw Data'!$B$6:$BE$43,'Occupancy Raw Data'!AV$1,FALSE)</f>
        <v>14.802589720663301</v>
      </c>
      <c r="P39" s="60">
        <f>VLOOKUP($A39,'Occupancy Raw Data'!$B$6:$BE$43,'Occupancy Raw Data'!AW$1,FALSE)</f>
        <v>11.759222501625199</v>
      </c>
      <c r="Q39" s="60">
        <f>VLOOKUP($A39,'Occupancy Raw Data'!$B$6:$BE$43,'Occupancy Raw Data'!AX$1,FALSE)</f>
        <v>8.6095256314523692</v>
      </c>
      <c r="R39" s="61">
        <f>VLOOKUP($A39,'Occupancy Raw Data'!$B$6:$BE$43,'Occupancy Raw Data'!AY$1,FALSE)</f>
        <v>8.5139945725298904</v>
      </c>
      <c r="S39" s="60">
        <f>VLOOKUP($A39,'Occupancy Raw Data'!$B$6:$BE$43,'Occupancy Raw Data'!BA$1,FALSE)</f>
        <v>11.4519442590789</v>
      </c>
      <c r="T39" s="60">
        <f>VLOOKUP($A39,'Occupancy Raw Data'!$B$6:$BE$43,'Occupancy Raw Data'!BB$1,FALSE)</f>
        <v>5.2418273767069001</v>
      </c>
      <c r="U39" s="61">
        <f>VLOOKUP($A39,'Occupancy Raw Data'!$B$6:$BE$43,'Occupancy Raw Data'!BC$1,FALSE)</f>
        <v>8.2163579330070906</v>
      </c>
      <c r="V39" s="62">
        <f>VLOOKUP($A39,'Occupancy Raw Data'!$B$6:$BE$43,'Occupancy Raw Data'!BE$1,FALSE)</f>
        <v>8.4199316289943305</v>
      </c>
      <c r="X39" s="64">
        <f>VLOOKUP($A39,'ADR Raw Data'!$B$6:$BE$43,'ADR Raw Data'!AG$1,FALSE)</f>
        <v>88.354188500589402</v>
      </c>
      <c r="Y39" s="65">
        <f>VLOOKUP($A39,'ADR Raw Data'!$B$6:$BE$43,'ADR Raw Data'!AH$1,FALSE)</f>
        <v>92.9668022178314</v>
      </c>
      <c r="Z39" s="65">
        <f>VLOOKUP($A39,'ADR Raw Data'!$B$6:$BE$43,'ADR Raw Data'!AI$1,FALSE)</f>
        <v>95.387159217797105</v>
      </c>
      <c r="AA39" s="65">
        <f>VLOOKUP($A39,'ADR Raw Data'!$B$6:$BE$43,'ADR Raw Data'!AJ$1,FALSE)</f>
        <v>96.181568393075594</v>
      </c>
      <c r="AB39" s="65">
        <f>VLOOKUP($A39,'ADR Raw Data'!$B$6:$BE$43,'ADR Raw Data'!AK$1,FALSE)</f>
        <v>95.029506354078606</v>
      </c>
      <c r="AC39" s="66">
        <f>VLOOKUP($A39,'ADR Raw Data'!$B$6:$BE$43,'ADR Raw Data'!AL$1,FALSE)</f>
        <v>93.868417763611504</v>
      </c>
      <c r="AD39" s="65">
        <f>VLOOKUP($A39,'ADR Raw Data'!$B$6:$BE$43,'ADR Raw Data'!AN$1,FALSE)</f>
        <v>106.938115439442</v>
      </c>
      <c r="AE39" s="65">
        <f>VLOOKUP($A39,'ADR Raw Data'!$B$6:$BE$43,'ADR Raw Data'!AO$1,FALSE)</f>
        <v>110.35977994849</v>
      </c>
      <c r="AF39" s="66">
        <f>VLOOKUP($A39,'ADR Raw Data'!$B$6:$BE$43,'ADR Raw Data'!AP$1,FALSE)</f>
        <v>108.671863982744</v>
      </c>
      <c r="AG39" s="67">
        <f>VLOOKUP($A39,'ADR Raw Data'!$B$6:$BE$43,'ADR Raw Data'!AR$1,FALSE)</f>
        <v>98.485515291725804</v>
      </c>
      <c r="AI39" s="59">
        <f>VLOOKUP($A39,'ADR Raw Data'!$B$6:$BE$43,'ADR Raw Data'!AT$1,FALSE)</f>
        <v>14.3445814382903</v>
      </c>
      <c r="AJ39" s="60">
        <f>VLOOKUP($A39,'ADR Raw Data'!$B$6:$BE$43,'ADR Raw Data'!AU$1,FALSE)</f>
        <v>21.574304402814899</v>
      </c>
      <c r="AK39" s="60">
        <f>VLOOKUP($A39,'ADR Raw Data'!$B$6:$BE$43,'ADR Raw Data'!AV$1,FALSE)</f>
        <v>23.154681604762999</v>
      </c>
      <c r="AL39" s="60">
        <f>VLOOKUP($A39,'ADR Raw Data'!$B$6:$BE$43,'ADR Raw Data'!AW$1,FALSE)</f>
        <v>23.0878536654896</v>
      </c>
      <c r="AM39" s="60">
        <f>VLOOKUP($A39,'ADR Raw Data'!$B$6:$BE$43,'ADR Raw Data'!AX$1,FALSE)</f>
        <v>21.229098375175901</v>
      </c>
      <c r="AN39" s="61">
        <f>VLOOKUP($A39,'ADR Raw Data'!$B$6:$BE$43,'ADR Raw Data'!AY$1,FALSE)</f>
        <v>21.017935848176801</v>
      </c>
      <c r="AO39" s="60">
        <f>VLOOKUP($A39,'ADR Raw Data'!$B$6:$BE$43,'ADR Raw Data'!BA$1,FALSE)</f>
        <v>27.2497085679062</v>
      </c>
      <c r="AP39" s="60">
        <f>VLOOKUP($A39,'ADR Raw Data'!$B$6:$BE$43,'ADR Raw Data'!BB$1,FALSE)</f>
        <v>26.717141511914001</v>
      </c>
      <c r="AQ39" s="61">
        <f>VLOOKUP($A39,'ADR Raw Data'!$B$6:$BE$43,'ADR Raw Data'!BC$1,FALSE)</f>
        <v>26.910265614806399</v>
      </c>
      <c r="AR39" s="62">
        <f>VLOOKUP($A39,'ADR Raw Data'!$B$6:$BE$43,'ADR Raw Data'!BE$1,FALSE)</f>
        <v>22.974775911559899</v>
      </c>
      <c r="AT39" s="64">
        <f>VLOOKUP($A39,'RevPAR Raw Data'!$B$6:$BE$43,'RevPAR Raw Data'!AG$1,FALSE)</f>
        <v>38.8419889498144</v>
      </c>
      <c r="AU39" s="65">
        <f>VLOOKUP($A39,'RevPAR Raw Data'!$B$6:$BE$43,'RevPAR Raw Data'!AH$1,FALSE)</f>
        <v>50.723361022204003</v>
      </c>
      <c r="AV39" s="65">
        <f>VLOOKUP($A39,'RevPAR Raw Data'!$B$6:$BE$43,'RevPAR Raw Data'!AI$1,FALSE)</f>
        <v>55.739659363732898</v>
      </c>
      <c r="AW39" s="65">
        <f>VLOOKUP($A39,'RevPAR Raw Data'!$B$6:$BE$43,'RevPAR Raw Data'!AJ$1,FALSE)</f>
        <v>57.215244225830403</v>
      </c>
      <c r="AX39" s="65">
        <f>VLOOKUP($A39,'RevPAR Raw Data'!$B$6:$BE$43,'RevPAR Raw Data'!AK$1,FALSE)</f>
        <v>53.609262261483501</v>
      </c>
      <c r="AY39" s="66">
        <f>VLOOKUP($A39,'RevPAR Raw Data'!$B$6:$BE$43,'RevPAR Raw Data'!AL$1,FALSE)</f>
        <v>51.223833025043398</v>
      </c>
      <c r="AZ39" s="65">
        <f>VLOOKUP($A39,'RevPAR Raw Data'!$B$6:$BE$43,'RevPAR Raw Data'!AN$1,FALSE)</f>
        <v>65.264446089626105</v>
      </c>
      <c r="BA39" s="65">
        <f>VLOOKUP($A39,'RevPAR Raw Data'!$B$6:$BE$43,'RevPAR Raw Data'!AO$1,FALSE)</f>
        <v>69.181542985251895</v>
      </c>
      <c r="BB39" s="66">
        <f>VLOOKUP($A39,'RevPAR Raw Data'!$B$6:$BE$43,'RevPAR Raw Data'!AP$1,FALSE)</f>
        <v>67.222994537439007</v>
      </c>
      <c r="BC39" s="67">
        <f>VLOOKUP($A39,'RevPAR Raw Data'!$B$6:$BE$43,'RevPAR Raw Data'!AR$1,FALSE)</f>
        <v>55.793836911173599</v>
      </c>
      <c r="BE39" s="59">
        <f>VLOOKUP($A39,'RevPAR Raw Data'!$B$6:$BE$43,'RevPAR Raw Data'!AT$1,FALSE)</f>
        <v>8.8679895437009009</v>
      </c>
      <c r="BF39" s="60">
        <f>VLOOKUP($A39,'RevPAR Raw Data'!$B$6:$BE$43,'RevPAR Raw Data'!AU$1,FALSE)</f>
        <v>34.8242154101019</v>
      </c>
      <c r="BG39" s="60">
        <f>VLOOKUP($A39,'RevPAR Raw Data'!$B$6:$BE$43,'RevPAR Raw Data'!AV$1,FALSE)</f>
        <v>41.384763844505301</v>
      </c>
      <c r="BH39" s="60">
        <f>VLOOKUP($A39,'RevPAR Raw Data'!$B$6:$BE$43,'RevPAR Raw Data'!AW$1,FALSE)</f>
        <v>37.562028250489398</v>
      </c>
      <c r="BI39" s="60">
        <f>VLOOKUP($A39,'RevPAR Raw Data'!$B$6:$BE$43,'RevPAR Raw Data'!AX$1,FALSE)</f>
        <v>31.666348672565199</v>
      </c>
      <c r="BJ39" s="61">
        <f>VLOOKUP($A39,'RevPAR Raw Data'!$B$6:$BE$43,'RevPAR Raw Data'!AY$1,FALSE)</f>
        <v>31.321396338078301</v>
      </c>
      <c r="BK39" s="60">
        <f>VLOOKUP($A39,'RevPAR Raw Data'!$B$6:$BE$43,'RevPAR Raw Data'!BA$1,FALSE)</f>
        <v>41.822274262943203</v>
      </c>
      <c r="BL39" s="60">
        <f>VLOOKUP($A39,'RevPAR Raw Data'!$B$6:$BE$43,'RevPAR Raw Data'!BB$1,FALSE)</f>
        <v>33.359435326665903</v>
      </c>
      <c r="BM39" s="61">
        <f>VLOOKUP($A39,'RevPAR Raw Data'!$B$6:$BE$43,'RevPAR Raw Data'!BC$1,FALSE)</f>
        <v>37.337667291448902</v>
      </c>
      <c r="BN39" s="62">
        <f>VLOOKUP($A39,'RevPAR Raw Data'!$B$6:$BE$43,'RevPAR Raw Data'!BE$1,FALSE)</f>
        <v>33.3291679642223</v>
      </c>
    </row>
    <row r="40" spans="1:66" x14ac:dyDescent="0.35">
      <c r="A40" s="81" t="s">
        <v>79</v>
      </c>
      <c r="B40" s="59">
        <f>VLOOKUP($A40,'Occupancy Raw Data'!$B$6:$BE$43,'Occupancy Raw Data'!AG$1,FALSE)</f>
        <v>36.080870917573797</v>
      </c>
      <c r="C40" s="60">
        <f>VLOOKUP($A40,'Occupancy Raw Data'!$B$6:$BE$43,'Occupancy Raw Data'!AH$1,FALSE)</f>
        <v>48.574390876101603</v>
      </c>
      <c r="D40" s="60">
        <f>VLOOKUP($A40,'Occupancy Raw Data'!$B$6:$BE$43,'Occupancy Raw Data'!AI$1,FALSE)</f>
        <v>53.082826144482603</v>
      </c>
      <c r="E40" s="60">
        <f>VLOOKUP($A40,'Occupancy Raw Data'!$B$6:$BE$43,'Occupancy Raw Data'!AJ$1,FALSE)</f>
        <v>51.812648848901802</v>
      </c>
      <c r="F40" s="60">
        <f>VLOOKUP($A40,'Occupancy Raw Data'!$B$6:$BE$43,'Occupancy Raw Data'!AK$1,FALSE)</f>
        <v>45.461762370997597</v>
      </c>
      <c r="G40" s="61">
        <f>VLOOKUP($A40,'Occupancy Raw Data'!$B$6:$BE$43,'Occupancy Raw Data'!AL$1,FALSE)</f>
        <v>46.9637327454993</v>
      </c>
      <c r="H40" s="60">
        <f>VLOOKUP($A40,'Occupancy Raw Data'!$B$6:$BE$43,'Occupancy Raw Data'!AN$1,FALSE)</f>
        <v>45.514686424980098</v>
      </c>
      <c r="I40" s="60">
        <f>VLOOKUP($A40,'Occupancy Raw Data'!$B$6:$BE$43,'Occupancy Raw Data'!AO$1,FALSE)</f>
        <v>44.270971156390502</v>
      </c>
      <c r="J40" s="61">
        <f>VLOOKUP($A40,'Occupancy Raw Data'!$B$6:$BE$43,'Occupancy Raw Data'!AP$1,FALSE)</f>
        <v>44.8928287906853</v>
      </c>
      <c r="K40" s="62">
        <f>VLOOKUP($A40,'Occupancy Raw Data'!$B$6:$BE$43,'Occupancy Raw Data'!AR$1,FALSE)</f>
        <v>46.375558979369401</v>
      </c>
      <c r="M40" s="59">
        <f>VLOOKUP($A40,'Occupancy Raw Data'!$B$6:$BE$43,'Occupancy Raw Data'!AT$1,FALSE)</f>
        <v>-16.802235570425001</v>
      </c>
      <c r="N40" s="60">
        <f>VLOOKUP($A40,'Occupancy Raw Data'!$B$6:$BE$43,'Occupancy Raw Data'!AU$1,FALSE)</f>
        <v>-1.3543930816345999</v>
      </c>
      <c r="O40" s="60">
        <f>VLOOKUP($A40,'Occupancy Raw Data'!$B$6:$BE$43,'Occupancy Raw Data'!AV$1,FALSE)</f>
        <v>6.2696852652406498</v>
      </c>
      <c r="P40" s="60">
        <f>VLOOKUP($A40,'Occupancy Raw Data'!$B$6:$BE$43,'Occupancy Raw Data'!AW$1,FALSE)</f>
        <v>0.860639922159533</v>
      </c>
      <c r="Q40" s="60">
        <f>VLOOKUP($A40,'Occupancy Raw Data'!$B$6:$BE$43,'Occupancy Raw Data'!AX$1,FALSE)</f>
        <v>-6.2308121918746702</v>
      </c>
      <c r="R40" s="61">
        <f>VLOOKUP($A40,'Occupancy Raw Data'!$B$6:$BE$43,'Occupancy Raw Data'!AY$1,FALSE)</f>
        <v>-3.13285613421982</v>
      </c>
      <c r="S40" s="60">
        <f>VLOOKUP($A40,'Occupancy Raw Data'!$B$6:$BE$43,'Occupancy Raw Data'!BA$1,FALSE)</f>
        <v>3.5484458421318998</v>
      </c>
      <c r="T40" s="60">
        <f>VLOOKUP($A40,'Occupancy Raw Data'!$B$6:$BE$43,'Occupancy Raw Data'!BB$1,FALSE)</f>
        <v>-7.4725380332419897</v>
      </c>
      <c r="U40" s="61">
        <f>VLOOKUP($A40,'Occupancy Raw Data'!$B$6:$BE$43,'Occupancy Raw Data'!BC$1,FALSE)</f>
        <v>-2.1956286650277699</v>
      </c>
      <c r="V40" s="62">
        <f>VLOOKUP($A40,'Occupancy Raw Data'!$B$6:$BE$43,'Occupancy Raw Data'!BE$1,FALSE)</f>
        <v>-2.8680625418918702</v>
      </c>
      <c r="X40" s="64">
        <f>VLOOKUP($A40,'ADR Raw Data'!$B$6:$BE$43,'ADR Raw Data'!AG$1,FALSE)</f>
        <v>81.8132327586206</v>
      </c>
      <c r="Y40" s="65">
        <f>VLOOKUP($A40,'ADR Raw Data'!$B$6:$BE$43,'ADR Raw Data'!AH$1,FALSE)</f>
        <v>84.399252934898598</v>
      </c>
      <c r="Z40" s="65">
        <f>VLOOKUP($A40,'ADR Raw Data'!$B$6:$BE$43,'ADR Raw Data'!AI$1,FALSE)</f>
        <v>86.677003988035807</v>
      </c>
      <c r="AA40" s="65">
        <f>VLOOKUP($A40,'ADR Raw Data'!$B$6:$BE$43,'ADR Raw Data'!AJ$1,FALSE)</f>
        <v>86.337895812053105</v>
      </c>
      <c r="AB40" s="65">
        <f>VLOOKUP($A40,'ADR Raw Data'!$B$6:$BE$43,'ADR Raw Data'!AK$1,FALSE)</f>
        <v>83.082467986030196</v>
      </c>
      <c r="AC40" s="66">
        <f>VLOOKUP($A40,'ADR Raw Data'!$B$6:$BE$43,'ADR Raw Data'!AL$1,FALSE)</f>
        <v>84.678986365668294</v>
      </c>
      <c r="AD40" s="65">
        <f>VLOOKUP($A40,'ADR Raw Data'!$B$6:$BE$43,'ADR Raw Data'!AN$1,FALSE)</f>
        <v>87.333494186046494</v>
      </c>
      <c r="AE40" s="65">
        <f>VLOOKUP($A40,'ADR Raw Data'!$B$6:$BE$43,'ADR Raw Data'!AO$1,FALSE)</f>
        <v>84.985104602510404</v>
      </c>
      <c r="AF40" s="66">
        <f>VLOOKUP($A40,'ADR Raw Data'!$B$6:$BE$43,'ADR Raw Data'!AP$1,FALSE)</f>
        <v>86.175564397288497</v>
      </c>
      <c r="AG40" s="67">
        <f>VLOOKUP($A40,'ADR Raw Data'!$B$6:$BE$43,'ADR Raw Data'!AR$1,FALSE)</f>
        <v>85.090451341058198</v>
      </c>
      <c r="AI40" s="59">
        <f>VLOOKUP($A40,'ADR Raw Data'!$B$6:$BE$43,'ADR Raw Data'!AT$1,FALSE)</f>
        <v>10.906600084026101</v>
      </c>
      <c r="AJ40" s="60">
        <f>VLOOKUP($A40,'ADR Raw Data'!$B$6:$BE$43,'ADR Raw Data'!AU$1,FALSE)</f>
        <v>14.7316882063779</v>
      </c>
      <c r="AK40" s="60">
        <f>VLOOKUP($A40,'ADR Raw Data'!$B$6:$BE$43,'ADR Raw Data'!AV$1,FALSE)</f>
        <v>16.979728639825002</v>
      </c>
      <c r="AL40" s="60">
        <f>VLOOKUP($A40,'ADR Raw Data'!$B$6:$BE$43,'ADR Raw Data'!AW$1,FALSE)</f>
        <v>14.717401448266701</v>
      </c>
      <c r="AM40" s="60">
        <f>VLOOKUP($A40,'ADR Raw Data'!$B$6:$BE$43,'ADR Raw Data'!AX$1,FALSE)</f>
        <v>13.057117105842901</v>
      </c>
      <c r="AN40" s="61">
        <f>VLOOKUP($A40,'ADR Raw Data'!$B$6:$BE$43,'ADR Raw Data'!AY$1,FALSE)</f>
        <v>14.347633828909</v>
      </c>
      <c r="AO40" s="60">
        <f>VLOOKUP($A40,'ADR Raw Data'!$B$6:$BE$43,'ADR Raw Data'!BA$1,FALSE)</f>
        <v>13.572883810571501</v>
      </c>
      <c r="AP40" s="60">
        <f>VLOOKUP($A40,'ADR Raw Data'!$B$6:$BE$43,'ADR Raw Data'!BB$1,FALSE)</f>
        <v>8.3346805667396904</v>
      </c>
      <c r="AQ40" s="61">
        <f>VLOOKUP($A40,'ADR Raw Data'!$B$6:$BE$43,'ADR Raw Data'!BC$1,FALSE)</f>
        <v>10.9016658566548</v>
      </c>
      <c r="AR40" s="62">
        <f>VLOOKUP($A40,'ADR Raw Data'!$B$6:$BE$43,'ADR Raw Data'!BE$1,FALSE)</f>
        <v>13.368229315634</v>
      </c>
      <c r="AT40" s="64">
        <f>VLOOKUP($A40,'RevPAR Raw Data'!$B$6:$BE$43,'RevPAR Raw Data'!AG$1,FALSE)</f>
        <v>29.518926905132101</v>
      </c>
      <c r="AU40" s="65">
        <f>VLOOKUP($A40,'RevPAR Raw Data'!$B$6:$BE$43,'RevPAR Raw Data'!AH$1,FALSE)</f>
        <v>40.996423017107297</v>
      </c>
      <c r="AV40" s="65">
        <f>VLOOKUP($A40,'RevPAR Raw Data'!$B$6:$BE$43,'RevPAR Raw Data'!AI$1,FALSE)</f>
        <v>46.010603334215403</v>
      </c>
      <c r="AW40" s="65">
        <f>VLOOKUP($A40,'RevPAR Raw Data'!$B$6:$BE$43,'RevPAR Raw Data'!AJ$1,FALSE)</f>
        <v>44.733950780629698</v>
      </c>
      <c r="AX40" s="65">
        <f>VLOOKUP($A40,'RevPAR Raw Data'!$B$6:$BE$43,'RevPAR Raw Data'!AK$1,FALSE)</f>
        <v>37.770754167769198</v>
      </c>
      <c r="AY40" s="66">
        <f>VLOOKUP($A40,'RevPAR Raw Data'!$B$6:$BE$43,'RevPAR Raw Data'!AL$1,FALSE)</f>
        <v>39.768412848370303</v>
      </c>
      <c r="AZ40" s="65">
        <f>VLOOKUP($A40,'RevPAR Raw Data'!$B$6:$BE$43,'RevPAR Raw Data'!AN$1,FALSE)</f>
        <v>39.7495660227573</v>
      </c>
      <c r="BA40" s="65">
        <f>VLOOKUP($A40,'RevPAR Raw Data'!$B$6:$BE$43,'RevPAR Raw Data'!AO$1,FALSE)</f>
        <v>37.623731145805699</v>
      </c>
      <c r="BB40" s="66">
        <f>VLOOKUP($A40,'RevPAR Raw Data'!$B$6:$BE$43,'RevPAR Raw Data'!AP$1,FALSE)</f>
        <v>38.6866485842815</v>
      </c>
      <c r="BC40" s="67">
        <f>VLOOKUP($A40,'RevPAR Raw Data'!$B$6:$BE$43,'RevPAR Raw Data'!AR$1,FALSE)</f>
        <v>39.461172447484103</v>
      </c>
      <c r="BE40" s="59">
        <f>VLOOKUP($A40,'RevPAR Raw Data'!$B$6:$BE$43,'RevPAR Raw Data'!AT$1,FALSE)</f>
        <v>-7.7281881252411502</v>
      </c>
      <c r="BF40" s="60">
        <f>VLOOKUP($A40,'RevPAR Raw Data'!$B$6:$BE$43,'RevPAR Raw Data'!AU$1,FALSE)</f>
        <v>13.1777701588681</v>
      </c>
      <c r="BG40" s="60">
        <f>VLOOKUP($A40,'RevPAR Raw Data'!$B$6:$BE$43,'RevPAR Raw Data'!AV$1,FALSE)</f>
        <v>24.313989449674601</v>
      </c>
      <c r="BH40" s="60">
        <f>VLOOKUP($A40,'RevPAR Raw Data'!$B$6:$BE$43,'RevPAR Raw Data'!AW$1,FALSE)</f>
        <v>15.7047052027945</v>
      </c>
      <c r="BI40" s="60">
        <f>VLOOKUP($A40,'RevPAR Raw Data'!$B$6:$BE$43,'RevPAR Raw Data'!AX$1,FALSE)</f>
        <v>6.0127404694300104</v>
      </c>
      <c r="BJ40" s="61">
        <f>VLOOKUP($A40,'RevPAR Raw Data'!$B$6:$BE$43,'RevPAR Raw Data'!AY$1,FALSE)</f>
        <v>10.7652869681648</v>
      </c>
      <c r="BK40" s="60">
        <f>VLOOKUP($A40,'RevPAR Raw Data'!$B$6:$BE$43,'RevPAR Raw Data'!BA$1,FALSE)</f>
        <v>17.602956083936999</v>
      </c>
      <c r="BL40" s="60">
        <f>VLOOKUP($A40,'RevPAR Raw Data'!$B$6:$BE$43,'RevPAR Raw Data'!BB$1,FALSE)</f>
        <v>0.23933035819885301</v>
      </c>
      <c r="BM40" s="61">
        <f>VLOOKUP($A40,'RevPAR Raw Data'!$B$6:$BE$43,'RevPAR Raw Data'!BC$1,FALSE)</f>
        <v>8.4666770911128406</v>
      </c>
      <c r="BN40" s="62">
        <f>VLOOKUP($A40,'RevPAR Raw Data'!$B$6:$BE$43,'RevPAR Raw Data'!BE$1,FALSE)</f>
        <v>10.116757596226201</v>
      </c>
    </row>
    <row r="41" spans="1:66" x14ac:dyDescent="0.35">
      <c r="A41" s="81" t="s">
        <v>80</v>
      </c>
      <c r="B41" s="59">
        <f>VLOOKUP($A41,'Occupancy Raw Data'!$B$6:$BE$43,'Occupancy Raw Data'!AG$1,FALSE)</f>
        <v>28.689388615600802</v>
      </c>
      <c r="C41" s="60">
        <f>VLOOKUP($A41,'Occupancy Raw Data'!$B$6:$BE$43,'Occupancy Raw Data'!AH$1,FALSE)</f>
        <v>39.265635980323196</v>
      </c>
      <c r="D41" s="60">
        <f>VLOOKUP($A41,'Occupancy Raw Data'!$B$6:$BE$43,'Occupancy Raw Data'!AI$1,FALSE)</f>
        <v>42.4279690794096</v>
      </c>
      <c r="E41" s="60">
        <f>VLOOKUP($A41,'Occupancy Raw Data'!$B$6:$BE$43,'Occupancy Raw Data'!AJ$1,FALSE)</f>
        <v>43.0428671820098</v>
      </c>
      <c r="F41" s="60">
        <f>VLOOKUP($A41,'Occupancy Raw Data'!$B$6:$BE$43,'Occupancy Raw Data'!AK$1,FALSE)</f>
        <v>41.180604356992198</v>
      </c>
      <c r="G41" s="61">
        <f>VLOOKUP($A41,'Occupancy Raw Data'!$B$6:$BE$43,'Occupancy Raw Data'!AL$1,FALSE)</f>
        <v>38.921293042867099</v>
      </c>
      <c r="H41" s="60">
        <f>VLOOKUP($A41,'Occupancy Raw Data'!$B$6:$BE$43,'Occupancy Raw Data'!AN$1,FALSE)</f>
        <v>48.172874209416698</v>
      </c>
      <c r="I41" s="60">
        <f>VLOOKUP($A41,'Occupancy Raw Data'!$B$6:$BE$43,'Occupancy Raw Data'!AO$1,FALSE)</f>
        <v>47.083626141953602</v>
      </c>
      <c r="J41" s="61">
        <f>VLOOKUP($A41,'Occupancy Raw Data'!$B$6:$BE$43,'Occupancy Raw Data'!AP$1,FALSE)</f>
        <v>47.628250175685103</v>
      </c>
      <c r="K41" s="62">
        <f>VLOOKUP($A41,'Occupancy Raw Data'!$B$6:$BE$43,'Occupancy Raw Data'!AR$1,FALSE)</f>
        <v>41.408995080815103</v>
      </c>
      <c r="M41" s="59">
        <f>VLOOKUP($A41,'Occupancy Raw Data'!$B$6:$BE$43,'Occupancy Raw Data'!AT$1,FALSE)</f>
        <v>-12.1570736955352</v>
      </c>
      <c r="N41" s="60">
        <f>VLOOKUP($A41,'Occupancy Raw Data'!$B$6:$BE$43,'Occupancy Raw Data'!AU$1,FALSE)</f>
        <v>2.4289642529789099</v>
      </c>
      <c r="O41" s="60">
        <f>VLOOKUP($A41,'Occupancy Raw Data'!$B$6:$BE$43,'Occupancy Raw Data'!AV$1,FALSE)</f>
        <v>4.0948275862068897</v>
      </c>
      <c r="P41" s="60">
        <f>VLOOKUP($A41,'Occupancy Raw Data'!$B$6:$BE$43,'Occupancy Raw Data'!AW$1,FALSE)</f>
        <v>2.5533696107157802</v>
      </c>
      <c r="Q41" s="60">
        <f>VLOOKUP($A41,'Occupancy Raw Data'!$B$6:$BE$43,'Occupancy Raw Data'!AX$1,FALSE)</f>
        <v>5.2064631956912004</v>
      </c>
      <c r="R41" s="61">
        <f>VLOOKUP($A41,'Occupancy Raw Data'!$B$6:$BE$43,'Occupancy Raw Data'!AY$1,FALSE)</f>
        <v>0.90180360721442798</v>
      </c>
      <c r="S41" s="60">
        <f>VLOOKUP($A41,'Occupancy Raw Data'!$B$6:$BE$43,'Occupancy Raw Data'!BA$1,FALSE)</f>
        <v>12.2390503479328</v>
      </c>
      <c r="T41" s="60">
        <f>VLOOKUP($A41,'Occupancy Raw Data'!$B$6:$BE$43,'Occupancy Raw Data'!BB$1,FALSE)</f>
        <v>1.05580693815987</v>
      </c>
      <c r="U41" s="61">
        <f>VLOOKUP($A41,'Occupancy Raw Data'!$B$6:$BE$43,'Occupancy Raw Data'!BC$1,FALSE)</f>
        <v>6.41805691854759</v>
      </c>
      <c r="V41" s="62">
        <f>VLOOKUP($A41,'Occupancy Raw Data'!$B$6:$BE$43,'Occupancy Raw Data'!BE$1,FALSE)</f>
        <v>2.6504075157095701</v>
      </c>
      <c r="X41" s="64">
        <f>VLOOKUP($A41,'ADR Raw Data'!$B$6:$BE$43,'ADR Raw Data'!AG$1,FALSE)</f>
        <v>91.032939375382696</v>
      </c>
      <c r="Y41" s="65">
        <f>VLOOKUP($A41,'ADR Raw Data'!$B$6:$BE$43,'ADR Raw Data'!AH$1,FALSE)</f>
        <v>91.992948545861196</v>
      </c>
      <c r="Z41" s="65">
        <f>VLOOKUP($A41,'ADR Raw Data'!$B$6:$BE$43,'ADR Raw Data'!AI$1,FALSE)</f>
        <v>92.3840662525879</v>
      </c>
      <c r="AA41" s="65">
        <f>VLOOKUP($A41,'ADR Raw Data'!$B$6:$BE$43,'ADR Raw Data'!AJ$1,FALSE)</f>
        <v>93.304938775510195</v>
      </c>
      <c r="AB41" s="65">
        <f>VLOOKUP($A41,'ADR Raw Data'!$B$6:$BE$43,'ADR Raw Data'!AK$1,FALSE)</f>
        <v>93.611505972696193</v>
      </c>
      <c r="AC41" s="66">
        <f>VLOOKUP($A41,'ADR Raw Data'!$B$6:$BE$43,'ADR Raw Data'!AL$1,FALSE)</f>
        <v>92.569379795973603</v>
      </c>
      <c r="AD41" s="65">
        <f>VLOOKUP($A41,'ADR Raw Data'!$B$6:$BE$43,'ADR Raw Data'!AN$1,FALSE)</f>
        <v>105.698453683442</v>
      </c>
      <c r="AE41" s="65">
        <f>VLOOKUP($A41,'ADR Raw Data'!$B$6:$BE$43,'ADR Raw Data'!AO$1,FALSE)</f>
        <v>108.765268656716</v>
      </c>
      <c r="AF41" s="66">
        <f>VLOOKUP($A41,'ADR Raw Data'!$B$6:$BE$43,'ADR Raw Data'!AP$1,FALSE)</f>
        <v>107.214326816672</v>
      </c>
      <c r="AG41" s="67">
        <f>VLOOKUP($A41,'ADR Raw Data'!$B$6:$BE$43,'ADR Raw Data'!AR$1,FALSE)</f>
        <v>97.382089823625606</v>
      </c>
      <c r="AI41" s="59">
        <f>VLOOKUP($A41,'ADR Raw Data'!$B$6:$BE$43,'ADR Raw Data'!AT$1,FALSE)</f>
        <v>10.6873004690265</v>
      </c>
      <c r="AJ41" s="60">
        <f>VLOOKUP($A41,'ADR Raw Data'!$B$6:$BE$43,'ADR Raw Data'!AU$1,FALSE)</f>
        <v>13.448837813708399</v>
      </c>
      <c r="AK41" s="60">
        <f>VLOOKUP($A41,'ADR Raw Data'!$B$6:$BE$43,'ADR Raw Data'!AV$1,FALSE)</f>
        <v>13.199024879055701</v>
      </c>
      <c r="AL41" s="60">
        <f>VLOOKUP($A41,'ADR Raw Data'!$B$6:$BE$43,'ADR Raw Data'!AW$1,FALSE)</f>
        <v>14.7010486549402</v>
      </c>
      <c r="AM41" s="60">
        <f>VLOOKUP($A41,'ADR Raw Data'!$B$6:$BE$43,'ADR Raw Data'!AX$1,FALSE)</f>
        <v>13.4252040294546</v>
      </c>
      <c r="AN41" s="61">
        <f>VLOOKUP($A41,'ADR Raw Data'!$B$6:$BE$43,'ADR Raw Data'!AY$1,FALSE)</f>
        <v>13.243769028685801</v>
      </c>
      <c r="AO41" s="60">
        <f>VLOOKUP($A41,'ADR Raw Data'!$B$6:$BE$43,'ADR Raw Data'!BA$1,FALSE)</f>
        <v>16.495255939132299</v>
      </c>
      <c r="AP41" s="60">
        <f>VLOOKUP($A41,'ADR Raw Data'!$B$6:$BE$43,'ADR Raw Data'!BB$1,FALSE)</f>
        <v>17.907993161765798</v>
      </c>
      <c r="AQ41" s="61">
        <f>VLOOKUP($A41,'ADR Raw Data'!$B$6:$BE$43,'ADR Raw Data'!BC$1,FALSE)</f>
        <v>17.1485440452721</v>
      </c>
      <c r="AR41" s="62">
        <f>VLOOKUP($A41,'ADR Raw Data'!$B$6:$BE$43,'ADR Raw Data'!BE$1,FALSE)</f>
        <v>14.7797978745108</v>
      </c>
      <c r="AT41" s="64">
        <f>VLOOKUP($A41,'RevPAR Raw Data'!$B$6:$BE$43,'RevPAR Raw Data'!AG$1,FALSE)</f>
        <v>26.116793745607801</v>
      </c>
      <c r="AU41" s="65">
        <f>VLOOKUP($A41,'RevPAR Raw Data'!$B$6:$BE$43,'RevPAR Raw Data'!AH$1,FALSE)</f>
        <v>36.121616303583899</v>
      </c>
      <c r="AV41" s="65">
        <f>VLOOKUP($A41,'RevPAR Raw Data'!$B$6:$BE$43,'RevPAR Raw Data'!AI$1,FALSE)</f>
        <v>39.196683063949401</v>
      </c>
      <c r="AW41" s="65">
        <f>VLOOKUP($A41,'RevPAR Raw Data'!$B$6:$BE$43,'RevPAR Raw Data'!AJ$1,FALSE)</f>
        <v>40.161120871398403</v>
      </c>
      <c r="AX41" s="65">
        <f>VLOOKUP($A41,'RevPAR Raw Data'!$B$6:$BE$43,'RevPAR Raw Data'!AK$1,FALSE)</f>
        <v>38.549783907238201</v>
      </c>
      <c r="AY41" s="66">
        <f>VLOOKUP($A41,'RevPAR Raw Data'!$B$6:$BE$43,'RevPAR Raw Data'!AL$1,FALSE)</f>
        <v>36.029199578355502</v>
      </c>
      <c r="AZ41" s="65">
        <f>VLOOKUP($A41,'RevPAR Raw Data'!$B$6:$BE$43,'RevPAR Raw Data'!AN$1,FALSE)</f>
        <v>50.917983134223398</v>
      </c>
      <c r="BA41" s="65">
        <f>VLOOKUP($A41,'RevPAR Raw Data'!$B$6:$BE$43,'RevPAR Raw Data'!AO$1,FALSE)</f>
        <v>51.210632466619799</v>
      </c>
      <c r="BB41" s="66">
        <f>VLOOKUP($A41,'RevPAR Raw Data'!$B$6:$BE$43,'RevPAR Raw Data'!AP$1,FALSE)</f>
        <v>51.064307800421602</v>
      </c>
      <c r="BC41" s="67">
        <f>VLOOKUP($A41,'RevPAR Raw Data'!$B$6:$BE$43,'RevPAR Raw Data'!AR$1,FALSE)</f>
        <v>40.324944784660097</v>
      </c>
      <c r="BE41" s="59">
        <f>VLOOKUP($A41,'RevPAR Raw Data'!$B$6:$BE$43,'RevPAR Raw Data'!AT$1,FALSE)</f>
        <v>-2.7690362205915102</v>
      </c>
      <c r="BF41" s="60">
        <f>VLOOKUP($A41,'RevPAR Raw Data'!$B$6:$BE$43,'RevPAR Raw Data'!AU$1,FALSE)</f>
        <v>16.204469529623498</v>
      </c>
      <c r="BG41" s="60">
        <f>VLOOKUP($A41,'RevPAR Raw Data'!$B$6:$BE$43,'RevPAR Raw Data'!AV$1,FALSE)</f>
        <v>17.834329777120502</v>
      </c>
      <c r="BH41" s="60">
        <f>VLOOKUP($A41,'RevPAR Raw Data'!$B$6:$BE$43,'RevPAR Raw Data'!AW$1,FALSE)</f>
        <v>17.629790374467799</v>
      </c>
      <c r="BI41" s="60">
        <f>VLOOKUP($A41,'RevPAR Raw Data'!$B$6:$BE$43,'RevPAR Raw Data'!AX$1,FALSE)</f>
        <v>19.3306455318858</v>
      </c>
      <c r="BJ41" s="61">
        <f>VLOOKUP($A41,'RevPAR Raw Data'!$B$6:$BE$43,'RevPAR Raw Data'!AY$1,FALSE)</f>
        <v>14.2650054227321</v>
      </c>
      <c r="BK41" s="60">
        <f>VLOOKUP($A41,'RevPAR Raw Data'!$B$6:$BE$43,'RevPAR Raw Data'!BA$1,FALSE)</f>
        <v>30.753168966476</v>
      </c>
      <c r="BL41" s="60">
        <f>VLOOKUP($A41,'RevPAR Raw Data'!$B$6:$BE$43,'RevPAR Raw Data'!BB$1,FALSE)</f>
        <v>19.152873934212799</v>
      </c>
      <c r="BM41" s="61">
        <f>VLOOKUP($A41,'RevPAR Raw Data'!$B$6:$BE$43,'RevPAR Raw Data'!BC$1,FALSE)</f>
        <v>24.667204281347502</v>
      </c>
      <c r="BN41" s="62">
        <f>VLOOKUP($A41,'RevPAR Raw Data'!$B$6:$BE$43,'RevPAR Raw Data'!BE$1,FALSE)</f>
        <v>17.821930263893101</v>
      </c>
    </row>
    <row r="42" spans="1:66" x14ac:dyDescent="0.35">
      <c r="A42" s="81" t="s">
        <v>81</v>
      </c>
      <c r="B42" s="59">
        <f>VLOOKUP($A42,'Occupancy Raw Data'!$B$6:$BE$43,'Occupancy Raw Data'!AG$1,FALSE)</f>
        <v>39.239968474796903</v>
      </c>
      <c r="C42" s="60">
        <f>VLOOKUP($A42,'Occupancy Raw Data'!$B$6:$BE$43,'Occupancy Raw Data'!AH$1,FALSE)</f>
        <v>44.0311140047287</v>
      </c>
      <c r="D42" s="60">
        <f>VLOOKUP($A42,'Occupancy Raw Data'!$B$6:$BE$43,'Occupancy Raw Data'!AI$1,FALSE)</f>
        <v>45.925296532065197</v>
      </c>
      <c r="E42" s="60">
        <f>VLOOKUP($A42,'Occupancy Raw Data'!$B$6:$BE$43,'Occupancy Raw Data'!AJ$1,FALSE)</f>
        <v>46.108937418201002</v>
      </c>
      <c r="F42" s="60">
        <f>VLOOKUP($A42,'Occupancy Raw Data'!$B$6:$BE$43,'Occupancy Raw Data'!AK$1,FALSE)</f>
        <v>46.762087385289597</v>
      </c>
      <c r="G42" s="61">
        <f>VLOOKUP($A42,'Occupancy Raw Data'!$B$6:$BE$43,'Occupancy Raw Data'!AL$1,FALSE)</f>
        <v>44.4139153981505</v>
      </c>
      <c r="H42" s="60">
        <f>VLOOKUP($A42,'Occupancy Raw Data'!$B$6:$BE$43,'Occupancy Raw Data'!AN$1,FALSE)</f>
        <v>59.030954663744602</v>
      </c>
      <c r="I42" s="60">
        <f>VLOOKUP($A42,'Occupancy Raw Data'!$B$6:$BE$43,'Occupancy Raw Data'!AO$1,FALSE)</f>
        <v>63.847418161895597</v>
      </c>
      <c r="J42" s="61">
        <f>VLOOKUP($A42,'Occupancy Raw Data'!$B$6:$BE$43,'Occupancy Raw Data'!AP$1,FALSE)</f>
        <v>61.439186412820099</v>
      </c>
      <c r="K42" s="62">
        <f>VLOOKUP($A42,'Occupancy Raw Data'!$B$6:$BE$43,'Occupancy Raw Data'!AR$1,FALSE)</f>
        <v>49.280068587266697</v>
      </c>
      <c r="M42" s="59">
        <f>VLOOKUP($A42,'Occupancy Raw Data'!$B$6:$BE$43,'Occupancy Raw Data'!AT$1,FALSE)</f>
        <v>-8.2423108209433398</v>
      </c>
      <c r="N42" s="60">
        <f>VLOOKUP($A42,'Occupancy Raw Data'!$B$6:$BE$43,'Occupancy Raw Data'!AU$1,FALSE)</f>
        <v>6.1436631231684498</v>
      </c>
      <c r="O42" s="60">
        <f>VLOOKUP($A42,'Occupancy Raw Data'!$B$6:$BE$43,'Occupancy Raw Data'!AV$1,FALSE)</f>
        <v>7.52650279084496</v>
      </c>
      <c r="P42" s="60">
        <f>VLOOKUP($A42,'Occupancy Raw Data'!$B$6:$BE$43,'Occupancy Raw Data'!AW$1,FALSE)</f>
        <v>6.3467667847299802</v>
      </c>
      <c r="Q42" s="60">
        <f>VLOOKUP($A42,'Occupancy Raw Data'!$B$6:$BE$43,'Occupancy Raw Data'!AX$1,FALSE)</f>
        <v>8.2182921881096007</v>
      </c>
      <c r="R42" s="61">
        <f>VLOOKUP($A42,'Occupancy Raw Data'!$B$6:$BE$43,'Occupancy Raw Data'!AY$1,FALSE)</f>
        <v>4.0011608316997398</v>
      </c>
      <c r="S42" s="60">
        <f>VLOOKUP($A42,'Occupancy Raw Data'!$B$6:$BE$43,'Occupancy Raw Data'!BA$1,FALSE)</f>
        <v>15.4850917454556</v>
      </c>
      <c r="T42" s="60">
        <f>VLOOKUP($A42,'Occupancy Raw Data'!$B$6:$BE$43,'Occupancy Raw Data'!BB$1,FALSE)</f>
        <v>12.053243246943399</v>
      </c>
      <c r="U42" s="61">
        <f>VLOOKUP($A42,'Occupancy Raw Data'!$B$6:$BE$43,'Occupancy Raw Data'!BC$1,FALSE)</f>
        <v>13.676083005806101</v>
      </c>
      <c r="V42" s="62">
        <f>VLOOKUP($A42,'Occupancy Raw Data'!$B$6:$BE$43,'Occupancy Raw Data'!BE$1,FALSE)</f>
        <v>7.2565825538139297</v>
      </c>
      <c r="X42" s="64">
        <f>VLOOKUP($A42,'ADR Raw Data'!$B$6:$BE$43,'ADR Raw Data'!AG$1,FALSE)</f>
        <v>81.523118396003895</v>
      </c>
      <c r="Y42" s="65">
        <f>VLOOKUP($A42,'ADR Raw Data'!$B$6:$BE$43,'ADR Raw Data'!AH$1,FALSE)</f>
        <v>82.318097839621402</v>
      </c>
      <c r="Z42" s="65">
        <f>VLOOKUP($A42,'ADR Raw Data'!$B$6:$BE$43,'ADR Raw Data'!AI$1,FALSE)</f>
        <v>83.157814747396301</v>
      </c>
      <c r="AA42" s="65">
        <f>VLOOKUP($A42,'ADR Raw Data'!$B$6:$BE$43,'ADR Raw Data'!AJ$1,FALSE)</f>
        <v>83.0480457720315</v>
      </c>
      <c r="AB42" s="65">
        <f>VLOOKUP($A42,'ADR Raw Data'!$B$6:$BE$43,'ADR Raw Data'!AK$1,FALSE)</f>
        <v>85.243517911015999</v>
      </c>
      <c r="AC42" s="66">
        <f>VLOOKUP($A42,'ADR Raw Data'!$B$6:$BE$43,'ADR Raw Data'!AL$1,FALSE)</f>
        <v>83.119189784602796</v>
      </c>
      <c r="AD42" s="65">
        <f>VLOOKUP($A42,'ADR Raw Data'!$B$6:$BE$43,'ADR Raw Data'!AN$1,FALSE)</f>
        <v>102.46590751418201</v>
      </c>
      <c r="AE42" s="65">
        <f>VLOOKUP($A42,'ADR Raw Data'!$B$6:$BE$43,'ADR Raw Data'!AO$1,FALSE)</f>
        <v>107.579155743859</v>
      </c>
      <c r="AF42" s="66">
        <f>VLOOKUP($A42,'ADR Raw Data'!$B$6:$BE$43,'ADR Raw Data'!AP$1,FALSE)</f>
        <v>105.122743622754</v>
      </c>
      <c r="AG42" s="67">
        <f>VLOOKUP($A42,'ADR Raw Data'!$B$6:$BE$43,'ADR Raw Data'!AR$1,FALSE)</f>
        <v>90.959959982205405</v>
      </c>
      <c r="AI42" s="59">
        <f>VLOOKUP($A42,'ADR Raw Data'!$B$6:$BE$43,'ADR Raw Data'!AT$1,FALSE)</f>
        <v>8.9306579596941909</v>
      </c>
      <c r="AJ42" s="60">
        <f>VLOOKUP($A42,'ADR Raw Data'!$B$6:$BE$43,'ADR Raw Data'!AU$1,FALSE)</f>
        <v>16.203259601261799</v>
      </c>
      <c r="AK42" s="60">
        <f>VLOOKUP($A42,'ADR Raw Data'!$B$6:$BE$43,'ADR Raw Data'!AV$1,FALSE)</f>
        <v>16.849463023377002</v>
      </c>
      <c r="AL42" s="60">
        <f>VLOOKUP($A42,'ADR Raw Data'!$B$6:$BE$43,'ADR Raw Data'!AW$1,FALSE)</f>
        <v>15.8999610015267</v>
      </c>
      <c r="AM42" s="60">
        <f>VLOOKUP($A42,'ADR Raw Data'!$B$6:$BE$43,'ADR Raw Data'!AX$1,FALSE)</f>
        <v>18.7259334980468</v>
      </c>
      <c r="AN42" s="61">
        <f>VLOOKUP($A42,'ADR Raw Data'!$B$6:$BE$43,'ADR Raw Data'!AY$1,FALSE)</f>
        <v>15.3381262383779</v>
      </c>
      <c r="AO42" s="60">
        <f>VLOOKUP($A42,'ADR Raw Data'!$B$6:$BE$43,'ADR Raw Data'!BA$1,FALSE)</f>
        <v>26.9667023700691</v>
      </c>
      <c r="AP42" s="60">
        <f>VLOOKUP($A42,'ADR Raw Data'!$B$6:$BE$43,'ADR Raw Data'!BB$1,FALSE)</f>
        <v>23.571332327270198</v>
      </c>
      <c r="AQ42" s="61">
        <f>VLOOKUP($A42,'ADR Raw Data'!$B$6:$BE$43,'ADR Raw Data'!BC$1,FALSE)</f>
        <v>25.067150391100299</v>
      </c>
      <c r="AR42" s="62">
        <f>VLOOKUP($A42,'ADR Raw Data'!$B$6:$BE$43,'ADR Raw Data'!BE$1,FALSE)</f>
        <v>19.535303810430101</v>
      </c>
      <c r="AT42" s="64">
        <f>VLOOKUP($A42,'RevPAR Raw Data'!$B$6:$BE$43,'RevPAR Raw Data'!AG$1,FALSE)</f>
        <v>31.989645958263299</v>
      </c>
      <c r="AU42" s="65">
        <f>VLOOKUP($A42,'RevPAR Raw Data'!$B$6:$BE$43,'RevPAR Raw Data'!AH$1,FALSE)</f>
        <v>36.245575506287899</v>
      </c>
      <c r="AV42" s="65">
        <f>VLOOKUP($A42,'RevPAR Raw Data'!$B$6:$BE$43,'RevPAR Raw Data'!AI$1,FALSE)</f>
        <v>38.190473012327203</v>
      </c>
      <c r="AW42" s="65">
        <f>VLOOKUP($A42,'RevPAR Raw Data'!$B$6:$BE$43,'RevPAR Raw Data'!AJ$1,FALSE)</f>
        <v>38.292571452064898</v>
      </c>
      <c r="AX42" s="65">
        <f>VLOOKUP($A42,'RevPAR Raw Data'!$B$6:$BE$43,'RevPAR Raw Data'!AK$1,FALSE)</f>
        <v>39.8616483358444</v>
      </c>
      <c r="AY42" s="66">
        <f>VLOOKUP($A42,'RevPAR Raw Data'!$B$6:$BE$43,'RevPAR Raw Data'!AL$1,FALSE)</f>
        <v>36.9164866305616</v>
      </c>
      <c r="AZ42" s="65">
        <f>VLOOKUP($A42,'RevPAR Raw Data'!$B$6:$BE$43,'RevPAR Raw Data'!AN$1,FALSE)</f>
        <v>60.486603410491703</v>
      </c>
      <c r="BA42" s="65">
        <f>VLOOKUP($A42,'RevPAR Raw Data'!$B$6:$BE$43,'RevPAR Raw Data'!AO$1,FALSE)</f>
        <v>68.686513422818706</v>
      </c>
      <c r="BB42" s="66">
        <f>VLOOKUP($A42,'RevPAR Raw Data'!$B$6:$BE$43,'RevPAR Raw Data'!AP$1,FALSE)</f>
        <v>64.586558416655194</v>
      </c>
      <c r="BC42" s="67">
        <f>VLOOKUP($A42,'RevPAR Raw Data'!$B$6:$BE$43,'RevPAR Raw Data'!AR$1,FALSE)</f>
        <v>44.825130666181202</v>
      </c>
      <c r="BE42" s="59">
        <f>VLOOKUP($A42,'RevPAR Raw Data'!$B$6:$BE$43,'RevPAR Raw Data'!AT$1,FALSE)</f>
        <v>-4.77454486424655E-2</v>
      </c>
      <c r="BF42" s="60">
        <f>VLOOKUP($A42,'RevPAR Raw Data'!$B$6:$BE$43,'RevPAR Raw Data'!AU$1,FALSE)</f>
        <v>23.3423964093042</v>
      </c>
      <c r="BG42" s="60">
        <f>VLOOKUP($A42,'RevPAR Raw Data'!$B$6:$BE$43,'RevPAR Raw Data'!AV$1,FALSE)</f>
        <v>25.644141118918899</v>
      </c>
      <c r="BH42" s="60">
        <f>VLOOKUP($A42,'RevPAR Raw Data'!$B$6:$BE$43,'RevPAR Raw Data'!AW$1,FALSE)</f>
        <v>23.255861229886602</v>
      </c>
      <c r="BI42" s="60">
        <f>VLOOKUP($A42,'RevPAR Raw Data'!$B$6:$BE$43,'RevPAR Raw Data'!AX$1,FALSE)</f>
        <v>28.483177615976999</v>
      </c>
      <c r="BJ42" s="61">
        <f>VLOOKUP($A42,'RevPAR Raw Data'!$B$6:$BE$43,'RevPAR Raw Data'!AY$1,FALSE)</f>
        <v>19.952990169444298</v>
      </c>
      <c r="BK42" s="60">
        <f>VLOOKUP($A42,'RevPAR Raw Data'!$B$6:$BE$43,'RevPAR Raw Data'!BA$1,FALSE)</f>
        <v>46.627612718253999</v>
      </c>
      <c r="BL42" s="60">
        <f>VLOOKUP($A42,'RevPAR Raw Data'!$B$6:$BE$43,'RevPAR Raw Data'!BB$1,FALSE)</f>
        <v>38.465685596165102</v>
      </c>
      <c r="BM42" s="61">
        <f>VLOOKUP($A42,'RevPAR Raw Data'!$B$6:$BE$43,'RevPAR Raw Data'!BC$1,FALSE)</f>
        <v>42.171437691583698</v>
      </c>
      <c r="BN42" s="62">
        <f>VLOOKUP($A42,'RevPAR Raw Data'!$B$6:$BE$43,'RevPAR Raw Data'!BE$1,FALSE)</f>
        <v>28.209481812386201</v>
      </c>
    </row>
    <row r="43" spans="1:66" x14ac:dyDescent="0.35">
      <c r="A43" s="82" t="s">
        <v>82</v>
      </c>
      <c r="B43" s="59">
        <f>VLOOKUP($A43,'Occupancy Raw Data'!$B$6:$BE$43,'Occupancy Raw Data'!AG$1,FALSE)</f>
        <v>35.127446061214201</v>
      </c>
      <c r="C43" s="60">
        <f>VLOOKUP($A43,'Occupancy Raw Data'!$B$6:$BE$43,'Occupancy Raw Data'!AH$1,FALSE)</f>
        <v>41.626191670847902</v>
      </c>
      <c r="D43" s="60">
        <f>VLOOKUP($A43,'Occupancy Raw Data'!$B$6:$BE$43,'Occupancy Raw Data'!AI$1,FALSE)</f>
        <v>44.885599598595</v>
      </c>
      <c r="E43" s="60">
        <f>VLOOKUP($A43,'Occupancy Raw Data'!$B$6:$BE$43,'Occupancy Raw Data'!AJ$1,FALSE)</f>
        <v>45.363271450075203</v>
      </c>
      <c r="F43" s="60">
        <f>VLOOKUP($A43,'Occupancy Raw Data'!$B$6:$BE$43,'Occupancy Raw Data'!AK$1,FALSE)</f>
        <v>43.6678374310085</v>
      </c>
      <c r="G43" s="61">
        <f>VLOOKUP($A43,'Occupancy Raw Data'!$B$6:$BE$43,'Occupancy Raw Data'!AL$1,FALSE)</f>
        <v>42.134069242348197</v>
      </c>
      <c r="H43" s="60">
        <f>VLOOKUP($A43,'Occupancy Raw Data'!$B$6:$BE$43,'Occupancy Raw Data'!AN$1,FALSE)</f>
        <v>48.938785750125398</v>
      </c>
      <c r="I43" s="60">
        <f>VLOOKUP($A43,'Occupancy Raw Data'!$B$6:$BE$43,'Occupancy Raw Data'!AO$1,FALSE)</f>
        <v>52.245358755644702</v>
      </c>
      <c r="J43" s="61">
        <f>VLOOKUP($A43,'Occupancy Raw Data'!$B$6:$BE$43,'Occupancy Raw Data'!AP$1,FALSE)</f>
        <v>50.592072252885004</v>
      </c>
      <c r="K43" s="62">
        <f>VLOOKUP($A43,'Occupancy Raw Data'!$B$6:$BE$43,'Occupancy Raw Data'!AR$1,FALSE)</f>
        <v>44.550641531072998</v>
      </c>
      <c r="M43" s="59">
        <f>VLOOKUP($A43,'Occupancy Raw Data'!$B$6:$BE$43,'Occupancy Raw Data'!AT$1,FALSE)</f>
        <v>-11.854426285781701</v>
      </c>
      <c r="N43" s="60">
        <f>VLOOKUP($A43,'Occupancy Raw Data'!$B$6:$BE$43,'Occupancy Raw Data'!AU$1,FALSE)</f>
        <v>13.072924229102</v>
      </c>
      <c r="O43" s="60">
        <f>VLOOKUP($A43,'Occupancy Raw Data'!$B$6:$BE$43,'Occupancy Raw Data'!AV$1,FALSE)</f>
        <v>22.238787916844402</v>
      </c>
      <c r="P43" s="60">
        <f>VLOOKUP($A43,'Occupancy Raw Data'!$B$6:$BE$43,'Occupancy Raw Data'!AW$1,FALSE)</f>
        <v>17.9541243367897</v>
      </c>
      <c r="Q43" s="60">
        <f>VLOOKUP($A43,'Occupancy Raw Data'!$B$6:$BE$43,'Occupancy Raw Data'!AX$1,FALSE)</f>
        <v>16.528683926103401</v>
      </c>
      <c r="R43" s="61">
        <f>VLOOKUP($A43,'Occupancy Raw Data'!$B$6:$BE$43,'Occupancy Raw Data'!AY$1,FALSE)</f>
        <v>11.279083876486199</v>
      </c>
      <c r="S43" s="60">
        <f>VLOOKUP($A43,'Occupancy Raw Data'!$B$6:$BE$43,'Occupancy Raw Data'!BA$1,FALSE)</f>
        <v>31.7093035398007</v>
      </c>
      <c r="T43" s="60">
        <f>VLOOKUP($A43,'Occupancy Raw Data'!$B$6:$BE$43,'Occupancy Raw Data'!BB$1,FALSE)</f>
        <v>25.497188107639801</v>
      </c>
      <c r="U43" s="61">
        <f>VLOOKUP($A43,'Occupancy Raw Data'!$B$6:$BE$43,'Occupancy Raw Data'!BC$1,FALSE)</f>
        <v>28.426864619526601</v>
      </c>
      <c r="V43" s="62">
        <f>VLOOKUP($A43,'Occupancy Raw Data'!$B$6:$BE$43,'Occupancy Raw Data'!BE$1,FALSE)</f>
        <v>16.3182704689772</v>
      </c>
      <c r="X43" s="64">
        <f>VLOOKUP($A43,'ADR Raw Data'!$B$6:$BE$43,'ADR Raw Data'!AG$1,FALSE)</f>
        <v>97.435864817380605</v>
      </c>
      <c r="Y43" s="65">
        <f>VLOOKUP($A43,'ADR Raw Data'!$B$6:$BE$43,'ADR Raw Data'!AH$1,FALSE)</f>
        <v>103.52155012596199</v>
      </c>
      <c r="Z43" s="65">
        <f>VLOOKUP($A43,'ADR Raw Data'!$B$6:$BE$43,'ADR Raw Data'!AI$1,FALSE)</f>
        <v>107.413976547391</v>
      </c>
      <c r="AA43" s="65">
        <f>VLOOKUP($A43,'ADR Raw Data'!$B$6:$BE$43,'ADR Raw Data'!AJ$1,FALSE)</f>
        <v>107.088541406275</v>
      </c>
      <c r="AB43" s="65">
        <f>VLOOKUP($A43,'ADR Raw Data'!$B$6:$BE$43,'ADR Raw Data'!AK$1,FALSE)</f>
        <v>102.401678961277</v>
      </c>
      <c r="AC43" s="66">
        <f>VLOOKUP($A43,'ADR Raw Data'!$B$6:$BE$43,'ADR Raw Data'!AL$1,FALSE)</f>
        <v>103.87208523671799</v>
      </c>
      <c r="AD43" s="65">
        <f>VLOOKUP($A43,'ADR Raw Data'!$B$6:$BE$43,'ADR Raw Data'!AN$1,FALSE)</f>
        <v>103.05427508074</v>
      </c>
      <c r="AE43" s="65">
        <f>VLOOKUP($A43,'ADR Raw Data'!$B$6:$BE$43,'ADR Raw Data'!AO$1,FALSE)</f>
        <v>106.24145939975899</v>
      </c>
      <c r="AF43" s="66">
        <f>VLOOKUP($A43,'ADR Raw Data'!$B$6:$BE$43,'ADR Raw Data'!AP$1,FALSE)</f>
        <v>104.699943865912</v>
      </c>
      <c r="AG43" s="67">
        <f>VLOOKUP($A43,'ADR Raw Data'!$B$6:$BE$43,'ADR Raw Data'!AR$1,FALSE)</f>
        <v>104.140691813375</v>
      </c>
      <c r="AI43" s="59">
        <f>VLOOKUP($A43,'ADR Raw Data'!$B$6:$BE$43,'ADR Raw Data'!AT$1,FALSE)</f>
        <v>6.1978636687653896</v>
      </c>
      <c r="AJ43" s="60">
        <f>VLOOKUP($A43,'ADR Raw Data'!$B$6:$BE$43,'ADR Raw Data'!AU$1,FALSE)</f>
        <v>15.722319583895001</v>
      </c>
      <c r="AK43" s="60">
        <f>VLOOKUP($A43,'ADR Raw Data'!$B$6:$BE$43,'ADR Raw Data'!AV$1,FALSE)</f>
        <v>20.5746907343872</v>
      </c>
      <c r="AL43" s="60">
        <f>VLOOKUP($A43,'ADR Raw Data'!$B$6:$BE$43,'ADR Raw Data'!AW$1,FALSE)</f>
        <v>20.195176450548502</v>
      </c>
      <c r="AM43" s="60">
        <f>VLOOKUP($A43,'ADR Raw Data'!$B$6:$BE$43,'ADR Raw Data'!AX$1,FALSE)</f>
        <v>16.447401491019701</v>
      </c>
      <c r="AN43" s="61">
        <f>VLOOKUP($A43,'ADR Raw Data'!$B$6:$BE$43,'ADR Raw Data'!AY$1,FALSE)</f>
        <v>16.066892044181898</v>
      </c>
      <c r="AO43" s="60">
        <f>VLOOKUP($A43,'ADR Raw Data'!$B$6:$BE$43,'ADR Raw Data'!BA$1,FALSE)</f>
        <v>16.1942749564049</v>
      </c>
      <c r="AP43" s="60">
        <f>VLOOKUP($A43,'ADR Raw Data'!$B$6:$BE$43,'ADR Raw Data'!BB$1,FALSE)</f>
        <v>18.488762340724001</v>
      </c>
      <c r="AQ43" s="61">
        <f>VLOOKUP($A43,'ADR Raw Data'!$B$6:$BE$43,'ADR Raw Data'!BC$1,FALSE)</f>
        <v>17.369832554993799</v>
      </c>
      <c r="AR43" s="62">
        <f>VLOOKUP($A43,'ADR Raw Data'!$B$6:$BE$43,'ADR Raw Data'!BE$1,FALSE)</f>
        <v>16.4772387689613</v>
      </c>
      <c r="AT43" s="64">
        <f>VLOOKUP($A43,'RevPAR Raw Data'!$B$6:$BE$43,'RevPAR Raw Data'!AG$1,FALSE)</f>
        <v>34.226730858003002</v>
      </c>
      <c r="AU43" s="65">
        <f>VLOOKUP($A43,'RevPAR Raw Data'!$B$6:$BE$43,'RevPAR Raw Data'!AH$1,FALSE)</f>
        <v>43.092078876066203</v>
      </c>
      <c r="AV43" s="65">
        <f>VLOOKUP($A43,'RevPAR Raw Data'!$B$6:$BE$43,'RevPAR Raw Data'!AI$1,FALSE)</f>
        <v>48.213407425990901</v>
      </c>
      <c r="AW43" s="65">
        <f>VLOOKUP($A43,'RevPAR Raw Data'!$B$6:$BE$43,'RevPAR Raw Data'!AJ$1,FALSE)</f>
        <v>48.578865730055099</v>
      </c>
      <c r="AX43" s="65">
        <f>VLOOKUP($A43,'RevPAR Raw Data'!$B$6:$BE$43,'RevPAR Raw Data'!AK$1,FALSE)</f>
        <v>44.716598695434001</v>
      </c>
      <c r="AY43" s="66">
        <f>VLOOKUP($A43,'RevPAR Raw Data'!$B$6:$BE$43,'RevPAR Raw Data'!AL$1,FALSE)</f>
        <v>43.765536317109799</v>
      </c>
      <c r="AZ43" s="65">
        <f>VLOOKUP($A43,'RevPAR Raw Data'!$B$6:$BE$43,'RevPAR Raw Data'!AN$1,FALSE)</f>
        <v>50.433510888108302</v>
      </c>
      <c r="BA43" s="65">
        <f>VLOOKUP($A43,'RevPAR Raw Data'!$B$6:$BE$43,'RevPAR Raw Data'!AO$1,FALSE)</f>
        <v>55.506231610637201</v>
      </c>
      <c r="BB43" s="66">
        <f>VLOOKUP($A43,'RevPAR Raw Data'!$B$6:$BE$43,'RevPAR Raw Data'!AP$1,FALSE)</f>
        <v>52.969871249372801</v>
      </c>
      <c r="BC43" s="67">
        <f>VLOOKUP($A43,'RevPAR Raw Data'!$B$6:$BE$43,'RevPAR Raw Data'!AR$1,FALSE)</f>
        <v>46.395346297756397</v>
      </c>
      <c r="BE43" s="59">
        <f>VLOOKUP($A43,'RevPAR Raw Data'!$B$6:$BE$43,'RevPAR Raw Data'!AT$1,FALSE)</f>
        <v>-6.39128379692339</v>
      </c>
      <c r="BF43" s="60">
        <f>VLOOKUP($A43,'RevPAR Raw Data'!$B$6:$BE$43,'RevPAR Raw Data'!AU$1,FALSE)</f>
        <v>30.850610739256901</v>
      </c>
      <c r="BG43" s="60">
        <f>VLOOKUP($A43,'RevPAR Raw Data'!$B$6:$BE$43,'RevPAR Raw Data'!AV$1,FALSE)</f>
        <v>47.389040488198702</v>
      </c>
      <c r="BH43" s="60">
        <f>VLOOKUP($A43,'RevPAR Raw Data'!$B$6:$BE$43,'RevPAR Raw Data'!AW$1,FALSE)</f>
        <v>41.775167877303801</v>
      </c>
      <c r="BI43" s="60">
        <f>VLOOKUP($A43,'RevPAR Raw Data'!$B$6:$BE$43,'RevPAR Raw Data'!AX$1,FALSE)</f>
        <v>35.694624423630998</v>
      </c>
      <c r="BJ43" s="61">
        <f>VLOOKUP($A43,'RevPAR Raw Data'!$B$6:$BE$43,'RevPAR Raw Data'!AY$1,FALSE)</f>
        <v>29.158174150676</v>
      </c>
      <c r="BK43" s="60">
        <f>VLOOKUP($A43,'RevPAR Raw Data'!$B$6:$BE$43,'RevPAR Raw Data'!BA$1,FALSE)</f>
        <v>53.038670298202099</v>
      </c>
      <c r="BL43" s="60">
        <f>VLOOKUP($A43,'RevPAR Raw Data'!$B$6:$BE$43,'RevPAR Raw Data'!BB$1,FALSE)</f>
        <v>48.700064961152599</v>
      </c>
      <c r="BM43" s="61">
        <f>VLOOKUP($A43,'RevPAR Raw Data'!$B$6:$BE$43,'RevPAR Raw Data'!BC$1,FALSE)</f>
        <v>50.734395959567003</v>
      </c>
      <c r="BN43" s="62">
        <f>VLOOKUP($A43,'RevPAR Raw Data'!$B$6:$BE$43,'RevPAR Raw Data'!BE$1,FALSE)</f>
        <v>35.484309626076801</v>
      </c>
    </row>
    <row r="44" spans="1:66" x14ac:dyDescent="0.35">
      <c r="A44" s="81" t="s">
        <v>83</v>
      </c>
      <c r="B44" s="59">
        <f>VLOOKUP($A44,'Occupancy Raw Data'!$B$6:$BE$43,'Occupancy Raw Data'!AG$1,FALSE)</f>
        <v>32.140787949014999</v>
      </c>
      <c r="C44" s="60">
        <f>VLOOKUP($A44,'Occupancy Raw Data'!$B$6:$BE$43,'Occupancy Raw Data'!AH$1,FALSE)</f>
        <v>40.370316724604002</v>
      </c>
      <c r="D44" s="60">
        <f>VLOOKUP($A44,'Occupancy Raw Data'!$B$6:$BE$43,'Occupancy Raw Data'!AI$1,FALSE)</f>
        <v>42.784376207029702</v>
      </c>
      <c r="E44" s="60">
        <f>VLOOKUP($A44,'Occupancy Raw Data'!$B$6:$BE$43,'Occupancy Raw Data'!AJ$1,FALSE)</f>
        <v>43.325125531093001</v>
      </c>
      <c r="F44" s="60">
        <f>VLOOKUP($A44,'Occupancy Raw Data'!$B$6:$BE$43,'Occupancy Raw Data'!AK$1,FALSE)</f>
        <v>43.682406334492001</v>
      </c>
      <c r="G44" s="61">
        <f>VLOOKUP($A44,'Occupancy Raw Data'!$B$6:$BE$43,'Occupancy Raw Data'!AL$1,FALSE)</f>
        <v>40.460602549246801</v>
      </c>
      <c r="H44" s="60">
        <f>VLOOKUP($A44,'Occupancy Raw Data'!$B$6:$BE$43,'Occupancy Raw Data'!AN$1,FALSE)</f>
        <v>53.534183082271099</v>
      </c>
      <c r="I44" s="60">
        <f>VLOOKUP($A44,'Occupancy Raw Data'!$B$6:$BE$43,'Occupancy Raw Data'!AO$1,FALSE)</f>
        <v>53.2227694090382</v>
      </c>
      <c r="J44" s="61">
        <f>VLOOKUP($A44,'Occupancy Raw Data'!$B$6:$BE$43,'Occupancy Raw Data'!AP$1,FALSE)</f>
        <v>53.378476245654603</v>
      </c>
      <c r="K44" s="62">
        <f>VLOOKUP($A44,'Occupancy Raw Data'!$B$6:$BE$43,'Occupancy Raw Data'!AR$1,FALSE)</f>
        <v>44.151423605363298</v>
      </c>
      <c r="M44" s="59">
        <f>VLOOKUP($A44,'Occupancy Raw Data'!$B$6:$BE$43,'Occupancy Raw Data'!AT$1,FALSE)</f>
        <v>-6.3394558070831799</v>
      </c>
      <c r="N44" s="60">
        <f>VLOOKUP($A44,'Occupancy Raw Data'!$B$6:$BE$43,'Occupancy Raw Data'!AU$1,FALSE)</f>
        <v>3.7563428676500799</v>
      </c>
      <c r="O44" s="60">
        <f>VLOOKUP($A44,'Occupancy Raw Data'!$B$6:$BE$43,'Occupancy Raw Data'!AV$1,FALSE)</f>
        <v>7.2064749577868596</v>
      </c>
      <c r="P44" s="60">
        <f>VLOOKUP($A44,'Occupancy Raw Data'!$B$6:$BE$43,'Occupancy Raw Data'!AW$1,FALSE)</f>
        <v>0.17187720013777899</v>
      </c>
      <c r="Q44" s="60">
        <f>VLOOKUP($A44,'Occupancy Raw Data'!$B$6:$BE$43,'Occupancy Raw Data'!AX$1,FALSE)</f>
        <v>3.1835302291670899</v>
      </c>
      <c r="R44" s="61">
        <f>VLOOKUP($A44,'Occupancy Raw Data'!$B$6:$BE$43,'Occupancy Raw Data'!AY$1,FALSE)</f>
        <v>1.8036266555153</v>
      </c>
      <c r="S44" s="60">
        <f>VLOOKUP($A44,'Occupancy Raw Data'!$B$6:$BE$43,'Occupancy Raw Data'!BA$1,FALSE)</f>
        <v>20.221742195364399</v>
      </c>
      <c r="T44" s="60">
        <f>VLOOKUP($A44,'Occupancy Raw Data'!$B$6:$BE$43,'Occupancy Raw Data'!BB$1,FALSE)</f>
        <v>12.3702011055884</v>
      </c>
      <c r="U44" s="61">
        <f>VLOOKUP($A44,'Occupancy Raw Data'!$B$6:$BE$43,'Occupancy Raw Data'!BC$1,FALSE)</f>
        <v>16.1748901974589</v>
      </c>
      <c r="V44" s="62">
        <f>VLOOKUP($A44,'Occupancy Raw Data'!$B$6:$BE$43,'Occupancy Raw Data'!BE$1,FALSE)</f>
        <v>6.3479062406875402</v>
      </c>
      <c r="X44" s="64">
        <f>VLOOKUP($A44,'ADR Raw Data'!$B$6:$BE$43,'ADR Raw Data'!AG$1,FALSE)</f>
        <v>80.379800210304893</v>
      </c>
      <c r="Y44" s="65">
        <f>VLOOKUP($A44,'ADR Raw Data'!$B$6:$BE$43,'ADR Raw Data'!AH$1,FALSE)</f>
        <v>81.148484721640799</v>
      </c>
      <c r="Z44" s="65">
        <f>VLOOKUP($A44,'ADR Raw Data'!$B$6:$BE$43,'ADR Raw Data'!AI$1,FALSE)</f>
        <v>82.334272978615303</v>
      </c>
      <c r="AA44" s="65">
        <f>VLOOKUP($A44,'ADR Raw Data'!$B$6:$BE$43,'ADR Raw Data'!AJ$1,FALSE)</f>
        <v>83.484083133671305</v>
      </c>
      <c r="AB44" s="65">
        <f>VLOOKUP($A44,'ADR Raw Data'!$B$6:$BE$43,'ADR Raw Data'!AK$1,FALSE)</f>
        <v>83.134622271345606</v>
      </c>
      <c r="AC44" s="66">
        <f>VLOOKUP($A44,'ADR Raw Data'!$B$6:$BE$43,'ADR Raw Data'!AL$1,FALSE)</f>
        <v>82.206187441827097</v>
      </c>
      <c r="AD44" s="65">
        <f>VLOOKUP($A44,'ADR Raw Data'!$B$6:$BE$43,'ADR Raw Data'!AN$1,FALSE)</f>
        <v>95.769746121933593</v>
      </c>
      <c r="AE44" s="65">
        <f>VLOOKUP($A44,'ADR Raw Data'!$B$6:$BE$43,'ADR Raw Data'!AO$1,FALSE)</f>
        <v>98.235172585839294</v>
      </c>
      <c r="AF44" s="66">
        <f>VLOOKUP($A44,'ADR Raw Data'!$B$6:$BE$43,'ADR Raw Data'!AP$1,FALSE)</f>
        <v>96.998863487325494</v>
      </c>
      <c r="AG44" s="67">
        <f>VLOOKUP($A44,'ADR Raw Data'!$B$6:$BE$43,'ADR Raw Data'!AR$1,FALSE)</f>
        <v>87.315943448545198</v>
      </c>
      <c r="AI44" s="59">
        <f>VLOOKUP($A44,'ADR Raw Data'!$B$6:$BE$43,'ADR Raw Data'!AT$1,FALSE)</f>
        <v>8.6599108281166597</v>
      </c>
      <c r="AJ44" s="60">
        <f>VLOOKUP($A44,'ADR Raw Data'!$B$6:$BE$43,'ADR Raw Data'!AU$1,FALSE)</f>
        <v>10.3176486843115</v>
      </c>
      <c r="AK44" s="60">
        <f>VLOOKUP($A44,'ADR Raw Data'!$B$6:$BE$43,'ADR Raw Data'!AV$1,FALSE)</f>
        <v>11.6399138814586</v>
      </c>
      <c r="AL44" s="60">
        <f>VLOOKUP($A44,'ADR Raw Data'!$B$6:$BE$43,'ADR Raw Data'!AW$1,FALSE)</f>
        <v>12.9455316277976</v>
      </c>
      <c r="AM44" s="60">
        <f>VLOOKUP($A44,'ADR Raw Data'!$B$6:$BE$43,'ADR Raw Data'!AX$1,FALSE)</f>
        <v>10.8915111678076</v>
      </c>
      <c r="AN44" s="61">
        <f>VLOOKUP($A44,'ADR Raw Data'!$B$6:$BE$43,'ADR Raw Data'!AY$1,FALSE)</f>
        <v>11.019007955272899</v>
      </c>
      <c r="AO44" s="60">
        <f>VLOOKUP($A44,'ADR Raw Data'!$B$6:$BE$43,'ADR Raw Data'!BA$1,FALSE)</f>
        <v>20.144978142525702</v>
      </c>
      <c r="AP44" s="60">
        <f>VLOOKUP($A44,'ADR Raw Data'!$B$6:$BE$43,'ADR Raw Data'!BB$1,FALSE)</f>
        <v>18.3822042081609</v>
      </c>
      <c r="AQ44" s="61">
        <f>VLOOKUP($A44,'ADR Raw Data'!$B$6:$BE$43,'ADR Raw Data'!BC$1,FALSE)</f>
        <v>19.1675945874535</v>
      </c>
      <c r="AR44" s="62">
        <f>VLOOKUP($A44,'ADR Raw Data'!$B$6:$BE$43,'ADR Raw Data'!BE$1,FALSE)</f>
        <v>14.331157759463</v>
      </c>
      <c r="AT44" s="64">
        <f>VLOOKUP($A44,'RevPAR Raw Data'!$B$6:$BE$43,'RevPAR Raw Data'!AG$1,FALSE)</f>
        <v>25.834701139436</v>
      </c>
      <c r="AU44" s="65">
        <f>VLOOKUP($A44,'RevPAR Raw Data'!$B$6:$BE$43,'RevPAR Raw Data'!AH$1,FALSE)</f>
        <v>32.7599002993433</v>
      </c>
      <c r="AV44" s="65">
        <f>VLOOKUP($A44,'RevPAR Raw Data'!$B$6:$BE$43,'RevPAR Raw Data'!AI$1,FALSE)</f>
        <v>35.226205098493601</v>
      </c>
      <c r="AW44" s="65">
        <f>VLOOKUP($A44,'RevPAR Raw Data'!$B$6:$BE$43,'RevPAR Raw Data'!AJ$1,FALSE)</f>
        <v>36.169583816145199</v>
      </c>
      <c r="AX44" s="65">
        <f>VLOOKUP($A44,'RevPAR Raw Data'!$B$6:$BE$43,'RevPAR Raw Data'!AK$1,FALSE)</f>
        <v>36.315203505214299</v>
      </c>
      <c r="AY44" s="66">
        <f>VLOOKUP($A44,'RevPAR Raw Data'!$B$6:$BE$43,'RevPAR Raw Data'!AL$1,FALSE)</f>
        <v>33.261118771726501</v>
      </c>
      <c r="AZ44" s="65">
        <f>VLOOKUP($A44,'RevPAR Raw Data'!$B$6:$BE$43,'RevPAR Raw Data'!AN$1,FALSE)</f>
        <v>51.269551226342202</v>
      </c>
      <c r="BA44" s="65">
        <f>VLOOKUP($A44,'RevPAR Raw Data'!$B$6:$BE$43,'RevPAR Raw Data'!AO$1,FALSE)</f>
        <v>52.283479383931997</v>
      </c>
      <c r="BB44" s="66">
        <f>VLOOKUP($A44,'RevPAR Raw Data'!$B$6:$BE$43,'RevPAR Raw Data'!AP$1,FALSE)</f>
        <v>51.776515305137103</v>
      </c>
      <c r="BC44" s="67">
        <f>VLOOKUP($A44,'RevPAR Raw Data'!$B$6:$BE$43,'RevPAR Raw Data'!AR$1,FALSE)</f>
        <v>38.551232066986699</v>
      </c>
      <c r="BE44" s="59">
        <f>VLOOKUP($A44,'RevPAR Raw Data'!$B$6:$BE$43,'RevPAR Raw Data'!AT$1,FALSE)</f>
        <v>1.7714638011521999</v>
      </c>
      <c r="BF44" s="60">
        <f>VLOOKUP($A44,'RevPAR Raw Data'!$B$6:$BE$43,'RevPAR Raw Data'!AU$1,FALSE)</f>
        <v>14.4615578124239</v>
      </c>
      <c r="BG44" s="60">
        <f>VLOOKUP($A44,'RevPAR Raw Data'!$B$6:$BE$43,'RevPAR Raw Data'!AV$1,FALSE)</f>
        <v>19.6852163182208</v>
      </c>
      <c r="BH44" s="60">
        <f>VLOOKUP($A44,'RevPAR Raw Data'!$B$6:$BE$43,'RevPAR Raw Data'!AW$1,FALSE)</f>
        <v>13.1396592452402</v>
      </c>
      <c r="BI44" s="60">
        <f>VLOOKUP($A44,'RevPAR Raw Data'!$B$6:$BE$43,'RevPAR Raw Data'!AX$1,FALSE)</f>
        <v>14.421775947414901</v>
      </c>
      <c r="BJ44" s="61">
        <f>VLOOKUP($A44,'RevPAR Raw Data'!$B$6:$BE$43,'RevPAR Raw Data'!AY$1,FALSE)</f>
        <v>13.0213763754428</v>
      </c>
      <c r="BK44" s="60">
        <f>VLOOKUP($A44,'RevPAR Raw Data'!$B$6:$BE$43,'RevPAR Raw Data'!BA$1,FALSE)</f>
        <v>44.440385883184298</v>
      </c>
      <c r="BL44" s="60">
        <f>VLOOKUP($A44,'RevPAR Raw Data'!$B$6:$BE$43,'RevPAR Raw Data'!BB$1,FALSE)</f>
        <v>33.026320941938799</v>
      </c>
      <c r="BM44" s="61">
        <f>VLOOKUP($A44,'RevPAR Raw Data'!$B$6:$BE$43,'RevPAR Raw Data'!BC$1,FALSE)</f>
        <v>38.442822162927101</v>
      </c>
      <c r="BN44" s="62">
        <f>VLOOKUP($A44,'RevPAR Raw Data'!$B$6:$BE$43,'RevPAR Raw Data'!BE$1,FALSE)</f>
        <v>21.588792457926299</v>
      </c>
    </row>
    <row r="45" spans="1:66" x14ac:dyDescent="0.35">
      <c r="A45" s="83" t="s">
        <v>84</v>
      </c>
      <c r="B45" s="59">
        <f>VLOOKUP($A45,'Occupancy Raw Data'!$B$6:$BE$43,'Occupancy Raw Data'!AG$1,FALSE)</f>
        <v>33.935337206365197</v>
      </c>
      <c r="C45" s="60">
        <f>VLOOKUP($A45,'Occupancy Raw Data'!$B$6:$BE$43,'Occupancy Raw Data'!AH$1,FALSE)</f>
        <v>45.402879515028999</v>
      </c>
      <c r="D45" s="60">
        <f>VLOOKUP($A45,'Occupancy Raw Data'!$B$6:$BE$43,'Occupancy Raw Data'!AI$1,FALSE)</f>
        <v>47.960343521091097</v>
      </c>
      <c r="E45" s="60">
        <f>VLOOKUP($A45,'Occupancy Raw Data'!$B$6:$BE$43,'Occupancy Raw Data'!AJ$1,FALSE)</f>
        <v>49.059105834806701</v>
      </c>
      <c r="F45" s="60">
        <f>VLOOKUP($A45,'Occupancy Raw Data'!$B$6:$BE$43,'Occupancy Raw Data'!AK$1,FALSE)</f>
        <v>44.013639808032302</v>
      </c>
      <c r="G45" s="61">
        <f>VLOOKUP($A45,'Occupancy Raw Data'!$B$6:$BE$43,'Occupancy Raw Data'!AL$1,FALSE)</f>
        <v>44.074261177064898</v>
      </c>
      <c r="H45" s="60">
        <f>VLOOKUP($A45,'Occupancy Raw Data'!$B$6:$BE$43,'Occupancy Raw Data'!AN$1,FALSE)</f>
        <v>44.973478151048198</v>
      </c>
      <c r="I45" s="60">
        <f>VLOOKUP($A45,'Occupancy Raw Data'!$B$6:$BE$43,'Occupancy Raw Data'!AO$1,FALSE)</f>
        <v>44.790351098762301</v>
      </c>
      <c r="J45" s="61">
        <f>VLOOKUP($A45,'Occupancy Raw Data'!$B$6:$BE$43,'Occupancy Raw Data'!AP$1,FALSE)</f>
        <v>44.8819146249052</v>
      </c>
      <c r="K45" s="62">
        <f>VLOOKUP($A45,'Occupancy Raw Data'!$B$6:$BE$43,'Occupancy Raw Data'!AR$1,FALSE)</f>
        <v>44.3050193050193</v>
      </c>
      <c r="M45" s="59">
        <f>VLOOKUP($A45,'Occupancy Raw Data'!$B$6:$BE$43,'Occupancy Raw Data'!AT$1,FALSE)</f>
        <v>-18.893728323488801</v>
      </c>
      <c r="N45" s="60">
        <f>VLOOKUP($A45,'Occupancy Raw Data'!$B$6:$BE$43,'Occupancy Raw Data'!AU$1,FALSE)</f>
        <v>-8.0731822164843905</v>
      </c>
      <c r="O45" s="60">
        <f>VLOOKUP($A45,'Occupancy Raw Data'!$B$6:$BE$43,'Occupancy Raw Data'!AV$1,FALSE)</f>
        <v>-8.3979895865627796</v>
      </c>
      <c r="P45" s="60">
        <f>VLOOKUP($A45,'Occupancy Raw Data'!$B$6:$BE$43,'Occupancy Raw Data'!AW$1,FALSE)</f>
        <v>-8.0438016236472105</v>
      </c>
      <c r="Q45" s="60">
        <f>VLOOKUP($A45,'Occupancy Raw Data'!$B$6:$BE$43,'Occupancy Raw Data'!AX$1,FALSE)</f>
        <v>-8.2347336741574892</v>
      </c>
      <c r="R45" s="61">
        <f>VLOOKUP($A45,'Occupancy Raw Data'!$B$6:$BE$43,'Occupancy Raw Data'!AY$1,FALSE)</f>
        <v>-10.0165113574849</v>
      </c>
      <c r="S45" s="60">
        <f>VLOOKUP($A45,'Occupancy Raw Data'!$B$6:$BE$43,'Occupancy Raw Data'!BA$1,FALSE)</f>
        <v>-1.71203593531041</v>
      </c>
      <c r="T45" s="60">
        <f>VLOOKUP($A45,'Occupancy Raw Data'!$B$6:$BE$43,'Occupancy Raw Data'!BB$1,FALSE)</f>
        <v>-12.6807714118736</v>
      </c>
      <c r="U45" s="61">
        <f>VLOOKUP($A45,'Occupancy Raw Data'!$B$6:$BE$43,'Occupancy Raw Data'!BC$1,FALSE)</f>
        <v>-7.5093596925975499</v>
      </c>
      <c r="V45" s="62">
        <f>VLOOKUP($A45,'Occupancy Raw Data'!$B$6:$BE$43,'Occupancy Raw Data'!BE$1,FALSE)</f>
        <v>-9.3049426499185603</v>
      </c>
      <c r="X45" s="64">
        <f>VLOOKUP($A45,'ADR Raw Data'!$B$6:$BE$43,'ADR Raw Data'!AG$1,FALSE)</f>
        <v>79.948913286192706</v>
      </c>
      <c r="Y45" s="65">
        <f>VLOOKUP($A45,'ADR Raw Data'!$B$6:$BE$43,'ADR Raw Data'!AH$1,FALSE)</f>
        <v>83.423894297635599</v>
      </c>
      <c r="Z45" s="65">
        <f>VLOOKUP($A45,'ADR Raw Data'!$B$6:$BE$43,'ADR Raw Data'!AI$1,FALSE)</f>
        <v>85.404938775510203</v>
      </c>
      <c r="AA45" s="65">
        <f>VLOOKUP($A45,'ADR Raw Data'!$B$6:$BE$43,'ADR Raw Data'!AJ$1,FALSE)</f>
        <v>85.439147895481995</v>
      </c>
      <c r="AB45" s="65">
        <f>VLOOKUP($A45,'ADR Raw Data'!$B$6:$BE$43,'ADR Raw Data'!AK$1,FALSE)</f>
        <v>82.447912482065902</v>
      </c>
      <c r="AC45" s="66">
        <f>VLOOKUP($A45,'ADR Raw Data'!$B$6:$BE$43,'ADR Raw Data'!AL$1,FALSE)</f>
        <v>83.573627715055295</v>
      </c>
      <c r="AD45" s="65">
        <f>VLOOKUP($A45,'ADR Raw Data'!$B$6:$BE$43,'ADR Raw Data'!AN$1,FALSE)</f>
        <v>86.220954787980901</v>
      </c>
      <c r="AE45" s="65">
        <f>VLOOKUP($A45,'ADR Raw Data'!$B$6:$BE$43,'ADR Raw Data'!AO$1,FALSE)</f>
        <v>87.100352460172004</v>
      </c>
      <c r="AF45" s="66">
        <f>VLOOKUP($A45,'ADR Raw Data'!$B$6:$BE$43,'ADR Raw Data'!AP$1,FALSE)</f>
        <v>86.659756595145893</v>
      </c>
      <c r="AG45" s="67">
        <f>VLOOKUP($A45,'ADR Raw Data'!$B$6:$BE$43,'ADR Raw Data'!AR$1,FALSE)</f>
        <v>84.466860098140998</v>
      </c>
      <c r="AI45" s="59">
        <f>VLOOKUP($A45,'ADR Raw Data'!$B$6:$BE$43,'ADR Raw Data'!AT$1,FALSE)</f>
        <v>5.0807530319570997</v>
      </c>
      <c r="AJ45" s="60">
        <f>VLOOKUP($A45,'ADR Raw Data'!$B$6:$BE$43,'ADR Raw Data'!AU$1,FALSE)</f>
        <v>10.4221416640555</v>
      </c>
      <c r="AK45" s="60">
        <f>VLOOKUP($A45,'ADR Raw Data'!$B$6:$BE$43,'ADR Raw Data'!AV$1,FALSE)</f>
        <v>8.2696773560075894</v>
      </c>
      <c r="AL45" s="60">
        <f>VLOOKUP($A45,'ADR Raw Data'!$B$6:$BE$43,'ADR Raw Data'!AW$1,FALSE)</f>
        <v>9.9483621086669292</v>
      </c>
      <c r="AM45" s="60">
        <f>VLOOKUP($A45,'ADR Raw Data'!$B$6:$BE$43,'ADR Raw Data'!AX$1,FALSE)</f>
        <v>6.2874992723268202</v>
      </c>
      <c r="AN45" s="61">
        <f>VLOOKUP($A45,'ADR Raw Data'!$B$6:$BE$43,'ADR Raw Data'!AY$1,FALSE)</f>
        <v>8.2289019122678102</v>
      </c>
      <c r="AO45" s="60">
        <f>VLOOKUP($A45,'ADR Raw Data'!$B$6:$BE$43,'ADR Raw Data'!BA$1,FALSE)</f>
        <v>10.679334554031</v>
      </c>
      <c r="AP45" s="60">
        <f>VLOOKUP($A45,'ADR Raw Data'!$B$6:$BE$43,'ADR Raw Data'!BB$1,FALSE)</f>
        <v>9.1311414597427998</v>
      </c>
      <c r="AQ45" s="61">
        <f>VLOOKUP($A45,'ADR Raw Data'!$B$6:$BE$43,'ADR Raw Data'!BC$1,FALSE)</f>
        <v>9.8187903809378092</v>
      </c>
      <c r="AR45" s="62">
        <f>VLOOKUP($A45,'ADR Raw Data'!$B$6:$BE$43,'ADR Raw Data'!BE$1,FALSE)</f>
        <v>8.7094933936824006</v>
      </c>
      <c r="AT45" s="64">
        <f>VLOOKUP($A45,'RevPAR Raw Data'!$B$6:$BE$43,'RevPAR Raw Data'!AG$1,FALSE)</f>
        <v>27.130933316494001</v>
      </c>
      <c r="AU45" s="65">
        <f>VLOOKUP($A45,'RevPAR Raw Data'!$B$6:$BE$43,'RevPAR Raw Data'!AH$1,FALSE)</f>
        <v>37.876850214700603</v>
      </c>
      <c r="AV45" s="65">
        <f>VLOOKUP($A45,'RevPAR Raw Data'!$B$6:$BE$43,'RevPAR Raw Data'!AI$1,FALSE)</f>
        <v>40.960502020712298</v>
      </c>
      <c r="AW45" s="65">
        <f>VLOOKUP($A45,'RevPAR Raw Data'!$B$6:$BE$43,'RevPAR Raw Data'!AJ$1,FALSE)</f>
        <v>41.915681990401602</v>
      </c>
      <c r="AX45" s="65">
        <f>VLOOKUP($A45,'RevPAR Raw Data'!$B$6:$BE$43,'RevPAR Raw Data'!AK$1,FALSE)</f>
        <v>36.288327229098201</v>
      </c>
      <c r="AY45" s="66">
        <f>VLOOKUP($A45,'RevPAR Raw Data'!$B$6:$BE$43,'RevPAR Raw Data'!AL$1,FALSE)</f>
        <v>36.834458954281303</v>
      </c>
      <c r="AZ45" s="65">
        <f>VLOOKUP($A45,'RevPAR Raw Data'!$B$6:$BE$43,'RevPAR Raw Data'!AN$1,FALSE)</f>
        <v>38.776562263197697</v>
      </c>
      <c r="BA45" s="65">
        <f>VLOOKUP($A45,'RevPAR Raw Data'!$B$6:$BE$43,'RevPAR Raw Data'!AO$1,FALSE)</f>
        <v>39.012553675170402</v>
      </c>
      <c r="BB45" s="66">
        <f>VLOOKUP($A45,'RevPAR Raw Data'!$B$6:$BE$43,'RevPAR Raw Data'!AP$1,FALSE)</f>
        <v>38.894557969184099</v>
      </c>
      <c r="BC45" s="67">
        <f>VLOOKUP($A45,'RevPAR Raw Data'!$B$6:$BE$43,'RevPAR Raw Data'!AR$1,FALSE)</f>
        <v>37.423058672825</v>
      </c>
      <c r="BE45" s="59">
        <f>VLOOKUP($A45,'RevPAR Raw Data'!$B$6:$BE$43,'RevPAR Raw Data'!AT$1,FALSE)</f>
        <v>-14.7729189661771</v>
      </c>
      <c r="BF45" s="60">
        <f>VLOOKUP($A45,'RevPAR Raw Data'!$B$6:$BE$43,'RevPAR Raw Data'!AU$1,FALSE)</f>
        <v>1.5075609601717901</v>
      </c>
      <c r="BG45" s="60">
        <f>VLOOKUP($A45,'RevPAR Raw Data'!$B$6:$BE$43,'RevPAR Raw Data'!AV$1,FALSE)</f>
        <v>-0.82279887375504601</v>
      </c>
      <c r="BH45" s="60">
        <f>VLOOKUP($A45,'RevPAR Raw Data'!$B$6:$BE$43,'RevPAR Raw Data'!AW$1,FALSE)</f>
        <v>1.10433397219646</v>
      </c>
      <c r="BI45" s="60">
        <f>VLOOKUP($A45,'RevPAR Raw Data'!$B$6:$BE$43,'RevPAR Raw Data'!AX$1,FALSE)</f>
        <v>-2.4649932216713699</v>
      </c>
      <c r="BJ45" s="61">
        <f>VLOOKUP($A45,'RevPAR Raw Data'!$B$6:$BE$43,'RevPAR Raw Data'!AY$1,FALSE)</f>
        <v>-2.6118583398557398</v>
      </c>
      <c r="BK45" s="60">
        <f>VLOOKUP($A45,'RevPAR Raw Data'!$B$6:$BE$43,'RevPAR Raw Data'!BA$1,FALSE)</f>
        <v>8.7844645735035805</v>
      </c>
      <c r="BL45" s="60">
        <f>VLOOKUP($A45,'RevPAR Raw Data'!$B$6:$BE$43,'RevPAR Raw Data'!BB$1,FALSE)</f>
        <v>-4.7075291279356701</v>
      </c>
      <c r="BM45" s="61">
        <f>VLOOKUP($A45,'RevPAR Raw Data'!$B$6:$BE$43,'RevPAR Raw Data'!BC$1,FALSE)</f>
        <v>1.5721024011734701</v>
      </c>
      <c r="BN45" s="62">
        <f>VLOOKUP($A45,'RevPAR Raw Data'!$B$6:$BE$43,'RevPAR Raw Data'!BE$1,FALSE)</f>
        <v>-1.40586262161675</v>
      </c>
    </row>
    <row r="46" spans="1:66" x14ac:dyDescent="0.35">
      <c r="A46" s="84" t="s">
        <v>85</v>
      </c>
      <c r="B46" s="59">
        <f>VLOOKUP($A46,'Occupancy Raw Data'!$B$6:$BE$43,'Occupancy Raw Data'!AG$1,FALSE)</f>
        <v>26.767840894319502</v>
      </c>
      <c r="C46" s="60">
        <f>VLOOKUP($A46,'Occupancy Raw Data'!$B$6:$BE$43,'Occupancy Raw Data'!AH$1,FALSE)</f>
        <v>38.463538281554598</v>
      </c>
      <c r="D46" s="60">
        <f>VLOOKUP($A46,'Occupancy Raw Data'!$B$6:$BE$43,'Occupancy Raw Data'!AI$1,FALSE)</f>
        <v>41.895229429351303</v>
      </c>
      <c r="E46" s="60">
        <f>VLOOKUP($A46,'Occupancy Raw Data'!$B$6:$BE$43,'Occupancy Raw Data'!AJ$1,FALSE)</f>
        <v>42.918887300142899</v>
      </c>
      <c r="F46" s="60">
        <f>VLOOKUP($A46,'Occupancy Raw Data'!$B$6:$BE$43,'Occupancy Raw Data'!AK$1,FALSE)</f>
        <v>40.2476277135057</v>
      </c>
      <c r="G46" s="61">
        <f>VLOOKUP($A46,'Occupancy Raw Data'!$B$6:$BE$43,'Occupancy Raw Data'!AL$1,FALSE)</f>
        <v>38.058624723774798</v>
      </c>
      <c r="H46" s="60">
        <f>VLOOKUP($A46,'Occupancy Raw Data'!$B$6:$BE$43,'Occupancy Raw Data'!AN$1,FALSE)</f>
        <v>44.228519433251002</v>
      </c>
      <c r="I46" s="60">
        <f>VLOOKUP($A46,'Occupancy Raw Data'!$B$6:$BE$43,'Occupancy Raw Data'!AO$1,FALSE)</f>
        <v>43.328350448459602</v>
      </c>
      <c r="J46" s="61">
        <f>VLOOKUP($A46,'Occupancy Raw Data'!$B$6:$BE$43,'Occupancy Raw Data'!AP$1,FALSE)</f>
        <v>43.778434940855298</v>
      </c>
      <c r="K46" s="62">
        <f>VLOOKUP($A46,'Occupancy Raw Data'!$B$6:$BE$43,'Occupancy Raw Data'!AR$1,FALSE)</f>
        <v>39.692856214369201</v>
      </c>
      <c r="M46" s="59">
        <f>VLOOKUP($A46,'Occupancy Raw Data'!$B$6:$BE$43,'Occupancy Raw Data'!AT$1,FALSE)</f>
        <v>3.6187142570873201</v>
      </c>
      <c r="N46" s="60">
        <f>VLOOKUP($A46,'Occupancy Raw Data'!$B$6:$BE$43,'Occupancy Raw Data'!AU$1,FALSE)</f>
        <v>27.455714682039901</v>
      </c>
      <c r="O46" s="60">
        <f>VLOOKUP($A46,'Occupancy Raw Data'!$B$6:$BE$43,'Occupancy Raw Data'!AV$1,FALSE)</f>
        <v>25.590579935206499</v>
      </c>
      <c r="P46" s="60">
        <f>VLOOKUP($A46,'Occupancy Raw Data'!$B$6:$BE$43,'Occupancy Raw Data'!AW$1,FALSE)</f>
        <v>20.4343347189774</v>
      </c>
      <c r="Q46" s="60">
        <f>VLOOKUP($A46,'Occupancy Raw Data'!$B$6:$BE$43,'Occupancy Raw Data'!AX$1,FALSE)</f>
        <v>19.756625433895898</v>
      </c>
      <c r="R46" s="61">
        <f>VLOOKUP($A46,'Occupancy Raw Data'!$B$6:$BE$43,'Occupancy Raw Data'!AY$1,FALSE)</f>
        <v>19.972341722952201</v>
      </c>
      <c r="S46" s="60">
        <f>VLOOKUP($A46,'Occupancy Raw Data'!$B$6:$BE$43,'Occupancy Raw Data'!BA$1,FALSE)</f>
        <v>34.222947225757999</v>
      </c>
      <c r="T46" s="60">
        <f>VLOOKUP($A46,'Occupancy Raw Data'!$B$6:$BE$43,'Occupancy Raw Data'!BB$1,FALSE)</f>
        <v>21.863869578681399</v>
      </c>
      <c r="U46" s="61">
        <f>VLOOKUP($A46,'Occupancy Raw Data'!$B$6:$BE$43,'Occupancy Raw Data'!BC$1,FALSE)</f>
        <v>27.8085910502129</v>
      </c>
      <c r="V46" s="62">
        <f>VLOOKUP($A46,'Occupancy Raw Data'!$B$6:$BE$43,'Occupancy Raw Data'!BE$1,FALSE)</f>
        <v>22.3359868019913</v>
      </c>
      <c r="X46" s="64">
        <f>VLOOKUP($A46,'ADR Raw Data'!$B$6:$BE$43,'ADR Raw Data'!AG$1,FALSE)</f>
        <v>83.660826757314496</v>
      </c>
      <c r="Y46" s="65">
        <f>VLOOKUP($A46,'ADR Raw Data'!$B$6:$BE$43,'ADR Raw Data'!AH$1,FALSE)</f>
        <v>85.074039371409199</v>
      </c>
      <c r="Z46" s="65">
        <f>VLOOKUP($A46,'ADR Raw Data'!$B$6:$BE$43,'ADR Raw Data'!AI$1,FALSE)</f>
        <v>85.615208656531095</v>
      </c>
      <c r="AA46" s="65">
        <f>VLOOKUP($A46,'ADR Raw Data'!$B$6:$BE$43,'ADR Raw Data'!AJ$1,FALSE)</f>
        <v>88.094036495797596</v>
      </c>
      <c r="AB46" s="65">
        <f>VLOOKUP($A46,'ADR Raw Data'!$B$6:$BE$43,'ADR Raw Data'!AK$1,FALSE)</f>
        <v>90.852597496972095</v>
      </c>
      <c r="AC46" s="66">
        <f>VLOOKUP($A46,'ADR Raw Data'!$B$6:$BE$43,'ADR Raw Data'!AL$1,FALSE)</f>
        <v>86.897709752890293</v>
      </c>
      <c r="AD46" s="65">
        <f>VLOOKUP($A46,'ADR Raw Data'!$B$6:$BE$43,'ADR Raw Data'!AN$1,FALSE)</f>
        <v>105.885678912564</v>
      </c>
      <c r="AE46" s="65">
        <f>VLOOKUP($A46,'ADR Raw Data'!$B$6:$BE$43,'ADR Raw Data'!AO$1,FALSE)</f>
        <v>107.615067126678</v>
      </c>
      <c r="AF46" s="66">
        <f>VLOOKUP($A46,'ADR Raw Data'!$B$6:$BE$43,'ADR Raw Data'!AP$1,FALSE)</f>
        <v>106.741483131054</v>
      </c>
      <c r="AG46" s="67">
        <f>VLOOKUP($A46,'ADR Raw Data'!$B$6:$BE$43,'ADR Raw Data'!AR$1,FALSE)</f>
        <v>93.150935321637405</v>
      </c>
      <c r="AI46" s="59">
        <f>VLOOKUP($A46,'ADR Raw Data'!$B$6:$BE$43,'ADR Raw Data'!AT$1,FALSE)</f>
        <v>17.262036216232001</v>
      </c>
      <c r="AJ46" s="60">
        <f>VLOOKUP($A46,'ADR Raw Data'!$B$6:$BE$43,'ADR Raw Data'!AU$1,FALSE)</f>
        <v>20.413179927314999</v>
      </c>
      <c r="AK46" s="60">
        <f>VLOOKUP($A46,'ADR Raw Data'!$B$6:$BE$43,'ADR Raw Data'!AV$1,FALSE)</f>
        <v>22.030229625502301</v>
      </c>
      <c r="AL46" s="60">
        <f>VLOOKUP($A46,'ADR Raw Data'!$B$6:$BE$43,'ADR Raw Data'!AW$1,FALSE)</f>
        <v>23.747812775175401</v>
      </c>
      <c r="AM46" s="60">
        <f>VLOOKUP($A46,'ADR Raw Data'!$B$6:$BE$43,'ADR Raw Data'!AX$1,FALSE)</f>
        <v>24.954019358064699</v>
      </c>
      <c r="AN46" s="61">
        <f>VLOOKUP($A46,'ADR Raw Data'!$B$6:$BE$43,'ADR Raw Data'!AY$1,FALSE)</f>
        <v>22.017374365445299</v>
      </c>
      <c r="AO46" s="60">
        <f>VLOOKUP($A46,'ADR Raw Data'!$B$6:$BE$43,'ADR Raw Data'!BA$1,FALSE)</f>
        <v>30.499438878345</v>
      </c>
      <c r="AP46" s="60">
        <f>VLOOKUP($A46,'ADR Raw Data'!$B$6:$BE$43,'ADR Raw Data'!BB$1,FALSE)</f>
        <v>33.8863359293969</v>
      </c>
      <c r="AQ46" s="61">
        <f>VLOOKUP($A46,'ADR Raw Data'!$B$6:$BE$43,'ADR Raw Data'!BC$1,FALSE)</f>
        <v>32.197566033847004</v>
      </c>
      <c r="AR46" s="62">
        <f>VLOOKUP($A46,'ADR Raw Data'!$B$6:$BE$43,'ADR Raw Data'!BE$1,FALSE)</f>
        <v>25.725137041298701</v>
      </c>
      <c r="AT46" s="64">
        <f>VLOOKUP($A46,'RevPAR Raw Data'!$B$6:$BE$43,'RevPAR Raw Data'!AG$1,FALSE)</f>
        <v>22.3941969972702</v>
      </c>
      <c r="AU46" s="65">
        <f>VLOOKUP($A46,'RevPAR Raw Data'!$B$6:$BE$43,'RevPAR Raw Data'!AH$1,FALSE)</f>
        <v>32.7224857012868</v>
      </c>
      <c r="AV46" s="65">
        <f>VLOOKUP($A46,'RevPAR Raw Data'!$B$6:$BE$43,'RevPAR Raw Data'!AI$1,FALSE)</f>
        <v>35.868688093071597</v>
      </c>
      <c r="AW46" s="65">
        <f>VLOOKUP($A46,'RevPAR Raw Data'!$B$6:$BE$43,'RevPAR Raw Data'!AJ$1,FALSE)</f>
        <v>37.808980241778201</v>
      </c>
      <c r="AX46" s="65">
        <f>VLOOKUP($A46,'RevPAR Raw Data'!$B$6:$BE$43,'RevPAR Raw Data'!AK$1,FALSE)</f>
        <v>36.5660152086312</v>
      </c>
      <c r="AY46" s="66">
        <f>VLOOKUP($A46,'RevPAR Raw Data'!$B$6:$BE$43,'RevPAR Raw Data'!AL$1,FALSE)</f>
        <v>33.072073248407598</v>
      </c>
      <c r="AZ46" s="65">
        <f>VLOOKUP($A46,'RevPAR Raw Data'!$B$6:$BE$43,'RevPAR Raw Data'!AN$1,FALSE)</f>
        <v>46.8316680748732</v>
      </c>
      <c r="BA46" s="65">
        <f>VLOOKUP($A46,'RevPAR Raw Data'!$B$6:$BE$43,'RevPAR Raw Data'!AO$1,FALSE)</f>
        <v>46.6278334199922</v>
      </c>
      <c r="BB46" s="66">
        <f>VLOOKUP($A46,'RevPAR Raw Data'!$B$6:$BE$43,'RevPAR Raw Data'!AP$1,FALSE)</f>
        <v>46.729750747432703</v>
      </c>
      <c r="BC46" s="67">
        <f>VLOOKUP($A46,'RevPAR Raw Data'!$B$6:$BE$43,'RevPAR Raw Data'!AR$1,FALSE)</f>
        <v>36.974266819557599</v>
      </c>
      <c r="BE46" s="59">
        <f>VLOOKUP($A46,'RevPAR Raw Data'!$B$6:$BE$43,'RevPAR Raw Data'!AT$1,FALSE)</f>
        <v>21.5054142389397</v>
      </c>
      <c r="BF46" s="60">
        <f>VLOOKUP($A46,'RevPAR Raw Data'!$B$6:$BE$43,'RevPAR Raw Data'!AU$1,FALSE)</f>
        <v>53.473479047730102</v>
      </c>
      <c r="BG46" s="60">
        <f>VLOOKUP($A46,'RevPAR Raw Data'!$B$6:$BE$43,'RevPAR Raw Data'!AV$1,FALSE)</f>
        <v>53.258473082932497</v>
      </c>
      <c r="BH46" s="60">
        <f>VLOOKUP($A46,'RevPAR Raw Data'!$B$6:$BE$43,'RevPAR Raw Data'!AW$1,FALSE)</f>
        <v>49.034855045068298</v>
      </c>
      <c r="BI46" s="60">
        <f>VLOOKUP($A46,'RevPAR Raw Data'!$B$6:$BE$43,'RevPAR Raw Data'!AX$1,FALSE)</f>
        <v>49.640716927235303</v>
      </c>
      <c r="BJ46" s="61">
        <f>VLOOKUP($A46,'RevPAR Raw Data'!$B$6:$BE$43,'RevPAR Raw Data'!AY$1,FALSE)</f>
        <v>46.387101335086001</v>
      </c>
      <c r="BK46" s="60">
        <f>VLOOKUP($A46,'RevPAR Raw Data'!$B$6:$BE$43,'RevPAR Raw Data'!BA$1,FALSE)</f>
        <v>75.160192975591301</v>
      </c>
      <c r="BL46" s="60">
        <f>VLOOKUP($A46,'RevPAR Raw Data'!$B$6:$BE$43,'RevPAR Raw Data'!BB$1,FALSE)</f>
        <v>63.159069800675503</v>
      </c>
      <c r="BM46" s="61">
        <f>VLOOKUP($A46,'RevPAR Raw Data'!$B$6:$BE$43,'RevPAR Raw Data'!BC$1,FALSE)</f>
        <v>68.959846550534806</v>
      </c>
      <c r="BN46" s="62">
        <f>VLOOKUP($A46,'RevPAR Raw Data'!$B$6:$BE$43,'RevPAR Raw Data'!BE$1,FALSE)</f>
        <v>53.807087057628699</v>
      </c>
    </row>
    <row r="47" spans="1:66" x14ac:dyDescent="0.35">
      <c r="A47" s="81" t="s">
        <v>86</v>
      </c>
      <c r="B47" s="59">
        <f>VLOOKUP($A47,'Occupancy Raw Data'!$B$6:$BE$43,'Occupancy Raw Data'!AG$1,FALSE)</f>
        <v>29.613509749303599</v>
      </c>
      <c r="C47" s="60">
        <f>VLOOKUP($A47,'Occupancy Raw Data'!$B$6:$BE$43,'Occupancy Raw Data'!AH$1,FALSE)</f>
        <v>43.784818941504099</v>
      </c>
      <c r="D47" s="60">
        <f>VLOOKUP($A47,'Occupancy Raw Data'!$B$6:$BE$43,'Occupancy Raw Data'!AI$1,FALSE)</f>
        <v>46.622562674094702</v>
      </c>
      <c r="E47" s="60">
        <f>VLOOKUP($A47,'Occupancy Raw Data'!$B$6:$BE$43,'Occupancy Raw Data'!AJ$1,FALSE)</f>
        <v>44.620473537604397</v>
      </c>
      <c r="F47" s="60">
        <f>VLOOKUP($A47,'Occupancy Raw Data'!$B$6:$BE$43,'Occupancy Raw Data'!AK$1,FALSE)</f>
        <v>38.457520891364901</v>
      </c>
      <c r="G47" s="61">
        <f>VLOOKUP($A47,'Occupancy Raw Data'!$B$6:$BE$43,'Occupancy Raw Data'!AL$1,FALSE)</f>
        <v>40.619777158774298</v>
      </c>
      <c r="H47" s="60">
        <f>VLOOKUP($A47,'Occupancy Raw Data'!$B$6:$BE$43,'Occupancy Raw Data'!AN$1,FALSE)</f>
        <v>38.474930362116901</v>
      </c>
      <c r="I47" s="60">
        <f>VLOOKUP($A47,'Occupancy Raw Data'!$B$6:$BE$43,'Occupancy Raw Data'!AO$1,FALSE)</f>
        <v>39.066852367688</v>
      </c>
      <c r="J47" s="61">
        <f>VLOOKUP($A47,'Occupancy Raw Data'!$B$6:$BE$43,'Occupancy Raw Data'!AP$1,FALSE)</f>
        <v>38.770891364902504</v>
      </c>
      <c r="K47" s="62">
        <f>VLOOKUP($A47,'Occupancy Raw Data'!$B$6:$BE$43,'Occupancy Raw Data'!AR$1,FALSE)</f>
        <v>40.091524074810899</v>
      </c>
      <c r="M47" s="59">
        <f>VLOOKUP($A47,'Occupancy Raw Data'!$B$6:$BE$43,'Occupancy Raw Data'!AT$1,FALSE)</f>
        <v>1.0695187165775399</v>
      </c>
      <c r="N47" s="60">
        <f>VLOOKUP($A47,'Occupancy Raw Data'!$B$6:$BE$43,'Occupancy Raw Data'!AU$1,FALSE)</f>
        <v>18.464437117286799</v>
      </c>
      <c r="O47" s="60">
        <f>VLOOKUP($A47,'Occupancy Raw Data'!$B$6:$BE$43,'Occupancy Raw Data'!AV$1,FALSE)</f>
        <v>22.115823073415399</v>
      </c>
      <c r="P47" s="60">
        <f>VLOOKUP($A47,'Occupancy Raw Data'!$B$6:$BE$43,'Occupancy Raw Data'!AW$1,FALSE)</f>
        <v>10.7605877268798</v>
      </c>
      <c r="Q47" s="60">
        <f>VLOOKUP($A47,'Occupancy Raw Data'!$B$6:$BE$43,'Occupancy Raw Data'!AX$1,FALSE)</f>
        <v>11.622031328954</v>
      </c>
      <c r="R47" s="61">
        <f>VLOOKUP($A47,'Occupancy Raw Data'!$B$6:$BE$43,'Occupancy Raw Data'!AY$1,FALSE)</f>
        <v>13.3501748931208</v>
      </c>
      <c r="S47" s="60">
        <f>VLOOKUP($A47,'Occupancy Raw Data'!$B$6:$BE$43,'Occupancy Raw Data'!BA$1,FALSE)</f>
        <v>18.0555555555555</v>
      </c>
      <c r="T47" s="60">
        <f>VLOOKUP($A47,'Occupancy Raw Data'!$B$6:$BE$43,'Occupancy Raw Data'!BB$1,FALSE)</f>
        <v>16.450441100155601</v>
      </c>
      <c r="U47" s="61">
        <f>VLOOKUP($A47,'Occupancy Raw Data'!$B$6:$BE$43,'Occupancy Raw Data'!BC$1,FALSE)</f>
        <v>17.241379310344801</v>
      </c>
      <c r="V47" s="62">
        <f>VLOOKUP($A47,'Occupancy Raw Data'!$B$6:$BE$43,'Occupancy Raw Data'!BE$1,FALSE)</f>
        <v>14.3992619402455</v>
      </c>
      <c r="X47" s="64">
        <f>VLOOKUP($A47,'ADR Raw Data'!$B$6:$BE$43,'ADR Raw Data'!AG$1,FALSE)</f>
        <v>74.1574720752498</v>
      </c>
      <c r="Y47" s="65">
        <f>VLOOKUP($A47,'ADR Raw Data'!$B$6:$BE$43,'ADR Raw Data'!AH$1,FALSE)</f>
        <v>79.482612326043693</v>
      </c>
      <c r="Z47" s="65">
        <f>VLOOKUP($A47,'ADR Raw Data'!$B$6:$BE$43,'ADR Raw Data'!AI$1,FALSE)</f>
        <v>81.541553398058198</v>
      </c>
      <c r="AA47" s="65">
        <f>VLOOKUP($A47,'ADR Raw Data'!$B$6:$BE$43,'ADR Raw Data'!AJ$1,FALSE)</f>
        <v>80.7195278969957</v>
      </c>
      <c r="AB47" s="65">
        <f>VLOOKUP($A47,'ADR Raw Data'!$B$6:$BE$43,'ADR Raw Data'!AK$1,FALSE)</f>
        <v>79.082118605703897</v>
      </c>
      <c r="AC47" s="66">
        <f>VLOOKUP($A47,'ADR Raw Data'!$B$6:$BE$43,'ADR Raw Data'!AL$1,FALSE)</f>
        <v>79.374717983884693</v>
      </c>
      <c r="AD47" s="65">
        <f>VLOOKUP($A47,'ADR Raw Data'!$B$6:$BE$43,'ADR Raw Data'!AN$1,FALSE)</f>
        <v>86.777760180995401</v>
      </c>
      <c r="AE47" s="65">
        <f>VLOOKUP($A47,'ADR Raw Data'!$B$6:$BE$43,'ADR Raw Data'!AO$1,FALSE)</f>
        <v>87.437094474153199</v>
      </c>
      <c r="AF47" s="66">
        <f>VLOOKUP($A47,'ADR Raw Data'!$B$6:$BE$43,'ADR Raw Data'!AP$1,FALSE)</f>
        <v>87.109943870677995</v>
      </c>
      <c r="AG47" s="67">
        <f>VLOOKUP($A47,'ADR Raw Data'!$B$6:$BE$43,'ADR Raw Data'!AR$1,FALSE)</f>
        <v>81.511982009925504</v>
      </c>
      <c r="AI47" s="59">
        <f>VLOOKUP($A47,'ADR Raw Data'!$B$6:$BE$43,'ADR Raw Data'!AT$1,FALSE)</f>
        <v>4.6008240728643699</v>
      </c>
      <c r="AJ47" s="60">
        <f>VLOOKUP($A47,'ADR Raw Data'!$B$6:$BE$43,'ADR Raw Data'!AU$1,FALSE)</f>
        <v>11.6146661696446</v>
      </c>
      <c r="AK47" s="60">
        <f>VLOOKUP($A47,'ADR Raw Data'!$B$6:$BE$43,'ADR Raw Data'!AV$1,FALSE)</f>
        <v>13.564738152932501</v>
      </c>
      <c r="AL47" s="60">
        <f>VLOOKUP($A47,'ADR Raw Data'!$B$6:$BE$43,'ADR Raw Data'!AW$1,FALSE)</f>
        <v>13.1394452484931</v>
      </c>
      <c r="AM47" s="60">
        <f>VLOOKUP($A47,'ADR Raw Data'!$B$6:$BE$43,'ADR Raw Data'!AX$1,FALSE)</f>
        <v>10.8353795309056</v>
      </c>
      <c r="AN47" s="61">
        <f>VLOOKUP($A47,'ADR Raw Data'!$B$6:$BE$43,'ADR Raw Data'!AY$1,FALSE)</f>
        <v>11.2586127821309</v>
      </c>
      <c r="AO47" s="60">
        <f>VLOOKUP($A47,'ADR Raw Data'!$B$6:$BE$43,'ADR Raw Data'!BA$1,FALSE)</f>
        <v>15.1619678593235</v>
      </c>
      <c r="AP47" s="60">
        <f>VLOOKUP($A47,'ADR Raw Data'!$B$6:$BE$43,'ADR Raw Data'!BB$1,FALSE)</f>
        <v>13.537573886929399</v>
      </c>
      <c r="AQ47" s="61">
        <f>VLOOKUP($A47,'ADR Raw Data'!$B$6:$BE$43,'ADR Raw Data'!BC$1,FALSE)</f>
        <v>14.326211977735699</v>
      </c>
      <c r="AR47" s="62">
        <f>VLOOKUP($A47,'ADR Raw Data'!$B$6:$BE$43,'ADR Raw Data'!BE$1,FALSE)</f>
        <v>12.197306855341999</v>
      </c>
      <c r="AT47" s="64">
        <f>VLOOKUP($A47,'RevPAR Raw Data'!$B$6:$BE$43,'RevPAR Raw Data'!AG$1,FALSE)</f>
        <v>21.9606302228412</v>
      </c>
      <c r="AU47" s="65">
        <f>VLOOKUP($A47,'RevPAR Raw Data'!$B$6:$BE$43,'RevPAR Raw Data'!AH$1,FALSE)</f>
        <v>34.801317896935899</v>
      </c>
      <c r="AV47" s="65">
        <f>VLOOKUP($A47,'RevPAR Raw Data'!$B$6:$BE$43,'RevPAR Raw Data'!AI$1,FALSE)</f>
        <v>38.016761838440097</v>
      </c>
      <c r="AW47" s="65">
        <f>VLOOKUP($A47,'RevPAR Raw Data'!$B$6:$BE$43,'RevPAR Raw Data'!AJ$1,FALSE)</f>
        <v>36.0174355849582</v>
      </c>
      <c r="AX47" s="65">
        <f>VLOOKUP($A47,'RevPAR Raw Data'!$B$6:$BE$43,'RevPAR Raw Data'!AK$1,FALSE)</f>
        <v>30.413022284122501</v>
      </c>
      <c r="AY47" s="66">
        <f>VLOOKUP($A47,'RevPAR Raw Data'!$B$6:$BE$43,'RevPAR Raw Data'!AL$1,FALSE)</f>
        <v>32.241833565459601</v>
      </c>
      <c r="AZ47" s="65">
        <f>VLOOKUP($A47,'RevPAR Raw Data'!$B$6:$BE$43,'RevPAR Raw Data'!AN$1,FALSE)</f>
        <v>33.3876827994428</v>
      </c>
      <c r="BA47" s="65">
        <f>VLOOKUP($A47,'RevPAR Raw Data'!$B$6:$BE$43,'RevPAR Raw Data'!AO$1,FALSE)</f>
        <v>34.158920612813297</v>
      </c>
      <c r="BB47" s="66">
        <f>VLOOKUP($A47,'RevPAR Raw Data'!$B$6:$BE$43,'RevPAR Raw Data'!AP$1,FALSE)</f>
        <v>33.773301706128102</v>
      </c>
      <c r="BC47" s="67">
        <f>VLOOKUP($A47,'RevPAR Raw Data'!$B$6:$BE$43,'RevPAR Raw Data'!AR$1,FALSE)</f>
        <v>32.679395891364898</v>
      </c>
      <c r="BE47" s="59">
        <f>VLOOKUP($A47,'RevPAR Raw Data'!$B$6:$BE$43,'RevPAR Raw Data'!AT$1,FALSE)</f>
        <v>5.7195494640179998</v>
      </c>
      <c r="BF47" s="60">
        <f>VLOOKUP($A47,'RevPAR Raw Data'!$B$6:$BE$43,'RevPAR Raw Data'!AU$1,FALSE)</f>
        <v>32.223686018208298</v>
      </c>
      <c r="BG47" s="60">
        <f>VLOOKUP($A47,'RevPAR Raw Data'!$B$6:$BE$43,'RevPAR Raw Data'!AV$1,FALSE)</f>
        <v>38.680514716622604</v>
      </c>
      <c r="BH47" s="60">
        <f>VLOOKUP($A47,'RevPAR Raw Data'!$B$6:$BE$43,'RevPAR Raw Data'!AW$1,FALSE)</f>
        <v>25.313914508162402</v>
      </c>
      <c r="BI47" s="60">
        <f>VLOOKUP($A47,'RevPAR Raw Data'!$B$6:$BE$43,'RevPAR Raw Data'!AX$1,FALSE)</f>
        <v>23.716702063552599</v>
      </c>
      <c r="BJ47" s="61">
        <f>VLOOKUP($A47,'RevPAR Raw Data'!$B$6:$BE$43,'RevPAR Raw Data'!AY$1,FALSE)</f>
        <v>26.111832172205499</v>
      </c>
      <c r="BK47" s="60">
        <f>VLOOKUP($A47,'RevPAR Raw Data'!$B$6:$BE$43,'RevPAR Raw Data'!BA$1,FALSE)</f>
        <v>35.955100945034602</v>
      </c>
      <c r="BL47" s="60">
        <f>VLOOKUP($A47,'RevPAR Raw Data'!$B$6:$BE$43,'RevPAR Raw Data'!BB$1,FALSE)</f>
        <v>32.215005605744501</v>
      </c>
      <c r="BM47" s="61">
        <f>VLOOKUP($A47,'RevPAR Raw Data'!$B$6:$BE$43,'RevPAR Raw Data'!BC$1,FALSE)</f>
        <v>34.037627835965999</v>
      </c>
      <c r="BN47" s="62">
        <f>VLOOKUP($A47,'RevPAR Raw Data'!$B$6:$BE$43,'RevPAR Raw Data'!BE$1,FALSE)</f>
        <v>28.352890959343799</v>
      </c>
    </row>
    <row r="48" spans="1:66" ht="15.6" thickBot="1" x14ac:dyDescent="0.4">
      <c r="A48" s="81" t="s">
        <v>87</v>
      </c>
      <c r="B48" s="85">
        <f>VLOOKUP($A48,'Occupancy Raw Data'!$B$6:$BE$43,'Occupancy Raw Data'!AG$1,FALSE)</f>
        <v>30.772610517777402</v>
      </c>
      <c r="C48" s="86">
        <f>VLOOKUP($A48,'Occupancy Raw Data'!$B$6:$BE$43,'Occupancy Raw Data'!AH$1,FALSE)</f>
        <v>39.472083277004103</v>
      </c>
      <c r="D48" s="86">
        <f>VLOOKUP($A48,'Occupancy Raw Data'!$B$6:$BE$43,'Occupancy Raw Data'!AI$1,FALSE)</f>
        <v>42.425983506827002</v>
      </c>
      <c r="E48" s="86">
        <f>VLOOKUP($A48,'Occupancy Raw Data'!$B$6:$BE$43,'Occupancy Raw Data'!AJ$1,FALSE)</f>
        <v>42.990401514127299</v>
      </c>
      <c r="F48" s="86">
        <f>VLOOKUP($A48,'Occupancy Raw Data'!$B$6:$BE$43,'Occupancy Raw Data'!AK$1,FALSE)</f>
        <v>44.7782884953359</v>
      </c>
      <c r="G48" s="87">
        <f>VLOOKUP($A48,'Occupancy Raw Data'!$B$6:$BE$43,'Occupancy Raw Data'!AL$1,FALSE)</f>
        <v>40.087873462214397</v>
      </c>
      <c r="H48" s="86">
        <f>VLOOKUP($A48,'Occupancy Raw Data'!$B$6:$BE$43,'Occupancy Raw Data'!AN$1,FALSE)</f>
        <v>50.114911450587996</v>
      </c>
      <c r="I48" s="86">
        <f>VLOOKUP($A48,'Occupancy Raw Data'!$B$6:$BE$43,'Occupancy Raw Data'!AO$1,FALSE)</f>
        <v>48.779910774638303</v>
      </c>
      <c r="J48" s="87">
        <f>VLOOKUP($A48,'Occupancy Raw Data'!$B$6:$BE$43,'Occupancy Raw Data'!AP$1,FALSE)</f>
        <v>49.447411112613203</v>
      </c>
      <c r="K48" s="88">
        <f>VLOOKUP($A48,'Occupancy Raw Data'!$B$6:$BE$43,'Occupancy Raw Data'!AR$1,FALSE)</f>
        <v>42.762027076613997</v>
      </c>
      <c r="M48" s="85">
        <f>VLOOKUP($A48,'Occupancy Raw Data'!$B$6:$BE$43,'Occupancy Raw Data'!AT$1,FALSE)</f>
        <v>-3.78478520149954</v>
      </c>
      <c r="N48" s="86">
        <f>VLOOKUP($A48,'Occupancy Raw Data'!$B$6:$BE$43,'Occupancy Raw Data'!AU$1,FALSE)</f>
        <v>9.2987125728406195</v>
      </c>
      <c r="O48" s="86">
        <f>VLOOKUP($A48,'Occupancy Raw Data'!$B$6:$BE$43,'Occupancy Raw Data'!AV$1,FALSE)</f>
        <v>4.9420863108014004</v>
      </c>
      <c r="P48" s="86">
        <f>VLOOKUP($A48,'Occupancy Raw Data'!$B$6:$BE$43,'Occupancy Raw Data'!AW$1,FALSE)</f>
        <v>1.3458653946069199</v>
      </c>
      <c r="Q48" s="86">
        <f>VLOOKUP($A48,'Occupancy Raw Data'!$B$6:$BE$43,'Occupancy Raw Data'!AX$1,FALSE)</f>
        <v>16.749789062250802</v>
      </c>
      <c r="R48" s="87">
        <f>VLOOKUP($A48,'Occupancy Raw Data'!$B$6:$BE$43,'Occupancy Raw Data'!AY$1,FALSE)</f>
        <v>5.8861647881848196</v>
      </c>
      <c r="S48" s="86">
        <f>VLOOKUP($A48,'Occupancy Raw Data'!$B$6:$BE$43,'Occupancy Raw Data'!BA$1,FALSE)</f>
        <v>26.930957752244701</v>
      </c>
      <c r="T48" s="86">
        <f>VLOOKUP($A48,'Occupancy Raw Data'!$B$6:$BE$43,'Occupancy Raw Data'!BB$1,FALSE)</f>
        <v>17.418298882926901</v>
      </c>
      <c r="U48" s="87">
        <f>VLOOKUP($A48,'Occupancy Raw Data'!$B$6:$BE$43,'Occupancy Raw Data'!BC$1,FALSE)</f>
        <v>22.0536046683462</v>
      </c>
      <c r="V48" s="88">
        <f>VLOOKUP($A48,'Occupancy Raw Data'!$B$6:$BE$43,'Occupancy Raw Data'!BE$1,FALSE)</f>
        <v>10.7322502484992</v>
      </c>
      <c r="X48" s="89">
        <f>VLOOKUP($A48,'ADR Raw Data'!$B$6:$BE$43,'ADR Raw Data'!AG$1,FALSE)</f>
        <v>82.070622734761102</v>
      </c>
      <c r="Y48" s="90">
        <f>VLOOKUP($A48,'ADR Raw Data'!$B$6:$BE$43,'ADR Raw Data'!AH$1,FALSE)</f>
        <v>83.379511944515698</v>
      </c>
      <c r="Z48" s="90">
        <f>VLOOKUP($A48,'ADR Raw Data'!$B$6:$BE$43,'ADR Raw Data'!AI$1,FALSE)</f>
        <v>85.056755357285098</v>
      </c>
      <c r="AA48" s="90">
        <f>VLOOKUP($A48,'ADR Raw Data'!$B$6:$BE$43,'ADR Raw Data'!AJ$1,FALSE)</f>
        <v>84.568077830188599</v>
      </c>
      <c r="AB48" s="90">
        <f>VLOOKUP($A48,'ADR Raw Data'!$B$6:$BE$43,'ADR Raw Data'!AK$1,FALSE)</f>
        <v>88.259519208996906</v>
      </c>
      <c r="AC48" s="91">
        <f>VLOOKUP($A48,'ADR Raw Data'!$B$6:$BE$43,'ADR Raw Data'!AL$1,FALSE)</f>
        <v>84.878698782585204</v>
      </c>
      <c r="AD48" s="90">
        <f>VLOOKUP($A48,'ADR Raw Data'!$B$6:$BE$43,'ADR Raw Data'!AN$1,FALSE)</f>
        <v>108.90152414351201</v>
      </c>
      <c r="AE48" s="90">
        <f>VLOOKUP($A48,'ADR Raw Data'!$B$6:$BE$43,'ADR Raw Data'!AO$1,FALSE)</f>
        <v>113.138299036929</v>
      </c>
      <c r="AF48" s="91">
        <f>VLOOKUP($A48,'ADR Raw Data'!$B$6:$BE$43,'ADR Raw Data'!AP$1,FALSE)</f>
        <v>110.991315061002</v>
      </c>
      <c r="AG48" s="92">
        <f>VLOOKUP($A48,'ADR Raw Data'!$B$6:$BE$43,'ADR Raw Data'!AR$1,FALSE)</f>
        <v>93.505854099156494</v>
      </c>
      <c r="AI48" s="85">
        <f>VLOOKUP($A48,'ADR Raw Data'!$B$6:$BE$43,'ADR Raw Data'!AT$1,FALSE)</f>
        <v>4.8023294953875002</v>
      </c>
      <c r="AJ48" s="86">
        <f>VLOOKUP($A48,'ADR Raw Data'!$B$6:$BE$43,'ADR Raw Data'!AU$1,FALSE)</f>
        <v>14.3370061685764</v>
      </c>
      <c r="AK48" s="86">
        <f>VLOOKUP($A48,'ADR Raw Data'!$B$6:$BE$43,'ADR Raw Data'!AV$1,FALSE)</f>
        <v>15.178350084688301</v>
      </c>
      <c r="AL48" s="86">
        <f>VLOOKUP($A48,'ADR Raw Data'!$B$6:$BE$43,'ADR Raw Data'!AW$1,FALSE)</f>
        <v>14.659611320127601</v>
      </c>
      <c r="AM48" s="86">
        <f>VLOOKUP($A48,'ADR Raw Data'!$B$6:$BE$43,'ADR Raw Data'!AX$1,FALSE)</f>
        <v>14.8516630401248</v>
      </c>
      <c r="AN48" s="87">
        <f>VLOOKUP($A48,'ADR Raw Data'!$B$6:$BE$43,'ADR Raw Data'!AY$1,FALSE)</f>
        <v>13.152550667514801</v>
      </c>
      <c r="AO48" s="86">
        <f>VLOOKUP($A48,'ADR Raw Data'!$B$6:$BE$43,'ADR Raw Data'!BA$1,FALSE)</f>
        <v>19.281531500204</v>
      </c>
      <c r="AP48" s="86">
        <f>VLOOKUP($A48,'ADR Raw Data'!$B$6:$BE$43,'ADR Raw Data'!BB$1,FALSE)</f>
        <v>20.6946071285365</v>
      </c>
      <c r="AQ48" s="87">
        <f>VLOOKUP($A48,'ADR Raw Data'!$B$6:$BE$43,'ADR Raw Data'!BC$1,FALSE)</f>
        <v>19.926220476663001</v>
      </c>
      <c r="AR48" s="88">
        <f>VLOOKUP($A48,'ADR Raw Data'!$B$6:$BE$43,'ADR Raw Data'!BE$1,FALSE)</f>
        <v>16.490801226074101</v>
      </c>
      <c r="AT48" s="89">
        <f>VLOOKUP($A48,'RevPAR Raw Data'!$B$6:$BE$43,'RevPAR Raw Data'!AG$1,FALSE)</f>
        <v>25.2552730836825</v>
      </c>
      <c r="AU48" s="90">
        <f>VLOOKUP($A48,'RevPAR Raw Data'!$B$6:$BE$43,'RevPAR Raw Data'!AH$1,FALSE)</f>
        <v>32.911630390698903</v>
      </c>
      <c r="AV48" s="90">
        <f>VLOOKUP($A48,'RevPAR Raw Data'!$B$6:$BE$43,'RevPAR Raw Data'!AI$1,FALSE)</f>
        <v>36.086164999323998</v>
      </c>
      <c r="AW48" s="90">
        <f>VLOOKUP($A48,'RevPAR Raw Data'!$B$6:$BE$43,'RevPAR Raw Data'!AJ$1,FALSE)</f>
        <v>36.356156211977797</v>
      </c>
      <c r="AX48" s="90">
        <f>VLOOKUP($A48,'RevPAR Raw Data'!$B$6:$BE$43,'RevPAR Raw Data'!AK$1,FALSE)</f>
        <v>39.521102136000998</v>
      </c>
      <c r="AY48" s="91">
        <f>VLOOKUP($A48,'RevPAR Raw Data'!$B$6:$BE$43,'RevPAR Raw Data'!AL$1,FALSE)</f>
        <v>34.026065364336802</v>
      </c>
      <c r="AZ48" s="90">
        <f>VLOOKUP($A48,'RevPAR Raw Data'!$B$6:$BE$43,'RevPAR Raw Data'!AN$1,FALSE)</f>
        <v>54.575902392861899</v>
      </c>
      <c r="BA48" s="90">
        <f>VLOOKUP($A48,'RevPAR Raw Data'!$B$6:$BE$43,'RevPAR Raw Data'!AO$1,FALSE)</f>
        <v>55.188761322157603</v>
      </c>
      <c r="BB48" s="91">
        <f>VLOOKUP($A48,'RevPAR Raw Data'!$B$6:$BE$43,'RevPAR Raw Data'!AP$1,FALSE)</f>
        <v>54.882331857509797</v>
      </c>
      <c r="BC48" s="92">
        <f>VLOOKUP($A48,'RevPAR Raw Data'!$B$6:$BE$43,'RevPAR Raw Data'!AR$1,FALSE)</f>
        <v>39.9849986481005</v>
      </c>
      <c r="BE48" s="85">
        <f>VLOOKUP($A48,'RevPAR Raw Data'!$B$6:$BE$43,'RevPAR Raw Data'!AT$1,FALSE)</f>
        <v>0.83578643781928696</v>
      </c>
      <c r="BF48" s="86">
        <f>VLOOKUP($A48,'RevPAR Raw Data'!$B$6:$BE$43,'RevPAR Raw Data'!AU$1,FALSE)</f>
        <v>24.9688757365833</v>
      </c>
      <c r="BG48" s="86">
        <f>VLOOKUP($A48,'RevPAR Raw Data'!$B$6:$BE$43,'RevPAR Raw Data'!AV$1,FALSE)</f>
        <v>20.870563557230501</v>
      </c>
      <c r="BH48" s="86">
        <f>VLOOKUP($A48,'RevPAR Raw Data'!$B$6:$BE$43,'RevPAR Raw Data'!AW$1,FALSE)</f>
        <v>16.202775350475999</v>
      </c>
      <c r="BI48" s="86">
        <f>VLOOKUP($A48,'RevPAR Raw Data'!$B$6:$BE$43,'RevPAR Raw Data'!AX$1,FALSE)</f>
        <v>34.089074333832798</v>
      </c>
      <c r="BJ48" s="87">
        <f>VLOOKUP($A48,'RevPAR Raw Data'!$B$6:$BE$43,'RevPAR Raw Data'!AY$1,FALSE)</f>
        <v>19.8128962618391</v>
      </c>
      <c r="BK48" s="86">
        <f>VLOOKUP($A48,'RevPAR Raw Data'!$B$6:$BE$43,'RevPAR Raw Data'!BA$1,FALSE)</f>
        <v>51.405190354754403</v>
      </c>
      <c r="BL48" s="86">
        <f>VLOOKUP($A48,'RevPAR Raw Data'!$B$6:$BE$43,'RevPAR Raw Data'!BB$1,FALSE)</f>
        <v>41.717554533759497</v>
      </c>
      <c r="BM48" s="87">
        <f>VLOOKUP($A48,'RevPAR Raw Data'!$B$6:$BE$43,'RevPAR Raw Data'!BC$1,FALSE)</f>
        <v>46.374275034275698</v>
      </c>
      <c r="BN48" s="88">
        <f>VLOOKUP($A48,'RevPAR Raw Data'!$B$6:$BE$43,'RevPAR Raw Data'!BE$1,FALSE)</f>
        <v>28.992885530138299</v>
      </c>
    </row>
  </sheetData>
  <sheetProtection algorithmName="SHA-512" hashValue="hAurbWFnxlgIDmwr0G0VvVvVHMOKIv1JPWeDabCu0/ymHs8N1N6TW5YmnOce6Imq8cde9Y7Bpa0Ybk4qq/oJgA==" saltValue="T2KzfgJOfylXOl28FPoYxA=="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K19" sqref="K19"/>
    </sheetView>
  </sheetViews>
  <sheetFormatPr defaultRowHeight="13.2" x14ac:dyDescent="0.25"/>
  <cols>
    <col min="1" max="1" width="20.6640625" customWidth="1"/>
    <col min="2" max="2" width="28.109375" customWidth="1"/>
    <col min="3" max="3" width="2.88671875" customWidth="1"/>
    <col min="4" max="4" width="5.21875" customWidth="1"/>
    <col min="5"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8" t="s">
        <v>5</v>
      </c>
      <c r="E2" s="159"/>
      <c r="G2" s="152" t="s">
        <v>6</v>
      </c>
      <c r="H2" s="153"/>
      <c r="I2" s="153"/>
      <c r="J2" s="153"/>
      <c r="K2" s="153"/>
      <c r="L2" s="153"/>
      <c r="M2" s="153"/>
      <c r="N2" s="153"/>
      <c r="O2" s="153"/>
      <c r="P2" s="153"/>
      <c r="Q2" s="153"/>
      <c r="R2" s="153"/>
      <c r="T2" s="152" t="s">
        <v>7</v>
      </c>
      <c r="U2" s="153"/>
      <c r="V2" s="153"/>
      <c r="W2" s="153"/>
      <c r="X2" s="153"/>
      <c r="Y2" s="153"/>
      <c r="Z2" s="153"/>
      <c r="AA2" s="153"/>
      <c r="AB2" s="153"/>
      <c r="AC2" s="153"/>
      <c r="AD2" s="153"/>
      <c r="AE2" s="153"/>
      <c r="AF2" s="4"/>
      <c r="AG2" s="152" t="s">
        <v>34</v>
      </c>
      <c r="AH2" s="153"/>
      <c r="AI2" s="153"/>
      <c r="AJ2" s="153"/>
      <c r="AK2" s="153"/>
      <c r="AL2" s="153"/>
      <c r="AM2" s="153"/>
      <c r="AN2" s="153"/>
      <c r="AO2" s="153"/>
      <c r="AP2" s="153"/>
      <c r="AQ2" s="153"/>
      <c r="AR2" s="153"/>
      <c r="AT2" s="152" t="s">
        <v>35</v>
      </c>
      <c r="AU2" s="153"/>
      <c r="AV2" s="153"/>
      <c r="AW2" s="153"/>
      <c r="AX2" s="153"/>
      <c r="AY2" s="153"/>
      <c r="AZ2" s="153"/>
      <c r="BA2" s="153"/>
      <c r="BB2" s="153"/>
      <c r="BC2" s="153"/>
      <c r="BD2" s="153"/>
      <c r="BE2" s="153"/>
    </row>
    <row r="3" spans="1:57" x14ac:dyDescent="0.25">
      <c r="A3" s="37"/>
      <c r="B3" s="37"/>
      <c r="C3" s="3"/>
      <c r="D3" s="160" t="s">
        <v>8</v>
      </c>
      <c r="E3" s="162" t="s">
        <v>9</v>
      </c>
      <c r="F3" s="5"/>
      <c r="G3" s="150" t="s">
        <v>0</v>
      </c>
      <c r="H3" s="146" t="s">
        <v>1</v>
      </c>
      <c r="I3" s="146" t="s">
        <v>10</v>
      </c>
      <c r="J3" s="146" t="s">
        <v>2</v>
      </c>
      <c r="K3" s="146" t="s">
        <v>11</v>
      </c>
      <c r="L3" s="148" t="s">
        <v>12</v>
      </c>
      <c r="M3" s="5"/>
      <c r="N3" s="150" t="s">
        <v>3</v>
      </c>
      <c r="O3" s="146" t="s">
        <v>4</v>
      </c>
      <c r="P3" s="148" t="s">
        <v>13</v>
      </c>
      <c r="Q3" s="2"/>
      <c r="R3" s="154" t="s">
        <v>14</v>
      </c>
      <c r="S3" s="2"/>
      <c r="T3" s="150" t="s">
        <v>0</v>
      </c>
      <c r="U3" s="146" t="s">
        <v>1</v>
      </c>
      <c r="V3" s="146" t="s">
        <v>10</v>
      </c>
      <c r="W3" s="146" t="s">
        <v>2</v>
      </c>
      <c r="X3" s="146" t="s">
        <v>11</v>
      </c>
      <c r="Y3" s="148" t="s">
        <v>12</v>
      </c>
      <c r="Z3" s="2"/>
      <c r="AA3" s="150" t="s">
        <v>3</v>
      </c>
      <c r="AB3" s="146" t="s">
        <v>4</v>
      </c>
      <c r="AC3" s="148" t="s">
        <v>13</v>
      </c>
      <c r="AD3" s="1"/>
      <c r="AE3" s="156" t="s">
        <v>14</v>
      </c>
      <c r="AF3" s="47"/>
      <c r="AG3" s="150" t="s">
        <v>0</v>
      </c>
      <c r="AH3" s="146" t="s">
        <v>1</v>
      </c>
      <c r="AI3" s="146" t="s">
        <v>10</v>
      </c>
      <c r="AJ3" s="146" t="s">
        <v>2</v>
      </c>
      <c r="AK3" s="146" t="s">
        <v>11</v>
      </c>
      <c r="AL3" s="148" t="s">
        <v>12</v>
      </c>
      <c r="AM3" s="5"/>
      <c r="AN3" s="150" t="s">
        <v>3</v>
      </c>
      <c r="AO3" s="146" t="s">
        <v>4</v>
      </c>
      <c r="AP3" s="148" t="s">
        <v>13</v>
      </c>
      <c r="AQ3" s="2"/>
      <c r="AR3" s="154" t="s">
        <v>14</v>
      </c>
      <c r="AS3" s="2"/>
      <c r="AT3" s="150" t="s">
        <v>0</v>
      </c>
      <c r="AU3" s="146" t="s">
        <v>1</v>
      </c>
      <c r="AV3" s="146" t="s">
        <v>10</v>
      </c>
      <c r="AW3" s="146" t="s">
        <v>2</v>
      </c>
      <c r="AX3" s="146" t="s">
        <v>11</v>
      </c>
      <c r="AY3" s="148" t="s">
        <v>12</v>
      </c>
      <c r="AZ3" s="2"/>
      <c r="BA3" s="150" t="s">
        <v>3</v>
      </c>
      <c r="BB3" s="146" t="s">
        <v>4</v>
      </c>
      <c r="BC3" s="148" t="s">
        <v>13</v>
      </c>
      <c r="BD3" s="1"/>
      <c r="BE3" s="156" t="s">
        <v>14</v>
      </c>
    </row>
    <row r="4" spans="1:57" x14ac:dyDescent="0.25">
      <c r="A4" s="37"/>
      <c r="B4" s="37"/>
      <c r="C4" s="3"/>
      <c r="D4" s="161"/>
      <c r="E4" s="163"/>
      <c r="F4" s="5"/>
      <c r="G4" s="151"/>
      <c r="H4" s="147"/>
      <c r="I4" s="147"/>
      <c r="J4" s="147"/>
      <c r="K4" s="147"/>
      <c r="L4" s="149"/>
      <c r="M4" s="5"/>
      <c r="N4" s="151"/>
      <c r="O4" s="147"/>
      <c r="P4" s="149"/>
      <c r="Q4" s="2"/>
      <c r="R4" s="155"/>
      <c r="S4" s="2"/>
      <c r="T4" s="151"/>
      <c r="U4" s="147"/>
      <c r="V4" s="147"/>
      <c r="W4" s="147"/>
      <c r="X4" s="147"/>
      <c r="Y4" s="149"/>
      <c r="Z4" s="2"/>
      <c r="AA4" s="151"/>
      <c r="AB4" s="147"/>
      <c r="AC4" s="149"/>
      <c r="AD4" s="1"/>
      <c r="AE4" s="157"/>
      <c r="AF4" s="48"/>
      <c r="AG4" s="151"/>
      <c r="AH4" s="147"/>
      <c r="AI4" s="147"/>
      <c r="AJ4" s="147"/>
      <c r="AK4" s="147"/>
      <c r="AL4" s="149"/>
      <c r="AM4" s="5"/>
      <c r="AN4" s="151"/>
      <c r="AO4" s="147"/>
      <c r="AP4" s="149"/>
      <c r="AQ4" s="2"/>
      <c r="AR4" s="155"/>
      <c r="AS4" s="2"/>
      <c r="AT4" s="151"/>
      <c r="AU4" s="147"/>
      <c r="AV4" s="147"/>
      <c r="AW4" s="147"/>
      <c r="AX4" s="147"/>
      <c r="AY4" s="149"/>
      <c r="AZ4" s="2"/>
      <c r="BA4" s="151"/>
      <c r="BB4" s="147"/>
      <c r="BC4" s="149"/>
      <c r="BD4" s="1"/>
      <c r="BE4" s="15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77">
        <v>44.961790113641499</v>
      </c>
      <c r="H6" s="178">
        <v>51.516078020610799</v>
      </c>
      <c r="I6" s="178">
        <v>54.729856083602797</v>
      </c>
      <c r="J6" s="178">
        <v>56.656068254237297</v>
      </c>
      <c r="K6" s="178">
        <v>58.554399961834903</v>
      </c>
      <c r="L6" s="179">
        <v>53.283627836289099</v>
      </c>
      <c r="M6" s="180"/>
      <c r="N6" s="181">
        <v>70.619636913513503</v>
      </c>
      <c r="O6" s="182">
        <v>76.981589482618503</v>
      </c>
      <c r="P6" s="183">
        <v>73.800600739452804</v>
      </c>
      <c r="Q6" s="180"/>
      <c r="R6" s="184">
        <v>59.145892488654802</v>
      </c>
      <c r="S6" s="185"/>
      <c r="T6" s="177">
        <v>-14.237132037706401</v>
      </c>
      <c r="U6" s="178">
        <v>14.925560945351</v>
      </c>
      <c r="V6" s="178">
        <v>24.0242399333168</v>
      </c>
      <c r="W6" s="178">
        <v>25.878169124915601</v>
      </c>
      <c r="X6" s="178">
        <v>28.845112592025998</v>
      </c>
      <c r="Y6" s="179">
        <v>14.917750502155</v>
      </c>
      <c r="Z6" s="180"/>
      <c r="AA6" s="181">
        <v>40.224938516124404</v>
      </c>
      <c r="AB6" s="182">
        <v>42.798928688159698</v>
      </c>
      <c r="AC6" s="183">
        <v>41.555694607922398</v>
      </c>
      <c r="AD6" s="180"/>
      <c r="AE6" s="184">
        <v>23.182109247191502</v>
      </c>
      <c r="AF6" s="33"/>
      <c r="AG6" s="177">
        <v>41.928945252476801</v>
      </c>
      <c r="AH6" s="178">
        <v>48.610849911065998</v>
      </c>
      <c r="AI6" s="178">
        <v>51.633170557697802</v>
      </c>
      <c r="AJ6" s="178">
        <v>52.820934150692999</v>
      </c>
      <c r="AK6" s="178">
        <v>53.057588879204602</v>
      </c>
      <c r="AL6" s="179">
        <v>49.610395034092399</v>
      </c>
      <c r="AM6" s="180"/>
      <c r="AN6" s="181">
        <v>61.136126994202897</v>
      </c>
      <c r="AO6" s="182">
        <v>64.832681868367601</v>
      </c>
      <c r="AP6" s="183">
        <v>62.984409776069199</v>
      </c>
      <c r="AQ6" s="180"/>
      <c r="AR6" s="184">
        <v>53.431701817038402</v>
      </c>
      <c r="AS6" s="185"/>
      <c r="AT6" s="177">
        <v>7.9120051288355704</v>
      </c>
      <c r="AU6" s="178">
        <v>21.166944109348499</v>
      </c>
      <c r="AV6" s="178">
        <v>26.299946906858199</v>
      </c>
      <c r="AW6" s="178">
        <v>26.8670139246017</v>
      </c>
      <c r="AX6" s="178">
        <v>26.503225173432099</v>
      </c>
      <c r="AY6" s="179">
        <v>21.932993687479701</v>
      </c>
      <c r="AZ6" s="180"/>
      <c r="BA6" s="181">
        <v>26.531948607256101</v>
      </c>
      <c r="BB6" s="182">
        <v>21.808603374894201</v>
      </c>
      <c r="BC6" s="183">
        <v>24.0561229863108</v>
      </c>
      <c r="BD6" s="180"/>
      <c r="BE6" s="184">
        <v>22.639185937866898</v>
      </c>
    </row>
    <row r="7" spans="1:57" x14ac:dyDescent="0.25">
      <c r="A7" s="23" t="s">
        <v>18</v>
      </c>
      <c r="B7" s="44" t="str">
        <f>TRIM(A7)</f>
        <v>Virginia</v>
      </c>
      <c r="C7" s="11"/>
      <c r="D7" s="28" t="s">
        <v>16</v>
      </c>
      <c r="E7" s="31" t="s">
        <v>17</v>
      </c>
      <c r="F7" s="12"/>
      <c r="G7" s="186">
        <v>38.129747325995901</v>
      </c>
      <c r="H7" s="180">
        <v>46.497600919593602</v>
      </c>
      <c r="I7" s="180">
        <v>49.675494507623398</v>
      </c>
      <c r="J7" s="180">
        <v>50.644167619195201</v>
      </c>
      <c r="K7" s="180">
        <v>52.509186250008</v>
      </c>
      <c r="L7" s="187">
        <v>47.491565791988897</v>
      </c>
      <c r="M7" s="180"/>
      <c r="N7" s="188">
        <v>64.555605065514499</v>
      </c>
      <c r="O7" s="189">
        <v>69.893639692349396</v>
      </c>
      <c r="P7" s="190">
        <v>67.224622378931997</v>
      </c>
      <c r="Q7" s="180"/>
      <c r="R7" s="191">
        <v>53.1297223990479</v>
      </c>
      <c r="S7" s="185"/>
      <c r="T7" s="186">
        <v>-25.7207119683478</v>
      </c>
      <c r="U7" s="180">
        <v>6.3168113437532698</v>
      </c>
      <c r="V7" s="180">
        <v>12.798587349075399</v>
      </c>
      <c r="W7" s="180">
        <v>6.1980371250998099</v>
      </c>
      <c r="X7" s="180">
        <v>10.252235912192999</v>
      </c>
      <c r="Y7" s="187">
        <v>1.2950966824133401</v>
      </c>
      <c r="Z7" s="180"/>
      <c r="AA7" s="188">
        <v>35.594162148079199</v>
      </c>
      <c r="AB7" s="189">
        <v>39.244645219998702</v>
      </c>
      <c r="AC7" s="190">
        <v>37.467653292475298</v>
      </c>
      <c r="AD7" s="180"/>
      <c r="AE7" s="191">
        <v>11.9442566515599</v>
      </c>
      <c r="AF7" s="34"/>
      <c r="AG7" s="186">
        <v>36.7726955143875</v>
      </c>
      <c r="AH7" s="180">
        <v>44.548408749136698</v>
      </c>
      <c r="AI7" s="180">
        <v>47.514707425131299</v>
      </c>
      <c r="AJ7" s="180">
        <v>48.056198907333098</v>
      </c>
      <c r="AK7" s="180">
        <v>46.686774208124298</v>
      </c>
      <c r="AL7" s="187">
        <v>44.715410418291803</v>
      </c>
      <c r="AM7" s="180"/>
      <c r="AN7" s="188">
        <v>53.547383437582702</v>
      </c>
      <c r="AO7" s="189">
        <v>56.066797059070304</v>
      </c>
      <c r="AP7" s="190">
        <v>54.807090248326503</v>
      </c>
      <c r="AQ7" s="180"/>
      <c r="AR7" s="191">
        <v>47.598748177306902</v>
      </c>
      <c r="AS7" s="185"/>
      <c r="AT7" s="186">
        <v>-8.4971329624269796</v>
      </c>
      <c r="AU7" s="180">
        <v>9.6644039056592295</v>
      </c>
      <c r="AV7" s="180">
        <v>13.7049220567467</v>
      </c>
      <c r="AW7" s="180">
        <v>10.3887420035174</v>
      </c>
      <c r="AX7" s="180">
        <v>10.351866756608301</v>
      </c>
      <c r="AY7" s="187">
        <v>7.2627260692637901</v>
      </c>
      <c r="AZ7" s="180"/>
      <c r="BA7" s="188">
        <v>19.653375022439299</v>
      </c>
      <c r="BB7" s="189">
        <v>13.7711901140003</v>
      </c>
      <c r="BC7" s="190">
        <v>16.5706513315141</v>
      </c>
      <c r="BD7" s="180"/>
      <c r="BE7" s="191">
        <v>10.1562986947356</v>
      </c>
    </row>
    <row r="8" spans="1:57" x14ac:dyDescent="0.25">
      <c r="A8" s="24" t="s">
        <v>19</v>
      </c>
      <c r="B8" s="44" t="str">
        <f t="shared" ref="B8:B43" si="0">TRIM(A8)</f>
        <v>Norfolk/Virginia Beach, VA</v>
      </c>
      <c r="C8" s="12"/>
      <c r="D8" s="28" t="s">
        <v>16</v>
      </c>
      <c r="E8" s="31" t="s">
        <v>17</v>
      </c>
      <c r="F8" s="12"/>
      <c r="G8" s="186">
        <v>42.535522661705599</v>
      </c>
      <c r="H8" s="180">
        <v>49.028013696783397</v>
      </c>
      <c r="I8" s="180">
        <v>50.119981665722896</v>
      </c>
      <c r="J8" s="180">
        <v>48.6397584189382</v>
      </c>
      <c r="K8" s="180">
        <v>52.150233222788401</v>
      </c>
      <c r="L8" s="187">
        <v>48.494701933187699</v>
      </c>
      <c r="M8" s="180"/>
      <c r="N8" s="188">
        <v>67.998597967052206</v>
      </c>
      <c r="O8" s="189">
        <v>74.739140985197693</v>
      </c>
      <c r="P8" s="190">
        <v>71.3688694761249</v>
      </c>
      <c r="Q8" s="180"/>
      <c r="R8" s="191">
        <v>55.030178374026903</v>
      </c>
      <c r="S8" s="185"/>
      <c r="T8" s="186">
        <v>-24.410887092097301</v>
      </c>
      <c r="U8" s="180">
        <v>12.670323137784299</v>
      </c>
      <c r="V8" s="180">
        <v>15.6337561110889</v>
      </c>
      <c r="W8" s="180">
        <v>10.9140493289436</v>
      </c>
      <c r="X8" s="180">
        <v>20.5138716607334</v>
      </c>
      <c r="Y8" s="187">
        <v>5.3055484421307604</v>
      </c>
      <c r="Z8" s="180"/>
      <c r="AA8" s="188">
        <v>32.478231683815999</v>
      </c>
      <c r="AB8" s="189">
        <v>29.846763397432898</v>
      </c>
      <c r="AC8" s="190">
        <v>31.087201376653699</v>
      </c>
      <c r="AD8" s="180"/>
      <c r="AE8" s="191">
        <v>13.5831440284349</v>
      </c>
      <c r="AF8" s="35"/>
      <c r="AG8" s="186">
        <v>39.456624908281803</v>
      </c>
      <c r="AH8" s="180">
        <v>44.279146163322103</v>
      </c>
      <c r="AI8" s="180">
        <v>46.195857127464699</v>
      </c>
      <c r="AJ8" s="180">
        <v>46.344682685055403</v>
      </c>
      <c r="AK8" s="180">
        <v>46.959529947031498</v>
      </c>
      <c r="AL8" s="187">
        <v>44.646999974416801</v>
      </c>
      <c r="AM8" s="180"/>
      <c r="AN8" s="188">
        <v>59.150350991728303</v>
      </c>
      <c r="AO8" s="189">
        <v>63.825978099193001</v>
      </c>
      <c r="AP8" s="190">
        <v>61.488164545460599</v>
      </c>
      <c r="AQ8" s="180"/>
      <c r="AR8" s="191">
        <v>49.459770059672898</v>
      </c>
      <c r="AS8" s="185"/>
      <c r="AT8" s="186">
        <v>-7.98575279525173</v>
      </c>
      <c r="AU8" s="180">
        <v>6.2319973028222897</v>
      </c>
      <c r="AV8" s="180">
        <v>7.7497691808872098</v>
      </c>
      <c r="AW8" s="180">
        <v>6.4034475995619902</v>
      </c>
      <c r="AX8" s="180">
        <v>8.2768810044531609</v>
      </c>
      <c r="AY8" s="187">
        <v>4.1395980290368302</v>
      </c>
      <c r="AZ8" s="180"/>
      <c r="BA8" s="188">
        <v>15.6407622523448</v>
      </c>
      <c r="BB8" s="189">
        <v>11.988422427325</v>
      </c>
      <c r="BC8" s="190">
        <v>13.7159194252165</v>
      </c>
      <c r="BD8" s="180"/>
      <c r="BE8" s="191">
        <v>7.3527953832027002</v>
      </c>
    </row>
    <row r="9" spans="1:57" x14ac:dyDescent="0.25">
      <c r="A9" s="24" t="s">
        <v>20</v>
      </c>
      <c r="B9" s="95" t="s">
        <v>72</v>
      </c>
      <c r="C9" s="12"/>
      <c r="D9" s="28" t="s">
        <v>16</v>
      </c>
      <c r="E9" s="31" t="s">
        <v>17</v>
      </c>
      <c r="F9" s="12"/>
      <c r="G9" s="186">
        <v>43.716237332023702</v>
      </c>
      <c r="H9" s="180">
        <v>54.319389258449</v>
      </c>
      <c r="I9" s="180">
        <v>59.283896602526802</v>
      </c>
      <c r="J9" s="180">
        <v>61.413455957855199</v>
      </c>
      <c r="K9" s="180">
        <v>58.051698736550698</v>
      </c>
      <c r="L9" s="187">
        <v>55.356935577481103</v>
      </c>
      <c r="M9" s="180"/>
      <c r="N9" s="188">
        <v>67.145854725657301</v>
      </c>
      <c r="O9" s="189">
        <v>72.3782311710344</v>
      </c>
      <c r="P9" s="190">
        <v>69.762042948345893</v>
      </c>
      <c r="Q9" s="180"/>
      <c r="R9" s="191">
        <v>59.472680540585301</v>
      </c>
      <c r="S9" s="185"/>
      <c r="T9" s="186">
        <v>-40.1116582362922</v>
      </c>
      <c r="U9" s="180">
        <v>-16.380531443197999</v>
      </c>
      <c r="V9" s="180">
        <v>-6.2446573358801301</v>
      </c>
      <c r="W9" s="180">
        <v>-7.6194115857593703</v>
      </c>
      <c r="X9" s="180">
        <v>-13.3047858697424</v>
      </c>
      <c r="Y9" s="187">
        <v>-17.285964288064701</v>
      </c>
      <c r="Z9" s="180"/>
      <c r="AA9" s="188">
        <v>-1.3987917731214601</v>
      </c>
      <c r="AB9" s="189">
        <v>8.6411820032576596</v>
      </c>
      <c r="AC9" s="190">
        <v>3.5661565825615398</v>
      </c>
      <c r="AD9" s="180"/>
      <c r="AE9" s="191">
        <v>-11.3006576287285</v>
      </c>
      <c r="AF9" s="35"/>
      <c r="AG9" s="186">
        <v>45.449573641680402</v>
      </c>
      <c r="AH9" s="180">
        <v>55.321666145809999</v>
      </c>
      <c r="AI9" s="180">
        <v>59.234787267288702</v>
      </c>
      <c r="AJ9" s="180">
        <v>60.3776954328318</v>
      </c>
      <c r="AK9" s="180">
        <v>56.427742309924497</v>
      </c>
      <c r="AL9" s="187">
        <v>55.362292959507101</v>
      </c>
      <c r="AM9" s="180"/>
      <c r="AN9" s="188">
        <v>59.4948435197999</v>
      </c>
      <c r="AO9" s="189">
        <v>62.0898254386356</v>
      </c>
      <c r="AP9" s="190">
        <v>60.7923344792178</v>
      </c>
      <c r="AQ9" s="180"/>
      <c r="AR9" s="191">
        <v>56.913733393710103</v>
      </c>
      <c r="AS9" s="185"/>
      <c r="AT9" s="186">
        <v>-5.7844336115894501</v>
      </c>
      <c r="AU9" s="180">
        <v>9.9419458193894599</v>
      </c>
      <c r="AV9" s="180">
        <v>14.802367518433201</v>
      </c>
      <c r="AW9" s="180">
        <v>13.2107953021673</v>
      </c>
      <c r="AX9" s="180">
        <v>7.9946218931294704</v>
      </c>
      <c r="AY9" s="187">
        <v>8.2399344360348099</v>
      </c>
      <c r="AZ9" s="180"/>
      <c r="BA9" s="188">
        <v>6.6594124337906804</v>
      </c>
      <c r="BB9" s="189">
        <v>2.07706050324972</v>
      </c>
      <c r="BC9" s="190">
        <v>4.2690846017439599</v>
      </c>
      <c r="BD9" s="180"/>
      <c r="BE9" s="191">
        <v>6.9963916395791896</v>
      </c>
    </row>
    <row r="10" spans="1:57" x14ac:dyDescent="0.25">
      <c r="A10" s="24" t="s">
        <v>21</v>
      </c>
      <c r="B10" s="44" t="str">
        <f t="shared" si="0"/>
        <v>Virginia Area</v>
      </c>
      <c r="C10" s="12"/>
      <c r="D10" s="28" t="s">
        <v>16</v>
      </c>
      <c r="E10" s="31" t="s">
        <v>17</v>
      </c>
      <c r="F10" s="12"/>
      <c r="G10" s="186">
        <v>32.504296352873702</v>
      </c>
      <c r="H10" s="180">
        <v>43.773107840564798</v>
      </c>
      <c r="I10" s="180">
        <v>47.649261741764597</v>
      </c>
      <c r="J10" s="180">
        <v>50.3852300646423</v>
      </c>
      <c r="K10" s="180">
        <v>53.524318393244698</v>
      </c>
      <c r="L10" s="187">
        <v>45.568925701853097</v>
      </c>
      <c r="M10" s="180"/>
      <c r="N10" s="188">
        <v>64.828375831882198</v>
      </c>
      <c r="O10" s="189">
        <v>66.183240703193903</v>
      </c>
      <c r="P10" s="190">
        <v>65.5058082675381</v>
      </c>
      <c r="Q10" s="180"/>
      <c r="R10" s="191">
        <v>51.265701997723497</v>
      </c>
      <c r="S10" s="185"/>
      <c r="T10" s="186">
        <v>-32.047135647791698</v>
      </c>
      <c r="U10" s="180">
        <v>-5.2786976056971797</v>
      </c>
      <c r="V10" s="180">
        <v>-1.37968072716887</v>
      </c>
      <c r="W10" s="180">
        <v>-8.0175310544038005</v>
      </c>
      <c r="X10" s="180">
        <v>0.65554971467744205</v>
      </c>
      <c r="Y10" s="187">
        <v>-8.9767301695464194</v>
      </c>
      <c r="Z10" s="180"/>
      <c r="AA10" s="188">
        <v>30.647855802315402</v>
      </c>
      <c r="AB10" s="189">
        <v>31.433332865328801</v>
      </c>
      <c r="AC10" s="190">
        <v>31.043478886488</v>
      </c>
      <c r="AD10" s="180"/>
      <c r="AE10" s="191">
        <v>2.4464057544311202</v>
      </c>
      <c r="AF10" s="35"/>
      <c r="AG10" s="186">
        <v>32.126939485663797</v>
      </c>
      <c r="AH10" s="180">
        <v>42.680885287897198</v>
      </c>
      <c r="AI10" s="180">
        <v>45.7035884411534</v>
      </c>
      <c r="AJ10" s="180">
        <v>46.386817143913198</v>
      </c>
      <c r="AK10" s="180">
        <v>45.2111391318345</v>
      </c>
      <c r="AL10" s="187">
        <v>42.420745706785901</v>
      </c>
      <c r="AM10" s="180"/>
      <c r="AN10" s="188">
        <v>51.675579641453901</v>
      </c>
      <c r="AO10" s="189">
        <v>51.174783733671902</v>
      </c>
      <c r="AP10" s="190">
        <v>51.425181687562898</v>
      </c>
      <c r="AQ10" s="180"/>
      <c r="AR10" s="191">
        <v>44.992966309816097</v>
      </c>
      <c r="AS10" s="185"/>
      <c r="AT10" s="186">
        <v>-7.2453719933832303</v>
      </c>
      <c r="AU10" s="180">
        <v>7.6529771990463704</v>
      </c>
      <c r="AV10" s="180">
        <v>8.3634296588462593</v>
      </c>
      <c r="AW10" s="180">
        <v>3.4094323379900602</v>
      </c>
      <c r="AX10" s="180">
        <v>6.4493530227551599</v>
      </c>
      <c r="AY10" s="187">
        <v>4.0788053206561301</v>
      </c>
      <c r="AZ10" s="180"/>
      <c r="BA10" s="188">
        <v>20.261040571153998</v>
      </c>
      <c r="BB10" s="189">
        <v>10.8051701337717</v>
      </c>
      <c r="BC10" s="190">
        <v>15.3626122736823</v>
      </c>
      <c r="BD10" s="180"/>
      <c r="BE10" s="191">
        <v>7.51157528109227</v>
      </c>
    </row>
    <row r="11" spans="1:57" x14ac:dyDescent="0.25">
      <c r="A11" s="41" t="s">
        <v>22</v>
      </c>
      <c r="B11" s="95" t="s">
        <v>88</v>
      </c>
      <c r="C11" s="12"/>
      <c r="D11" s="28" t="s">
        <v>16</v>
      </c>
      <c r="E11" s="31" t="s">
        <v>17</v>
      </c>
      <c r="F11" s="12"/>
      <c r="G11" s="186">
        <v>36.547637441038198</v>
      </c>
      <c r="H11" s="180">
        <v>41.687191558588999</v>
      </c>
      <c r="I11" s="180">
        <v>41.9525761390178</v>
      </c>
      <c r="J11" s="180">
        <v>41.521780621472502</v>
      </c>
      <c r="K11" s="180">
        <v>44.264693853438601</v>
      </c>
      <c r="L11" s="187">
        <v>41.194775922711202</v>
      </c>
      <c r="M11" s="180"/>
      <c r="N11" s="188">
        <v>62.594406929082297</v>
      </c>
      <c r="O11" s="189">
        <v>72.711739632278693</v>
      </c>
      <c r="P11" s="190">
        <v>67.653073280680502</v>
      </c>
      <c r="Q11" s="180"/>
      <c r="R11" s="191">
        <v>48.754289453559601</v>
      </c>
      <c r="S11" s="185"/>
      <c r="T11" s="186">
        <v>-19.415635583778499</v>
      </c>
      <c r="U11" s="180">
        <v>23.687510701216901</v>
      </c>
      <c r="V11" s="180">
        <v>25.467893830758001</v>
      </c>
      <c r="W11" s="180">
        <v>15.6058542722108</v>
      </c>
      <c r="X11" s="180">
        <v>18.8551797495012</v>
      </c>
      <c r="Y11" s="187">
        <v>10.9456104123713</v>
      </c>
      <c r="Z11" s="180"/>
      <c r="AA11" s="188">
        <v>74.581695710179204</v>
      </c>
      <c r="AB11" s="189">
        <v>84.351528668915705</v>
      </c>
      <c r="AC11" s="190">
        <v>79.699385975728802</v>
      </c>
      <c r="AD11" s="180"/>
      <c r="AE11" s="191">
        <v>30.784259259301098</v>
      </c>
      <c r="AF11" s="35"/>
      <c r="AG11" s="186">
        <v>32.492389694577703</v>
      </c>
      <c r="AH11" s="180">
        <v>37.3212814454144</v>
      </c>
      <c r="AI11" s="180">
        <v>39.498646905315702</v>
      </c>
      <c r="AJ11" s="180">
        <v>39.755983566136301</v>
      </c>
      <c r="AK11" s="180">
        <v>38.694129360380401</v>
      </c>
      <c r="AL11" s="187">
        <v>37.553026985140697</v>
      </c>
      <c r="AM11" s="180"/>
      <c r="AN11" s="188">
        <v>47.532906829127398</v>
      </c>
      <c r="AO11" s="189">
        <v>53.386399248594003</v>
      </c>
      <c r="AP11" s="190">
        <v>50.459653038860701</v>
      </c>
      <c r="AQ11" s="180"/>
      <c r="AR11" s="191">
        <v>41.241172808005999</v>
      </c>
      <c r="AS11" s="185"/>
      <c r="AT11" s="186">
        <v>-19.195330934740401</v>
      </c>
      <c r="AU11" s="180">
        <v>0.96402881239948401</v>
      </c>
      <c r="AV11" s="180">
        <v>7.1082539571019598</v>
      </c>
      <c r="AW11" s="180">
        <v>3.5690223130690599</v>
      </c>
      <c r="AX11" s="180">
        <v>2.6098969242584502</v>
      </c>
      <c r="AY11" s="187">
        <v>-1.2535046331027599</v>
      </c>
      <c r="AZ11" s="180"/>
      <c r="BA11" s="188">
        <v>21.598070976018001</v>
      </c>
      <c r="BB11" s="189">
        <v>23.913175041139599</v>
      </c>
      <c r="BC11" s="190">
        <v>22.811878375455301</v>
      </c>
      <c r="BD11" s="180"/>
      <c r="BE11" s="191">
        <v>6.0095690142284104</v>
      </c>
    </row>
    <row r="12" spans="1:57" x14ac:dyDescent="0.25">
      <c r="A12" s="24" t="s">
        <v>23</v>
      </c>
      <c r="B12" s="44" t="str">
        <f t="shared" si="0"/>
        <v>Arlington, VA</v>
      </c>
      <c r="C12" s="12"/>
      <c r="D12" s="28" t="s">
        <v>16</v>
      </c>
      <c r="E12" s="31" t="s">
        <v>17</v>
      </c>
      <c r="F12" s="12"/>
      <c r="G12" s="186">
        <v>36.383905949123303</v>
      </c>
      <c r="H12" s="180">
        <v>40.366879497314201</v>
      </c>
      <c r="I12" s="180">
        <v>44.623492449579402</v>
      </c>
      <c r="J12" s="180">
        <v>43.123543123543101</v>
      </c>
      <c r="K12" s="180">
        <v>47.309212526603801</v>
      </c>
      <c r="L12" s="187">
        <v>42.361406709232703</v>
      </c>
      <c r="M12" s="180"/>
      <c r="N12" s="188">
        <v>63.646498429107098</v>
      </c>
      <c r="O12" s="189">
        <v>74.835309617918298</v>
      </c>
      <c r="P12" s="190">
        <v>69.240904023512698</v>
      </c>
      <c r="Q12" s="180"/>
      <c r="R12" s="191">
        <v>50.041263084741303</v>
      </c>
      <c r="S12" s="185"/>
      <c r="T12" s="186">
        <v>8.7536215542324705</v>
      </c>
      <c r="U12" s="180">
        <v>106.631447762139</v>
      </c>
      <c r="V12" s="180">
        <v>133.721733157963</v>
      </c>
      <c r="W12" s="180">
        <v>101.017288354513</v>
      </c>
      <c r="X12" s="180">
        <v>112.053944403572</v>
      </c>
      <c r="Y12" s="187">
        <v>82.834592985425601</v>
      </c>
      <c r="Z12" s="180"/>
      <c r="AA12" s="188">
        <v>186.39544871805799</v>
      </c>
      <c r="AB12" s="189">
        <v>204.653078095533</v>
      </c>
      <c r="AC12" s="190">
        <v>195.980986068801</v>
      </c>
      <c r="AD12" s="180"/>
      <c r="AE12" s="191">
        <v>115.38520787649701</v>
      </c>
      <c r="AF12" s="35"/>
      <c r="AG12" s="186">
        <v>29.7886895712982</v>
      </c>
      <c r="AH12" s="180">
        <v>33.928752407013199</v>
      </c>
      <c r="AI12" s="180">
        <v>37.957332522549898</v>
      </c>
      <c r="AJ12" s="180">
        <v>38.393128610519902</v>
      </c>
      <c r="AK12" s="180">
        <v>38.1270903010033</v>
      </c>
      <c r="AL12" s="187">
        <v>35.638998682476903</v>
      </c>
      <c r="AM12" s="180"/>
      <c r="AN12" s="188">
        <v>46.455356237964899</v>
      </c>
      <c r="AO12" s="189">
        <v>49.533799533799503</v>
      </c>
      <c r="AP12" s="190">
        <v>47.994577885882201</v>
      </c>
      <c r="AQ12" s="180"/>
      <c r="AR12" s="191">
        <v>39.169164169164098</v>
      </c>
      <c r="AS12" s="185"/>
      <c r="AT12" s="186">
        <v>-18.256308104772</v>
      </c>
      <c r="AU12" s="180">
        <v>22.669352629413901</v>
      </c>
      <c r="AV12" s="180">
        <v>34.632294837820297</v>
      </c>
      <c r="AW12" s="180">
        <v>30.3545602962574</v>
      </c>
      <c r="AX12" s="180">
        <v>29.6845754963026</v>
      </c>
      <c r="AY12" s="187">
        <v>17.895683796817501</v>
      </c>
      <c r="AZ12" s="180"/>
      <c r="BA12" s="188">
        <v>54.990536110015697</v>
      </c>
      <c r="BB12" s="189">
        <v>50.233108746000397</v>
      </c>
      <c r="BC12" s="190">
        <v>52.498515677650303</v>
      </c>
      <c r="BD12" s="180"/>
      <c r="BE12" s="191">
        <v>28.069186500664902</v>
      </c>
    </row>
    <row r="13" spans="1:57" x14ac:dyDescent="0.25">
      <c r="A13" s="24" t="s">
        <v>24</v>
      </c>
      <c r="B13" s="44" t="str">
        <f t="shared" si="0"/>
        <v>Suburban Virginia Area</v>
      </c>
      <c r="C13" s="12"/>
      <c r="D13" s="28" t="s">
        <v>16</v>
      </c>
      <c r="E13" s="31" t="s">
        <v>17</v>
      </c>
      <c r="F13" s="12"/>
      <c r="G13" s="186">
        <v>41.867601928978502</v>
      </c>
      <c r="H13" s="180">
        <v>51.1471576793803</v>
      </c>
      <c r="I13" s="180">
        <v>54.756685664182299</v>
      </c>
      <c r="J13" s="180">
        <v>53.836036825953499</v>
      </c>
      <c r="K13" s="180">
        <v>52.535437673534901</v>
      </c>
      <c r="L13" s="187">
        <v>50.8285839544059</v>
      </c>
      <c r="M13" s="180"/>
      <c r="N13" s="188">
        <v>59.915241852988402</v>
      </c>
      <c r="O13" s="189">
        <v>69.077889814408806</v>
      </c>
      <c r="P13" s="190">
        <v>64.496565833698597</v>
      </c>
      <c r="Q13" s="180"/>
      <c r="R13" s="191">
        <v>54.733721634203803</v>
      </c>
      <c r="S13" s="185"/>
      <c r="T13" s="186">
        <v>-7.5282696961706996</v>
      </c>
      <c r="U13" s="180">
        <v>25.305004898727098</v>
      </c>
      <c r="V13" s="180">
        <v>32.712708906484799</v>
      </c>
      <c r="W13" s="180">
        <v>5.2559569243901496</v>
      </c>
      <c r="X13" s="180">
        <v>-1.64439822883089</v>
      </c>
      <c r="Y13" s="187">
        <v>9.5843654154429796</v>
      </c>
      <c r="Z13" s="180"/>
      <c r="AA13" s="188">
        <v>38.003156589187597</v>
      </c>
      <c r="AB13" s="189">
        <v>43.613733705062998</v>
      </c>
      <c r="AC13" s="190">
        <v>40.952024756375899</v>
      </c>
      <c r="AD13" s="180"/>
      <c r="AE13" s="191">
        <v>18.459926565372101</v>
      </c>
      <c r="AF13" s="35"/>
      <c r="AG13" s="186">
        <v>39.335817623849103</v>
      </c>
      <c r="AH13" s="180">
        <v>48.301183691363399</v>
      </c>
      <c r="AI13" s="180">
        <v>50.8037410492474</v>
      </c>
      <c r="AJ13" s="180">
        <v>51.4978810463247</v>
      </c>
      <c r="AK13" s="180">
        <v>49.199912319158202</v>
      </c>
      <c r="AL13" s="187">
        <v>47.827707145988597</v>
      </c>
      <c r="AM13" s="180"/>
      <c r="AN13" s="188">
        <v>52.480637147449897</v>
      </c>
      <c r="AO13" s="189">
        <v>57.971649861171997</v>
      </c>
      <c r="AP13" s="190">
        <v>55.226143504310897</v>
      </c>
      <c r="AQ13" s="180"/>
      <c r="AR13" s="191">
        <v>49.941546105509197</v>
      </c>
      <c r="AS13" s="185"/>
      <c r="AT13" s="186">
        <v>-0.62724575348162603</v>
      </c>
      <c r="AU13" s="180">
        <v>17.1118014875291</v>
      </c>
      <c r="AV13" s="180">
        <v>22.304052269896399</v>
      </c>
      <c r="AW13" s="180">
        <v>14.6864322670072</v>
      </c>
      <c r="AX13" s="180">
        <v>13.883720749659201</v>
      </c>
      <c r="AY13" s="187">
        <v>13.6202634883941</v>
      </c>
      <c r="AZ13" s="180"/>
      <c r="BA13" s="188">
        <v>25.868719411783101</v>
      </c>
      <c r="BB13" s="189">
        <v>22.646248914859701</v>
      </c>
      <c r="BC13" s="190">
        <v>24.156555717684</v>
      </c>
      <c r="BD13" s="180"/>
      <c r="BE13" s="191">
        <v>16.7506069267321</v>
      </c>
    </row>
    <row r="14" spans="1:57" x14ac:dyDescent="0.25">
      <c r="A14" s="24" t="s">
        <v>25</v>
      </c>
      <c r="B14" s="44" t="str">
        <f t="shared" si="0"/>
        <v>Alexandria, VA</v>
      </c>
      <c r="C14" s="12"/>
      <c r="D14" s="28" t="s">
        <v>16</v>
      </c>
      <c r="E14" s="31" t="s">
        <v>17</v>
      </c>
      <c r="F14" s="12"/>
      <c r="G14" s="186">
        <v>38.861235886852</v>
      </c>
      <c r="H14" s="180">
        <v>41.483549836105297</v>
      </c>
      <c r="I14" s="180">
        <v>41.702075998543101</v>
      </c>
      <c r="J14" s="180">
        <v>43.146776739103998</v>
      </c>
      <c r="K14" s="180">
        <v>47.019545951195802</v>
      </c>
      <c r="L14" s="187">
        <v>42.442636882359999</v>
      </c>
      <c r="M14" s="180"/>
      <c r="N14" s="188">
        <v>65.958480029136794</v>
      </c>
      <c r="O14" s="189">
        <v>75.221561248027101</v>
      </c>
      <c r="P14" s="190">
        <v>70.590020638582004</v>
      </c>
      <c r="Q14" s="180"/>
      <c r="R14" s="191">
        <v>50.484746526994897</v>
      </c>
      <c r="S14" s="185"/>
      <c r="T14" s="186">
        <v>-16.7609799645099</v>
      </c>
      <c r="U14" s="180">
        <v>30.745878734003998</v>
      </c>
      <c r="V14" s="180">
        <v>36.949358358852102</v>
      </c>
      <c r="W14" s="180">
        <v>36.906795711579001</v>
      </c>
      <c r="X14" s="180">
        <v>42.355380345794501</v>
      </c>
      <c r="Y14" s="187">
        <v>22.3761595559364</v>
      </c>
      <c r="Z14" s="180"/>
      <c r="AA14" s="188">
        <v>90.7016401797068</v>
      </c>
      <c r="AB14" s="189">
        <v>90.639222768460996</v>
      </c>
      <c r="AC14" s="190">
        <v>90.668378727560196</v>
      </c>
      <c r="AD14" s="180"/>
      <c r="AE14" s="191">
        <v>42.810892665859903</v>
      </c>
      <c r="AF14" s="35"/>
      <c r="AG14" s="186">
        <v>33.674274614544103</v>
      </c>
      <c r="AH14" s="180">
        <v>37.540973655457002</v>
      </c>
      <c r="AI14" s="180">
        <v>39.6442879689207</v>
      </c>
      <c r="AJ14" s="180">
        <v>39.7778317348549</v>
      </c>
      <c r="AK14" s="180">
        <v>39.890129901663201</v>
      </c>
      <c r="AL14" s="187">
        <v>38.105499575087997</v>
      </c>
      <c r="AM14" s="180"/>
      <c r="AN14" s="188">
        <v>50.649508316134501</v>
      </c>
      <c r="AO14" s="189">
        <v>56.367609566589699</v>
      </c>
      <c r="AP14" s="190">
        <v>53.508558941362097</v>
      </c>
      <c r="AQ14" s="180"/>
      <c r="AR14" s="191">
        <v>42.506373679737699</v>
      </c>
      <c r="AS14" s="185"/>
      <c r="AT14" s="186">
        <v>-15.8790715176129</v>
      </c>
      <c r="AU14" s="180">
        <v>8.6007576441522708</v>
      </c>
      <c r="AV14" s="180">
        <v>16.839720649558899</v>
      </c>
      <c r="AW14" s="180">
        <v>14.267184811188301</v>
      </c>
      <c r="AX14" s="180">
        <v>13.3035174928626</v>
      </c>
      <c r="AY14" s="187">
        <v>6.7100933940785703</v>
      </c>
      <c r="AZ14" s="180"/>
      <c r="BA14" s="188">
        <v>31.017411887690201</v>
      </c>
      <c r="BB14" s="189">
        <v>29.066377514427199</v>
      </c>
      <c r="BC14" s="190">
        <v>29.982477121853599</v>
      </c>
      <c r="BD14" s="180"/>
      <c r="BE14" s="191">
        <v>14.0547336629743</v>
      </c>
    </row>
    <row r="15" spans="1:57" x14ac:dyDescent="0.25">
      <c r="A15" s="24" t="s">
        <v>26</v>
      </c>
      <c r="B15" s="44" t="str">
        <f t="shared" si="0"/>
        <v>Fairfax/Tysons Corner, VA</v>
      </c>
      <c r="C15" s="12"/>
      <c r="D15" s="28" t="s">
        <v>16</v>
      </c>
      <c r="E15" s="31" t="s">
        <v>17</v>
      </c>
      <c r="F15" s="12"/>
      <c r="G15" s="186">
        <v>33.090614886731302</v>
      </c>
      <c r="H15" s="180">
        <v>40.060101710587098</v>
      </c>
      <c r="I15" s="180">
        <v>44.197873324086899</v>
      </c>
      <c r="J15" s="180">
        <v>44.082293111419297</v>
      </c>
      <c r="K15" s="180">
        <v>41.354600092464104</v>
      </c>
      <c r="L15" s="187">
        <v>40.557096625057703</v>
      </c>
      <c r="M15" s="180"/>
      <c r="N15" s="188">
        <v>49.711049468330998</v>
      </c>
      <c r="O15" s="189">
        <v>61.4886731391585</v>
      </c>
      <c r="P15" s="190">
        <v>55.599861303744703</v>
      </c>
      <c r="Q15" s="180"/>
      <c r="R15" s="191">
        <v>44.855029390396901</v>
      </c>
      <c r="S15" s="185"/>
      <c r="T15" s="186">
        <v>-23.802050838614502</v>
      </c>
      <c r="U15" s="180">
        <v>25.1112503728964</v>
      </c>
      <c r="V15" s="180">
        <v>41.218860014778997</v>
      </c>
      <c r="W15" s="180">
        <v>32.603952400697999</v>
      </c>
      <c r="X15" s="180">
        <v>19.2191541127142</v>
      </c>
      <c r="Y15" s="187">
        <v>16.0925931703181</v>
      </c>
      <c r="Z15" s="180"/>
      <c r="AA15" s="188">
        <v>52.511931714706797</v>
      </c>
      <c r="AB15" s="189">
        <v>66.897827092001805</v>
      </c>
      <c r="AC15" s="190">
        <v>60.1448499388665</v>
      </c>
      <c r="AD15" s="180"/>
      <c r="AE15" s="191">
        <v>28.623101225270702</v>
      </c>
      <c r="AF15" s="35"/>
      <c r="AG15" s="186">
        <v>31.553398058252402</v>
      </c>
      <c r="AH15" s="180">
        <v>38.647133610725803</v>
      </c>
      <c r="AI15" s="180">
        <v>42.756010171058698</v>
      </c>
      <c r="AJ15" s="180">
        <v>42.068307905686503</v>
      </c>
      <c r="AK15" s="180">
        <v>38.389967637540401</v>
      </c>
      <c r="AL15" s="187">
        <v>38.682963476652702</v>
      </c>
      <c r="AM15" s="180"/>
      <c r="AN15" s="188">
        <v>43.021844660194098</v>
      </c>
      <c r="AO15" s="189">
        <v>49.032015718908902</v>
      </c>
      <c r="AP15" s="190">
        <v>46.0269301895515</v>
      </c>
      <c r="AQ15" s="180"/>
      <c r="AR15" s="191">
        <v>40.781239680338103</v>
      </c>
      <c r="AS15" s="185"/>
      <c r="AT15" s="186">
        <v>-20.3487526229191</v>
      </c>
      <c r="AU15" s="180">
        <v>7.17823543775632</v>
      </c>
      <c r="AV15" s="180">
        <v>19.710967476884701</v>
      </c>
      <c r="AW15" s="180">
        <v>16.586864175528799</v>
      </c>
      <c r="AX15" s="180">
        <v>10.7311687903638</v>
      </c>
      <c r="AY15" s="187">
        <v>6.1890368941110596</v>
      </c>
      <c r="AZ15" s="180"/>
      <c r="BA15" s="188">
        <v>18.426034660979202</v>
      </c>
      <c r="BB15" s="189">
        <v>16.696983008808001</v>
      </c>
      <c r="BC15" s="190">
        <v>17.498736756985</v>
      </c>
      <c r="BD15" s="180"/>
      <c r="BE15" s="191">
        <v>9.5905692585684399</v>
      </c>
    </row>
    <row r="16" spans="1:57" x14ac:dyDescent="0.25">
      <c r="A16" s="24" t="s">
        <v>27</v>
      </c>
      <c r="B16" s="44" t="str">
        <f t="shared" si="0"/>
        <v>I-95 Fredericksburg, VA</v>
      </c>
      <c r="C16" s="12"/>
      <c r="D16" s="28" t="s">
        <v>16</v>
      </c>
      <c r="E16" s="31" t="s">
        <v>17</v>
      </c>
      <c r="F16" s="12"/>
      <c r="G16" s="186">
        <v>43.116113744075797</v>
      </c>
      <c r="H16" s="180">
        <v>49.016587677725099</v>
      </c>
      <c r="I16" s="180">
        <v>51.042654028435997</v>
      </c>
      <c r="J16" s="180">
        <v>52.784360189573398</v>
      </c>
      <c r="K16" s="180">
        <v>58.033175355450197</v>
      </c>
      <c r="L16" s="187">
        <v>50.798578199052102</v>
      </c>
      <c r="M16" s="180"/>
      <c r="N16" s="188">
        <v>69.063981042654007</v>
      </c>
      <c r="O16" s="189">
        <v>67.926540284360101</v>
      </c>
      <c r="P16" s="190">
        <v>68.495260663507096</v>
      </c>
      <c r="Q16" s="180"/>
      <c r="R16" s="191">
        <v>55.854773188896402</v>
      </c>
      <c r="S16" s="185"/>
      <c r="T16" s="186">
        <v>-12.256767308843401</v>
      </c>
      <c r="U16" s="180">
        <v>17.9028538572401</v>
      </c>
      <c r="V16" s="180">
        <v>18.1078564071804</v>
      </c>
      <c r="W16" s="180">
        <v>5.1022715310422502</v>
      </c>
      <c r="X16" s="180">
        <v>12.281871185516</v>
      </c>
      <c r="Y16" s="187">
        <v>7.6985758505258604</v>
      </c>
      <c r="Z16" s="180"/>
      <c r="AA16" s="188">
        <v>34.869922811460199</v>
      </c>
      <c r="AB16" s="189">
        <v>22.466953397546298</v>
      </c>
      <c r="AC16" s="190">
        <v>28.420934903194201</v>
      </c>
      <c r="AD16" s="180"/>
      <c r="AE16" s="191">
        <v>14.1524546859238</v>
      </c>
      <c r="AF16" s="35"/>
      <c r="AG16" s="186">
        <v>43.936611374407498</v>
      </c>
      <c r="AH16" s="180">
        <v>49.2772511848341</v>
      </c>
      <c r="AI16" s="180">
        <v>51.380331753554501</v>
      </c>
      <c r="AJ16" s="180">
        <v>51.960900473933599</v>
      </c>
      <c r="AK16" s="180">
        <v>51.883886255924097</v>
      </c>
      <c r="AL16" s="187">
        <v>49.687796208530798</v>
      </c>
      <c r="AM16" s="180"/>
      <c r="AN16" s="188">
        <v>55.583530805687197</v>
      </c>
      <c r="AO16" s="189">
        <v>56.999407582938304</v>
      </c>
      <c r="AP16" s="190">
        <v>56.291469194312697</v>
      </c>
      <c r="AQ16" s="180"/>
      <c r="AR16" s="191">
        <v>51.574559918754197</v>
      </c>
      <c r="AS16" s="185"/>
      <c r="AT16" s="186">
        <v>5.7606618330497898</v>
      </c>
      <c r="AU16" s="180">
        <v>21.342001944880401</v>
      </c>
      <c r="AV16" s="180">
        <v>23.011482103382502</v>
      </c>
      <c r="AW16" s="180">
        <v>14.7695028586548</v>
      </c>
      <c r="AX16" s="180">
        <v>14.6071298180141</v>
      </c>
      <c r="AY16" s="187">
        <v>15.839867859893699</v>
      </c>
      <c r="AZ16" s="180"/>
      <c r="BA16" s="188">
        <v>21.188836346302399</v>
      </c>
      <c r="BB16" s="189">
        <v>13.713240178583</v>
      </c>
      <c r="BC16" s="190">
        <v>17.2851441499594</v>
      </c>
      <c r="BD16" s="180"/>
      <c r="BE16" s="191">
        <v>16.286733592325898</v>
      </c>
    </row>
    <row r="17" spans="1:57" x14ac:dyDescent="0.25">
      <c r="A17" s="24" t="s">
        <v>28</v>
      </c>
      <c r="B17" s="44" t="str">
        <f t="shared" si="0"/>
        <v>Dulles Airport Area, VA</v>
      </c>
      <c r="C17" s="12"/>
      <c r="D17" s="28" t="s">
        <v>16</v>
      </c>
      <c r="E17" s="31" t="s">
        <v>17</v>
      </c>
      <c r="F17" s="12"/>
      <c r="G17" s="186">
        <v>34.724556489262298</v>
      </c>
      <c r="H17" s="180">
        <v>43.370681605975697</v>
      </c>
      <c r="I17" s="180">
        <v>47.2082166199813</v>
      </c>
      <c r="J17" s="180">
        <v>50.765639589168998</v>
      </c>
      <c r="K17" s="180">
        <v>52.530345471521898</v>
      </c>
      <c r="L17" s="187">
        <v>45.719887955182003</v>
      </c>
      <c r="M17" s="180"/>
      <c r="N17" s="188">
        <v>59.673202614379001</v>
      </c>
      <c r="O17" s="189">
        <v>66.760037348272604</v>
      </c>
      <c r="P17" s="190">
        <v>63.216619981325799</v>
      </c>
      <c r="Q17" s="180"/>
      <c r="R17" s="191">
        <v>50.718954248366003</v>
      </c>
      <c r="S17" s="185"/>
      <c r="T17" s="186">
        <v>-11.4269685381801</v>
      </c>
      <c r="U17" s="180">
        <v>12.2702286688424</v>
      </c>
      <c r="V17" s="180">
        <v>19.969076442572401</v>
      </c>
      <c r="W17" s="180">
        <v>20.214718161178101</v>
      </c>
      <c r="X17" s="180">
        <v>19.6537465968517</v>
      </c>
      <c r="Y17" s="187">
        <v>12.4352757606271</v>
      </c>
      <c r="Z17" s="180"/>
      <c r="AA17" s="188">
        <v>81.795516824013504</v>
      </c>
      <c r="AB17" s="189">
        <v>98.848987258093601</v>
      </c>
      <c r="AC17" s="190">
        <v>90.418422923097197</v>
      </c>
      <c r="AD17" s="180"/>
      <c r="AE17" s="191">
        <v>31.6329876342094</v>
      </c>
      <c r="AF17" s="35"/>
      <c r="AG17" s="186">
        <v>34.7642390289449</v>
      </c>
      <c r="AH17" s="180">
        <v>44.290382819794502</v>
      </c>
      <c r="AI17" s="180">
        <v>48.0905695611577</v>
      </c>
      <c r="AJ17" s="180">
        <v>49.619514472455599</v>
      </c>
      <c r="AK17" s="180">
        <v>46.043417366946699</v>
      </c>
      <c r="AL17" s="187">
        <v>44.561624649859901</v>
      </c>
      <c r="AM17" s="180"/>
      <c r="AN17" s="188">
        <v>47.623716153127901</v>
      </c>
      <c r="AO17" s="189">
        <v>49.169000933706798</v>
      </c>
      <c r="AP17" s="190">
        <v>48.3963585434173</v>
      </c>
      <c r="AQ17" s="180"/>
      <c r="AR17" s="191">
        <v>45.657262905162</v>
      </c>
      <c r="AS17" s="185"/>
      <c r="AT17" s="186">
        <v>-16.815009146937001</v>
      </c>
      <c r="AU17" s="180">
        <v>3.4691772003698702</v>
      </c>
      <c r="AV17" s="180">
        <v>15.813850855562499</v>
      </c>
      <c r="AW17" s="180">
        <v>14.6103218703333</v>
      </c>
      <c r="AX17" s="180">
        <v>13.720494202965799</v>
      </c>
      <c r="AY17" s="187">
        <v>6.1480208620185399</v>
      </c>
      <c r="AZ17" s="180"/>
      <c r="BA17" s="188">
        <v>34.182927858179397</v>
      </c>
      <c r="BB17" s="189">
        <v>23.223610407744399</v>
      </c>
      <c r="BC17" s="190">
        <v>28.382703442574101</v>
      </c>
      <c r="BD17" s="180"/>
      <c r="BE17" s="191">
        <v>12.023857447732</v>
      </c>
    </row>
    <row r="18" spans="1:57" x14ac:dyDescent="0.25">
      <c r="A18" s="24" t="s">
        <v>29</v>
      </c>
      <c r="B18" s="44" t="str">
        <f t="shared" si="0"/>
        <v>Williamsburg, VA</v>
      </c>
      <c r="C18" s="12"/>
      <c r="D18" s="28" t="s">
        <v>16</v>
      </c>
      <c r="E18" s="31" t="s">
        <v>17</v>
      </c>
      <c r="F18" s="12"/>
      <c r="G18" s="186">
        <v>22.291993720565099</v>
      </c>
      <c r="H18" s="180">
        <v>27.130012844298498</v>
      </c>
      <c r="I18" s="180">
        <v>28.928214642500301</v>
      </c>
      <c r="J18" s="180">
        <v>28.0291137433994</v>
      </c>
      <c r="K18" s="180">
        <v>31.0118452975595</v>
      </c>
      <c r="L18" s="187">
        <v>27.478236049664599</v>
      </c>
      <c r="M18" s="180"/>
      <c r="N18" s="188">
        <v>56.357927786499197</v>
      </c>
      <c r="O18" s="189">
        <v>68.517197088625593</v>
      </c>
      <c r="P18" s="190">
        <v>62.437562437562399</v>
      </c>
      <c r="Q18" s="180"/>
      <c r="R18" s="191">
        <v>37.466615017635398</v>
      </c>
      <c r="S18" s="185"/>
      <c r="T18" s="186">
        <v>-29.410359371123501</v>
      </c>
      <c r="U18" s="180">
        <v>8.2276689358773396</v>
      </c>
      <c r="V18" s="180">
        <v>32.8016537733061</v>
      </c>
      <c r="W18" s="180">
        <v>18.895510830716699</v>
      </c>
      <c r="X18" s="180">
        <v>32.8296638110454</v>
      </c>
      <c r="Y18" s="187">
        <v>9.6043750778648302</v>
      </c>
      <c r="Z18" s="180"/>
      <c r="AA18" s="188">
        <v>96.609774862325807</v>
      </c>
      <c r="AB18" s="189">
        <v>102.386160069006</v>
      </c>
      <c r="AC18" s="190">
        <v>99.737719637651395</v>
      </c>
      <c r="AD18" s="180"/>
      <c r="AE18" s="191">
        <v>39.598798451011</v>
      </c>
      <c r="AF18" s="35"/>
      <c r="AG18" s="186">
        <v>21.605202973127501</v>
      </c>
      <c r="AH18" s="180">
        <v>24.0030017152658</v>
      </c>
      <c r="AI18" s="180">
        <v>24.1162608012568</v>
      </c>
      <c r="AJ18" s="180">
        <v>25.119617224880301</v>
      </c>
      <c r="AK18" s="180">
        <v>26.597871884596099</v>
      </c>
      <c r="AL18" s="187">
        <v>24.288857457174199</v>
      </c>
      <c r="AM18" s="180"/>
      <c r="AN18" s="188">
        <v>39.805755909447903</v>
      </c>
      <c r="AO18" s="189">
        <v>45.872313075769398</v>
      </c>
      <c r="AP18" s="190">
        <v>42.839034492608697</v>
      </c>
      <c r="AQ18" s="180"/>
      <c r="AR18" s="191">
        <v>29.590097858141402</v>
      </c>
      <c r="AS18" s="185"/>
      <c r="AT18" s="186">
        <v>11.1644882046538</v>
      </c>
      <c r="AU18" s="180">
        <v>29.035069461871</v>
      </c>
      <c r="AV18" s="180">
        <v>31.863079385981401</v>
      </c>
      <c r="AW18" s="180">
        <v>33.354568496957</v>
      </c>
      <c r="AX18" s="180">
        <v>42.957204335754803</v>
      </c>
      <c r="AY18" s="187">
        <v>29.515996081876999</v>
      </c>
      <c r="AZ18" s="180"/>
      <c r="BA18" s="188">
        <v>55.646098012878298</v>
      </c>
      <c r="BB18" s="189">
        <v>50.078063379874301</v>
      </c>
      <c r="BC18" s="190">
        <v>52.614569366609302</v>
      </c>
      <c r="BD18" s="180"/>
      <c r="BE18" s="191">
        <v>38.169991061910601</v>
      </c>
    </row>
    <row r="19" spans="1:57" x14ac:dyDescent="0.25">
      <c r="A19" s="24" t="s">
        <v>30</v>
      </c>
      <c r="B19" s="44" t="str">
        <f t="shared" si="0"/>
        <v>Virginia Beach, VA</v>
      </c>
      <c r="C19" s="12"/>
      <c r="D19" s="28" t="s">
        <v>16</v>
      </c>
      <c r="E19" s="31" t="s">
        <v>17</v>
      </c>
      <c r="F19" s="12"/>
      <c r="G19" s="186">
        <v>40.9098683085342</v>
      </c>
      <c r="H19" s="180">
        <v>46.237386694031102</v>
      </c>
      <c r="I19" s="180">
        <v>46.605096630750801</v>
      </c>
      <c r="J19" s="180">
        <v>42.269539935009398</v>
      </c>
      <c r="K19" s="180">
        <v>55.122284932443897</v>
      </c>
      <c r="L19" s="187">
        <v>46.228835300153897</v>
      </c>
      <c r="M19" s="180"/>
      <c r="N19" s="188">
        <v>75.483153754061902</v>
      </c>
      <c r="O19" s="189">
        <v>79.733196511031196</v>
      </c>
      <c r="P19" s="190">
        <v>77.608175132546606</v>
      </c>
      <c r="Q19" s="180"/>
      <c r="R19" s="191">
        <v>55.194360966551798</v>
      </c>
      <c r="S19" s="185"/>
      <c r="T19" s="186">
        <v>-31.713048931178399</v>
      </c>
      <c r="U19" s="180">
        <v>23.9240368766072</v>
      </c>
      <c r="V19" s="180">
        <v>23.888343764995099</v>
      </c>
      <c r="W19" s="180">
        <v>12.784845125535</v>
      </c>
      <c r="X19" s="180">
        <v>51.849819058632903</v>
      </c>
      <c r="Y19" s="187">
        <v>10.7983289346482</v>
      </c>
      <c r="Z19" s="180"/>
      <c r="AA19" s="188">
        <v>51.618056324678697</v>
      </c>
      <c r="AB19" s="189">
        <v>31.283938614653401</v>
      </c>
      <c r="AC19" s="190">
        <v>40.443814627067503</v>
      </c>
      <c r="AD19" s="180"/>
      <c r="AE19" s="191">
        <v>21.064732124510002</v>
      </c>
      <c r="AF19" s="35"/>
      <c r="AG19" s="186">
        <v>34.524851149192202</v>
      </c>
      <c r="AH19" s="180">
        <v>37.474124501162997</v>
      </c>
      <c r="AI19" s="180">
        <v>39.2752726263898</v>
      </c>
      <c r="AJ19" s="180">
        <v>39.354232911500397</v>
      </c>
      <c r="AK19" s="180">
        <v>42.733586127561601</v>
      </c>
      <c r="AL19" s="187">
        <v>38.673851641365601</v>
      </c>
      <c r="AM19" s="180"/>
      <c r="AN19" s="188">
        <v>56.995867240424303</v>
      </c>
      <c r="AO19" s="189">
        <v>62.869072472412697</v>
      </c>
      <c r="AP19" s="190">
        <v>59.9324698564185</v>
      </c>
      <c r="AQ19" s="180"/>
      <c r="AR19" s="191">
        <v>44.753885615758101</v>
      </c>
      <c r="AS19" s="185"/>
      <c r="AT19" s="186">
        <v>-16.3871067768785</v>
      </c>
      <c r="AU19" s="180">
        <v>4.8874017109699599</v>
      </c>
      <c r="AV19" s="180">
        <v>6.4609490204564297</v>
      </c>
      <c r="AW19" s="180">
        <v>4.5285416872695903</v>
      </c>
      <c r="AX19" s="180">
        <v>8.7755320990106398</v>
      </c>
      <c r="AY19" s="187">
        <v>1.3219991214290401</v>
      </c>
      <c r="AZ19" s="180"/>
      <c r="BA19" s="188">
        <v>4.0387350452135298</v>
      </c>
      <c r="BB19" s="189">
        <v>-1.72517986725179</v>
      </c>
      <c r="BC19" s="190">
        <v>0.93377024352739202</v>
      </c>
      <c r="BD19" s="180"/>
      <c r="BE19" s="191">
        <v>1.18697305338615</v>
      </c>
    </row>
    <row r="20" spans="1:57" x14ac:dyDescent="0.25">
      <c r="A20" s="41" t="s">
        <v>31</v>
      </c>
      <c r="B20" s="44" t="str">
        <f t="shared" si="0"/>
        <v>Norfolk/Portsmouth, VA</v>
      </c>
      <c r="C20" s="12"/>
      <c r="D20" s="28" t="s">
        <v>16</v>
      </c>
      <c r="E20" s="31" t="s">
        <v>17</v>
      </c>
      <c r="F20" s="12"/>
      <c r="G20" s="186">
        <v>51.985242445537502</v>
      </c>
      <c r="H20" s="180">
        <v>56.676036542515803</v>
      </c>
      <c r="I20" s="180">
        <v>56.781447645818602</v>
      </c>
      <c r="J20" s="180">
        <v>56.781447645818602</v>
      </c>
      <c r="K20" s="180">
        <v>57.097680955727299</v>
      </c>
      <c r="L20" s="187">
        <v>55.864371047083601</v>
      </c>
      <c r="M20" s="180"/>
      <c r="N20" s="188">
        <v>67.621222768798305</v>
      </c>
      <c r="O20" s="189">
        <v>74.209416725228294</v>
      </c>
      <c r="P20" s="190">
        <v>70.915319747013299</v>
      </c>
      <c r="Q20" s="180"/>
      <c r="R20" s="191">
        <v>60.164642104206401</v>
      </c>
      <c r="S20" s="185"/>
      <c r="T20" s="186">
        <v>-16.6213576902555</v>
      </c>
      <c r="U20" s="180">
        <v>14.013427118236301</v>
      </c>
      <c r="V20" s="180">
        <v>13.1848828511081</v>
      </c>
      <c r="W20" s="180">
        <v>10.9305136184967</v>
      </c>
      <c r="X20" s="180">
        <v>6.9570981090328603</v>
      </c>
      <c r="Y20" s="187">
        <v>4.6950872601326701</v>
      </c>
      <c r="Z20" s="180"/>
      <c r="AA20" s="188">
        <v>18.2591873137699</v>
      </c>
      <c r="AB20" s="189">
        <v>22.087152038699902</v>
      </c>
      <c r="AC20" s="190">
        <v>20.231635833932</v>
      </c>
      <c r="AD20" s="180"/>
      <c r="AE20" s="191">
        <v>9.4584742343556805</v>
      </c>
      <c r="AF20" s="35"/>
      <c r="AG20" s="186">
        <v>49.143534785664002</v>
      </c>
      <c r="AH20" s="180">
        <v>53.930955727336602</v>
      </c>
      <c r="AI20" s="180">
        <v>54.9147926914968</v>
      </c>
      <c r="AJ20" s="180">
        <v>55.151967673928297</v>
      </c>
      <c r="AK20" s="180">
        <v>55.916198172874203</v>
      </c>
      <c r="AL20" s="187">
        <v>53.811489810259999</v>
      </c>
      <c r="AM20" s="180"/>
      <c r="AN20" s="188">
        <v>65.341707659873506</v>
      </c>
      <c r="AO20" s="189">
        <v>70.326774420238905</v>
      </c>
      <c r="AP20" s="190">
        <v>67.834241040056199</v>
      </c>
      <c r="AQ20" s="180"/>
      <c r="AR20" s="191">
        <v>57.817990161630298</v>
      </c>
      <c r="AS20" s="185"/>
      <c r="AT20" s="186">
        <v>-5.0509188671614798</v>
      </c>
      <c r="AU20" s="180">
        <v>4.2252932935262804</v>
      </c>
      <c r="AV20" s="180">
        <v>3.4299803416406198</v>
      </c>
      <c r="AW20" s="180">
        <v>1.6225244038795801</v>
      </c>
      <c r="AX20" s="180">
        <v>2.6317959043334</v>
      </c>
      <c r="AY20" s="187">
        <v>1.3972692746532001</v>
      </c>
      <c r="AZ20" s="180"/>
      <c r="BA20" s="188">
        <v>11.146352183292001</v>
      </c>
      <c r="BB20" s="189">
        <v>12.709069561726601</v>
      </c>
      <c r="BC20" s="190">
        <v>11.9509728474829</v>
      </c>
      <c r="BD20" s="180"/>
      <c r="BE20" s="191">
        <v>4.7060401185359604</v>
      </c>
    </row>
    <row r="21" spans="1:57" x14ac:dyDescent="0.25">
      <c r="A21" s="42" t="s">
        <v>32</v>
      </c>
      <c r="B21" s="44" t="str">
        <f t="shared" si="0"/>
        <v>Newport News/Hampton, VA</v>
      </c>
      <c r="C21" s="12"/>
      <c r="D21" s="28" t="s">
        <v>16</v>
      </c>
      <c r="E21" s="31" t="s">
        <v>17</v>
      </c>
      <c r="F21" s="13"/>
      <c r="G21" s="186">
        <v>46.564337971596601</v>
      </c>
      <c r="H21" s="180">
        <v>53.048343135848498</v>
      </c>
      <c r="I21" s="180">
        <v>53.822980920958202</v>
      </c>
      <c r="J21" s="180">
        <v>54.325060966862701</v>
      </c>
      <c r="K21" s="180">
        <v>52.2306699182326</v>
      </c>
      <c r="L21" s="187">
        <v>51.998278582699697</v>
      </c>
      <c r="M21" s="180"/>
      <c r="N21" s="188">
        <v>64.294936164108407</v>
      </c>
      <c r="O21" s="189">
        <v>68.971453163104201</v>
      </c>
      <c r="P21" s="190">
        <v>66.633194663606304</v>
      </c>
      <c r="Q21" s="180"/>
      <c r="R21" s="191">
        <v>56.179683177244499</v>
      </c>
      <c r="S21" s="185"/>
      <c r="T21" s="186">
        <v>-21.3927056230388</v>
      </c>
      <c r="U21" s="180">
        <v>3.39732367850119</v>
      </c>
      <c r="V21" s="180">
        <v>5.3734359808093801</v>
      </c>
      <c r="W21" s="180">
        <v>5.3903192112437104</v>
      </c>
      <c r="X21" s="180">
        <v>3.6670688774159101</v>
      </c>
      <c r="Y21" s="187">
        <v>-1.3502375636963899</v>
      </c>
      <c r="Z21" s="180"/>
      <c r="AA21" s="188">
        <v>3.0356321247467801</v>
      </c>
      <c r="AB21" s="189">
        <v>3.0332348227127999</v>
      </c>
      <c r="AC21" s="190">
        <v>3.03439139734482</v>
      </c>
      <c r="AD21" s="180"/>
      <c r="AE21" s="191">
        <v>9.3201734590111801E-2</v>
      </c>
      <c r="AF21" s="35"/>
      <c r="AG21" s="186">
        <v>44.825618714784902</v>
      </c>
      <c r="AH21" s="180">
        <v>49.975037443834204</v>
      </c>
      <c r="AI21" s="180">
        <v>52.340592926366902</v>
      </c>
      <c r="AJ21" s="180">
        <v>52.215427529235001</v>
      </c>
      <c r="AK21" s="180">
        <v>51.628938239816897</v>
      </c>
      <c r="AL21" s="187">
        <v>50.193965979153099</v>
      </c>
      <c r="AM21" s="180"/>
      <c r="AN21" s="188">
        <v>69.137789221471195</v>
      </c>
      <c r="AO21" s="189">
        <v>71.444408682902406</v>
      </c>
      <c r="AP21" s="190">
        <v>70.2910989521868</v>
      </c>
      <c r="AQ21" s="180"/>
      <c r="AR21" s="191">
        <v>55.9313727992485</v>
      </c>
      <c r="AS21" s="185"/>
      <c r="AT21" s="186">
        <v>-8.2596121374070606</v>
      </c>
      <c r="AU21" s="180">
        <v>1.6299686659868</v>
      </c>
      <c r="AV21" s="180">
        <v>3.6371678452126699</v>
      </c>
      <c r="AW21" s="180">
        <v>2.6539283754668599</v>
      </c>
      <c r="AX21" s="180">
        <v>3.1481133057131299</v>
      </c>
      <c r="AY21" s="187">
        <v>0.60633105949953903</v>
      </c>
      <c r="AZ21" s="180"/>
      <c r="BA21" s="188">
        <v>25.177095480811499</v>
      </c>
      <c r="BB21" s="189">
        <v>18.857592917997401</v>
      </c>
      <c r="BC21" s="190">
        <v>21.8837323037211</v>
      </c>
      <c r="BD21" s="180"/>
      <c r="BE21" s="191">
        <v>7.3248885077876604</v>
      </c>
    </row>
    <row r="22" spans="1:57" x14ac:dyDescent="0.25">
      <c r="A22" s="43" t="s">
        <v>33</v>
      </c>
      <c r="B22" s="44" t="str">
        <f t="shared" si="0"/>
        <v>Chesapeake/Suffolk, VA</v>
      </c>
      <c r="C22" s="12"/>
      <c r="D22" s="29" t="s">
        <v>16</v>
      </c>
      <c r="E22" s="32" t="s">
        <v>17</v>
      </c>
      <c r="F22" s="12"/>
      <c r="G22" s="192">
        <v>56.331877729257599</v>
      </c>
      <c r="H22" s="193">
        <v>69.030567685589503</v>
      </c>
      <c r="I22" s="193">
        <v>72.104803493449694</v>
      </c>
      <c r="J22" s="193">
        <v>71.860262008733599</v>
      </c>
      <c r="K22" s="193">
        <v>66.934497816593804</v>
      </c>
      <c r="L22" s="194">
        <v>67.2524017467248</v>
      </c>
      <c r="M22" s="180"/>
      <c r="N22" s="195">
        <v>71.842794759825296</v>
      </c>
      <c r="O22" s="196">
        <v>79.703056768558895</v>
      </c>
      <c r="P22" s="197">
        <v>75.772925764192095</v>
      </c>
      <c r="Q22" s="180"/>
      <c r="R22" s="198">
        <v>69.686837180286901</v>
      </c>
      <c r="S22" s="185"/>
      <c r="T22" s="192">
        <v>-19.152669842065599</v>
      </c>
      <c r="U22" s="193">
        <v>9.9916504313943708</v>
      </c>
      <c r="V22" s="193">
        <v>11.087190527448801</v>
      </c>
      <c r="W22" s="193">
        <v>11.0991088306778</v>
      </c>
      <c r="X22" s="193">
        <v>6.5628476084538301</v>
      </c>
      <c r="Y22" s="194">
        <v>3.5166962413292402</v>
      </c>
      <c r="Z22" s="180"/>
      <c r="AA22" s="195">
        <v>14.4089012517385</v>
      </c>
      <c r="AB22" s="196">
        <v>21.485623003194799</v>
      </c>
      <c r="AC22" s="197">
        <v>18.024758536253501</v>
      </c>
      <c r="AD22" s="180"/>
      <c r="AE22" s="198">
        <v>7.6267920456297196</v>
      </c>
      <c r="AF22" s="36"/>
      <c r="AG22" s="192">
        <v>55.157205240174598</v>
      </c>
      <c r="AH22" s="193">
        <v>66.410480349344894</v>
      </c>
      <c r="AI22" s="193">
        <v>71.187772925764094</v>
      </c>
      <c r="AJ22" s="193">
        <v>70.681222707423501</v>
      </c>
      <c r="AK22" s="193">
        <v>65.917030567685501</v>
      </c>
      <c r="AL22" s="194">
        <v>65.870742358078601</v>
      </c>
      <c r="AM22" s="180"/>
      <c r="AN22" s="195">
        <v>68.873362445414799</v>
      </c>
      <c r="AO22" s="196">
        <v>71.978165938864606</v>
      </c>
      <c r="AP22" s="197">
        <v>70.425764192139695</v>
      </c>
      <c r="AQ22" s="180"/>
      <c r="AR22" s="198">
        <v>67.172177167810304</v>
      </c>
      <c r="AS22" s="96"/>
      <c r="AT22" s="192">
        <v>-5.9003203456753299</v>
      </c>
      <c r="AU22" s="193">
        <v>6.0308164261312101</v>
      </c>
      <c r="AV22" s="193">
        <v>8.8396314594738907</v>
      </c>
      <c r="AW22" s="193">
        <v>7.0998478131410003</v>
      </c>
      <c r="AX22" s="193">
        <v>5.2723341934584003</v>
      </c>
      <c r="AY22" s="194">
        <v>4.4683916006426898</v>
      </c>
      <c r="AZ22" s="180"/>
      <c r="BA22" s="195">
        <v>9.8558194608901495</v>
      </c>
      <c r="BB22" s="196">
        <v>8.5121790651744504</v>
      </c>
      <c r="BC22" s="197">
        <v>9.1650590584492502</v>
      </c>
      <c r="BD22" s="180"/>
      <c r="BE22" s="198">
        <v>5.83234227416136</v>
      </c>
    </row>
    <row r="23" spans="1:57" x14ac:dyDescent="0.25">
      <c r="A23" s="22" t="s">
        <v>43</v>
      </c>
      <c r="B23" s="44" t="str">
        <f t="shared" si="0"/>
        <v>Richmond CBD/Airport, VA</v>
      </c>
      <c r="C23" s="10"/>
      <c r="D23" s="27" t="s">
        <v>16</v>
      </c>
      <c r="E23" s="30" t="s">
        <v>17</v>
      </c>
      <c r="F23" s="3"/>
      <c r="G23" s="177">
        <v>36.986564299424103</v>
      </c>
      <c r="H23" s="178">
        <v>49.424184261036402</v>
      </c>
      <c r="I23" s="178">
        <v>55.547024952015299</v>
      </c>
      <c r="J23" s="178">
        <v>57.274472168905902</v>
      </c>
      <c r="K23" s="178">
        <v>54.414587332053699</v>
      </c>
      <c r="L23" s="179">
        <v>50.729366602687101</v>
      </c>
      <c r="M23" s="180"/>
      <c r="N23" s="181">
        <v>56.986564299424103</v>
      </c>
      <c r="O23" s="182">
        <v>65.9884836852207</v>
      </c>
      <c r="P23" s="183">
        <v>61.487523992322402</v>
      </c>
      <c r="Q23" s="180"/>
      <c r="R23" s="184">
        <v>53.803125856868597</v>
      </c>
      <c r="S23" s="185"/>
      <c r="T23" s="177">
        <v>-37.534854915569099</v>
      </c>
      <c r="U23" s="178">
        <v>1.5136820930080801</v>
      </c>
      <c r="V23" s="178">
        <v>20.047353268006798</v>
      </c>
      <c r="W23" s="178">
        <v>7.5123663284891604</v>
      </c>
      <c r="X23" s="178">
        <v>2.9158226042729201</v>
      </c>
      <c r="Y23" s="179">
        <v>-2.5615853861984301</v>
      </c>
      <c r="Z23" s="180"/>
      <c r="AA23" s="181">
        <v>7.8024787535898099</v>
      </c>
      <c r="AB23" s="182">
        <v>17.540594167192602</v>
      </c>
      <c r="AC23" s="183">
        <v>12.8180061149341</v>
      </c>
      <c r="AD23" s="180"/>
      <c r="AE23" s="184">
        <v>1.9776514068609701</v>
      </c>
      <c r="AF23" s="33"/>
      <c r="AG23" s="177">
        <v>39.313819577735103</v>
      </c>
      <c r="AH23" s="178">
        <v>51.804222648752301</v>
      </c>
      <c r="AI23" s="178">
        <v>57.048944337811903</v>
      </c>
      <c r="AJ23" s="178">
        <v>59.510556621880902</v>
      </c>
      <c r="AK23" s="178">
        <v>55.858925143953897</v>
      </c>
      <c r="AL23" s="179">
        <v>52.7072936660268</v>
      </c>
      <c r="AM23" s="180"/>
      <c r="AN23" s="181">
        <v>59.803262955854102</v>
      </c>
      <c r="AO23" s="182">
        <v>62.5</v>
      </c>
      <c r="AP23" s="183">
        <v>61.151631477926998</v>
      </c>
      <c r="AQ23" s="180"/>
      <c r="AR23" s="184">
        <v>55.119961612284001</v>
      </c>
      <c r="AS23" s="185"/>
      <c r="AT23" s="177">
        <v>7.9941371573852402</v>
      </c>
      <c r="AU23" s="178">
        <v>41.978450260522003</v>
      </c>
      <c r="AV23" s="178">
        <v>50.7352706342839</v>
      </c>
      <c r="AW23" s="178">
        <v>44.832481714116703</v>
      </c>
      <c r="AX23" s="178">
        <v>36.396985159870702</v>
      </c>
      <c r="AY23" s="179">
        <v>36.702805236113001</v>
      </c>
      <c r="AZ23" s="180"/>
      <c r="BA23" s="181">
        <v>25.530939071050799</v>
      </c>
      <c r="BB23" s="182">
        <v>16.2421785493963</v>
      </c>
      <c r="BC23" s="183">
        <v>20.6059558628262</v>
      </c>
      <c r="BD23" s="180"/>
      <c r="BE23" s="184">
        <v>31.154180414216501</v>
      </c>
    </row>
    <row r="24" spans="1:57" x14ac:dyDescent="0.25">
      <c r="A24" s="23" t="s">
        <v>44</v>
      </c>
      <c r="B24" s="44" t="str">
        <f t="shared" si="0"/>
        <v>Richmond North/Glen Allen, VA</v>
      </c>
      <c r="C24" s="11"/>
      <c r="D24" s="28" t="s">
        <v>16</v>
      </c>
      <c r="E24" s="31" t="s">
        <v>17</v>
      </c>
      <c r="F24" s="12"/>
      <c r="G24" s="186">
        <v>43.354810527465297</v>
      </c>
      <c r="H24" s="180">
        <v>52.353390848531099</v>
      </c>
      <c r="I24" s="180">
        <v>58.763787266572002</v>
      </c>
      <c r="J24" s="180">
        <v>60.183466200720702</v>
      </c>
      <c r="K24" s="180">
        <v>56.404936114447899</v>
      </c>
      <c r="L24" s="187">
        <v>54.212078191547398</v>
      </c>
      <c r="M24" s="180"/>
      <c r="N24" s="188">
        <v>71.682865567325507</v>
      </c>
      <c r="O24" s="189">
        <v>75.668887190127705</v>
      </c>
      <c r="P24" s="190">
        <v>73.675876378726599</v>
      </c>
      <c r="Q24" s="180"/>
      <c r="R24" s="191">
        <v>59.773163387884303</v>
      </c>
      <c r="S24" s="185"/>
      <c r="T24" s="186">
        <v>-40.806569348941302</v>
      </c>
      <c r="U24" s="180">
        <v>-15.6110248770079</v>
      </c>
      <c r="V24" s="180">
        <v>-3.5567808091175599</v>
      </c>
      <c r="W24" s="180">
        <v>-7.5522632171851001</v>
      </c>
      <c r="X24" s="180">
        <v>-14.057481571874799</v>
      </c>
      <c r="Y24" s="187">
        <v>-17.092399357159799</v>
      </c>
      <c r="Z24" s="180"/>
      <c r="AA24" s="188">
        <v>5.7111225342662797</v>
      </c>
      <c r="AB24" s="189">
        <v>14.417019729153999</v>
      </c>
      <c r="AC24" s="190">
        <v>10.009609015577899</v>
      </c>
      <c r="AD24" s="180"/>
      <c r="AE24" s="191">
        <v>-9.2159311788290292</v>
      </c>
      <c r="AF24" s="34"/>
      <c r="AG24" s="186">
        <v>43.237414000218401</v>
      </c>
      <c r="AH24" s="180">
        <v>51.752757453314402</v>
      </c>
      <c r="AI24" s="180">
        <v>56.847220705471202</v>
      </c>
      <c r="AJ24" s="180">
        <v>57.324997269848197</v>
      </c>
      <c r="AK24" s="180">
        <v>52.751993010811397</v>
      </c>
      <c r="AL24" s="187">
        <v>52.382876487932698</v>
      </c>
      <c r="AM24" s="180"/>
      <c r="AN24" s="188">
        <v>58.583597248006903</v>
      </c>
      <c r="AO24" s="189">
        <v>61.250955553128698</v>
      </c>
      <c r="AP24" s="190">
        <v>59.9172764005678</v>
      </c>
      <c r="AQ24" s="180"/>
      <c r="AR24" s="191">
        <v>54.535562177256999</v>
      </c>
      <c r="AS24" s="185"/>
      <c r="AT24" s="186">
        <v>-8.3384448078776092</v>
      </c>
      <c r="AU24" s="180">
        <v>7.4289665893459098</v>
      </c>
      <c r="AV24" s="180">
        <v>14.283323884164099</v>
      </c>
      <c r="AW24" s="180">
        <v>12.028762427334399</v>
      </c>
      <c r="AX24" s="180">
        <v>3.8785005036301698</v>
      </c>
      <c r="AY24" s="187">
        <v>6.0213429984119804</v>
      </c>
      <c r="AZ24" s="180"/>
      <c r="BA24" s="188">
        <v>6.3698908729320696</v>
      </c>
      <c r="BB24" s="189">
        <v>3.0673755993125602</v>
      </c>
      <c r="BC24" s="190">
        <v>4.65586257599311</v>
      </c>
      <c r="BD24" s="180"/>
      <c r="BE24" s="191">
        <v>5.5888845920661296</v>
      </c>
    </row>
    <row r="25" spans="1:57" x14ac:dyDescent="0.25">
      <c r="A25" s="24" t="s">
        <v>45</v>
      </c>
      <c r="B25" s="44" t="str">
        <f t="shared" si="0"/>
        <v>Richmond West/Midlothian, VA</v>
      </c>
      <c r="C25" s="12"/>
      <c r="D25" s="28" t="s">
        <v>16</v>
      </c>
      <c r="E25" s="31" t="s">
        <v>17</v>
      </c>
      <c r="F25" s="12"/>
      <c r="G25" s="186">
        <v>42.3570190641247</v>
      </c>
      <c r="H25" s="180">
        <v>55.424610051993</v>
      </c>
      <c r="I25" s="180">
        <v>59.688041594453999</v>
      </c>
      <c r="J25" s="180">
        <v>68.908145580589206</v>
      </c>
      <c r="K25" s="180">
        <v>67.071057192374298</v>
      </c>
      <c r="L25" s="187">
        <v>58.689774696707097</v>
      </c>
      <c r="M25" s="180"/>
      <c r="N25" s="188">
        <v>75.424610051993</v>
      </c>
      <c r="O25" s="189">
        <v>80.935875216637697</v>
      </c>
      <c r="P25" s="190">
        <v>78.180242634315405</v>
      </c>
      <c r="Q25" s="180"/>
      <c r="R25" s="191">
        <v>64.258479821738007</v>
      </c>
      <c r="S25" s="185"/>
      <c r="T25" s="186">
        <v>-45.078651685393197</v>
      </c>
      <c r="U25" s="180">
        <v>-25.798783836132401</v>
      </c>
      <c r="V25" s="180">
        <v>-17.7497640084107</v>
      </c>
      <c r="W25" s="180">
        <v>-6.92209525861084</v>
      </c>
      <c r="X25" s="180">
        <v>-9.4461820776837495</v>
      </c>
      <c r="Y25" s="187">
        <v>-21.2190905813512</v>
      </c>
      <c r="Z25" s="180"/>
      <c r="AA25" s="188">
        <v>0</v>
      </c>
      <c r="AB25" s="189">
        <v>8.6551884597487199</v>
      </c>
      <c r="AC25" s="190">
        <v>4.3005780346820801</v>
      </c>
      <c r="AD25" s="180"/>
      <c r="AE25" s="191">
        <v>-13.895709565156199</v>
      </c>
      <c r="AF25" s="35"/>
      <c r="AG25" s="186">
        <v>43.0589254766031</v>
      </c>
      <c r="AH25" s="180">
        <v>54.679376083188899</v>
      </c>
      <c r="AI25" s="180">
        <v>57.287694974003401</v>
      </c>
      <c r="AJ25" s="180">
        <v>59.896013864818002</v>
      </c>
      <c r="AK25" s="180">
        <v>56.733102253032897</v>
      </c>
      <c r="AL25" s="187">
        <v>54.3310225303292</v>
      </c>
      <c r="AM25" s="180"/>
      <c r="AN25" s="188">
        <v>58.249566724436697</v>
      </c>
      <c r="AO25" s="189">
        <v>62.461005199306697</v>
      </c>
      <c r="AP25" s="190">
        <v>60.355285961871701</v>
      </c>
      <c r="AQ25" s="180"/>
      <c r="AR25" s="191">
        <v>56.052240653627102</v>
      </c>
      <c r="AS25" s="185"/>
      <c r="AT25" s="186">
        <v>-14.2428247099195</v>
      </c>
      <c r="AU25" s="180">
        <v>1.4050597026721801</v>
      </c>
      <c r="AV25" s="180">
        <v>4.3961169426176703</v>
      </c>
      <c r="AW25" s="180">
        <v>4.0197228312753701</v>
      </c>
      <c r="AX25" s="180">
        <v>1.3494834146646699</v>
      </c>
      <c r="AY25" s="187">
        <v>-0.33434984074212398</v>
      </c>
      <c r="AZ25" s="180"/>
      <c r="BA25" s="188">
        <v>-4.8818451959813203</v>
      </c>
      <c r="BB25" s="189">
        <v>-5.7408133908722299</v>
      </c>
      <c r="BC25" s="190">
        <v>-5.32825880114176</v>
      </c>
      <c r="BD25" s="180"/>
      <c r="BE25" s="191">
        <v>-1.9259308214545401</v>
      </c>
    </row>
    <row r="26" spans="1:57" x14ac:dyDescent="0.25">
      <c r="A26" s="24" t="s">
        <v>46</v>
      </c>
      <c r="B26" s="44" t="str">
        <f t="shared" si="0"/>
        <v>Petersburg/Chester, VA</v>
      </c>
      <c r="C26" s="12"/>
      <c r="D26" s="28" t="s">
        <v>16</v>
      </c>
      <c r="E26" s="31" t="s">
        <v>17</v>
      </c>
      <c r="F26" s="12"/>
      <c r="G26" s="186">
        <v>51.933164950456501</v>
      </c>
      <c r="H26" s="180">
        <v>62.152710316689301</v>
      </c>
      <c r="I26" s="180">
        <v>63.7653001748591</v>
      </c>
      <c r="J26" s="180">
        <v>63.590441033611803</v>
      </c>
      <c r="K26" s="180">
        <v>59.607538371867101</v>
      </c>
      <c r="L26" s="187">
        <v>60.2098309694967</v>
      </c>
      <c r="M26" s="180"/>
      <c r="N26" s="188">
        <v>64.717311054983398</v>
      </c>
      <c r="O26" s="189">
        <v>68.195065086458101</v>
      </c>
      <c r="P26" s="190">
        <v>66.456188070720799</v>
      </c>
      <c r="Q26" s="180"/>
      <c r="R26" s="191">
        <v>61.994504426989302</v>
      </c>
      <c r="S26" s="185"/>
      <c r="T26" s="186">
        <v>-38.669987085566603</v>
      </c>
      <c r="U26" s="180">
        <v>-23.823088381083299</v>
      </c>
      <c r="V26" s="180">
        <v>-20.0104869838495</v>
      </c>
      <c r="W26" s="180">
        <v>-18.9124940173532</v>
      </c>
      <c r="X26" s="180">
        <v>-25.4868654823409</v>
      </c>
      <c r="Y26" s="187">
        <v>-25.557190314848299</v>
      </c>
      <c r="Z26" s="180"/>
      <c r="AA26" s="188">
        <v>-19.520271510167898</v>
      </c>
      <c r="AB26" s="189">
        <v>-7.8181977729778103</v>
      </c>
      <c r="AC26" s="190">
        <v>-13.9131222281719</v>
      </c>
      <c r="AD26" s="180"/>
      <c r="AE26" s="191">
        <v>-22.3399798889888</v>
      </c>
      <c r="AF26" s="35"/>
      <c r="AG26" s="186">
        <v>56.936079269477297</v>
      </c>
      <c r="AH26" s="180">
        <v>65.591606761220106</v>
      </c>
      <c r="AI26" s="180">
        <v>66.786477559743503</v>
      </c>
      <c r="AJ26" s="180">
        <v>66.956479502622798</v>
      </c>
      <c r="AK26" s="180">
        <v>63.371867107052601</v>
      </c>
      <c r="AL26" s="187">
        <v>63.928502040023297</v>
      </c>
      <c r="AM26" s="180"/>
      <c r="AN26" s="188">
        <v>61.501845735379803</v>
      </c>
      <c r="AO26" s="189">
        <v>62.9590052457742</v>
      </c>
      <c r="AP26" s="190">
        <v>62.230425490576998</v>
      </c>
      <c r="AQ26" s="180"/>
      <c r="AR26" s="191">
        <v>63.443337311610001</v>
      </c>
      <c r="AS26" s="185"/>
      <c r="AT26" s="186">
        <v>-7.2953181334932999</v>
      </c>
      <c r="AU26" s="180">
        <v>-1.4505989119701099</v>
      </c>
      <c r="AV26" s="180">
        <v>-0.96718195661339001</v>
      </c>
      <c r="AW26" s="180">
        <v>-0.88347717927613301</v>
      </c>
      <c r="AX26" s="180">
        <v>-1.8095543689751401</v>
      </c>
      <c r="AY26" s="187">
        <v>-2.4008663912161099</v>
      </c>
      <c r="AZ26" s="180"/>
      <c r="BA26" s="188">
        <v>-1.5146322897435101</v>
      </c>
      <c r="BB26" s="189">
        <v>-6.8627964546338802</v>
      </c>
      <c r="BC26" s="190">
        <v>-4.2946206412728198</v>
      </c>
      <c r="BD26" s="180"/>
      <c r="BE26" s="191">
        <v>-2.9391116824316899</v>
      </c>
    </row>
    <row r="27" spans="1:57" x14ac:dyDescent="0.25">
      <c r="A27" s="99" t="s">
        <v>100</v>
      </c>
      <c r="B27" s="45" t="s">
        <v>71</v>
      </c>
      <c r="C27" s="12"/>
      <c r="D27" s="28" t="s">
        <v>16</v>
      </c>
      <c r="E27" s="31" t="s">
        <v>17</v>
      </c>
      <c r="F27" s="12"/>
      <c r="G27" s="186">
        <v>29.967323706124098</v>
      </c>
      <c r="H27" s="180">
        <v>40.803204384947797</v>
      </c>
      <c r="I27" s="180">
        <v>43.728259723832601</v>
      </c>
      <c r="J27" s="180">
        <v>44.734900390007297</v>
      </c>
      <c r="K27" s="180">
        <v>43.390956045114301</v>
      </c>
      <c r="L27" s="187">
        <v>40.524928850005203</v>
      </c>
      <c r="M27" s="180"/>
      <c r="N27" s="188">
        <v>54.2689996837778</v>
      </c>
      <c r="O27" s="189">
        <v>56.9674291135237</v>
      </c>
      <c r="P27" s="190">
        <v>55.6182143986507</v>
      </c>
      <c r="Q27" s="180"/>
      <c r="R27" s="191">
        <v>44.837296149618197</v>
      </c>
      <c r="S27" s="185"/>
      <c r="T27" s="186">
        <v>-38.591710836275702</v>
      </c>
      <c r="U27" s="180">
        <v>-11.743761521938801</v>
      </c>
      <c r="V27" s="180">
        <v>-8.4393757290923794</v>
      </c>
      <c r="W27" s="180">
        <v>-14.429719984817901</v>
      </c>
      <c r="X27" s="180">
        <v>-14.6571666367083</v>
      </c>
      <c r="Y27" s="187">
        <v>-17.603203511581398</v>
      </c>
      <c r="Z27" s="180"/>
      <c r="AA27" s="188">
        <v>14.5231017409634</v>
      </c>
      <c r="AB27" s="189">
        <v>21.3648296678934</v>
      </c>
      <c r="AC27" s="190">
        <v>17.9277200818068</v>
      </c>
      <c r="AD27" s="180"/>
      <c r="AE27" s="191">
        <v>-7.75281654976538</v>
      </c>
      <c r="AF27" s="35"/>
      <c r="AG27" s="186">
        <v>30.688046800885399</v>
      </c>
      <c r="AH27" s="180">
        <v>40.944186781912002</v>
      </c>
      <c r="AI27" s="180">
        <v>43.242068093180102</v>
      </c>
      <c r="AJ27" s="180">
        <v>43.568831031938402</v>
      </c>
      <c r="AK27" s="180">
        <v>40.986349741751802</v>
      </c>
      <c r="AL27" s="187">
        <v>39.885896489933501</v>
      </c>
      <c r="AM27" s="180"/>
      <c r="AN27" s="188">
        <v>46.0366817750606</v>
      </c>
      <c r="AO27" s="189">
        <v>45.612416991672802</v>
      </c>
      <c r="AP27" s="190">
        <v>45.824549383366701</v>
      </c>
      <c r="AQ27" s="180"/>
      <c r="AR27" s="191">
        <v>41.582654459485902</v>
      </c>
      <c r="AS27" s="185"/>
      <c r="AT27" s="186">
        <v>-13.525122041240101</v>
      </c>
      <c r="AU27" s="180">
        <v>-0.376501984186072</v>
      </c>
      <c r="AV27" s="180">
        <v>0.49698239602482702</v>
      </c>
      <c r="AW27" s="180">
        <v>-3.46471185298648</v>
      </c>
      <c r="AX27" s="180">
        <v>-1.02649857254998</v>
      </c>
      <c r="AY27" s="187">
        <v>-3.26421269291682</v>
      </c>
      <c r="AZ27" s="180"/>
      <c r="BA27" s="188">
        <v>11.906429913488299</v>
      </c>
      <c r="BB27" s="189">
        <v>2.7541945839953001</v>
      </c>
      <c r="BC27" s="190">
        <v>7.1563552116987497</v>
      </c>
      <c r="BD27" s="180"/>
      <c r="BE27" s="191">
        <v>-0.20870005679219</v>
      </c>
    </row>
    <row r="28" spans="1:57" x14ac:dyDescent="0.25">
      <c r="A28" s="24" t="s">
        <v>48</v>
      </c>
      <c r="B28" s="44" t="str">
        <f t="shared" si="0"/>
        <v>Roanoke, VA</v>
      </c>
      <c r="C28" s="12"/>
      <c r="D28" s="28" t="s">
        <v>16</v>
      </c>
      <c r="E28" s="31" t="s">
        <v>17</v>
      </c>
      <c r="F28" s="12"/>
      <c r="G28" s="186">
        <v>32.580589553525201</v>
      </c>
      <c r="H28" s="180">
        <v>41.199793139113901</v>
      </c>
      <c r="I28" s="180">
        <v>45.664540596448802</v>
      </c>
      <c r="J28" s="180">
        <v>48.784692294431899</v>
      </c>
      <c r="K28" s="180">
        <v>61.006722978796702</v>
      </c>
      <c r="L28" s="187">
        <v>45.847267712463299</v>
      </c>
      <c r="M28" s="180"/>
      <c r="N28" s="188">
        <v>67.505602482330602</v>
      </c>
      <c r="O28" s="189">
        <v>63.558007240130998</v>
      </c>
      <c r="P28" s="190">
        <v>65.531804861230796</v>
      </c>
      <c r="Q28" s="180"/>
      <c r="R28" s="191">
        <v>51.471421183539697</v>
      </c>
      <c r="S28" s="185"/>
      <c r="T28" s="186">
        <v>-22.008592916278399</v>
      </c>
      <c r="U28" s="180">
        <v>-5.8955491657042201</v>
      </c>
      <c r="V28" s="180">
        <v>-5.1518165959997404</v>
      </c>
      <c r="W28" s="180">
        <v>-11.951097453289099</v>
      </c>
      <c r="X28" s="180">
        <v>19.728866872395798</v>
      </c>
      <c r="Y28" s="187">
        <v>-4.5090530799708697</v>
      </c>
      <c r="Z28" s="180"/>
      <c r="AA28" s="188">
        <v>51.324838204800699</v>
      </c>
      <c r="AB28" s="189">
        <v>44.4592097733128</v>
      </c>
      <c r="AC28" s="190">
        <v>47.915754681838003</v>
      </c>
      <c r="AD28" s="180"/>
      <c r="AE28" s="191">
        <v>9.6243733275763699</v>
      </c>
      <c r="AF28" s="35"/>
      <c r="AG28" s="186">
        <v>32.222892604723299</v>
      </c>
      <c r="AH28" s="180">
        <v>41.307533183933799</v>
      </c>
      <c r="AI28" s="180">
        <v>44.677641785898899</v>
      </c>
      <c r="AJ28" s="180">
        <v>45.354249267367599</v>
      </c>
      <c r="AK28" s="180">
        <v>47.599551801413497</v>
      </c>
      <c r="AL28" s="187">
        <v>42.232373728667397</v>
      </c>
      <c r="AM28" s="180"/>
      <c r="AN28" s="188">
        <v>51.676435097396997</v>
      </c>
      <c r="AO28" s="189">
        <v>50.254266505774801</v>
      </c>
      <c r="AP28" s="190">
        <v>50.965350801585899</v>
      </c>
      <c r="AQ28" s="180"/>
      <c r="AR28" s="191">
        <v>44.727510035215602</v>
      </c>
      <c r="AS28" s="185"/>
      <c r="AT28" s="186">
        <v>1.5142505838881</v>
      </c>
      <c r="AU28" s="180">
        <v>18.7814934961722</v>
      </c>
      <c r="AV28" s="180">
        <v>15.356725484059901</v>
      </c>
      <c r="AW28" s="180">
        <v>10.2416726184541</v>
      </c>
      <c r="AX28" s="180">
        <v>20.388840460100301</v>
      </c>
      <c r="AY28" s="187">
        <v>13.5735168274282</v>
      </c>
      <c r="AZ28" s="180"/>
      <c r="BA28" s="188">
        <v>32.0940959756268</v>
      </c>
      <c r="BB28" s="189">
        <v>21.994246061635199</v>
      </c>
      <c r="BC28" s="190">
        <v>26.913825536730801</v>
      </c>
      <c r="BD28" s="180"/>
      <c r="BE28" s="191">
        <v>17.5979627097358</v>
      </c>
    </row>
    <row r="29" spans="1:57" x14ac:dyDescent="0.25">
      <c r="A29" s="24" t="s">
        <v>49</v>
      </c>
      <c r="B29" s="44" t="str">
        <f t="shared" si="0"/>
        <v>Charlottesville, VA</v>
      </c>
      <c r="C29" s="12"/>
      <c r="D29" s="28" t="s">
        <v>16</v>
      </c>
      <c r="E29" s="31" t="s">
        <v>17</v>
      </c>
      <c r="F29" s="12"/>
      <c r="G29" s="186">
        <v>45.157200811358997</v>
      </c>
      <c r="H29" s="180">
        <v>54.444724250818403</v>
      </c>
      <c r="I29" s="180">
        <v>56.081591538655204</v>
      </c>
      <c r="J29" s="180">
        <v>60.387811634348999</v>
      </c>
      <c r="K29" s="180">
        <v>63.913371946612898</v>
      </c>
      <c r="L29" s="187">
        <v>56.011700625378197</v>
      </c>
      <c r="M29" s="180"/>
      <c r="N29" s="188">
        <v>74.313774867791395</v>
      </c>
      <c r="O29" s="189">
        <v>89.221858473935995</v>
      </c>
      <c r="P29" s="190">
        <v>81.767816670863695</v>
      </c>
      <c r="Q29" s="180"/>
      <c r="R29" s="191">
        <v>63.377745768815203</v>
      </c>
      <c r="S29" s="185"/>
      <c r="T29" s="186">
        <v>-24.618376923731301</v>
      </c>
      <c r="U29" s="180">
        <v>-6.3441754356940399</v>
      </c>
      <c r="V29" s="180">
        <v>-2.9100285679233</v>
      </c>
      <c r="W29" s="180">
        <v>-23.585570351581701</v>
      </c>
      <c r="X29" s="180">
        <v>-21.667274123130099</v>
      </c>
      <c r="Y29" s="187">
        <v>-16.753050289089899</v>
      </c>
      <c r="Z29" s="180"/>
      <c r="AA29" s="188">
        <v>5.0393954299512496</v>
      </c>
      <c r="AB29" s="189">
        <v>21.610615317214101</v>
      </c>
      <c r="AC29" s="190">
        <v>13.475542239873599</v>
      </c>
      <c r="AD29" s="180"/>
      <c r="AE29" s="191">
        <v>-7.6768783497587201</v>
      </c>
      <c r="AF29" s="35"/>
      <c r="AG29" s="186">
        <v>44.200998751560498</v>
      </c>
      <c r="AH29" s="180">
        <v>53.661120458652697</v>
      </c>
      <c r="AI29" s="180">
        <v>55.246467817896303</v>
      </c>
      <c r="AJ29" s="180">
        <v>57.2496075353218</v>
      </c>
      <c r="AK29" s="180">
        <v>55.6357927786499</v>
      </c>
      <c r="AL29" s="187">
        <v>53.188797875804703</v>
      </c>
      <c r="AM29" s="180"/>
      <c r="AN29" s="188">
        <v>64.521193092621601</v>
      </c>
      <c r="AO29" s="189">
        <v>71.529042386185196</v>
      </c>
      <c r="AP29" s="190">
        <v>68.025117739403399</v>
      </c>
      <c r="AQ29" s="180"/>
      <c r="AR29" s="191">
        <v>57.419510797550402</v>
      </c>
      <c r="AS29" s="185"/>
      <c r="AT29" s="186">
        <v>-1.76401100387924</v>
      </c>
      <c r="AU29" s="180">
        <v>8.8480131191876996</v>
      </c>
      <c r="AV29" s="180">
        <v>8.8661341078651397</v>
      </c>
      <c r="AW29" s="180">
        <v>2.8080448730039401E-2</v>
      </c>
      <c r="AX29" s="180">
        <v>-5.4035154598874104</v>
      </c>
      <c r="AY29" s="187">
        <v>1.85977398557379</v>
      </c>
      <c r="AZ29" s="180"/>
      <c r="BA29" s="188">
        <v>10.449182154251201</v>
      </c>
      <c r="BB29" s="189">
        <v>12.034510879107801</v>
      </c>
      <c r="BC29" s="190">
        <v>11.2770407972243</v>
      </c>
      <c r="BD29" s="180"/>
      <c r="BE29" s="191">
        <v>4.8481970594892196</v>
      </c>
    </row>
    <row r="30" spans="1:57" x14ac:dyDescent="0.25">
      <c r="A30" s="24" t="s">
        <v>50</v>
      </c>
      <c r="B30" s="46" t="s">
        <v>73</v>
      </c>
      <c r="C30" s="12"/>
      <c r="D30" s="28" t="s">
        <v>16</v>
      </c>
      <c r="E30" s="31" t="s">
        <v>17</v>
      </c>
      <c r="F30" s="12"/>
      <c r="G30" s="186">
        <v>40.458955798552203</v>
      </c>
      <c r="H30" s="180">
        <v>52.518096411519998</v>
      </c>
      <c r="I30" s="180">
        <v>60.8039427075311</v>
      </c>
      <c r="J30" s="180">
        <v>61.2505775450485</v>
      </c>
      <c r="K30" s="180">
        <v>59.972277837671299</v>
      </c>
      <c r="L30" s="187">
        <v>55.000770060064603</v>
      </c>
      <c r="M30" s="180"/>
      <c r="N30" s="188">
        <v>65.393500693053994</v>
      </c>
      <c r="O30" s="189">
        <v>67.703680887109101</v>
      </c>
      <c r="P30" s="190">
        <v>66.548590790081604</v>
      </c>
      <c r="Q30" s="180"/>
      <c r="R30" s="191">
        <v>58.300147411498003</v>
      </c>
      <c r="S30" s="185"/>
      <c r="T30" s="186">
        <v>25.893303843977201</v>
      </c>
      <c r="U30" s="180">
        <v>52.053697650389701</v>
      </c>
      <c r="V30" s="180">
        <v>72.1529393614843</v>
      </c>
      <c r="W30" s="180">
        <v>64.404249639449304</v>
      </c>
      <c r="X30" s="180">
        <v>89.443013254891596</v>
      </c>
      <c r="Y30" s="187">
        <v>60.905994264952902</v>
      </c>
      <c r="Z30" s="180"/>
      <c r="AA30" s="188">
        <v>70.709836056867601</v>
      </c>
      <c r="AB30" s="189">
        <v>65.580734974273597</v>
      </c>
      <c r="AC30" s="190">
        <v>68.061680001335702</v>
      </c>
      <c r="AD30" s="180"/>
      <c r="AE30" s="191">
        <v>63.171832576389498</v>
      </c>
      <c r="AF30" s="35"/>
      <c r="AG30" s="186">
        <v>35.5190204835977</v>
      </c>
      <c r="AH30" s="180">
        <v>48.933466810411197</v>
      </c>
      <c r="AI30" s="180">
        <v>53.961959032804501</v>
      </c>
      <c r="AJ30" s="180">
        <v>53.915755428923397</v>
      </c>
      <c r="AK30" s="180">
        <v>50.477437240104699</v>
      </c>
      <c r="AL30" s="187">
        <v>48.561527799168303</v>
      </c>
      <c r="AM30" s="180"/>
      <c r="AN30" s="188">
        <v>53.981210534421599</v>
      </c>
      <c r="AO30" s="189">
        <v>54.019713537655903</v>
      </c>
      <c r="AP30" s="190">
        <v>54.000462036038797</v>
      </c>
      <c r="AQ30" s="180"/>
      <c r="AR30" s="191">
        <v>50.115509009702699</v>
      </c>
      <c r="AS30" s="185"/>
      <c r="AT30" s="186">
        <v>22.4147514028598</v>
      </c>
      <c r="AU30" s="180">
        <v>37.536021892610201</v>
      </c>
      <c r="AV30" s="180">
        <v>39.298487291114498</v>
      </c>
      <c r="AW30" s="180">
        <v>32.700383362884601</v>
      </c>
      <c r="AX30" s="180">
        <v>38.901564185699101</v>
      </c>
      <c r="AY30" s="187">
        <v>34.666846295527002</v>
      </c>
      <c r="AZ30" s="180"/>
      <c r="BA30" s="188">
        <v>33.440751235739199</v>
      </c>
      <c r="BB30" s="189">
        <v>31.8360038786935</v>
      </c>
      <c r="BC30" s="190">
        <v>32.633237691724197</v>
      </c>
      <c r="BD30" s="180"/>
      <c r="BE30" s="191">
        <v>34.034160935880301</v>
      </c>
    </row>
    <row r="31" spans="1:57" x14ac:dyDescent="0.25">
      <c r="A31" s="24" t="s">
        <v>51</v>
      </c>
      <c r="B31" s="44" t="str">
        <f t="shared" si="0"/>
        <v>Staunton &amp; Harrisonburg, VA</v>
      </c>
      <c r="C31" s="12"/>
      <c r="D31" s="28" t="s">
        <v>16</v>
      </c>
      <c r="E31" s="31" t="s">
        <v>17</v>
      </c>
      <c r="F31" s="12"/>
      <c r="G31" s="186">
        <v>36.368989205102999</v>
      </c>
      <c r="H31" s="180">
        <v>47.340529931305198</v>
      </c>
      <c r="I31" s="180">
        <v>49.9509322865554</v>
      </c>
      <c r="J31" s="180">
        <v>51.933267909715397</v>
      </c>
      <c r="K31" s="180">
        <v>54.936211972522003</v>
      </c>
      <c r="L31" s="187">
        <v>48.105986261040201</v>
      </c>
      <c r="M31" s="180"/>
      <c r="N31" s="188">
        <v>78.606476938174595</v>
      </c>
      <c r="O31" s="189">
        <v>77.428851815505297</v>
      </c>
      <c r="P31" s="190">
        <v>78.017664376840003</v>
      </c>
      <c r="Q31" s="180"/>
      <c r="R31" s="191">
        <v>56.652180008411598</v>
      </c>
      <c r="S31" s="185"/>
      <c r="T31" s="186">
        <v>-15.9922733996438</v>
      </c>
      <c r="U31" s="180">
        <v>13.868761123503401</v>
      </c>
      <c r="V31" s="180">
        <v>12.3034753477039</v>
      </c>
      <c r="W31" s="180">
        <v>-4.1322461009783504</v>
      </c>
      <c r="X31" s="180">
        <v>0.50058980382827201</v>
      </c>
      <c r="Y31" s="187">
        <v>0.98663725272033598</v>
      </c>
      <c r="Z31" s="180"/>
      <c r="AA31" s="188">
        <v>42.523423147079697</v>
      </c>
      <c r="AB31" s="189">
        <v>31.8339433766787</v>
      </c>
      <c r="AC31" s="190">
        <v>37.010730401417703</v>
      </c>
      <c r="AD31" s="180"/>
      <c r="AE31" s="191">
        <v>12.6396446147728</v>
      </c>
      <c r="AF31" s="35"/>
      <c r="AG31" s="186">
        <v>33.846908734052903</v>
      </c>
      <c r="AH31" s="180">
        <v>43.218842001962699</v>
      </c>
      <c r="AI31" s="180">
        <v>46.678115799803699</v>
      </c>
      <c r="AJ31" s="180">
        <v>46.903827281648603</v>
      </c>
      <c r="AK31" s="180">
        <v>46.952894995093203</v>
      </c>
      <c r="AL31" s="187">
        <v>43.5201177625122</v>
      </c>
      <c r="AM31" s="180"/>
      <c r="AN31" s="188">
        <v>58.969578017664297</v>
      </c>
      <c r="AO31" s="189">
        <v>59.617271835132399</v>
      </c>
      <c r="AP31" s="190">
        <v>59.293424926398401</v>
      </c>
      <c r="AQ31" s="180"/>
      <c r="AR31" s="191">
        <v>48.026776952193998</v>
      </c>
      <c r="AS31" s="185"/>
      <c r="AT31" s="186">
        <v>-3.0847515852868601</v>
      </c>
      <c r="AU31" s="180">
        <v>6.6835100152351101</v>
      </c>
      <c r="AV31" s="180">
        <v>10.0225497756777</v>
      </c>
      <c r="AW31" s="180">
        <v>2.10453226883426</v>
      </c>
      <c r="AX31" s="180">
        <v>4.0128891743701596</v>
      </c>
      <c r="AY31" s="187">
        <v>4.1311579642607104</v>
      </c>
      <c r="AZ31" s="180"/>
      <c r="BA31" s="188">
        <v>17.247024837938302</v>
      </c>
      <c r="BB31" s="189">
        <v>9.6388249429071902</v>
      </c>
      <c r="BC31" s="190">
        <v>13.2946114453599</v>
      </c>
      <c r="BD31" s="180"/>
      <c r="BE31" s="191">
        <v>7.1851143377048103</v>
      </c>
    </row>
    <row r="32" spans="1:57" x14ac:dyDescent="0.25">
      <c r="A32" s="24" t="s">
        <v>52</v>
      </c>
      <c r="B32" s="44" t="str">
        <f t="shared" si="0"/>
        <v>Blacksburg &amp; Wytheville, VA</v>
      </c>
      <c r="C32" s="12"/>
      <c r="D32" s="28" t="s">
        <v>16</v>
      </c>
      <c r="E32" s="31" t="s">
        <v>17</v>
      </c>
      <c r="F32" s="12"/>
      <c r="G32" s="186">
        <v>26.631599454509999</v>
      </c>
      <c r="H32" s="180">
        <v>40.931229300603903</v>
      </c>
      <c r="I32" s="180">
        <v>45.626339372686502</v>
      </c>
      <c r="J32" s="180">
        <v>51.568283654782697</v>
      </c>
      <c r="K32" s="180">
        <v>53.808688875900998</v>
      </c>
      <c r="L32" s="187">
        <v>43.713228131696802</v>
      </c>
      <c r="M32" s="180"/>
      <c r="N32" s="188">
        <v>66.471848821351998</v>
      </c>
      <c r="O32" s="189">
        <v>66.647184882135207</v>
      </c>
      <c r="P32" s="190">
        <v>66.559516851743595</v>
      </c>
      <c r="Q32" s="180"/>
      <c r="R32" s="191">
        <v>50.240739194567297</v>
      </c>
      <c r="S32" s="185"/>
      <c r="T32" s="186">
        <v>-18.666092740628098</v>
      </c>
      <c r="U32" s="180">
        <v>30.7183923606507</v>
      </c>
      <c r="V32" s="180">
        <v>26.971294089469499</v>
      </c>
      <c r="W32" s="180">
        <v>41.071856434922999</v>
      </c>
      <c r="X32" s="180">
        <v>54.5608201159502</v>
      </c>
      <c r="Y32" s="187">
        <v>27.548690094966499</v>
      </c>
      <c r="Z32" s="180"/>
      <c r="AA32" s="188">
        <v>90.081523349289697</v>
      </c>
      <c r="AB32" s="189">
        <v>82.490658659303193</v>
      </c>
      <c r="AC32" s="190">
        <v>86.203765163665395</v>
      </c>
      <c r="AD32" s="180"/>
      <c r="AE32" s="191">
        <v>44.8157786405664</v>
      </c>
      <c r="AF32" s="35"/>
      <c r="AG32" s="186">
        <v>25.852328073251499</v>
      </c>
      <c r="AH32" s="180">
        <v>38.252483927527699</v>
      </c>
      <c r="AI32" s="180">
        <v>41.856614065848397</v>
      </c>
      <c r="AJ32" s="180">
        <v>43.605104227547201</v>
      </c>
      <c r="AK32" s="180">
        <v>40.809468147282203</v>
      </c>
      <c r="AL32" s="187">
        <v>38.075199688291399</v>
      </c>
      <c r="AM32" s="180"/>
      <c r="AN32" s="188">
        <v>45.821157218001098</v>
      </c>
      <c r="AO32" s="189">
        <v>45.261055912721602</v>
      </c>
      <c r="AP32" s="190">
        <v>45.541106565361297</v>
      </c>
      <c r="AQ32" s="180"/>
      <c r="AR32" s="191">
        <v>40.208315938882798</v>
      </c>
      <c r="AS32" s="185"/>
      <c r="AT32" s="186">
        <v>5.0408249879304101</v>
      </c>
      <c r="AU32" s="180">
        <v>34.202850666881602</v>
      </c>
      <c r="AV32" s="180">
        <v>30.394860331641901</v>
      </c>
      <c r="AW32" s="180">
        <v>27.0762886816701</v>
      </c>
      <c r="AX32" s="180">
        <v>23.1119491776773</v>
      </c>
      <c r="AY32" s="187">
        <v>24.6916309684796</v>
      </c>
      <c r="AZ32" s="180"/>
      <c r="BA32" s="188">
        <v>45.321829007910303</v>
      </c>
      <c r="BB32" s="189">
        <v>34.632236097569198</v>
      </c>
      <c r="BC32" s="190">
        <v>39.805777249781897</v>
      </c>
      <c r="BD32" s="180"/>
      <c r="BE32" s="191">
        <v>29.2120767046307</v>
      </c>
    </row>
    <row r="33" spans="1:57" x14ac:dyDescent="0.25">
      <c r="A33" s="24" t="s">
        <v>53</v>
      </c>
      <c r="B33" s="44" t="str">
        <f t="shared" si="0"/>
        <v>Lynchburg, VA</v>
      </c>
      <c r="C33" s="12"/>
      <c r="D33" s="28" t="s">
        <v>16</v>
      </c>
      <c r="E33" s="31" t="s">
        <v>17</v>
      </c>
      <c r="F33" s="12"/>
      <c r="G33" s="186">
        <v>35.300101729399699</v>
      </c>
      <c r="H33" s="180">
        <v>52.356731095286499</v>
      </c>
      <c r="I33" s="180">
        <v>64.971176670057602</v>
      </c>
      <c r="J33" s="180">
        <v>71.685317056629302</v>
      </c>
      <c r="K33" s="180">
        <v>87.0803662258392</v>
      </c>
      <c r="L33" s="187">
        <v>62.278738555442501</v>
      </c>
      <c r="M33" s="180"/>
      <c r="N33" s="188">
        <v>88.063750423872406</v>
      </c>
      <c r="O33" s="189">
        <v>79.382841641234293</v>
      </c>
      <c r="P33" s="190">
        <v>83.723296032553407</v>
      </c>
      <c r="Q33" s="180"/>
      <c r="R33" s="191">
        <v>68.405754977474203</v>
      </c>
      <c r="S33" s="185"/>
      <c r="T33" s="186">
        <v>-50.368660389006202</v>
      </c>
      <c r="U33" s="180">
        <v>-23.3671375318124</v>
      </c>
      <c r="V33" s="180">
        <v>-3.5207351454158999</v>
      </c>
      <c r="W33" s="180">
        <v>2.14640221591893</v>
      </c>
      <c r="X33" s="180">
        <v>35.138870227835397</v>
      </c>
      <c r="Y33" s="187">
        <v>-8.7905109987806291</v>
      </c>
      <c r="Z33" s="180"/>
      <c r="AA33" s="188">
        <v>41.561761674856903</v>
      </c>
      <c r="AB33" s="189">
        <v>22.999787597956399</v>
      </c>
      <c r="AC33" s="190">
        <v>32.110140981822802</v>
      </c>
      <c r="AD33" s="180"/>
      <c r="AE33" s="191">
        <v>2.2829377736335101</v>
      </c>
      <c r="AF33" s="35"/>
      <c r="AG33" s="186">
        <v>32.748389284503197</v>
      </c>
      <c r="AH33" s="180">
        <v>48.397761953204402</v>
      </c>
      <c r="AI33" s="180">
        <v>55.688368938623199</v>
      </c>
      <c r="AJ33" s="180">
        <v>55.832485588334997</v>
      </c>
      <c r="AK33" s="180">
        <v>58.273991183451997</v>
      </c>
      <c r="AL33" s="187">
        <v>50.188199389623598</v>
      </c>
      <c r="AM33" s="180"/>
      <c r="AN33" s="188">
        <v>68.201085113597799</v>
      </c>
      <c r="AO33" s="189">
        <v>57.002373685995202</v>
      </c>
      <c r="AP33" s="190">
        <v>62.601729399796497</v>
      </c>
      <c r="AQ33" s="180"/>
      <c r="AR33" s="191">
        <v>53.734922249672998</v>
      </c>
      <c r="AS33" s="185"/>
      <c r="AT33" s="186">
        <v>-14.054526327131301</v>
      </c>
      <c r="AU33" s="180">
        <v>7.7284519026036103</v>
      </c>
      <c r="AV33" s="180">
        <v>13.2897701320944</v>
      </c>
      <c r="AW33" s="180">
        <v>10.618929292111</v>
      </c>
      <c r="AX33" s="180">
        <v>28.696093898341498</v>
      </c>
      <c r="AY33" s="187">
        <v>10.091683070471101</v>
      </c>
      <c r="AZ33" s="180"/>
      <c r="BA33" s="188">
        <v>37.329760640165297</v>
      </c>
      <c r="BB33" s="189">
        <v>8.5427835911459393</v>
      </c>
      <c r="BC33" s="190">
        <v>22.534272518788601</v>
      </c>
      <c r="BD33" s="180"/>
      <c r="BE33" s="191">
        <v>13.9429380259313</v>
      </c>
    </row>
    <row r="34" spans="1:57" x14ac:dyDescent="0.25">
      <c r="A34" s="24" t="s">
        <v>78</v>
      </c>
      <c r="B34" s="44" t="str">
        <f t="shared" si="0"/>
        <v>Central Virginia</v>
      </c>
      <c r="C34" s="12"/>
      <c r="D34" s="28" t="s">
        <v>16</v>
      </c>
      <c r="E34" s="31" t="s">
        <v>17</v>
      </c>
      <c r="F34" s="12"/>
      <c r="G34" s="186">
        <v>42.773385151433899</v>
      </c>
      <c r="H34" s="180">
        <v>54.112133891213297</v>
      </c>
      <c r="I34" s="180">
        <v>59.233472803347198</v>
      </c>
      <c r="J34" s="180">
        <v>61.861087866108697</v>
      </c>
      <c r="K34" s="180">
        <v>61.302092050209197</v>
      </c>
      <c r="L34" s="187">
        <v>55.858799582183799</v>
      </c>
      <c r="M34" s="180"/>
      <c r="N34" s="188">
        <v>70.172384937238405</v>
      </c>
      <c r="O34" s="189">
        <v>75.106276150627593</v>
      </c>
      <c r="P34" s="190">
        <v>72.639330543932999</v>
      </c>
      <c r="Q34" s="180"/>
      <c r="R34" s="191">
        <v>60.653856086619598</v>
      </c>
      <c r="S34" s="185"/>
      <c r="T34" s="186">
        <v>-39.051843135868801</v>
      </c>
      <c r="U34" s="180">
        <v>-14.9844874669019</v>
      </c>
      <c r="V34" s="180">
        <v>-4.974548182815</v>
      </c>
      <c r="W34" s="180">
        <v>-9.3214659462877307</v>
      </c>
      <c r="X34" s="180">
        <v>-10.1979966166226</v>
      </c>
      <c r="Y34" s="187">
        <v>-16.039130458000201</v>
      </c>
      <c r="Z34" s="180"/>
      <c r="AA34" s="188">
        <v>4.3631303885354802</v>
      </c>
      <c r="AB34" s="189">
        <v>12.7196256909384</v>
      </c>
      <c r="AC34" s="190">
        <v>8.5224134761048802</v>
      </c>
      <c r="AD34" s="180"/>
      <c r="AE34" s="191">
        <v>-8.9901338270908404</v>
      </c>
      <c r="AF34" s="35"/>
      <c r="AG34" s="186">
        <v>43.961683774114803</v>
      </c>
      <c r="AH34" s="180">
        <v>54.560724701871003</v>
      </c>
      <c r="AI34" s="180">
        <v>58.435181234890102</v>
      </c>
      <c r="AJ34" s="180">
        <v>59.486703306815201</v>
      </c>
      <c r="AK34" s="180">
        <v>56.413280799056302</v>
      </c>
      <c r="AL34" s="187">
        <v>54.569826833600303</v>
      </c>
      <c r="AM34" s="180"/>
      <c r="AN34" s="188">
        <v>61.0301068252733</v>
      </c>
      <c r="AO34" s="189">
        <v>62.687278841568997</v>
      </c>
      <c r="AP34" s="190">
        <v>61.858692833421102</v>
      </c>
      <c r="AQ34" s="180"/>
      <c r="AR34" s="191">
        <v>56.651820062986502</v>
      </c>
      <c r="AS34" s="185"/>
      <c r="AT34" s="186">
        <v>-4.7895508695749403</v>
      </c>
      <c r="AU34" s="180">
        <v>10.898611406721001</v>
      </c>
      <c r="AV34" s="180">
        <v>14.802589720663301</v>
      </c>
      <c r="AW34" s="180">
        <v>11.759222501625199</v>
      </c>
      <c r="AX34" s="180">
        <v>8.6095256314523692</v>
      </c>
      <c r="AY34" s="187">
        <v>8.5139945725298904</v>
      </c>
      <c r="AZ34" s="180"/>
      <c r="BA34" s="188">
        <v>11.4519442590789</v>
      </c>
      <c r="BB34" s="189">
        <v>5.2418273767069001</v>
      </c>
      <c r="BC34" s="190">
        <v>8.2163579330070906</v>
      </c>
      <c r="BD34" s="180"/>
      <c r="BE34" s="191">
        <v>8.4199316289943305</v>
      </c>
    </row>
    <row r="35" spans="1:57" x14ac:dyDescent="0.25">
      <c r="A35" s="24" t="s">
        <v>79</v>
      </c>
      <c r="B35" s="44" t="str">
        <f t="shared" si="0"/>
        <v>Chesapeake Bay</v>
      </c>
      <c r="C35" s="12"/>
      <c r="D35" s="28" t="s">
        <v>16</v>
      </c>
      <c r="E35" s="31" t="s">
        <v>17</v>
      </c>
      <c r="F35" s="12"/>
      <c r="G35" s="186">
        <v>36.216216216216203</v>
      </c>
      <c r="H35" s="180">
        <v>49.297297297297199</v>
      </c>
      <c r="I35" s="180">
        <v>51.783783783783697</v>
      </c>
      <c r="J35" s="180">
        <v>49.729729729729698</v>
      </c>
      <c r="K35" s="180">
        <v>45.513513513513502</v>
      </c>
      <c r="L35" s="187">
        <v>46.508108108108097</v>
      </c>
      <c r="M35" s="180"/>
      <c r="N35" s="188">
        <v>45.081081081081003</v>
      </c>
      <c r="O35" s="189">
        <v>50.8108108108108</v>
      </c>
      <c r="P35" s="190">
        <v>47.945945945945901</v>
      </c>
      <c r="Q35" s="180"/>
      <c r="R35" s="191">
        <v>46.918918918918898</v>
      </c>
      <c r="S35" s="185"/>
      <c r="T35" s="186">
        <v>-41.7290367290367</v>
      </c>
      <c r="U35" s="180">
        <v>-13.7726716263301</v>
      </c>
      <c r="V35" s="180">
        <v>10.6189764232317</v>
      </c>
      <c r="W35" s="180">
        <v>-13.9161230195712</v>
      </c>
      <c r="X35" s="180">
        <v>-21.887918687918599</v>
      </c>
      <c r="Y35" s="187">
        <v>-17.588880090821402</v>
      </c>
      <c r="Z35" s="180"/>
      <c r="AA35" s="188">
        <v>-16.182582582582501</v>
      </c>
      <c r="AB35" s="189">
        <v>-8.2481042193272405</v>
      </c>
      <c r="AC35" s="190">
        <v>-12.1574275004931</v>
      </c>
      <c r="AD35" s="180"/>
      <c r="AE35" s="191">
        <v>-16.0737688566652</v>
      </c>
      <c r="AF35" s="35"/>
      <c r="AG35" s="186">
        <v>36.080870917573797</v>
      </c>
      <c r="AH35" s="180">
        <v>48.574390876101603</v>
      </c>
      <c r="AI35" s="180">
        <v>53.082826144482603</v>
      </c>
      <c r="AJ35" s="180">
        <v>51.812648848901802</v>
      </c>
      <c r="AK35" s="180">
        <v>45.461762370997597</v>
      </c>
      <c r="AL35" s="187">
        <v>46.9637327454993</v>
      </c>
      <c r="AM35" s="180"/>
      <c r="AN35" s="188">
        <v>45.514686424980098</v>
      </c>
      <c r="AO35" s="189">
        <v>44.270971156390502</v>
      </c>
      <c r="AP35" s="190">
        <v>44.8928287906853</v>
      </c>
      <c r="AQ35" s="180"/>
      <c r="AR35" s="191">
        <v>46.375558979369401</v>
      </c>
      <c r="AS35" s="185"/>
      <c r="AT35" s="186">
        <v>-16.802235570425001</v>
      </c>
      <c r="AU35" s="180">
        <v>-1.3543930816345999</v>
      </c>
      <c r="AV35" s="180">
        <v>6.2696852652406498</v>
      </c>
      <c r="AW35" s="180">
        <v>0.860639922159533</v>
      </c>
      <c r="AX35" s="180">
        <v>-6.2308121918746702</v>
      </c>
      <c r="AY35" s="187">
        <v>-3.13285613421982</v>
      </c>
      <c r="AZ35" s="180"/>
      <c r="BA35" s="188">
        <v>3.5484458421318998</v>
      </c>
      <c r="BB35" s="189">
        <v>-7.4725380332419897</v>
      </c>
      <c r="BC35" s="190">
        <v>-2.1956286650277699</v>
      </c>
      <c r="BD35" s="180"/>
      <c r="BE35" s="191">
        <v>-2.8680625418918702</v>
      </c>
    </row>
    <row r="36" spans="1:57" x14ac:dyDescent="0.25">
      <c r="A36" s="24" t="s">
        <v>80</v>
      </c>
      <c r="B36" s="44" t="str">
        <f t="shared" si="0"/>
        <v>Coastal Virginia - Eastern Shore</v>
      </c>
      <c r="C36" s="12"/>
      <c r="D36" s="28" t="s">
        <v>16</v>
      </c>
      <c r="E36" s="31" t="s">
        <v>17</v>
      </c>
      <c r="F36" s="12"/>
      <c r="G36" s="186">
        <v>31.6233309908643</v>
      </c>
      <c r="H36" s="180">
        <v>40.899508081517901</v>
      </c>
      <c r="I36" s="180">
        <v>44.342937456078701</v>
      </c>
      <c r="J36" s="180">
        <v>45.748418833450401</v>
      </c>
      <c r="K36" s="180">
        <v>46.170063246661897</v>
      </c>
      <c r="L36" s="187">
        <v>41.756851721714597</v>
      </c>
      <c r="M36" s="180"/>
      <c r="N36" s="188">
        <v>64.581869290231893</v>
      </c>
      <c r="O36" s="189">
        <v>62.965565706254303</v>
      </c>
      <c r="P36" s="190">
        <v>63.773717498243101</v>
      </c>
      <c r="Q36" s="180"/>
      <c r="R36" s="191">
        <v>48.047384800722803</v>
      </c>
      <c r="S36" s="185"/>
      <c r="T36" s="186">
        <v>-29.5774647887323</v>
      </c>
      <c r="U36" s="180">
        <v>-2.1848739495798299</v>
      </c>
      <c r="V36" s="180">
        <v>-2.1705426356589101</v>
      </c>
      <c r="W36" s="180">
        <v>-7</v>
      </c>
      <c r="X36" s="180">
        <v>-3.0973451327433601</v>
      </c>
      <c r="Y36" s="187">
        <v>-8.7810868897758603</v>
      </c>
      <c r="Z36" s="180"/>
      <c r="AA36" s="188">
        <v>10.191846522781701</v>
      </c>
      <c r="AB36" s="189">
        <v>8.7378640776699008</v>
      </c>
      <c r="AC36" s="190">
        <v>9.4692400482508994</v>
      </c>
      <c r="AD36" s="180"/>
      <c r="AE36" s="191">
        <v>-2.6246185147507601</v>
      </c>
      <c r="AF36" s="35"/>
      <c r="AG36" s="186">
        <v>28.689388615600802</v>
      </c>
      <c r="AH36" s="180">
        <v>39.265635980323196</v>
      </c>
      <c r="AI36" s="180">
        <v>42.4279690794096</v>
      </c>
      <c r="AJ36" s="180">
        <v>43.0428671820098</v>
      </c>
      <c r="AK36" s="180">
        <v>41.180604356992198</v>
      </c>
      <c r="AL36" s="187">
        <v>38.921293042867099</v>
      </c>
      <c r="AM36" s="180"/>
      <c r="AN36" s="188">
        <v>48.172874209416698</v>
      </c>
      <c r="AO36" s="189">
        <v>47.083626141953602</v>
      </c>
      <c r="AP36" s="190">
        <v>47.628250175685103</v>
      </c>
      <c r="AQ36" s="180"/>
      <c r="AR36" s="191">
        <v>41.408995080815103</v>
      </c>
      <c r="AS36" s="185"/>
      <c r="AT36" s="186">
        <v>-12.1570736955352</v>
      </c>
      <c r="AU36" s="180">
        <v>2.4289642529789099</v>
      </c>
      <c r="AV36" s="180">
        <v>4.0948275862068897</v>
      </c>
      <c r="AW36" s="180">
        <v>2.5533696107157802</v>
      </c>
      <c r="AX36" s="180">
        <v>5.2064631956912004</v>
      </c>
      <c r="AY36" s="187">
        <v>0.90180360721442798</v>
      </c>
      <c r="AZ36" s="180"/>
      <c r="BA36" s="188">
        <v>12.2390503479328</v>
      </c>
      <c r="BB36" s="189">
        <v>1.05580693815987</v>
      </c>
      <c r="BC36" s="190">
        <v>6.41805691854759</v>
      </c>
      <c r="BD36" s="180"/>
      <c r="BE36" s="191">
        <v>2.6504075157095701</v>
      </c>
    </row>
    <row r="37" spans="1:57" x14ac:dyDescent="0.25">
      <c r="A37" s="24" t="s">
        <v>81</v>
      </c>
      <c r="B37" s="44" t="str">
        <f t="shared" si="0"/>
        <v>Coastal Virginia - Hampton Roads</v>
      </c>
      <c r="C37" s="12"/>
      <c r="D37" s="28" t="s">
        <v>16</v>
      </c>
      <c r="E37" s="31" t="s">
        <v>17</v>
      </c>
      <c r="F37" s="12"/>
      <c r="G37" s="186">
        <v>42.309907044338999</v>
      </c>
      <c r="H37" s="180">
        <v>48.811319202610399</v>
      </c>
      <c r="I37" s="180">
        <v>49.856042117963199</v>
      </c>
      <c r="J37" s="180">
        <v>48.3972689133236</v>
      </c>
      <c r="K37" s="180">
        <v>51.9838767172118</v>
      </c>
      <c r="L37" s="187">
        <v>48.271682799089596</v>
      </c>
      <c r="M37" s="180"/>
      <c r="N37" s="188">
        <v>68.019413748663197</v>
      </c>
      <c r="O37" s="189">
        <v>74.825194000383803</v>
      </c>
      <c r="P37" s="190">
        <v>71.422303874523493</v>
      </c>
      <c r="Q37" s="180"/>
      <c r="R37" s="191">
        <v>54.886145963499303</v>
      </c>
      <c r="S37" s="185"/>
      <c r="T37" s="186">
        <v>-24.593733093004499</v>
      </c>
      <c r="U37" s="180">
        <v>12.9291501469996</v>
      </c>
      <c r="V37" s="180">
        <v>15.294682302021901</v>
      </c>
      <c r="W37" s="180">
        <v>11.0425467185089</v>
      </c>
      <c r="X37" s="180">
        <v>20.925328469847699</v>
      </c>
      <c r="Y37" s="187">
        <v>5.3289130112717702</v>
      </c>
      <c r="Z37" s="180"/>
      <c r="AA37" s="188">
        <v>33.129377524927399</v>
      </c>
      <c r="AB37" s="189">
        <v>30.468871755865599</v>
      </c>
      <c r="AC37" s="190">
        <v>31.7223558479762</v>
      </c>
      <c r="AD37" s="180"/>
      <c r="AE37" s="191">
        <v>13.807226470010599</v>
      </c>
      <c r="AF37" s="35"/>
      <c r="AG37" s="186">
        <v>39.239968474796903</v>
      </c>
      <c r="AH37" s="180">
        <v>44.0311140047287</v>
      </c>
      <c r="AI37" s="180">
        <v>45.925296532065197</v>
      </c>
      <c r="AJ37" s="180">
        <v>46.108937418201002</v>
      </c>
      <c r="AK37" s="180">
        <v>46.762087385289597</v>
      </c>
      <c r="AL37" s="187">
        <v>44.4139153981505</v>
      </c>
      <c r="AM37" s="180"/>
      <c r="AN37" s="188">
        <v>59.030954663744602</v>
      </c>
      <c r="AO37" s="189">
        <v>63.847418161895597</v>
      </c>
      <c r="AP37" s="190">
        <v>61.439186412820099</v>
      </c>
      <c r="AQ37" s="180"/>
      <c r="AR37" s="191">
        <v>49.280068587266697</v>
      </c>
      <c r="AS37" s="185"/>
      <c r="AT37" s="186">
        <v>-8.2423108209433398</v>
      </c>
      <c r="AU37" s="180">
        <v>6.1436631231684498</v>
      </c>
      <c r="AV37" s="180">
        <v>7.52650279084496</v>
      </c>
      <c r="AW37" s="180">
        <v>6.3467667847299802</v>
      </c>
      <c r="AX37" s="180">
        <v>8.2182921881096007</v>
      </c>
      <c r="AY37" s="187">
        <v>4.0011608316997398</v>
      </c>
      <c r="AZ37" s="180"/>
      <c r="BA37" s="188">
        <v>15.4850917454556</v>
      </c>
      <c r="BB37" s="189">
        <v>12.053243246943399</v>
      </c>
      <c r="BC37" s="190">
        <v>13.676083005806101</v>
      </c>
      <c r="BD37" s="180"/>
      <c r="BE37" s="191">
        <v>7.2565825538139297</v>
      </c>
    </row>
    <row r="38" spans="1:57" x14ac:dyDescent="0.25">
      <c r="A38" s="25" t="s">
        <v>82</v>
      </c>
      <c r="B38" s="44" t="str">
        <f t="shared" si="0"/>
        <v>Northern Virginia</v>
      </c>
      <c r="C38" s="12"/>
      <c r="D38" s="28" t="s">
        <v>16</v>
      </c>
      <c r="E38" s="31" t="s">
        <v>17</v>
      </c>
      <c r="F38" s="13"/>
      <c r="G38" s="186">
        <v>37.402910185649702</v>
      </c>
      <c r="H38" s="180">
        <v>43.5965880582037</v>
      </c>
      <c r="I38" s="180">
        <v>46.835925740090303</v>
      </c>
      <c r="J38" s="180">
        <v>47.763171098845902</v>
      </c>
      <c r="K38" s="180">
        <v>49.854490717511197</v>
      </c>
      <c r="L38" s="187">
        <v>45.090617160060198</v>
      </c>
      <c r="M38" s="180"/>
      <c r="N38" s="188">
        <v>61.360762669342598</v>
      </c>
      <c r="O38" s="189">
        <v>68.786753637732005</v>
      </c>
      <c r="P38" s="190">
        <v>65.073758153537298</v>
      </c>
      <c r="Q38" s="180"/>
      <c r="R38" s="191">
        <v>50.800086015339403</v>
      </c>
      <c r="S38" s="185"/>
      <c r="T38" s="186">
        <v>-11.626836408633199</v>
      </c>
      <c r="U38" s="180">
        <v>30.826192239834299</v>
      </c>
      <c r="V38" s="180">
        <v>40.546911983646702</v>
      </c>
      <c r="W38" s="180">
        <v>28.655549109550801</v>
      </c>
      <c r="X38" s="180">
        <v>29.261238592499399</v>
      </c>
      <c r="Y38" s="187">
        <v>22.087236138132599</v>
      </c>
      <c r="Z38" s="180"/>
      <c r="AA38" s="188">
        <v>75.432604699868094</v>
      </c>
      <c r="AB38" s="189">
        <v>81.217143628584196</v>
      </c>
      <c r="AC38" s="190">
        <v>78.443101426288095</v>
      </c>
      <c r="AD38" s="180"/>
      <c r="AE38" s="191">
        <v>38.043396516007199</v>
      </c>
      <c r="AF38" s="35"/>
      <c r="AG38" s="186">
        <v>35.127446061214201</v>
      </c>
      <c r="AH38" s="180">
        <v>41.626191670847902</v>
      </c>
      <c r="AI38" s="180">
        <v>44.885599598595</v>
      </c>
      <c r="AJ38" s="180">
        <v>45.363271450075203</v>
      </c>
      <c r="AK38" s="180">
        <v>43.6678374310085</v>
      </c>
      <c r="AL38" s="187">
        <v>42.134069242348197</v>
      </c>
      <c r="AM38" s="180"/>
      <c r="AN38" s="188">
        <v>48.938785750125398</v>
      </c>
      <c r="AO38" s="189">
        <v>52.245358755644702</v>
      </c>
      <c r="AP38" s="190">
        <v>50.592072252885004</v>
      </c>
      <c r="AQ38" s="180"/>
      <c r="AR38" s="191">
        <v>44.550641531072998</v>
      </c>
      <c r="AS38" s="185"/>
      <c r="AT38" s="186">
        <v>-11.854426285781701</v>
      </c>
      <c r="AU38" s="180">
        <v>13.072924229102</v>
      </c>
      <c r="AV38" s="180">
        <v>22.238787916844402</v>
      </c>
      <c r="AW38" s="180">
        <v>17.9541243367897</v>
      </c>
      <c r="AX38" s="180">
        <v>16.528683926103401</v>
      </c>
      <c r="AY38" s="187">
        <v>11.279083876486199</v>
      </c>
      <c r="AZ38" s="180"/>
      <c r="BA38" s="188">
        <v>31.7093035398007</v>
      </c>
      <c r="BB38" s="189">
        <v>25.497188107639801</v>
      </c>
      <c r="BC38" s="190">
        <v>28.426864619526601</v>
      </c>
      <c r="BD38" s="180"/>
      <c r="BE38" s="191">
        <v>16.3182704689772</v>
      </c>
    </row>
    <row r="39" spans="1:57" x14ac:dyDescent="0.25">
      <c r="A39" s="26" t="s">
        <v>83</v>
      </c>
      <c r="B39" s="44" t="str">
        <f t="shared" si="0"/>
        <v>Shenandoah Valley</v>
      </c>
      <c r="C39" s="12"/>
      <c r="D39" s="29" t="s">
        <v>16</v>
      </c>
      <c r="E39" s="32" t="s">
        <v>17</v>
      </c>
      <c r="F39" s="12"/>
      <c r="G39" s="192">
        <v>33.304364619544202</v>
      </c>
      <c r="H39" s="193">
        <v>42.390884511394297</v>
      </c>
      <c r="I39" s="193">
        <v>45.142912321359503</v>
      </c>
      <c r="J39" s="193">
        <v>46.543066821166398</v>
      </c>
      <c r="K39" s="193">
        <v>48.223252220934697</v>
      </c>
      <c r="L39" s="194">
        <v>43.120896098879797</v>
      </c>
      <c r="M39" s="180"/>
      <c r="N39" s="195">
        <v>65.623792970258705</v>
      </c>
      <c r="O39" s="196">
        <v>67.101197373503197</v>
      </c>
      <c r="P39" s="197">
        <v>66.362495171880994</v>
      </c>
      <c r="Q39" s="180"/>
      <c r="R39" s="198">
        <v>49.761352976880197</v>
      </c>
      <c r="S39" s="185"/>
      <c r="T39" s="192">
        <v>-18.191177485184198</v>
      </c>
      <c r="U39" s="193">
        <v>9.1703314806835792</v>
      </c>
      <c r="V39" s="193">
        <v>10.5779752724467</v>
      </c>
      <c r="W39" s="193">
        <v>-6.1345655852572198</v>
      </c>
      <c r="X39" s="193">
        <v>-5.8797802154637697</v>
      </c>
      <c r="Y39" s="194">
        <v>-2.5231102294930001</v>
      </c>
      <c r="Z39" s="180"/>
      <c r="AA39" s="195">
        <v>43.2649430281962</v>
      </c>
      <c r="AB39" s="196">
        <v>40.098315855138601</v>
      </c>
      <c r="AC39" s="197">
        <v>41.646315695313397</v>
      </c>
      <c r="AD39" s="180"/>
      <c r="AE39" s="198">
        <v>10.6204965576596</v>
      </c>
      <c r="AF39" s="36"/>
      <c r="AG39" s="192">
        <v>32.140787949014999</v>
      </c>
      <c r="AH39" s="193">
        <v>40.370316724604002</v>
      </c>
      <c r="AI39" s="193">
        <v>42.784376207029702</v>
      </c>
      <c r="AJ39" s="193">
        <v>43.325125531093001</v>
      </c>
      <c r="AK39" s="193">
        <v>43.682406334492001</v>
      </c>
      <c r="AL39" s="194">
        <v>40.460602549246801</v>
      </c>
      <c r="AM39" s="180"/>
      <c r="AN39" s="195">
        <v>53.534183082271099</v>
      </c>
      <c r="AO39" s="196">
        <v>53.2227694090382</v>
      </c>
      <c r="AP39" s="197">
        <v>53.378476245654603</v>
      </c>
      <c r="AQ39" s="180"/>
      <c r="AR39" s="198">
        <v>44.151423605363298</v>
      </c>
      <c r="AS39" s="96"/>
      <c r="AT39" s="192">
        <v>-6.3394558070831799</v>
      </c>
      <c r="AU39" s="193">
        <v>3.7563428676500799</v>
      </c>
      <c r="AV39" s="193">
        <v>7.2064749577868596</v>
      </c>
      <c r="AW39" s="193">
        <v>0.17187720013777899</v>
      </c>
      <c r="AX39" s="193">
        <v>3.1835302291670899</v>
      </c>
      <c r="AY39" s="194">
        <v>1.8036266555153</v>
      </c>
      <c r="AZ39" s="180"/>
      <c r="BA39" s="195">
        <v>20.221742195364399</v>
      </c>
      <c r="BB39" s="196">
        <v>12.3702011055884</v>
      </c>
      <c r="BC39" s="197">
        <v>16.1748901974589</v>
      </c>
      <c r="BD39" s="180"/>
      <c r="BE39" s="198">
        <v>6.3479062406875402</v>
      </c>
    </row>
    <row r="40" spans="1:57" x14ac:dyDescent="0.25">
      <c r="A40" s="22" t="s">
        <v>84</v>
      </c>
      <c r="B40" s="44" t="str">
        <f t="shared" si="0"/>
        <v>Southern Virginia</v>
      </c>
      <c r="C40" s="10"/>
      <c r="D40" s="27" t="s">
        <v>16</v>
      </c>
      <c r="E40" s="30" t="s">
        <v>17</v>
      </c>
      <c r="F40" s="3"/>
      <c r="G40" s="177">
        <v>31.876736549633701</v>
      </c>
      <c r="H40" s="178">
        <v>44.683000757767097</v>
      </c>
      <c r="I40" s="178">
        <v>47.436221267996899</v>
      </c>
      <c r="J40" s="178">
        <v>50.340995200808202</v>
      </c>
      <c r="K40" s="178">
        <v>47.385703460469799</v>
      </c>
      <c r="L40" s="179">
        <v>44.3445314473351</v>
      </c>
      <c r="M40" s="180"/>
      <c r="N40" s="181">
        <v>55.519070472341497</v>
      </c>
      <c r="O40" s="182">
        <v>58.4743622126799</v>
      </c>
      <c r="P40" s="183">
        <v>56.996716342510702</v>
      </c>
      <c r="Q40" s="180"/>
      <c r="R40" s="184">
        <v>47.9594414173853</v>
      </c>
      <c r="S40" s="185"/>
      <c r="T40" s="177">
        <v>-51.090362169022598</v>
      </c>
      <c r="U40" s="178">
        <v>-31.3618022349788</v>
      </c>
      <c r="V40" s="178">
        <v>-27.019786466992599</v>
      </c>
      <c r="W40" s="178">
        <v>-23.056826320670801</v>
      </c>
      <c r="X40" s="178">
        <v>-26.096885230475099</v>
      </c>
      <c r="Y40" s="179">
        <v>-31.739355331300398</v>
      </c>
      <c r="Z40" s="180"/>
      <c r="AA40" s="181">
        <v>-7.6925822456094703</v>
      </c>
      <c r="AB40" s="182">
        <v>1.41846424763551</v>
      </c>
      <c r="AC40" s="183">
        <v>-3.2333229907512502</v>
      </c>
      <c r="AD40" s="180"/>
      <c r="AE40" s="184">
        <v>-24.152537089212601</v>
      </c>
      <c r="AF40" s="33"/>
      <c r="AG40" s="177">
        <v>33.935337206365197</v>
      </c>
      <c r="AH40" s="178">
        <v>45.402879515028999</v>
      </c>
      <c r="AI40" s="178">
        <v>47.960343521091097</v>
      </c>
      <c r="AJ40" s="178">
        <v>49.059105834806701</v>
      </c>
      <c r="AK40" s="178">
        <v>44.013639808032302</v>
      </c>
      <c r="AL40" s="179">
        <v>44.074261177064898</v>
      </c>
      <c r="AM40" s="180"/>
      <c r="AN40" s="181">
        <v>44.973478151048198</v>
      </c>
      <c r="AO40" s="182">
        <v>44.790351098762301</v>
      </c>
      <c r="AP40" s="183">
        <v>44.8819146249052</v>
      </c>
      <c r="AQ40" s="180"/>
      <c r="AR40" s="184">
        <v>44.3050193050193</v>
      </c>
      <c r="AS40" s="185"/>
      <c r="AT40" s="177">
        <v>-18.893728323488801</v>
      </c>
      <c r="AU40" s="178">
        <v>-8.0731822164843905</v>
      </c>
      <c r="AV40" s="178">
        <v>-8.3979895865627796</v>
      </c>
      <c r="AW40" s="178">
        <v>-8.0438016236472105</v>
      </c>
      <c r="AX40" s="178">
        <v>-8.2347336741574892</v>
      </c>
      <c r="AY40" s="179">
        <v>-10.0165113574849</v>
      </c>
      <c r="AZ40" s="180"/>
      <c r="BA40" s="181">
        <v>-1.71203593531041</v>
      </c>
      <c r="BB40" s="182">
        <v>-12.6807714118736</v>
      </c>
      <c r="BC40" s="183">
        <v>-7.5093596925975499</v>
      </c>
      <c r="BD40" s="180"/>
      <c r="BE40" s="184">
        <v>-9.3049426499185603</v>
      </c>
    </row>
    <row r="41" spans="1:57" x14ac:dyDescent="0.25">
      <c r="A41" s="23" t="s">
        <v>85</v>
      </c>
      <c r="B41" s="44" t="str">
        <f t="shared" si="0"/>
        <v>Southwest Virginia - Blue Ridge Highlands</v>
      </c>
      <c r="C41" s="11"/>
      <c r="D41" s="28" t="s">
        <v>16</v>
      </c>
      <c r="E41" s="31" t="s">
        <v>17</v>
      </c>
      <c r="F41" s="12"/>
      <c r="G41" s="186">
        <v>27.3235408813206</v>
      </c>
      <c r="H41" s="180">
        <v>39.698427141557197</v>
      </c>
      <c r="I41" s="180">
        <v>45.131938125568603</v>
      </c>
      <c r="J41" s="180">
        <v>48.4466398024177</v>
      </c>
      <c r="K41" s="180">
        <v>50.162485376316098</v>
      </c>
      <c r="L41" s="187">
        <v>42.152606265436098</v>
      </c>
      <c r="M41" s="180"/>
      <c r="N41" s="188">
        <v>59.6386325230729</v>
      </c>
      <c r="O41" s="189">
        <v>60.860522552970203</v>
      </c>
      <c r="P41" s="190">
        <v>60.249577538021498</v>
      </c>
      <c r="Q41" s="180"/>
      <c r="R41" s="191">
        <v>47.323169486174798</v>
      </c>
      <c r="S41" s="185"/>
      <c r="T41" s="186">
        <v>-16.928467228432901</v>
      </c>
      <c r="U41" s="180">
        <v>25.1614159341656</v>
      </c>
      <c r="V41" s="180">
        <v>30.3135370877845</v>
      </c>
      <c r="W41" s="180">
        <v>35.108316492275897</v>
      </c>
      <c r="X41" s="180">
        <v>48.964532097658399</v>
      </c>
      <c r="Y41" s="187">
        <v>24.8785145980594</v>
      </c>
      <c r="Z41" s="180"/>
      <c r="AA41" s="188">
        <v>72.640440438548296</v>
      </c>
      <c r="AB41" s="189">
        <v>62.4656065320697</v>
      </c>
      <c r="AC41" s="190">
        <v>67.347029915423207</v>
      </c>
      <c r="AD41" s="180"/>
      <c r="AE41" s="191">
        <v>37.578775639395097</v>
      </c>
      <c r="AF41" s="34"/>
      <c r="AG41" s="186">
        <v>26.767840894319502</v>
      </c>
      <c r="AH41" s="180">
        <v>38.463538281554598</v>
      </c>
      <c r="AI41" s="180">
        <v>41.895229429351303</v>
      </c>
      <c r="AJ41" s="180">
        <v>42.918887300142899</v>
      </c>
      <c r="AK41" s="180">
        <v>40.2476277135057</v>
      </c>
      <c r="AL41" s="187">
        <v>38.058624723774798</v>
      </c>
      <c r="AM41" s="180"/>
      <c r="AN41" s="188">
        <v>44.228519433251002</v>
      </c>
      <c r="AO41" s="189">
        <v>43.328350448459602</v>
      </c>
      <c r="AP41" s="190">
        <v>43.778434940855298</v>
      </c>
      <c r="AQ41" s="180"/>
      <c r="AR41" s="191">
        <v>39.692856214369201</v>
      </c>
      <c r="AS41" s="185"/>
      <c r="AT41" s="186">
        <v>3.6187142570873201</v>
      </c>
      <c r="AU41" s="180">
        <v>27.455714682039901</v>
      </c>
      <c r="AV41" s="180">
        <v>25.590579935206499</v>
      </c>
      <c r="AW41" s="180">
        <v>20.4343347189774</v>
      </c>
      <c r="AX41" s="180">
        <v>19.756625433895898</v>
      </c>
      <c r="AY41" s="187">
        <v>19.972341722952201</v>
      </c>
      <c r="AZ41" s="180"/>
      <c r="BA41" s="188">
        <v>34.222947225757999</v>
      </c>
      <c r="BB41" s="189">
        <v>21.863869578681399</v>
      </c>
      <c r="BC41" s="190">
        <v>27.8085910502129</v>
      </c>
      <c r="BD41" s="180"/>
      <c r="BE41" s="191">
        <v>22.3359868019913</v>
      </c>
    </row>
    <row r="42" spans="1:57" x14ac:dyDescent="0.25">
      <c r="A42" s="24" t="s">
        <v>86</v>
      </c>
      <c r="B42" s="44" t="str">
        <f t="shared" si="0"/>
        <v>Southwest Virginia - Heart of Appalachia</v>
      </c>
      <c r="C42" s="12"/>
      <c r="D42" s="28" t="s">
        <v>16</v>
      </c>
      <c r="E42" s="31" t="s">
        <v>17</v>
      </c>
      <c r="F42" s="12"/>
      <c r="G42" s="186">
        <v>28.760445682451198</v>
      </c>
      <c r="H42" s="180">
        <v>41.991643454038901</v>
      </c>
      <c r="I42" s="180">
        <v>45.543175487465099</v>
      </c>
      <c r="J42" s="180">
        <v>46.727019498607198</v>
      </c>
      <c r="K42" s="180">
        <v>39.206128133704702</v>
      </c>
      <c r="L42" s="187">
        <v>40.445682451253397</v>
      </c>
      <c r="M42" s="180"/>
      <c r="N42" s="188">
        <v>44.359331476323099</v>
      </c>
      <c r="O42" s="189">
        <v>46.518105849582099</v>
      </c>
      <c r="P42" s="190">
        <v>45.438718662952603</v>
      </c>
      <c r="Q42" s="180"/>
      <c r="R42" s="191">
        <v>41.872264226024598</v>
      </c>
      <c r="S42" s="185"/>
      <c r="T42" s="186">
        <v>-15.8859470468431</v>
      </c>
      <c r="U42" s="180">
        <v>13.988657844990501</v>
      </c>
      <c r="V42" s="180">
        <v>20.220588235294102</v>
      </c>
      <c r="W42" s="180">
        <v>13.344594594594501</v>
      </c>
      <c r="X42" s="180">
        <v>11.485148514851399</v>
      </c>
      <c r="Y42" s="187">
        <v>9.1319052987598592</v>
      </c>
      <c r="Z42" s="180"/>
      <c r="AA42" s="188">
        <v>29.471544715447099</v>
      </c>
      <c r="AB42" s="189">
        <v>43.0406852248394</v>
      </c>
      <c r="AC42" s="190">
        <v>36.079249217935299</v>
      </c>
      <c r="AD42" s="180"/>
      <c r="AE42" s="191">
        <v>16.2707182320441</v>
      </c>
      <c r="AF42" s="35"/>
      <c r="AG42" s="186">
        <v>29.613509749303599</v>
      </c>
      <c r="AH42" s="180">
        <v>43.784818941504099</v>
      </c>
      <c r="AI42" s="180">
        <v>46.622562674094702</v>
      </c>
      <c r="AJ42" s="180">
        <v>44.620473537604397</v>
      </c>
      <c r="AK42" s="180">
        <v>38.457520891364901</v>
      </c>
      <c r="AL42" s="187">
        <v>40.619777158774298</v>
      </c>
      <c r="AM42" s="180"/>
      <c r="AN42" s="188">
        <v>38.474930362116901</v>
      </c>
      <c r="AO42" s="189">
        <v>39.066852367688</v>
      </c>
      <c r="AP42" s="190">
        <v>38.770891364902504</v>
      </c>
      <c r="AQ42" s="180"/>
      <c r="AR42" s="191">
        <v>40.091524074810899</v>
      </c>
      <c r="AS42" s="185"/>
      <c r="AT42" s="186">
        <v>1.0695187165775399</v>
      </c>
      <c r="AU42" s="180">
        <v>18.464437117286799</v>
      </c>
      <c r="AV42" s="180">
        <v>22.115823073415399</v>
      </c>
      <c r="AW42" s="180">
        <v>10.7605877268798</v>
      </c>
      <c r="AX42" s="180">
        <v>11.622031328954</v>
      </c>
      <c r="AY42" s="187">
        <v>13.3501748931208</v>
      </c>
      <c r="AZ42" s="180"/>
      <c r="BA42" s="188">
        <v>18.0555555555555</v>
      </c>
      <c r="BB42" s="189">
        <v>16.450441100155601</v>
      </c>
      <c r="BC42" s="190">
        <v>17.241379310344801</v>
      </c>
      <c r="BD42" s="180"/>
      <c r="BE42" s="191">
        <v>14.3992619402455</v>
      </c>
    </row>
    <row r="43" spans="1:57" x14ac:dyDescent="0.25">
      <c r="A43" s="26" t="s">
        <v>87</v>
      </c>
      <c r="B43" s="44" t="str">
        <f t="shared" si="0"/>
        <v>Virginia Mountains</v>
      </c>
      <c r="C43" s="12"/>
      <c r="D43" s="29" t="s">
        <v>16</v>
      </c>
      <c r="E43" s="32" t="s">
        <v>17</v>
      </c>
      <c r="F43" s="12"/>
      <c r="G43" s="192">
        <v>31.174800594835698</v>
      </c>
      <c r="H43" s="193">
        <v>39.637690955792799</v>
      </c>
      <c r="I43" s="193">
        <v>43.666351223468901</v>
      </c>
      <c r="J43" s="193">
        <v>46.397188049209099</v>
      </c>
      <c r="K43" s="193">
        <v>56.1308638637285</v>
      </c>
      <c r="L43" s="194">
        <v>43.401378937407003</v>
      </c>
      <c r="M43" s="180"/>
      <c r="N43" s="195">
        <v>63.458158712991697</v>
      </c>
      <c r="O43" s="196">
        <v>61.0517777477355</v>
      </c>
      <c r="P43" s="197">
        <v>62.254968230363602</v>
      </c>
      <c r="Q43" s="180"/>
      <c r="R43" s="198">
        <v>48.788118735394598</v>
      </c>
      <c r="S43" s="185"/>
      <c r="T43" s="192">
        <v>-28.506570493269098</v>
      </c>
      <c r="U43" s="193">
        <v>-8.1507660443017205</v>
      </c>
      <c r="V43" s="193">
        <v>-10.5199720947411</v>
      </c>
      <c r="W43" s="193">
        <v>-15.7521720344392</v>
      </c>
      <c r="X43" s="193">
        <v>14.605722599271999</v>
      </c>
      <c r="Y43" s="194">
        <v>-9.4333030424675997</v>
      </c>
      <c r="Z43" s="180"/>
      <c r="AA43" s="195">
        <v>40.096970500024497</v>
      </c>
      <c r="AB43" s="196">
        <v>36.969635363075099</v>
      </c>
      <c r="AC43" s="197">
        <v>38.545876802150502</v>
      </c>
      <c r="AD43" s="180"/>
      <c r="AE43" s="198">
        <v>3.6535523769943201</v>
      </c>
      <c r="AF43" s="36"/>
      <c r="AG43" s="192">
        <v>30.772610517777402</v>
      </c>
      <c r="AH43" s="193">
        <v>39.472083277004103</v>
      </c>
      <c r="AI43" s="193">
        <v>42.425983506827002</v>
      </c>
      <c r="AJ43" s="193">
        <v>42.990401514127299</v>
      </c>
      <c r="AK43" s="193">
        <v>44.7782884953359</v>
      </c>
      <c r="AL43" s="194">
        <v>40.087873462214397</v>
      </c>
      <c r="AM43" s="180"/>
      <c r="AN43" s="195">
        <v>50.114911450587996</v>
      </c>
      <c r="AO43" s="196">
        <v>48.779910774638303</v>
      </c>
      <c r="AP43" s="197">
        <v>49.447411112613203</v>
      </c>
      <c r="AQ43" s="180"/>
      <c r="AR43" s="198">
        <v>42.762027076613997</v>
      </c>
      <c r="AS43" s="185"/>
      <c r="AT43" s="192">
        <v>-3.78478520149954</v>
      </c>
      <c r="AU43" s="193">
        <v>9.2987125728406195</v>
      </c>
      <c r="AV43" s="193">
        <v>4.9420863108014004</v>
      </c>
      <c r="AW43" s="193">
        <v>1.3458653946069199</v>
      </c>
      <c r="AX43" s="193">
        <v>16.749789062250802</v>
      </c>
      <c r="AY43" s="194">
        <v>5.8861647881848196</v>
      </c>
      <c r="AZ43" s="180"/>
      <c r="BA43" s="195">
        <v>26.930957752244701</v>
      </c>
      <c r="BB43" s="196">
        <v>17.418298882926901</v>
      </c>
      <c r="BC43" s="197">
        <v>22.0536046683462</v>
      </c>
      <c r="BD43" s="180"/>
      <c r="BE43" s="198">
        <v>10.7322502484992</v>
      </c>
    </row>
  </sheetData>
  <sheetProtection algorithmName="SHA-512" hashValue="7QKKQ7jN5YkUz0+5rOYo115wUmzfOrh2O1TKgrfuNVvIG7StpuEOedBib2AQStzxAYhHgxwh0Rl6f4H8bIvehg==" saltValue="pdrW2KEwgy1mWh7C5zwgqA=="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F2" sqref="F2"/>
    </sheetView>
  </sheetViews>
  <sheetFormatPr defaultRowHeight="13.2" x14ac:dyDescent="0.25"/>
  <cols>
    <col min="1" max="1" width="38" bestFit="1" customWidth="1"/>
    <col min="2" max="2" width="22.5546875" customWidth="1"/>
    <col min="3" max="3" width="5.7773437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8" t="s">
        <v>5</v>
      </c>
      <c r="E2" s="159"/>
      <c r="G2" s="152" t="s">
        <v>36</v>
      </c>
      <c r="H2" s="153"/>
      <c r="I2" s="153"/>
      <c r="J2" s="153"/>
      <c r="K2" s="153"/>
      <c r="L2" s="153"/>
      <c r="M2" s="153"/>
      <c r="N2" s="153"/>
      <c r="O2" s="153"/>
      <c r="P2" s="153"/>
      <c r="Q2" s="153"/>
      <c r="R2" s="153"/>
      <c r="T2" s="152" t="s">
        <v>37</v>
      </c>
      <c r="U2" s="153"/>
      <c r="V2" s="153"/>
      <c r="W2" s="153"/>
      <c r="X2" s="153"/>
      <c r="Y2" s="153"/>
      <c r="Z2" s="153"/>
      <c r="AA2" s="153"/>
      <c r="AB2" s="153"/>
      <c r="AC2" s="153"/>
      <c r="AD2" s="153"/>
      <c r="AE2" s="153"/>
      <c r="AF2" s="4"/>
      <c r="AG2" s="152" t="s">
        <v>38</v>
      </c>
      <c r="AH2" s="153"/>
      <c r="AI2" s="153"/>
      <c r="AJ2" s="153"/>
      <c r="AK2" s="153"/>
      <c r="AL2" s="153"/>
      <c r="AM2" s="153"/>
      <c r="AN2" s="153"/>
      <c r="AO2" s="153"/>
      <c r="AP2" s="153"/>
      <c r="AQ2" s="153"/>
      <c r="AR2" s="153"/>
      <c r="AT2" s="152" t="s">
        <v>39</v>
      </c>
      <c r="AU2" s="153"/>
      <c r="AV2" s="153"/>
      <c r="AW2" s="153"/>
      <c r="AX2" s="153"/>
      <c r="AY2" s="153"/>
      <c r="AZ2" s="153"/>
      <c r="BA2" s="153"/>
      <c r="BB2" s="153"/>
      <c r="BC2" s="153"/>
      <c r="BD2" s="153"/>
      <c r="BE2" s="153"/>
    </row>
    <row r="3" spans="1:57" x14ac:dyDescent="0.25">
      <c r="A3" s="37"/>
      <c r="B3" s="37"/>
      <c r="C3" s="3"/>
      <c r="D3" s="160" t="s">
        <v>8</v>
      </c>
      <c r="E3" s="162" t="s">
        <v>9</v>
      </c>
      <c r="F3" s="5"/>
      <c r="G3" s="150" t="s">
        <v>0</v>
      </c>
      <c r="H3" s="146" t="s">
        <v>1</v>
      </c>
      <c r="I3" s="146" t="s">
        <v>10</v>
      </c>
      <c r="J3" s="146" t="s">
        <v>2</v>
      </c>
      <c r="K3" s="146" t="s">
        <v>11</v>
      </c>
      <c r="L3" s="148" t="s">
        <v>12</v>
      </c>
      <c r="M3" s="5"/>
      <c r="N3" s="150" t="s">
        <v>3</v>
      </c>
      <c r="O3" s="146" t="s">
        <v>4</v>
      </c>
      <c r="P3" s="148" t="s">
        <v>13</v>
      </c>
      <c r="Q3" s="2"/>
      <c r="R3" s="154" t="s">
        <v>14</v>
      </c>
      <c r="S3" s="2"/>
      <c r="T3" s="150" t="s">
        <v>0</v>
      </c>
      <c r="U3" s="146" t="s">
        <v>1</v>
      </c>
      <c r="V3" s="146" t="s">
        <v>10</v>
      </c>
      <c r="W3" s="146" t="s">
        <v>2</v>
      </c>
      <c r="X3" s="146" t="s">
        <v>11</v>
      </c>
      <c r="Y3" s="148" t="s">
        <v>12</v>
      </c>
      <c r="Z3" s="2"/>
      <c r="AA3" s="150" t="s">
        <v>3</v>
      </c>
      <c r="AB3" s="146" t="s">
        <v>4</v>
      </c>
      <c r="AC3" s="148" t="s">
        <v>13</v>
      </c>
      <c r="AD3" s="1"/>
      <c r="AE3" s="156" t="s">
        <v>14</v>
      </c>
      <c r="AF3" s="47"/>
      <c r="AG3" s="150" t="s">
        <v>0</v>
      </c>
      <c r="AH3" s="146" t="s">
        <v>1</v>
      </c>
      <c r="AI3" s="146" t="s">
        <v>10</v>
      </c>
      <c r="AJ3" s="146" t="s">
        <v>2</v>
      </c>
      <c r="AK3" s="146" t="s">
        <v>11</v>
      </c>
      <c r="AL3" s="148" t="s">
        <v>12</v>
      </c>
      <c r="AM3" s="5"/>
      <c r="AN3" s="150" t="s">
        <v>3</v>
      </c>
      <c r="AO3" s="146" t="s">
        <v>4</v>
      </c>
      <c r="AP3" s="148" t="s">
        <v>13</v>
      </c>
      <c r="AQ3" s="2"/>
      <c r="AR3" s="154" t="s">
        <v>14</v>
      </c>
      <c r="AS3" s="2"/>
      <c r="AT3" s="150" t="s">
        <v>0</v>
      </c>
      <c r="AU3" s="146" t="s">
        <v>1</v>
      </c>
      <c r="AV3" s="146" t="s">
        <v>10</v>
      </c>
      <c r="AW3" s="146" t="s">
        <v>2</v>
      </c>
      <c r="AX3" s="146" t="s">
        <v>11</v>
      </c>
      <c r="AY3" s="148" t="s">
        <v>12</v>
      </c>
      <c r="AZ3" s="2"/>
      <c r="BA3" s="150" t="s">
        <v>3</v>
      </c>
      <c r="BB3" s="146" t="s">
        <v>4</v>
      </c>
      <c r="BC3" s="148" t="s">
        <v>13</v>
      </c>
      <c r="BD3" s="1"/>
      <c r="BE3" s="156" t="s">
        <v>14</v>
      </c>
    </row>
    <row r="4" spans="1:57" x14ac:dyDescent="0.25">
      <c r="A4" s="37"/>
      <c r="B4" s="37"/>
      <c r="C4" s="3"/>
      <c r="D4" s="161"/>
      <c r="E4" s="163"/>
      <c r="F4" s="5"/>
      <c r="G4" s="151"/>
      <c r="H4" s="147"/>
      <c r="I4" s="147"/>
      <c r="J4" s="147"/>
      <c r="K4" s="147"/>
      <c r="L4" s="149"/>
      <c r="M4" s="5"/>
      <c r="N4" s="151"/>
      <c r="O4" s="147"/>
      <c r="P4" s="149"/>
      <c r="Q4" s="2"/>
      <c r="R4" s="155"/>
      <c r="S4" s="2"/>
      <c r="T4" s="151"/>
      <c r="U4" s="147"/>
      <c r="V4" s="147"/>
      <c r="W4" s="147"/>
      <c r="X4" s="147"/>
      <c r="Y4" s="149"/>
      <c r="Z4" s="2"/>
      <c r="AA4" s="151"/>
      <c r="AB4" s="147"/>
      <c r="AC4" s="149"/>
      <c r="AD4" s="1"/>
      <c r="AE4" s="157"/>
      <c r="AF4" s="48"/>
      <c r="AG4" s="151"/>
      <c r="AH4" s="147"/>
      <c r="AI4" s="147"/>
      <c r="AJ4" s="147"/>
      <c r="AK4" s="147"/>
      <c r="AL4" s="149"/>
      <c r="AM4" s="5"/>
      <c r="AN4" s="151"/>
      <c r="AO4" s="147"/>
      <c r="AP4" s="149"/>
      <c r="AQ4" s="2"/>
      <c r="AR4" s="155"/>
      <c r="AS4" s="2"/>
      <c r="AT4" s="151"/>
      <c r="AU4" s="147"/>
      <c r="AV4" s="147"/>
      <c r="AW4" s="147"/>
      <c r="AX4" s="147"/>
      <c r="AY4" s="149"/>
      <c r="AZ4" s="2"/>
      <c r="BA4" s="151"/>
      <c r="BB4" s="147"/>
      <c r="BC4" s="149"/>
      <c r="BD4" s="1"/>
      <c r="BE4" s="15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9">
        <v>135.11559335189199</v>
      </c>
      <c r="H6" s="200">
        <v>125.414553945028</v>
      </c>
      <c r="I6" s="200">
        <v>126.356727667472</v>
      </c>
      <c r="J6" s="200">
        <v>129.05307930900801</v>
      </c>
      <c r="K6" s="200">
        <v>134.816040001131</v>
      </c>
      <c r="L6" s="201">
        <v>130.085362873945</v>
      </c>
      <c r="M6" s="202"/>
      <c r="N6" s="203">
        <v>154.809606246036</v>
      </c>
      <c r="O6" s="204">
        <v>161.325623322751</v>
      </c>
      <c r="P6" s="205">
        <v>158.20802971424899</v>
      </c>
      <c r="Q6" s="202"/>
      <c r="R6" s="206">
        <v>140.111737910523</v>
      </c>
      <c r="S6" s="185"/>
      <c r="T6" s="177">
        <v>21.558826750390999</v>
      </c>
      <c r="U6" s="178">
        <v>29.597674426315798</v>
      </c>
      <c r="V6" s="178">
        <v>31.997009450906901</v>
      </c>
      <c r="W6" s="178">
        <v>34.043099563242102</v>
      </c>
      <c r="X6" s="178">
        <v>36.957342085646701</v>
      </c>
      <c r="Y6" s="179">
        <v>30.013552455561101</v>
      </c>
      <c r="Z6" s="180"/>
      <c r="AA6" s="181">
        <v>46.370954857611302</v>
      </c>
      <c r="AB6" s="182">
        <v>50.600048432319703</v>
      </c>
      <c r="AC6" s="183">
        <v>48.598675166002202</v>
      </c>
      <c r="AD6" s="180"/>
      <c r="AE6" s="184">
        <v>37.304749263794001</v>
      </c>
      <c r="AF6" s="33"/>
      <c r="AG6" s="199">
        <v>123.2736128544</v>
      </c>
      <c r="AH6" s="200">
        <v>120.917172912819</v>
      </c>
      <c r="AI6" s="200">
        <v>122.698329388598</v>
      </c>
      <c r="AJ6" s="200">
        <v>123.99709554092399</v>
      </c>
      <c r="AK6" s="200">
        <v>127.554187489935</v>
      </c>
      <c r="AL6" s="201">
        <v>123.761768678827</v>
      </c>
      <c r="AM6" s="202"/>
      <c r="AN6" s="203">
        <v>142.24046517322901</v>
      </c>
      <c r="AO6" s="204">
        <v>147.742818065699</v>
      </c>
      <c r="AP6" s="205">
        <v>145.07238284507201</v>
      </c>
      <c r="AQ6" s="202"/>
      <c r="AR6" s="206">
        <v>130.93938320622399</v>
      </c>
      <c r="AS6" s="185"/>
      <c r="AT6" s="177">
        <v>27.997004320902199</v>
      </c>
      <c r="AU6" s="178">
        <v>34.927295503563798</v>
      </c>
      <c r="AV6" s="178">
        <v>37.320740263432398</v>
      </c>
      <c r="AW6" s="178">
        <v>37.833348650088297</v>
      </c>
      <c r="AX6" s="178">
        <v>37.6258473246045</v>
      </c>
      <c r="AY6" s="179">
        <v>35.194314303547301</v>
      </c>
      <c r="AZ6" s="180"/>
      <c r="BA6" s="181">
        <v>37.635985888482203</v>
      </c>
      <c r="BB6" s="182">
        <v>36.848790401536299</v>
      </c>
      <c r="BC6" s="183">
        <v>37.165395364591703</v>
      </c>
      <c r="BD6" s="180"/>
      <c r="BE6" s="184">
        <v>35.9998161787166</v>
      </c>
    </row>
    <row r="7" spans="1:57" x14ac:dyDescent="0.25">
      <c r="A7" s="23" t="s">
        <v>18</v>
      </c>
      <c r="B7" s="44" t="str">
        <f>TRIM(A7)</f>
        <v>Virginia</v>
      </c>
      <c r="C7" s="11"/>
      <c r="D7" s="28" t="s">
        <v>16</v>
      </c>
      <c r="E7" s="31" t="s">
        <v>17</v>
      </c>
      <c r="F7" s="12"/>
      <c r="G7" s="207">
        <v>91.092117032557496</v>
      </c>
      <c r="H7" s="202">
        <v>94.155721311907996</v>
      </c>
      <c r="I7" s="202">
        <v>95.971966085565995</v>
      </c>
      <c r="J7" s="202">
        <v>96.364732119403698</v>
      </c>
      <c r="K7" s="202">
        <v>96.533204629139902</v>
      </c>
      <c r="L7" s="208">
        <v>95.0407177145063</v>
      </c>
      <c r="M7" s="202"/>
      <c r="N7" s="209">
        <v>108.58726454959201</v>
      </c>
      <c r="O7" s="210">
        <v>111.362651050068</v>
      </c>
      <c r="P7" s="211">
        <v>110.03005334636499</v>
      </c>
      <c r="Q7" s="202"/>
      <c r="R7" s="212">
        <v>100.459678176002</v>
      </c>
      <c r="S7" s="185"/>
      <c r="T7" s="186">
        <v>5.9272671666075398</v>
      </c>
      <c r="U7" s="180">
        <v>20.665857894525701</v>
      </c>
      <c r="V7" s="180">
        <v>21.538753865021398</v>
      </c>
      <c r="W7" s="180">
        <v>20.747356234991301</v>
      </c>
      <c r="X7" s="180">
        <v>20.066014997038899</v>
      </c>
      <c r="Y7" s="187">
        <v>17.635356563747099</v>
      </c>
      <c r="Z7" s="180"/>
      <c r="AA7" s="188">
        <v>28.455924633153099</v>
      </c>
      <c r="AB7" s="189">
        <v>27.8196512925274</v>
      </c>
      <c r="AC7" s="190">
        <v>28.146023250969101</v>
      </c>
      <c r="AD7" s="180"/>
      <c r="AE7" s="191">
        <v>22.087000906996501</v>
      </c>
      <c r="AF7" s="34"/>
      <c r="AG7" s="207">
        <v>88.315832364608099</v>
      </c>
      <c r="AH7" s="202">
        <v>91.859583428167795</v>
      </c>
      <c r="AI7" s="202">
        <v>94.150144335822006</v>
      </c>
      <c r="AJ7" s="202">
        <v>94.402048730306305</v>
      </c>
      <c r="AK7" s="202">
        <v>93.173030378530399</v>
      </c>
      <c r="AL7" s="208">
        <v>92.584069547903695</v>
      </c>
      <c r="AM7" s="202"/>
      <c r="AN7" s="209">
        <v>103.08417879517501</v>
      </c>
      <c r="AO7" s="210">
        <v>106.753127466698</v>
      </c>
      <c r="AP7" s="211">
        <v>104.960817380205</v>
      </c>
      <c r="AQ7" s="202"/>
      <c r="AR7" s="212">
        <v>96.655807432874496</v>
      </c>
      <c r="AS7" s="185"/>
      <c r="AT7" s="186">
        <v>9.0364182145781609</v>
      </c>
      <c r="AU7" s="180">
        <v>17.1788493778635</v>
      </c>
      <c r="AV7" s="180">
        <v>19.734968287018098</v>
      </c>
      <c r="AW7" s="180">
        <v>19.565193321731201</v>
      </c>
      <c r="AX7" s="180">
        <v>18.0114697982854</v>
      </c>
      <c r="AY7" s="187">
        <v>16.938009868622</v>
      </c>
      <c r="AZ7" s="180"/>
      <c r="BA7" s="188">
        <v>22.571272749861901</v>
      </c>
      <c r="BB7" s="189">
        <v>22.3226742969334</v>
      </c>
      <c r="BC7" s="190">
        <v>22.3848534097942</v>
      </c>
      <c r="BD7" s="180"/>
      <c r="BE7" s="191">
        <v>19.0017782005547</v>
      </c>
    </row>
    <row r="8" spans="1:57" x14ac:dyDescent="0.25">
      <c r="A8" s="24" t="s">
        <v>19</v>
      </c>
      <c r="B8" s="44" t="str">
        <f t="shared" ref="B8:B43" si="0">TRIM(A8)</f>
        <v>Norfolk/Virginia Beach, VA</v>
      </c>
      <c r="C8" s="12"/>
      <c r="D8" s="28" t="s">
        <v>16</v>
      </c>
      <c r="E8" s="31" t="s">
        <v>17</v>
      </c>
      <c r="F8" s="12"/>
      <c r="G8" s="207">
        <v>85.571235940669297</v>
      </c>
      <c r="H8" s="202">
        <v>86.638725208974904</v>
      </c>
      <c r="I8" s="202">
        <v>86.374015546828701</v>
      </c>
      <c r="J8" s="202">
        <v>85.680367267183996</v>
      </c>
      <c r="K8" s="202">
        <v>89.643427427360095</v>
      </c>
      <c r="L8" s="208">
        <v>86.850740803504905</v>
      </c>
      <c r="M8" s="202"/>
      <c r="N8" s="209">
        <v>108.526438088818</v>
      </c>
      <c r="O8" s="210">
        <v>109.489356309523</v>
      </c>
      <c r="P8" s="211">
        <v>109.030633273517</v>
      </c>
      <c r="Q8" s="202"/>
      <c r="R8" s="212">
        <v>95.069368148189596</v>
      </c>
      <c r="S8" s="185"/>
      <c r="T8" s="186">
        <v>0.91208243063525796</v>
      </c>
      <c r="U8" s="180">
        <v>20.817585995978</v>
      </c>
      <c r="V8" s="180">
        <v>20.678097623806401</v>
      </c>
      <c r="W8" s="180">
        <v>18.116834389292102</v>
      </c>
      <c r="X8" s="180">
        <v>24.1080771961491</v>
      </c>
      <c r="Y8" s="187">
        <v>15.587503936218001</v>
      </c>
      <c r="Z8" s="180"/>
      <c r="AA8" s="188">
        <v>35.896169794374202</v>
      </c>
      <c r="AB8" s="189">
        <v>29.3362704372887</v>
      </c>
      <c r="AC8" s="190">
        <v>32.327544714246798</v>
      </c>
      <c r="AD8" s="180"/>
      <c r="AE8" s="191">
        <v>22.720558263567401</v>
      </c>
      <c r="AF8" s="35"/>
      <c r="AG8" s="207">
        <v>81.525110862592499</v>
      </c>
      <c r="AH8" s="202">
        <v>82.310588100884701</v>
      </c>
      <c r="AI8" s="202">
        <v>83.188522293327793</v>
      </c>
      <c r="AJ8" s="202">
        <v>83.051915335658194</v>
      </c>
      <c r="AK8" s="202">
        <v>85.176995052456505</v>
      </c>
      <c r="AL8" s="208">
        <v>83.110383418932798</v>
      </c>
      <c r="AM8" s="202"/>
      <c r="AN8" s="209">
        <v>102.19197973487999</v>
      </c>
      <c r="AO8" s="210">
        <v>107.256037792095</v>
      </c>
      <c r="AP8" s="211">
        <v>104.82027788820901</v>
      </c>
      <c r="AQ8" s="202"/>
      <c r="AR8" s="212">
        <v>90.823326813338497</v>
      </c>
      <c r="AS8" s="185"/>
      <c r="AT8" s="186">
        <v>9.1008778738026201</v>
      </c>
      <c r="AU8" s="180">
        <v>16.222683637854701</v>
      </c>
      <c r="AV8" s="180">
        <v>16.919229502278299</v>
      </c>
      <c r="AW8" s="180">
        <v>15.895627483232101</v>
      </c>
      <c r="AX8" s="180">
        <v>18.706297206054899</v>
      </c>
      <c r="AY8" s="187">
        <v>15.387381436671999</v>
      </c>
      <c r="AZ8" s="180"/>
      <c r="BA8" s="188">
        <v>26.845427899292201</v>
      </c>
      <c r="BB8" s="189">
        <v>23.51433308531</v>
      </c>
      <c r="BC8" s="190">
        <v>24.979443574273098</v>
      </c>
      <c r="BD8" s="180"/>
      <c r="BE8" s="191">
        <v>19.506732740980201</v>
      </c>
    </row>
    <row r="9" spans="1:57" ht="15" x14ac:dyDescent="0.35">
      <c r="A9" s="24" t="s">
        <v>20</v>
      </c>
      <c r="B9" s="79" t="s">
        <v>72</v>
      </c>
      <c r="C9" s="12"/>
      <c r="D9" s="28" t="s">
        <v>16</v>
      </c>
      <c r="E9" s="31" t="s">
        <v>17</v>
      </c>
      <c r="F9" s="12"/>
      <c r="G9" s="207">
        <v>85.827315022467303</v>
      </c>
      <c r="H9" s="202">
        <v>89.890821624064998</v>
      </c>
      <c r="I9" s="202">
        <v>92.752452157541896</v>
      </c>
      <c r="J9" s="202">
        <v>94.615474956382599</v>
      </c>
      <c r="K9" s="202">
        <v>92.433283419210895</v>
      </c>
      <c r="L9" s="208">
        <v>91.443504772811494</v>
      </c>
      <c r="M9" s="202"/>
      <c r="N9" s="209">
        <v>105.054635977393</v>
      </c>
      <c r="O9" s="210">
        <v>109.907112132987</v>
      </c>
      <c r="P9" s="211">
        <v>107.57186186484</v>
      </c>
      <c r="Q9" s="202"/>
      <c r="R9" s="212">
        <v>96.848854061705694</v>
      </c>
      <c r="S9" s="185"/>
      <c r="T9" s="186">
        <v>3.1142457149396598</v>
      </c>
      <c r="U9" s="180">
        <v>14.658346097916899</v>
      </c>
      <c r="V9" s="180">
        <v>15.766191569718201</v>
      </c>
      <c r="W9" s="180">
        <v>16.3315196919086</v>
      </c>
      <c r="X9" s="180">
        <v>13.254959836068499</v>
      </c>
      <c r="Y9" s="187">
        <v>12.8853771819086</v>
      </c>
      <c r="Z9" s="180"/>
      <c r="AA9" s="188">
        <v>22.5821581023813</v>
      </c>
      <c r="AB9" s="189">
        <v>27.296011867274899</v>
      </c>
      <c r="AC9" s="190">
        <v>25.0586929154146</v>
      </c>
      <c r="AD9" s="180"/>
      <c r="AE9" s="191">
        <v>17.472149572618601</v>
      </c>
      <c r="AF9" s="35"/>
      <c r="AG9" s="207">
        <v>85.5871414208884</v>
      </c>
      <c r="AH9" s="202">
        <v>90.698101228664797</v>
      </c>
      <c r="AI9" s="202">
        <v>93.817333279318603</v>
      </c>
      <c r="AJ9" s="202">
        <v>94.6840967354333</v>
      </c>
      <c r="AK9" s="202">
        <v>91.759321257194799</v>
      </c>
      <c r="AL9" s="208">
        <v>91.612165882699202</v>
      </c>
      <c r="AM9" s="202"/>
      <c r="AN9" s="209">
        <v>101.64787384110301</v>
      </c>
      <c r="AO9" s="210">
        <v>105.110048294085</v>
      </c>
      <c r="AP9" s="211">
        <v>103.415907666957</v>
      </c>
      <c r="AQ9" s="202"/>
      <c r="AR9" s="212">
        <v>95.214495111599206</v>
      </c>
      <c r="AS9" s="185"/>
      <c r="AT9" s="186">
        <v>16.266112405896202</v>
      </c>
      <c r="AU9" s="180">
        <v>24.030356225949799</v>
      </c>
      <c r="AV9" s="180">
        <v>26.635422301048099</v>
      </c>
      <c r="AW9" s="180">
        <v>27.1665055503743</v>
      </c>
      <c r="AX9" s="180">
        <v>23.783911178474</v>
      </c>
      <c r="AY9" s="187">
        <v>23.978462156229</v>
      </c>
      <c r="AZ9" s="180"/>
      <c r="BA9" s="188">
        <v>27.586495005231001</v>
      </c>
      <c r="BB9" s="189">
        <v>27.145744121483698</v>
      </c>
      <c r="BC9" s="190">
        <v>27.3057843534116</v>
      </c>
      <c r="BD9" s="180"/>
      <c r="BE9" s="191">
        <v>24.965758541338101</v>
      </c>
    </row>
    <row r="10" spans="1:57" x14ac:dyDescent="0.25">
      <c r="A10" s="24" t="s">
        <v>21</v>
      </c>
      <c r="B10" s="44" t="str">
        <f t="shared" si="0"/>
        <v>Virginia Area</v>
      </c>
      <c r="C10" s="12"/>
      <c r="D10" s="28" t="s">
        <v>16</v>
      </c>
      <c r="E10" s="31" t="s">
        <v>17</v>
      </c>
      <c r="F10" s="12"/>
      <c r="G10" s="207">
        <v>87.825431047143397</v>
      </c>
      <c r="H10" s="202">
        <v>90.1978976622527</v>
      </c>
      <c r="I10" s="202">
        <v>89.982479975971103</v>
      </c>
      <c r="J10" s="202">
        <v>91.363173696917997</v>
      </c>
      <c r="K10" s="202">
        <v>95.626042337002502</v>
      </c>
      <c r="L10" s="208">
        <v>91.347602186227107</v>
      </c>
      <c r="M10" s="202"/>
      <c r="N10" s="209">
        <v>111.65471362867</v>
      </c>
      <c r="O10" s="210">
        <v>114.201763749729</v>
      </c>
      <c r="P10" s="211">
        <v>112.94140892870099</v>
      </c>
      <c r="Q10" s="202"/>
      <c r="R10" s="212">
        <v>99.231736716501203</v>
      </c>
      <c r="S10" s="185"/>
      <c r="T10" s="186">
        <v>0.93243331247281502</v>
      </c>
      <c r="U10" s="180">
        <v>13.3706178715733</v>
      </c>
      <c r="V10" s="180">
        <v>11.3228766362984</v>
      </c>
      <c r="W10" s="180">
        <v>12.050152244089899</v>
      </c>
      <c r="X10" s="180">
        <v>13.8593259622397</v>
      </c>
      <c r="Y10" s="187">
        <v>10.586701159893099</v>
      </c>
      <c r="Z10" s="180"/>
      <c r="AA10" s="188">
        <v>25.5107152923412</v>
      </c>
      <c r="AB10" s="189">
        <v>25.425930403727101</v>
      </c>
      <c r="AC10" s="190">
        <v>25.471759153805198</v>
      </c>
      <c r="AD10" s="180"/>
      <c r="AE10" s="191">
        <v>17.1321303098083</v>
      </c>
      <c r="AF10" s="35"/>
      <c r="AG10" s="207">
        <v>85.367860955525003</v>
      </c>
      <c r="AH10" s="202">
        <v>87.388758228413494</v>
      </c>
      <c r="AI10" s="202">
        <v>88.480466462300996</v>
      </c>
      <c r="AJ10" s="202">
        <v>89.156353198982004</v>
      </c>
      <c r="AK10" s="202">
        <v>90.440477279320604</v>
      </c>
      <c r="AL10" s="208">
        <v>88.354534575394794</v>
      </c>
      <c r="AM10" s="202"/>
      <c r="AN10" s="209">
        <v>104.42995324019</v>
      </c>
      <c r="AO10" s="210">
        <v>107.02894121416099</v>
      </c>
      <c r="AP10" s="211">
        <v>105.723119769989</v>
      </c>
      <c r="AQ10" s="202"/>
      <c r="AR10" s="212">
        <v>94.0253739926642</v>
      </c>
      <c r="AS10" s="185"/>
      <c r="AT10" s="186">
        <v>9.3991714991945106</v>
      </c>
      <c r="AU10" s="180">
        <v>14.4770360142151</v>
      </c>
      <c r="AV10" s="180">
        <v>14.6512588239653</v>
      </c>
      <c r="AW10" s="180">
        <v>15.1645612912678</v>
      </c>
      <c r="AX10" s="180">
        <v>14.629146678151301</v>
      </c>
      <c r="AY10" s="187">
        <v>13.9030959956849</v>
      </c>
      <c r="AZ10" s="180"/>
      <c r="BA10" s="188">
        <v>22.0608787174958</v>
      </c>
      <c r="BB10" s="189">
        <v>22.270220478252199</v>
      </c>
      <c r="BC10" s="190">
        <v>22.109087026050499</v>
      </c>
      <c r="BD10" s="180"/>
      <c r="BE10" s="191">
        <v>17.0744837496113</v>
      </c>
    </row>
    <row r="11" spans="1:57" x14ac:dyDescent="0.25">
      <c r="A11" s="41" t="s">
        <v>22</v>
      </c>
      <c r="B11" s="44" t="str">
        <f t="shared" si="0"/>
        <v>Washington, DC</v>
      </c>
      <c r="C11" s="12"/>
      <c r="D11" s="28" t="s">
        <v>16</v>
      </c>
      <c r="E11" s="31" t="s">
        <v>17</v>
      </c>
      <c r="F11" s="12"/>
      <c r="G11" s="207">
        <v>121.566649093576</v>
      </c>
      <c r="H11" s="202">
        <v>122.424221679602</v>
      </c>
      <c r="I11" s="202">
        <v>123.892798526863</v>
      </c>
      <c r="J11" s="202">
        <v>121.170732390666</v>
      </c>
      <c r="K11" s="202">
        <v>122.899447273324</v>
      </c>
      <c r="L11" s="208">
        <v>122.420614126046</v>
      </c>
      <c r="M11" s="202"/>
      <c r="N11" s="209">
        <v>136.62108926704599</v>
      </c>
      <c r="O11" s="210">
        <v>141.90214564271699</v>
      </c>
      <c r="P11" s="211">
        <v>139.45905935140601</v>
      </c>
      <c r="Q11" s="202"/>
      <c r="R11" s="212">
        <v>129.17578931950601</v>
      </c>
      <c r="S11" s="185"/>
      <c r="T11" s="186">
        <v>17.503563761286902</v>
      </c>
      <c r="U11" s="180">
        <v>29.4745042341508</v>
      </c>
      <c r="V11" s="180">
        <v>30.3229837463869</v>
      </c>
      <c r="W11" s="180">
        <v>27.339752786746899</v>
      </c>
      <c r="X11" s="180">
        <v>16.883090358311101</v>
      </c>
      <c r="Y11" s="187">
        <v>23.578708760547201</v>
      </c>
      <c r="Z11" s="180"/>
      <c r="AA11" s="188">
        <v>40.650182934683798</v>
      </c>
      <c r="AB11" s="189">
        <v>42.746380449999798</v>
      </c>
      <c r="AC11" s="190">
        <v>41.833149009613898</v>
      </c>
      <c r="AD11" s="180"/>
      <c r="AE11" s="191">
        <v>30.678212208973399</v>
      </c>
      <c r="AF11" s="35"/>
      <c r="AG11" s="207">
        <v>117.05369301454699</v>
      </c>
      <c r="AH11" s="202">
        <v>119.340579669094</v>
      </c>
      <c r="AI11" s="202">
        <v>123.525283363032</v>
      </c>
      <c r="AJ11" s="202">
        <v>121.261925115781</v>
      </c>
      <c r="AK11" s="202">
        <v>118.450430714723</v>
      </c>
      <c r="AL11" s="208">
        <v>120.04885974128101</v>
      </c>
      <c r="AM11" s="202"/>
      <c r="AN11" s="209">
        <v>125.768375586649</v>
      </c>
      <c r="AO11" s="210">
        <v>131.372002643494</v>
      </c>
      <c r="AP11" s="211">
        <v>128.732699093457</v>
      </c>
      <c r="AQ11" s="202"/>
      <c r="AR11" s="212">
        <v>123.084989929466</v>
      </c>
      <c r="AS11" s="185"/>
      <c r="AT11" s="186">
        <v>15.060507174021501</v>
      </c>
      <c r="AU11" s="180">
        <v>19.856101495447199</v>
      </c>
      <c r="AV11" s="180">
        <v>24.601074236577599</v>
      </c>
      <c r="AW11" s="180">
        <v>22.573471507679098</v>
      </c>
      <c r="AX11" s="180">
        <v>16.886636105187598</v>
      </c>
      <c r="AY11" s="187">
        <v>19.851692983617099</v>
      </c>
      <c r="AZ11" s="180"/>
      <c r="BA11" s="188">
        <v>24.812643409825299</v>
      </c>
      <c r="BB11" s="189">
        <v>27.188534149416999</v>
      </c>
      <c r="BC11" s="190">
        <v>26.098775309482299</v>
      </c>
      <c r="BD11" s="180"/>
      <c r="BE11" s="191">
        <v>22.1745663531361</v>
      </c>
    </row>
    <row r="12" spans="1:57" x14ac:dyDescent="0.25">
      <c r="A12" s="24" t="s">
        <v>23</v>
      </c>
      <c r="B12" s="44" t="str">
        <f t="shared" si="0"/>
        <v>Arlington, VA</v>
      </c>
      <c r="C12" s="12"/>
      <c r="D12" s="28" t="s">
        <v>16</v>
      </c>
      <c r="E12" s="31" t="s">
        <v>17</v>
      </c>
      <c r="F12" s="12"/>
      <c r="G12" s="207">
        <v>121.67800835654501</v>
      </c>
      <c r="H12" s="202">
        <v>134.34368566407201</v>
      </c>
      <c r="I12" s="202">
        <v>139.22866908925701</v>
      </c>
      <c r="J12" s="202">
        <v>138.13795299647401</v>
      </c>
      <c r="K12" s="202">
        <v>124.452470008568</v>
      </c>
      <c r="L12" s="208">
        <v>131.76036652471399</v>
      </c>
      <c r="M12" s="202"/>
      <c r="N12" s="209">
        <v>119.452218152866</v>
      </c>
      <c r="O12" s="210">
        <v>121.02650325027</v>
      </c>
      <c r="P12" s="211">
        <v>120.30295887002301</v>
      </c>
      <c r="Q12" s="202"/>
      <c r="R12" s="212">
        <v>127.23084020484301</v>
      </c>
      <c r="S12" s="185"/>
      <c r="T12" s="186">
        <v>25.2245456077234</v>
      </c>
      <c r="U12" s="180">
        <v>29.2648027257341</v>
      </c>
      <c r="V12" s="180">
        <v>27.563142035651801</v>
      </c>
      <c r="W12" s="180">
        <v>31.097482494089999</v>
      </c>
      <c r="X12" s="180">
        <v>21.587493812082599</v>
      </c>
      <c r="Y12" s="187">
        <v>28.1713968861776</v>
      </c>
      <c r="Z12" s="180"/>
      <c r="AA12" s="188">
        <v>22.4711451525658</v>
      </c>
      <c r="AB12" s="189">
        <v>25.6146293094701</v>
      </c>
      <c r="AC12" s="190">
        <v>24.136905602758901</v>
      </c>
      <c r="AD12" s="180"/>
      <c r="AE12" s="191">
        <v>25.838983382213701</v>
      </c>
      <c r="AF12" s="35"/>
      <c r="AG12" s="207">
        <v>121.558597431317</v>
      </c>
      <c r="AH12" s="202">
        <v>133.79790306922499</v>
      </c>
      <c r="AI12" s="202">
        <v>137.61797009545401</v>
      </c>
      <c r="AJ12" s="202">
        <v>137.43092522932699</v>
      </c>
      <c r="AK12" s="202">
        <v>124.743615098351</v>
      </c>
      <c r="AL12" s="208">
        <v>131.411057727854</v>
      </c>
      <c r="AM12" s="202"/>
      <c r="AN12" s="209">
        <v>115.524394873193</v>
      </c>
      <c r="AO12" s="210">
        <v>115.512125831202</v>
      </c>
      <c r="AP12" s="211">
        <v>115.51806361356699</v>
      </c>
      <c r="AQ12" s="202"/>
      <c r="AR12" s="212">
        <v>125.84707785427101</v>
      </c>
      <c r="AS12" s="185"/>
      <c r="AT12" s="186">
        <v>8.2778191604038796</v>
      </c>
      <c r="AU12" s="180">
        <v>14.9242201085611</v>
      </c>
      <c r="AV12" s="180">
        <v>17.121671568345501</v>
      </c>
      <c r="AW12" s="180">
        <v>18.028730401494698</v>
      </c>
      <c r="AX12" s="180">
        <v>11.223774073442399</v>
      </c>
      <c r="AY12" s="187">
        <v>14.4751401642455</v>
      </c>
      <c r="AZ12" s="180"/>
      <c r="BA12" s="188">
        <v>11.192191292018499</v>
      </c>
      <c r="BB12" s="189">
        <v>14.0958439778667</v>
      </c>
      <c r="BC12" s="190">
        <v>12.6945084601965</v>
      </c>
      <c r="BD12" s="180"/>
      <c r="BE12" s="191">
        <v>13.1907955787914</v>
      </c>
    </row>
    <row r="13" spans="1:57" x14ac:dyDescent="0.25">
      <c r="A13" s="24" t="s">
        <v>24</v>
      </c>
      <c r="B13" s="44" t="str">
        <f t="shared" si="0"/>
        <v>Suburban Virginia Area</v>
      </c>
      <c r="C13" s="12"/>
      <c r="D13" s="28" t="s">
        <v>16</v>
      </c>
      <c r="E13" s="31" t="s">
        <v>17</v>
      </c>
      <c r="F13" s="12"/>
      <c r="G13" s="207">
        <v>96.1991518324607</v>
      </c>
      <c r="H13" s="202">
        <v>94.756245714285697</v>
      </c>
      <c r="I13" s="202">
        <v>94.903589538297297</v>
      </c>
      <c r="J13" s="202">
        <v>97.323555917480903</v>
      </c>
      <c r="K13" s="202">
        <v>97.092328233657796</v>
      </c>
      <c r="L13" s="208">
        <v>96.0524455177965</v>
      </c>
      <c r="M13" s="202"/>
      <c r="N13" s="209">
        <v>122.750743902439</v>
      </c>
      <c r="O13" s="210">
        <v>131.254950285593</v>
      </c>
      <c r="P13" s="211">
        <v>127.30488274611901</v>
      </c>
      <c r="Q13" s="202"/>
      <c r="R13" s="212">
        <v>106.574425204058</v>
      </c>
      <c r="S13" s="185"/>
      <c r="T13" s="186">
        <v>-17.907876336723401</v>
      </c>
      <c r="U13" s="180">
        <v>8.6056149386547602</v>
      </c>
      <c r="V13" s="180">
        <v>14.619135465156999</v>
      </c>
      <c r="W13" s="180">
        <v>17.202901023435501</v>
      </c>
      <c r="X13" s="180">
        <v>16.688673708843499</v>
      </c>
      <c r="Y13" s="187">
        <v>6.2037775914619102</v>
      </c>
      <c r="Z13" s="180"/>
      <c r="AA13" s="188">
        <v>23.0394549040779</v>
      </c>
      <c r="AB13" s="189">
        <v>15.0561376926913</v>
      </c>
      <c r="AC13" s="190">
        <v>18.6565953006108</v>
      </c>
      <c r="AD13" s="180"/>
      <c r="AE13" s="191">
        <v>11.9379213645632</v>
      </c>
      <c r="AF13" s="35"/>
      <c r="AG13" s="207">
        <v>92.536342528095105</v>
      </c>
      <c r="AH13" s="202">
        <v>89.846674986763404</v>
      </c>
      <c r="AI13" s="202">
        <v>90.779252121386406</v>
      </c>
      <c r="AJ13" s="202">
        <v>94.059136634506203</v>
      </c>
      <c r="AK13" s="202">
        <v>97.437579267839894</v>
      </c>
      <c r="AL13" s="208">
        <v>92.956100035137496</v>
      </c>
      <c r="AM13" s="202"/>
      <c r="AN13" s="209">
        <v>122.44930316742</v>
      </c>
      <c r="AO13" s="210">
        <v>135.057515124779</v>
      </c>
      <c r="AP13" s="211">
        <v>129.066810769688</v>
      </c>
      <c r="AQ13" s="202"/>
      <c r="AR13" s="212">
        <v>104.365182673215</v>
      </c>
      <c r="AS13" s="185"/>
      <c r="AT13" s="186">
        <v>-0.45142941245866203</v>
      </c>
      <c r="AU13" s="180">
        <v>7.3450020922955597</v>
      </c>
      <c r="AV13" s="180">
        <v>10.6657475931236</v>
      </c>
      <c r="AW13" s="180">
        <v>15.9119634435649</v>
      </c>
      <c r="AX13" s="180">
        <v>17.735306513007298</v>
      </c>
      <c r="AY13" s="187">
        <v>10.172283458375899</v>
      </c>
      <c r="AZ13" s="180"/>
      <c r="BA13" s="188">
        <v>15.5972368504338</v>
      </c>
      <c r="BB13" s="189">
        <v>14.125817566831699</v>
      </c>
      <c r="BC13" s="190">
        <v>14.7025991972511</v>
      </c>
      <c r="BD13" s="180"/>
      <c r="BE13" s="191">
        <v>12.5392747946442</v>
      </c>
    </row>
    <row r="14" spans="1:57" x14ac:dyDescent="0.25">
      <c r="A14" s="24" t="s">
        <v>25</v>
      </c>
      <c r="B14" s="44" t="str">
        <f t="shared" si="0"/>
        <v>Alexandria, VA</v>
      </c>
      <c r="C14" s="12"/>
      <c r="D14" s="28" t="s">
        <v>16</v>
      </c>
      <c r="E14" s="31" t="s">
        <v>17</v>
      </c>
      <c r="F14" s="12"/>
      <c r="G14" s="207">
        <v>106.007625741955</v>
      </c>
      <c r="H14" s="202">
        <v>108.409803921568</v>
      </c>
      <c r="I14" s="202">
        <v>112.367988355167</v>
      </c>
      <c r="J14" s="202">
        <v>113.292341024198</v>
      </c>
      <c r="K14" s="202">
        <v>111.86413632842699</v>
      </c>
      <c r="L14" s="208">
        <v>110.505808352402</v>
      </c>
      <c r="M14" s="202"/>
      <c r="N14" s="209">
        <v>116.59823302043</v>
      </c>
      <c r="O14" s="210">
        <v>123.46769690122601</v>
      </c>
      <c r="P14" s="211">
        <v>120.25832401754199</v>
      </c>
      <c r="Q14" s="202"/>
      <c r="R14" s="212">
        <v>114.40192311656099</v>
      </c>
      <c r="S14" s="185"/>
      <c r="T14" s="186">
        <v>21.009733306760999</v>
      </c>
      <c r="U14" s="180">
        <v>29.404629020740298</v>
      </c>
      <c r="V14" s="180">
        <v>30.138853236583099</v>
      </c>
      <c r="W14" s="180">
        <v>33.284041709639901</v>
      </c>
      <c r="X14" s="180">
        <v>30.892436803798699</v>
      </c>
      <c r="Y14" s="187">
        <v>28.793057252643699</v>
      </c>
      <c r="Z14" s="180"/>
      <c r="AA14" s="188">
        <v>39.7470308984634</v>
      </c>
      <c r="AB14" s="189">
        <v>46.124357073989302</v>
      </c>
      <c r="AC14" s="190">
        <v>43.164788166666199</v>
      </c>
      <c r="AD14" s="180"/>
      <c r="AE14" s="191">
        <v>34.1767322509153</v>
      </c>
      <c r="AF14" s="35"/>
      <c r="AG14" s="207">
        <v>99.267405137449302</v>
      </c>
      <c r="AH14" s="202">
        <v>105.839512490904</v>
      </c>
      <c r="AI14" s="202">
        <v>108.198286632981</v>
      </c>
      <c r="AJ14" s="202">
        <v>109.153847855943</v>
      </c>
      <c r="AK14" s="202">
        <v>105.860206954272</v>
      </c>
      <c r="AL14" s="208">
        <v>105.86503926722401</v>
      </c>
      <c r="AM14" s="202"/>
      <c r="AN14" s="209">
        <v>109.207166227229</v>
      </c>
      <c r="AO14" s="210">
        <v>113.566738638811</v>
      </c>
      <c r="AP14" s="211">
        <v>111.503422007941</v>
      </c>
      <c r="AQ14" s="202"/>
      <c r="AR14" s="212">
        <v>107.89298209822999</v>
      </c>
      <c r="AS14" s="185"/>
      <c r="AT14" s="186">
        <v>5.0569673167802103</v>
      </c>
      <c r="AU14" s="180">
        <v>14.3023458839171</v>
      </c>
      <c r="AV14" s="180">
        <v>18.366811897640599</v>
      </c>
      <c r="AW14" s="180">
        <v>19.236141367557099</v>
      </c>
      <c r="AX14" s="180">
        <v>17.7000751600496</v>
      </c>
      <c r="AY14" s="187">
        <v>14.987828503746799</v>
      </c>
      <c r="AZ14" s="180"/>
      <c r="BA14" s="188">
        <v>24.0904410536785</v>
      </c>
      <c r="BB14" s="189">
        <v>26.8342071629625</v>
      </c>
      <c r="BC14" s="190">
        <v>25.5393320343216</v>
      </c>
      <c r="BD14" s="180"/>
      <c r="BE14" s="191">
        <v>18.509500369181801</v>
      </c>
    </row>
    <row r="15" spans="1:57" x14ac:dyDescent="0.25">
      <c r="A15" s="24" t="s">
        <v>26</v>
      </c>
      <c r="B15" s="44" t="str">
        <f t="shared" si="0"/>
        <v>Fairfax/Tysons Corner, VA</v>
      </c>
      <c r="C15" s="12"/>
      <c r="D15" s="28" t="s">
        <v>16</v>
      </c>
      <c r="E15" s="31" t="s">
        <v>17</v>
      </c>
      <c r="F15" s="12"/>
      <c r="G15" s="207">
        <v>115.353510303877</v>
      </c>
      <c r="H15" s="202">
        <v>123.86912867859201</v>
      </c>
      <c r="I15" s="202">
        <v>129.35929654811699</v>
      </c>
      <c r="J15" s="202">
        <v>129.67995280545301</v>
      </c>
      <c r="K15" s="202">
        <v>120.090743432084</v>
      </c>
      <c r="L15" s="208">
        <v>124.168792818466</v>
      </c>
      <c r="M15" s="202"/>
      <c r="N15" s="209">
        <v>111.669874447802</v>
      </c>
      <c r="O15" s="210">
        <v>115.087007518796</v>
      </c>
      <c r="P15" s="211">
        <v>113.55940234902801</v>
      </c>
      <c r="Q15" s="202"/>
      <c r="R15" s="212">
        <v>120.411414267834</v>
      </c>
      <c r="S15" s="185"/>
      <c r="T15" s="186">
        <v>23.138271573330599</v>
      </c>
      <c r="U15" s="180">
        <v>42.7656086523859</v>
      </c>
      <c r="V15" s="180">
        <v>45.615300032359201</v>
      </c>
      <c r="W15" s="180">
        <v>48.507555932285399</v>
      </c>
      <c r="X15" s="180">
        <v>39.306610814157096</v>
      </c>
      <c r="Y15" s="187">
        <v>39.751554319587399</v>
      </c>
      <c r="Z15" s="180"/>
      <c r="AA15" s="188">
        <v>27.938793372159999</v>
      </c>
      <c r="AB15" s="189">
        <v>27.548270109234402</v>
      </c>
      <c r="AC15" s="190">
        <v>27.814413428218302</v>
      </c>
      <c r="AD15" s="180"/>
      <c r="AE15" s="191">
        <v>35.523751057592399</v>
      </c>
      <c r="AF15" s="35"/>
      <c r="AG15" s="207">
        <v>110.10782875457799</v>
      </c>
      <c r="AH15" s="202">
        <v>120.498040373831</v>
      </c>
      <c r="AI15" s="202">
        <v>125.484909103196</v>
      </c>
      <c r="AJ15" s="202">
        <v>123.88721546809499</v>
      </c>
      <c r="AK15" s="202">
        <v>116.046758241758</v>
      </c>
      <c r="AL15" s="208">
        <v>119.759029834023</v>
      </c>
      <c r="AM15" s="202"/>
      <c r="AN15" s="209">
        <v>107.79622808785</v>
      </c>
      <c r="AO15" s="210">
        <v>111.96290588720601</v>
      </c>
      <c r="AP15" s="211">
        <v>110.015587607508</v>
      </c>
      <c r="AQ15" s="202"/>
      <c r="AR15" s="212">
        <v>116.617103800799</v>
      </c>
      <c r="AS15" s="185"/>
      <c r="AT15" s="186">
        <v>14.284343282450999</v>
      </c>
      <c r="AU15" s="180">
        <v>26.4931298811053</v>
      </c>
      <c r="AV15" s="180">
        <v>32.410825690551299</v>
      </c>
      <c r="AW15" s="180">
        <v>30.4042263994019</v>
      </c>
      <c r="AX15" s="180">
        <v>25.1970838055719</v>
      </c>
      <c r="AY15" s="187">
        <v>26.248151523210101</v>
      </c>
      <c r="AZ15" s="180"/>
      <c r="BA15" s="188">
        <v>9.9039841365839294</v>
      </c>
      <c r="BB15" s="189">
        <v>16.575316841892501</v>
      </c>
      <c r="BC15" s="190">
        <v>13.4312532705999</v>
      </c>
      <c r="BD15" s="180"/>
      <c r="BE15" s="191">
        <v>22.1117987945868</v>
      </c>
    </row>
    <row r="16" spans="1:57" x14ac:dyDescent="0.25">
      <c r="A16" s="24" t="s">
        <v>27</v>
      </c>
      <c r="B16" s="44" t="str">
        <f t="shared" si="0"/>
        <v>I-95 Fredericksburg, VA</v>
      </c>
      <c r="C16" s="12"/>
      <c r="D16" s="28" t="s">
        <v>16</v>
      </c>
      <c r="E16" s="31" t="s">
        <v>17</v>
      </c>
      <c r="F16" s="12"/>
      <c r="G16" s="207">
        <v>77.664165979664702</v>
      </c>
      <c r="H16" s="202">
        <v>78.663260817017104</v>
      </c>
      <c r="I16" s="202">
        <v>81.180322655524606</v>
      </c>
      <c r="J16" s="202">
        <v>80.602496071829407</v>
      </c>
      <c r="K16" s="202">
        <v>83.574524295630795</v>
      </c>
      <c r="L16" s="208">
        <v>80.524643373606295</v>
      </c>
      <c r="M16" s="202"/>
      <c r="N16" s="209">
        <v>89.368507462686495</v>
      </c>
      <c r="O16" s="210">
        <v>89.331217512646006</v>
      </c>
      <c r="P16" s="211">
        <v>89.350017298045302</v>
      </c>
      <c r="Q16" s="202"/>
      <c r="R16" s="212">
        <v>83.616827176581097</v>
      </c>
      <c r="S16" s="185"/>
      <c r="T16" s="186">
        <v>8.9212405768195797</v>
      </c>
      <c r="U16" s="180">
        <v>13.454644851574299</v>
      </c>
      <c r="V16" s="180">
        <v>16.475128008505202</v>
      </c>
      <c r="W16" s="180">
        <v>11.0590855996775</v>
      </c>
      <c r="X16" s="180">
        <v>13.726739926341301</v>
      </c>
      <c r="Y16" s="187">
        <v>12.761266696151999</v>
      </c>
      <c r="Z16" s="180"/>
      <c r="AA16" s="188">
        <v>20.2642651843252</v>
      </c>
      <c r="AB16" s="189">
        <v>19.266997240327299</v>
      </c>
      <c r="AC16" s="190">
        <v>19.7449667921307</v>
      </c>
      <c r="AD16" s="180"/>
      <c r="AE16" s="191">
        <v>15.4770715942382</v>
      </c>
      <c r="AF16" s="35"/>
      <c r="AG16" s="207">
        <v>77.900053259623803</v>
      </c>
      <c r="AH16" s="202">
        <v>79.156913921615697</v>
      </c>
      <c r="AI16" s="202">
        <v>80.685145854952097</v>
      </c>
      <c r="AJ16" s="202">
        <v>80.566447953483006</v>
      </c>
      <c r="AK16" s="202">
        <v>80.967690111897596</v>
      </c>
      <c r="AL16" s="208">
        <v>79.923660057467799</v>
      </c>
      <c r="AM16" s="202"/>
      <c r="AN16" s="209">
        <v>83.731637090327695</v>
      </c>
      <c r="AO16" s="210">
        <v>84.406121706594604</v>
      </c>
      <c r="AP16" s="211">
        <v>84.073120658808605</v>
      </c>
      <c r="AQ16" s="202"/>
      <c r="AR16" s="212">
        <v>81.217649264446393</v>
      </c>
      <c r="AS16" s="185"/>
      <c r="AT16" s="186">
        <v>6.5362101267655204</v>
      </c>
      <c r="AU16" s="180">
        <v>11.3687789809159</v>
      </c>
      <c r="AV16" s="180">
        <v>13.364121355895699</v>
      </c>
      <c r="AW16" s="180">
        <v>12.043192703804401</v>
      </c>
      <c r="AX16" s="180">
        <v>11.8639714512111</v>
      </c>
      <c r="AY16" s="187">
        <v>11.094846921581301</v>
      </c>
      <c r="AZ16" s="180"/>
      <c r="BA16" s="188">
        <v>16.002297366311801</v>
      </c>
      <c r="BB16" s="189">
        <v>15.551707412972499</v>
      </c>
      <c r="BC16" s="190">
        <v>15.750895846933</v>
      </c>
      <c r="BD16" s="180"/>
      <c r="BE16" s="191">
        <v>12.5592427242514</v>
      </c>
    </row>
    <row r="17" spans="1:57" x14ac:dyDescent="0.25">
      <c r="A17" s="24" t="s">
        <v>28</v>
      </c>
      <c r="B17" s="44" t="str">
        <f t="shared" si="0"/>
        <v>Dulles Airport Area, VA</v>
      </c>
      <c r="C17" s="12"/>
      <c r="D17" s="28" t="s">
        <v>16</v>
      </c>
      <c r="E17" s="31" t="s">
        <v>17</v>
      </c>
      <c r="F17" s="12"/>
      <c r="G17" s="207">
        <v>90.432508738908297</v>
      </c>
      <c r="H17" s="202">
        <v>97.319679224973001</v>
      </c>
      <c r="I17" s="202">
        <v>103.380211629746</v>
      </c>
      <c r="J17" s="202">
        <v>101.62105389001201</v>
      </c>
      <c r="K17" s="202">
        <v>95.986116246000705</v>
      </c>
      <c r="L17" s="208">
        <v>98.173847976146703</v>
      </c>
      <c r="M17" s="202"/>
      <c r="N17" s="209">
        <v>95.409194179314596</v>
      </c>
      <c r="O17" s="210">
        <v>95.702468531468497</v>
      </c>
      <c r="P17" s="211">
        <v>95.564050660955601</v>
      </c>
      <c r="Q17" s="202"/>
      <c r="R17" s="212">
        <v>97.244454292026006</v>
      </c>
      <c r="S17" s="185"/>
      <c r="T17" s="186">
        <v>22.059696055556401</v>
      </c>
      <c r="U17" s="180">
        <v>29.663502047624501</v>
      </c>
      <c r="V17" s="180">
        <v>35.104021690592099</v>
      </c>
      <c r="W17" s="180">
        <v>30.640879250586</v>
      </c>
      <c r="X17" s="180">
        <v>26.364084039921298</v>
      </c>
      <c r="Y17" s="187">
        <v>29.3209345626769</v>
      </c>
      <c r="Z17" s="180"/>
      <c r="AA17" s="188">
        <v>31.6102268366811</v>
      </c>
      <c r="AB17" s="189">
        <v>33.829218932294502</v>
      </c>
      <c r="AC17" s="190">
        <v>32.733783496076903</v>
      </c>
      <c r="AD17" s="180"/>
      <c r="AE17" s="191">
        <v>29.7451803044159</v>
      </c>
      <c r="AF17" s="35"/>
      <c r="AG17" s="207">
        <v>90.836014234875407</v>
      </c>
      <c r="AH17" s="202">
        <v>98.732032781701207</v>
      </c>
      <c r="AI17" s="202">
        <v>103.356496942044</v>
      </c>
      <c r="AJ17" s="202">
        <v>101.587439902149</v>
      </c>
      <c r="AK17" s="202">
        <v>95.935561977186296</v>
      </c>
      <c r="AL17" s="208">
        <v>98.556181391499294</v>
      </c>
      <c r="AM17" s="202"/>
      <c r="AN17" s="209">
        <v>92.001199392216407</v>
      </c>
      <c r="AO17" s="210">
        <v>92.069907424990504</v>
      </c>
      <c r="AP17" s="211">
        <v>92.036101866589405</v>
      </c>
      <c r="AQ17" s="202"/>
      <c r="AR17" s="212">
        <v>96.581542613408104</v>
      </c>
      <c r="AS17" s="185"/>
      <c r="AT17" s="186">
        <v>8.9740332423127303</v>
      </c>
      <c r="AU17" s="180">
        <v>17.651644129754501</v>
      </c>
      <c r="AV17" s="180">
        <v>23.976210379577701</v>
      </c>
      <c r="AW17" s="180">
        <v>20.172407826608399</v>
      </c>
      <c r="AX17" s="180">
        <v>15.054157314226799</v>
      </c>
      <c r="AY17" s="187">
        <v>17.719173940415399</v>
      </c>
      <c r="AZ17" s="180"/>
      <c r="BA17" s="188">
        <v>17.791995197472001</v>
      </c>
      <c r="BB17" s="189">
        <v>19.500789802218701</v>
      </c>
      <c r="BC17" s="190">
        <v>18.6886750188302</v>
      </c>
      <c r="BD17" s="180"/>
      <c r="BE17" s="191">
        <v>17.654680853659901</v>
      </c>
    </row>
    <row r="18" spans="1:57" x14ac:dyDescent="0.25">
      <c r="A18" s="24" t="s">
        <v>29</v>
      </c>
      <c r="B18" s="44" t="str">
        <f t="shared" si="0"/>
        <v>Williamsburg, VA</v>
      </c>
      <c r="C18" s="12"/>
      <c r="D18" s="28" t="s">
        <v>16</v>
      </c>
      <c r="E18" s="31" t="s">
        <v>17</v>
      </c>
      <c r="F18" s="12"/>
      <c r="G18" s="207">
        <v>114.357970550576</v>
      </c>
      <c r="H18" s="202">
        <v>97.400089426617498</v>
      </c>
      <c r="I18" s="202">
        <v>96.712427232362998</v>
      </c>
      <c r="J18" s="202">
        <v>100.887393075356</v>
      </c>
      <c r="K18" s="202">
        <v>109.07890473998999</v>
      </c>
      <c r="L18" s="208">
        <v>103.35432741248501</v>
      </c>
      <c r="M18" s="202"/>
      <c r="N18" s="209">
        <v>141.270724233983</v>
      </c>
      <c r="O18" s="210">
        <v>118.171197667152</v>
      </c>
      <c r="P18" s="211">
        <v>128.59634399999999</v>
      </c>
      <c r="Q18" s="202"/>
      <c r="R18" s="212">
        <v>115.373027153507</v>
      </c>
      <c r="S18" s="185"/>
      <c r="T18" s="186">
        <v>-3.9136330214087698</v>
      </c>
      <c r="U18" s="180">
        <v>9.8848888877328296</v>
      </c>
      <c r="V18" s="180">
        <v>9.9056458783559496</v>
      </c>
      <c r="W18" s="180">
        <v>11.572811396214099</v>
      </c>
      <c r="X18" s="180">
        <v>18.9732711911211</v>
      </c>
      <c r="Y18" s="187">
        <v>6.4603877169265198</v>
      </c>
      <c r="Z18" s="180"/>
      <c r="AA18" s="188">
        <v>26.818238475268799</v>
      </c>
      <c r="AB18" s="189">
        <v>-3.8079043511214401</v>
      </c>
      <c r="AC18" s="190">
        <v>9.3524365582513695</v>
      </c>
      <c r="AD18" s="180"/>
      <c r="AE18" s="191">
        <v>11.0321321257723</v>
      </c>
      <c r="AF18" s="35"/>
      <c r="AG18" s="207">
        <v>111.79483790936099</v>
      </c>
      <c r="AH18" s="202">
        <v>95.913348220931894</v>
      </c>
      <c r="AI18" s="202">
        <v>89.688489783831798</v>
      </c>
      <c r="AJ18" s="202">
        <v>92.974444918265803</v>
      </c>
      <c r="AK18" s="202">
        <v>103.57877567458701</v>
      </c>
      <c r="AL18" s="208">
        <v>98.572134054880706</v>
      </c>
      <c r="AM18" s="202"/>
      <c r="AN18" s="209">
        <v>138.251673842841</v>
      </c>
      <c r="AO18" s="210">
        <v>141.419231727251</v>
      </c>
      <c r="AP18" s="211">
        <v>139.94759449885299</v>
      </c>
      <c r="AQ18" s="202"/>
      <c r="AR18" s="212">
        <v>115.690627974343</v>
      </c>
      <c r="AS18" s="185"/>
      <c r="AT18" s="186">
        <v>8.2728734611404207</v>
      </c>
      <c r="AU18" s="180">
        <v>10.6443787199543</v>
      </c>
      <c r="AV18" s="180">
        <v>6.9013421607798797</v>
      </c>
      <c r="AW18" s="180">
        <v>8.2514306200278806</v>
      </c>
      <c r="AX18" s="180">
        <v>14.410774334751499</v>
      </c>
      <c r="AY18" s="187">
        <v>9.3098633375438702</v>
      </c>
      <c r="AZ18" s="180"/>
      <c r="BA18" s="188">
        <v>21.4350821779251</v>
      </c>
      <c r="BB18" s="189">
        <v>8.8893027824768396</v>
      </c>
      <c r="BC18" s="190">
        <v>14.174282270687099</v>
      </c>
      <c r="BD18" s="180"/>
      <c r="BE18" s="191">
        <v>13.077927504097801</v>
      </c>
    </row>
    <row r="19" spans="1:57" x14ac:dyDescent="0.25">
      <c r="A19" s="24" t="s">
        <v>30</v>
      </c>
      <c r="B19" s="44" t="str">
        <f t="shared" si="0"/>
        <v>Virginia Beach, VA</v>
      </c>
      <c r="C19" s="12"/>
      <c r="D19" s="28" t="s">
        <v>16</v>
      </c>
      <c r="E19" s="31" t="s">
        <v>17</v>
      </c>
      <c r="F19" s="12"/>
      <c r="G19" s="207">
        <v>97.801462290969795</v>
      </c>
      <c r="H19" s="202">
        <v>99.862252986868796</v>
      </c>
      <c r="I19" s="202">
        <v>95.744907486238503</v>
      </c>
      <c r="J19" s="202">
        <v>95.559203338053806</v>
      </c>
      <c r="K19" s="202">
        <v>101.83090355259</v>
      </c>
      <c r="L19" s="208">
        <v>98.349918227894904</v>
      </c>
      <c r="M19" s="202"/>
      <c r="N19" s="209">
        <v>127.065289192251</v>
      </c>
      <c r="O19" s="210">
        <v>134.57056090733499</v>
      </c>
      <c r="P19" s="211">
        <v>130.92067751638999</v>
      </c>
      <c r="Q19" s="202"/>
      <c r="R19" s="212">
        <v>111.434884294282</v>
      </c>
      <c r="S19" s="185"/>
      <c r="T19" s="186">
        <v>-0.36840248704958101</v>
      </c>
      <c r="U19" s="180">
        <v>25.7176179829763</v>
      </c>
      <c r="V19" s="180">
        <v>21.144263682292099</v>
      </c>
      <c r="W19" s="180">
        <v>20.625407132367201</v>
      </c>
      <c r="X19" s="180">
        <v>28.3666524559994</v>
      </c>
      <c r="Y19" s="187">
        <v>16.138436846666401</v>
      </c>
      <c r="Z19" s="180"/>
      <c r="AA19" s="188">
        <v>42.041281029697203</v>
      </c>
      <c r="AB19" s="189">
        <v>42.449284821249201</v>
      </c>
      <c r="AC19" s="190">
        <v>41.979264583146303</v>
      </c>
      <c r="AD19" s="180"/>
      <c r="AE19" s="191">
        <v>27.660156025937901</v>
      </c>
      <c r="AF19" s="35"/>
      <c r="AG19" s="207">
        <v>88.888432760539004</v>
      </c>
      <c r="AH19" s="202">
        <v>90.677951668564901</v>
      </c>
      <c r="AI19" s="202">
        <v>91.537145397739593</v>
      </c>
      <c r="AJ19" s="202">
        <v>91.080790081882697</v>
      </c>
      <c r="AK19" s="202">
        <v>93.975444999999993</v>
      </c>
      <c r="AL19" s="208">
        <v>91.344723773484901</v>
      </c>
      <c r="AM19" s="202"/>
      <c r="AN19" s="209">
        <v>112.399256288544</v>
      </c>
      <c r="AO19" s="210">
        <v>119.56500320547499</v>
      </c>
      <c r="AP19" s="211">
        <v>116.157685261343</v>
      </c>
      <c r="AQ19" s="202"/>
      <c r="AR19" s="212">
        <v>100.848167405894</v>
      </c>
      <c r="AS19" s="185"/>
      <c r="AT19" s="186">
        <v>6.0847028369684697</v>
      </c>
      <c r="AU19" s="180">
        <v>18.2180535256044</v>
      </c>
      <c r="AV19" s="180">
        <v>16.7002714355779</v>
      </c>
      <c r="AW19" s="180">
        <v>16.856640813106502</v>
      </c>
      <c r="AX19" s="180">
        <v>18.380213211487899</v>
      </c>
      <c r="AY19" s="187">
        <v>15.0896144416627</v>
      </c>
      <c r="AZ19" s="180"/>
      <c r="BA19" s="188">
        <v>21.809421432459601</v>
      </c>
      <c r="BB19" s="189">
        <v>19.495535128112699</v>
      </c>
      <c r="BC19" s="190">
        <v>20.411146389209499</v>
      </c>
      <c r="BD19" s="180"/>
      <c r="BE19" s="191">
        <v>17.364672084220299</v>
      </c>
    </row>
    <row r="20" spans="1:57" x14ac:dyDescent="0.25">
      <c r="A20" s="41" t="s">
        <v>31</v>
      </c>
      <c r="B20" s="44" t="str">
        <f t="shared" si="0"/>
        <v>Norfolk/Portsmouth, VA</v>
      </c>
      <c r="C20" s="12"/>
      <c r="D20" s="28" t="s">
        <v>16</v>
      </c>
      <c r="E20" s="31" t="s">
        <v>17</v>
      </c>
      <c r="F20" s="12"/>
      <c r="G20" s="207">
        <v>81.466499155119905</v>
      </c>
      <c r="H20" s="202">
        <v>86.507790979541198</v>
      </c>
      <c r="I20" s="202">
        <v>86.362443285891004</v>
      </c>
      <c r="J20" s="202">
        <v>85.435588118811793</v>
      </c>
      <c r="K20" s="202">
        <v>86.730138123076898</v>
      </c>
      <c r="L20" s="208">
        <v>85.367487961506995</v>
      </c>
      <c r="M20" s="202"/>
      <c r="N20" s="209">
        <v>90.189510132501894</v>
      </c>
      <c r="O20" s="210">
        <v>98.551924573863602</v>
      </c>
      <c r="P20" s="211">
        <v>94.564939167595597</v>
      </c>
      <c r="Q20" s="202"/>
      <c r="R20" s="212">
        <v>88.464894251626802</v>
      </c>
      <c r="S20" s="185"/>
      <c r="T20" s="186">
        <v>3.0980160852955199</v>
      </c>
      <c r="U20" s="180">
        <v>22.213637147221799</v>
      </c>
      <c r="V20" s="180">
        <v>20.1187092277628</v>
      </c>
      <c r="W20" s="180">
        <v>18.150518254625599</v>
      </c>
      <c r="X20" s="180">
        <v>20.193297780677199</v>
      </c>
      <c r="Y20" s="187">
        <v>16.168711522098299</v>
      </c>
      <c r="Z20" s="180"/>
      <c r="AA20" s="188">
        <v>21.2910841826676</v>
      </c>
      <c r="AB20" s="189">
        <v>26.888450208979599</v>
      </c>
      <c r="AC20" s="190">
        <v>24.3235256843336</v>
      </c>
      <c r="AD20" s="180"/>
      <c r="AE20" s="191">
        <v>19.102740383107399</v>
      </c>
      <c r="AF20" s="35"/>
      <c r="AG20" s="207">
        <v>79.125053776030001</v>
      </c>
      <c r="AH20" s="202">
        <v>83.318253416401902</v>
      </c>
      <c r="AI20" s="202">
        <v>84.703963608733901</v>
      </c>
      <c r="AJ20" s="202">
        <v>84.183602540415706</v>
      </c>
      <c r="AK20" s="202">
        <v>83.978885421412301</v>
      </c>
      <c r="AL20" s="208">
        <v>83.1498621394407</v>
      </c>
      <c r="AM20" s="202"/>
      <c r="AN20" s="209">
        <v>91.194270605632795</v>
      </c>
      <c r="AO20" s="210">
        <v>98.101216668748407</v>
      </c>
      <c r="AP20" s="211">
        <v>94.774639680792504</v>
      </c>
      <c r="AQ20" s="202"/>
      <c r="AR20" s="212">
        <v>87.046612513565094</v>
      </c>
      <c r="AS20" s="185"/>
      <c r="AT20" s="186">
        <v>7.9100673466742997</v>
      </c>
      <c r="AU20" s="180">
        <v>14.0494651278464</v>
      </c>
      <c r="AV20" s="180">
        <v>16.136777326367199</v>
      </c>
      <c r="AW20" s="180">
        <v>14.8714043792243</v>
      </c>
      <c r="AX20" s="180">
        <v>16.037348220808799</v>
      </c>
      <c r="AY20" s="187">
        <v>13.9189520218873</v>
      </c>
      <c r="AZ20" s="180"/>
      <c r="BA20" s="188">
        <v>22.038856167140001</v>
      </c>
      <c r="BB20" s="189">
        <v>25.400930998884999</v>
      </c>
      <c r="BC20" s="190">
        <v>23.8398623478896</v>
      </c>
      <c r="BD20" s="180"/>
      <c r="BE20" s="191">
        <v>17.4716488843886</v>
      </c>
    </row>
    <row r="21" spans="1:57" x14ac:dyDescent="0.25">
      <c r="A21" s="42" t="s">
        <v>32</v>
      </c>
      <c r="B21" s="44" t="str">
        <f t="shared" si="0"/>
        <v>Newport News/Hampton, VA</v>
      </c>
      <c r="C21" s="12"/>
      <c r="D21" s="28" t="s">
        <v>16</v>
      </c>
      <c r="E21" s="31" t="s">
        <v>17</v>
      </c>
      <c r="F21" s="13"/>
      <c r="G21" s="207">
        <v>68.659480406654296</v>
      </c>
      <c r="H21" s="202">
        <v>70.635045294753894</v>
      </c>
      <c r="I21" s="202">
        <v>73.488436060767498</v>
      </c>
      <c r="J21" s="202">
        <v>71.9688735146554</v>
      </c>
      <c r="K21" s="202">
        <v>71.640588547102396</v>
      </c>
      <c r="L21" s="208">
        <v>71.352636829618106</v>
      </c>
      <c r="M21" s="202"/>
      <c r="N21" s="209">
        <v>80.771467871485896</v>
      </c>
      <c r="O21" s="210">
        <v>82.919911044093098</v>
      </c>
      <c r="P21" s="211">
        <v>81.883385500538196</v>
      </c>
      <c r="Q21" s="202"/>
      <c r="R21" s="212">
        <v>74.921275304588804</v>
      </c>
      <c r="S21" s="185"/>
      <c r="T21" s="186">
        <v>9.1845900488391496</v>
      </c>
      <c r="U21" s="180">
        <v>17.574223578808802</v>
      </c>
      <c r="V21" s="180">
        <v>21.945931530265199</v>
      </c>
      <c r="W21" s="180">
        <v>17.3728854415371</v>
      </c>
      <c r="X21" s="180">
        <v>19.158277658563598</v>
      </c>
      <c r="Y21" s="187">
        <v>16.981104000691602</v>
      </c>
      <c r="Z21" s="180"/>
      <c r="AA21" s="188">
        <v>20.2227371646322</v>
      </c>
      <c r="AB21" s="189">
        <v>20.492490389919599</v>
      </c>
      <c r="AC21" s="190">
        <v>20.363946470280901</v>
      </c>
      <c r="AD21" s="180"/>
      <c r="AE21" s="191">
        <v>18.338660478461399</v>
      </c>
      <c r="AF21" s="35"/>
      <c r="AG21" s="207">
        <v>67.966992346857495</v>
      </c>
      <c r="AH21" s="202">
        <v>70.299128471528405</v>
      </c>
      <c r="AI21" s="202">
        <v>73.151236287236898</v>
      </c>
      <c r="AJ21" s="202">
        <v>71.915655085268099</v>
      </c>
      <c r="AK21" s="202">
        <v>72.253055669460394</v>
      </c>
      <c r="AL21" s="208">
        <v>71.2134763172877</v>
      </c>
      <c r="AM21" s="202"/>
      <c r="AN21" s="209">
        <v>93.352214426110706</v>
      </c>
      <c r="AO21" s="210">
        <v>94.683550240264196</v>
      </c>
      <c r="AP21" s="211">
        <v>94.028804360102697</v>
      </c>
      <c r="AQ21" s="202"/>
      <c r="AR21" s="212">
        <v>79.399125184130497</v>
      </c>
      <c r="AS21" s="185"/>
      <c r="AT21" s="186">
        <v>13.988289973918</v>
      </c>
      <c r="AU21" s="180">
        <v>17.6269152324004</v>
      </c>
      <c r="AV21" s="180">
        <v>21.429453283485898</v>
      </c>
      <c r="AW21" s="180">
        <v>18.407216871982801</v>
      </c>
      <c r="AX21" s="180">
        <v>21.384396162013399</v>
      </c>
      <c r="AY21" s="187">
        <v>18.720991726553201</v>
      </c>
      <c r="AZ21" s="180"/>
      <c r="BA21" s="188">
        <v>48.005937020023701</v>
      </c>
      <c r="BB21" s="189">
        <v>46.202346697526302</v>
      </c>
      <c r="BC21" s="190">
        <v>47.0271887323279</v>
      </c>
      <c r="BD21" s="180"/>
      <c r="BE21" s="191">
        <v>29.654619940788599</v>
      </c>
    </row>
    <row r="22" spans="1:57" x14ac:dyDescent="0.25">
      <c r="A22" s="43" t="s">
        <v>33</v>
      </c>
      <c r="B22" s="44" t="str">
        <f t="shared" si="0"/>
        <v>Chesapeake/Suffolk, VA</v>
      </c>
      <c r="C22" s="12"/>
      <c r="D22" s="29" t="s">
        <v>16</v>
      </c>
      <c r="E22" s="32" t="s">
        <v>17</v>
      </c>
      <c r="F22" s="12"/>
      <c r="G22" s="213">
        <v>74.274241302325507</v>
      </c>
      <c r="H22" s="214">
        <v>78.452245976720604</v>
      </c>
      <c r="I22" s="214">
        <v>80.646489922480598</v>
      </c>
      <c r="J22" s="214">
        <v>79.365070150704895</v>
      </c>
      <c r="K22" s="214">
        <v>77.697384446764005</v>
      </c>
      <c r="L22" s="215">
        <v>78.267658329437396</v>
      </c>
      <c r="M22" s="202"/>
      <c r="N22" s="216">
        <v>84.706109263311404</v>
      </c>
      <c r="O22" s="217">
        <v>87.224822550953306</v>
      </c>
      <c r="P22" s="218">
        <v>86.030785235131304</v>
      </c>
      <c r="Q22" s="202"/>
      <c r="R22" s="219">
        <v>80.679406423890796</v>
      </c>
      <c r="S22" s="185"/>
      <c r="T22" s="192">
        <v>4.7004323945827204</v>
      </c>
      <c r="U22" s="193">
        <v>17.594793841073599</v>
      </c>
      <c r="V22" s="193">
        <v>20.514430279678201</v>
      </c>
      <c r="W22" s="193">
        <v>16.670094201204201</v>
      </c>
      <c r="X22" s="193">
        <v>15.604112341426401</v>
      </c>
      <c r="Y22" s="194">
        <v>15.068594157650701</v>
      </c>
      <c r="Z22" s="180"/>
      <c r="AA22" s="195">
        <v>25.4715318719335</v>
      </c>
      <c r="AB22" s="196">
        <v>27.003621891587901</v>
      </c>
      <c r="AC22" s="197">
        <v>26.3163327991765</v>
      </c>
      <c r="AD22" s="180"/>
      <c r="AE22" s="198">
        <v>18.5703039509471</v>
      </c>
      <c r="AF22" s="36"/>
      <c r="AG22" s="213">
        <v>73.223725152402807</v>
      </c>
      <c r="AH22" s="214">
        <v>76.895992418463905</v>
      </c>
      <c r="AI22" s="214">
        <v>78.919678910563107</v>
      </c>
      <c r="AJ22" s="214">
        <v>78.759592641789197</v>
      </c>
      <c r="AK22" s="214">
        <v>77.774827234183505</v>
      </c>
      <c r="AL22" s="215">
        <v>77.294231315796395</v>
      </c>
      <c r="AM22" s="202"/>
      <c r="AN22" s="216">
        <v>80.5982026185645</v>
      </c>
      <c r="AO22" s="217">
        <v>82.721876072316903</v>
      </c>
      <c r="AP22" s="218">
        <v>81.683445512323601</v>
      </c>
      <c r="AQ22" s="202"/>
      <c r="AR22" s="219">
        <v>78.609034884887194</v>
      </c>
      <c r="AS22" s="185"/>
      <c r="AT22" s="192">
        <v>9.0680805696656392</v>
      </c>
      <c r="AU22" s="193">
        <v>14.400926148327899</v>
      </c>
      <c r="AV22" s="193">
        <v>16.875321696186401</v>
      </c>
      <c r="AW22" s="193">
        <v>14.8267900299993</v>
      </c>
      <c r="AX22" s="193">
        <v>16.270953782370899</v>
      </c>
      <c r="AY22" s="194">
        <v>14.5299386297552</v>
      </c>
      <c r="AZ22" s="180"/>
      <c r="BA22" s="195">
        <v>18.6425148129528</v>
      </c>
      <c r="BB22" s="196">
        <v>18.551375509744101</v>
      </c>
      <c r="BC22" s="197">
        <v>18.5855717312152</v>
      </c>
      <c r="BD22" s="180"/>
      <c r="BE22" s="198">
        <v>15.7840001443295</v>
      </c>
    </row>
    <row r="23" spans="1:57" x14ac:dyDescent="0.25">
      <c r="A23" s="22" t="s">
        <v>43</v>
      </c>
      <c r="B23" s="44" t="str">
        <f t="shared" si="0"/>
        <v>Richmond CBD/Airport, VA</v>
      </c>
      <c r="C23" s="10"/>
      <c r="D23" s="27" t="s">
        <v>16</v>
      </c>
      <c r="E23" s="30" t="s">
        <v>17</v>
      </c>
      <c r="F23" s="3"/>
      <c r="G23" s="199">
        <v>116.52108977685501</v>
      </c>
      <c r="H23" s="200">
        <v>116.556333980582</v>
      </c>
      <c r="I23" s="200">
        <v>117.566731167933</v>
      </c>
      <c r="J23" s="200">
        <v>121.81428619302901</v>
      </c>
      <c r="K23" s="200">
        <v>117.66455731922299</v>
      </c>
      <c r="L23" s="201">
        <v>118.19747786606101</v>
      </c>
      <c r="M23" s="202"/>
      <c r="N23" s="203">
        <v>134.705372179184</v>
      </c>
      <c r="O23" s="204">
        <v>145.545706806282</v>
      </c>
      <c r="P23" s="205">
        <v>140.52230216950201</v>
      </c>
      <c r="Q23" s="202"/>
      <c r="R23" s="206">
        <v>125.487007440627</v>
      </c>
      <c r="S23" s="185"/>
      <c r="T23" s="177">
        <v>15.5123203871083</v>
      </c>
      <c r="U23" s="178">
        <v>30.0540201978006</v>
      </c>
      <c r="V23" s="178">
        <v>28.9463586634688</v>
      </c>
      <c r="W23" s="178">
        <v>30.994085003547902</v>
      </c>
      <c r="X23" s="178">
        <v>26.642322228672001</v>
      </c>
      <c r="Y23" s="179">
        <v>25.9901153578909</v>
      </c>
      <c r="Z23" s="180"/>
      <c r="AA23" s="181">
        <v>35.546508980990502</v>
      </c>
      <c r="AB23" s="182">
        <v>36.7692620473929</v>
      </c>
      <c r="AC23" s="183">
        <v>36.424041874191403</v>
      </c>
      <c r="AD23" s="180"/>
      <c r="AE23" s="184">
        <v>30.001924661295899</v>
      </c>
      <c r="AF23" s="33"/>
      <c r="AG23" s="199">
        <v>110.848723300378</v>
      </c>
      <c r="AH23" s="200">
        <v>116.66357261948799</v>
      </c>
      <c r="AI23" s="200">
        <v>119.806419379258</v>
      </c>
      <c r="AJ23" s="200">
        <v>123.97076923076899</v>
      </c>
      <c r="AK23" s="200">
        <v>120.855571686281</v>
      </c>
      <c r="AL23" s="201">
        <v>119.015080388193</v>
      </c>
      <c r="AM23" s="202"/>
      <c r="AN23" s="203">
        <v>137.37448928829301</v>
      </c>
      <c r="AO23" s="204">
        <v>144.14137351247601</v>
      </c>
      <c r="AP23" s="205">
        <v>140.83253491839201</v>
      </c>
      <c r="AQ23" s="202"/>
      <c r="AR23" s="206">
        <v>125.93076496412</v>
      </c>
      <c r="AS23" s="185"/>
      <c r="AT23" s="177">
        <v>25.121544039183402</v>
      </c>
      <c r="AU23" s="178">
        <v>36.259314843259197</v>
      </c>
      <c r="AV23" s="178">
        <v>37.640193233912299</v>
      </c>
      <c r="AW23" s="178">
        <v>41.535149861248101</v>
      </c>
      <c r="AX23" s="178">
        <v>36.458504992505802</v>
      </c>
      <c r="AY23" s="179">
        <v>36.007528899775401</v>
      </c>
      <c r="AZ23" s="180"/>
      <c r="BA23" s="181">
        <v>36.787246970582302</v>
      </c>
      <c r="BB23" s="182">
        <v>34.983992598999897</v>
      </c>
      <c r="BC23" s="183">
        <v>35.678581047814902</v>
      </c>
      <c r="BD23" s="180"/>
      <c r="BE23" s="184">
        <v>35.231620285229504</v>
      </c>
    </row>
    <row r="24" spans="1:57" x14ac:dyDescent="0.25">
      <c r="A24" s="23" t="s">
        <v>44</v>
      </c>
      <c r="B24" s="44" t="str">
        <f t="shared" si="0"/>
        <v>Richmond North/Glen Allen, VA</v>
      </c>
      <c r="C24" s="11"/>
      <c r="D24" s="28" t="s">
        <v>16</v>
      </c>
      <c r="E24" s="31" t="s">
        <v>17</v>
      </c>
      <c r="F24" s="12"/>
      <c r="G24" s="207">
        <v>79.397077078085601</v>
      </c>
      <c r="H24" s="202">
        <v>83.905644347100505</v>
      </c>
      <c r="I24" s="202">
        <v>88.687228953726006</v>
      </c>
      <c r="J24" s="202">
        <v>89.177695699509997</v>
      </c>
      <c r="K24" s="202">
        <v>86.513775217812096</v>
      </c>
      <c r="L24" s="208">
        <v>85.934408927923897</v>
      </c>
      <c r="M24" s="202"/>
      <c r="N24" s="209">
        <v>101.932152498476</v>
      </c>
      <c r="O24" s="210">
        <v>104.45099278395099</v>
      </c>
      <c r="P24" s="211">
        <v>103.225641295486</v>
      </c>
      <c r="Q24" s="202"/>
      <c r="R24" s="212">
        <v>92.023843555880305</v>
      </c>
      <c r="S24" s="185"/>
      <c r="T24" s="186">
        <v>1.4445199526168599</v>
      </c>
      <c r="U24" s="180">
        <v>12.0415083260228</v>
      </c>
      <c r="V24" s="180">
        <v>16.802861003138201</v>
      </c>
      <c r="W24" s="180">
        <v>15.2220476097256</v>
      </c>
      <c r="X24" s="180">
        <v>12.338682077325799</v>
      </c>
      <c r="Y24" s="187">
        <v>11.9453390387537</v>
      </c>
      <c r="Z24" s="180"/>
      <c r="AA24" s="188">
        <v>27.138650877530399</v>
      </c>
      <c r="AB24" s="189">
        <v>31.447824002605302</v>
      </c>
      <c r="AC24" s="190">
        <v>29.319092578470599</v>
      </c>
      <c r="AD24" s="180"/>
      <c r="AE24" s="191">
        <v>18.506051221719702</v>
      </c>
      <c r="AF24" s="34"/>
      <c r="AG24" s="207">
        <v>78.911183557491896</v>
      </c>
      <c r="AH24" s="202">
        <v>84.136020626714398</v>
      </c>
      <c r="AI24" s="202">
        <v>88.593979252713396</v>
      </c>
      <c r="AJ24" s="202">
        <v>88.0220168595513</v>
      </c>
      <c r="AK24" s="202">
        <v>84.278140461649897</v>
      </c>
      <c r="AL24" s="208">
        <v>85.120219890758193</v>
      </c>
      <c r="AM24" s="202"/>
      <c r="AN24" s="209">
        <v>94.459553173641496</v>
      </c>
      <c r="AO24" s="210">
        <v>97.227350211722694</v>
      </c>
      <c r="AP24" s="211">
        <v>95.874255439363907</v>
      </c>
      <c r="AQ24" s="202"/>
      <c r="AR24" s="212">
        <v>88.496011993391804</v>
      </c>
      <c r="AS24" s="185"/>
      <c r="AT24" s="186">
        <v>12.941639321981301</v>
      </c>
      <c r="AU24" s="180">
        <v>21.1827239640097</v>
      </c>
      <c r="AV24" s="180">
        <v>26.107315678661699</v>
      </c>
      <c r="AW24" s="180">
        <v>24.770069859259401</v>
      </c>
      <c r="AX24" s="180">
        <v>20.4445827944432</v>
      </c>
      <c r="AY24" s="187">
        <v>21.561595052377999</v>
      </c>
      <c r="AZ24" s="180"/>
      <c r="BA24" s="188">
        <v>28.4686331514533</v>
      </c>
      <c r="BB24" s="189">
        <v>28.394977005962801</v>
      </c>
      <c r="BC24" s="190">
        <v>28.400663198273602</v>
      </c>
      <c r="BD24" s="180"/>
      <c r="BE24" s="191">
        <v>23.7816584848525</v>
      </c>
    </row>
    <row r="25" spans="1:57" x14ac:dyDescent="0.25">
      <c r="A25" s="24" t="s">
        <v>45</v>
      </c>
      <c r="B25" s="44" t="str">
        <f t="shared" si="0"/>
        <v>Richmond West/Midlothian, VA</v>
      </c>
      <c r="C25" s="12"/>
      <c r="D25" s="28" t="s">
        <v>16</v>
      </c>
      <c r="E25" s="31" t="s">
        <v>17</v>
      </c>
      <c r="F25" s="12"/>
      <c r="G25" s="207">
        <v>76.850600490998303</v>
      </c>
      <c r="H25" s="202">
        <v>81.425873545966198</v>
      </c>
      <c r="I25" s="202">
        <v>83.508441347270605</v>
      </c>
      <c r="J25" s="202">
        <v>88.946378571428497</v>
      </c>
      <c r="K25" s="202">
        <v>90.093447183462501</v>
      </c>
      <c r="L25" s="208">
        <v>84.936116524923193</v>
      </c>
      <c r="M25" s="202"/>
      <c r="N25" s="209">
        <v>104.60667449448501</v>
      </c>
      <c r="O25" s="210">
        <v>108.83127464668</v>
      </c>
      <c r="P25" s="211">
        <v>106.793427178009</v>
      </c>
      <c r="Q25" s="202"/>
      <c r="R25" s="212">
        <v>92.534045811820903</v>
      </c>
      <c r="S25" s="185"/>
      <c r="T25" s="186">
        <v>-5.4036670507064199</v>
      </c>
      <c r="U25" s="180">
        <v>2.4889440782388301</v>
      </c>
      <c r="V25" s="180">
        <v>4.3174077904773904</v>
      </c>
      <c r="W25" s="180">
        <v>14.013917034305701</v>
      </c>
      <c r="X25" s="180">
        <v>11.227929960909901</v>
      </c>
      <c r="Y25" s="187">
        <v>6.2228940084545998</v>
      </c>
      <c r="Z25" s="180"/>
      <c r="AA25" s="188">
        <v>19.307988329202299</v>
      </c>
      <c r="AB25" s="189">
        <v>28.978548581592602</v>
      </c>
      <c r="AC25" s="190">
        <v>24.1222610893102</v>
      </c>
      <c r="AD25" s="180"/>
      <c r="AE25" s="191">
        <v>13.2543101964866</v>
      </c>
      <c r="AF25" s="35"/>
      <c r="AG25" s="207">
        <v>77.649137230831101</v>
      </c>
      <c r="AH25" s="202">
        <v>81.848983597464297</v>
      </c>
      <c r="AI25" s="202">
        <v>83.732326319769996</v>
      </c>
      <c r="AJ25" s="202">
        <v>84.057119878472207</v>
      </c>
      <c r="AK25" s="202">
        <v>83.110046632045197</v>
      </c>
      <c r="AL25" s="208">
        <v>82.330675511180502</v>
      </c>
      <c r="AM25" s="202"/>
      <c r="AN25" s="209">
        <v>93.768966334424206</v>
      </c>
      <c r="AO25" s="210">
        <v>96.591812624861205</v>
      </c>
      <c r="AP25" s="211">
        <v>95.229632239770197</v>
      </c>
      <c r="AQ25" s="202"/>
      <c r="AR25" s="212">
        <v>86.299015519335597</v>
      </c>
      <c r="AS25" s="185"/>
      <c r="AT25" s="186">
        <v>10.840618050839501</v>
      </c>
      <c r="AU25" s="180">
        <v>14.942057452370999</v>
      </c>
      <c r="AV25" s="180">
        <v>17.772600621751899</v>
      </c>
      <c r="AW25" s="180">
        <v>19.386032435662099</v>
      </c>
      <c r="AX25" s="180">
        <v>18.0744502407643</v>
      </c>
      <c r="AY25" s="187">
        <v>16.556529320087801</v>
      </c>
      <c r="AZ25" s="180"/>
      <c r="BA25" s="188">
        <v>20.7713132386898</v>
      </c>
      <c r="BB25" s="189">
        <v>23.608885163747999</v>
      </c>
      <c r="BC25" s="190">
        <v>22.242376980293599</v>
      </c>
      <c r="BD25" s="180"/>
      <c r="BE25" s="191">
        <v>18.2961143820426</v>
      </c>
    </row>
    <row r="26" spans="1:57" x14ac:dyDescent="0.25">
      <c r="A26" s="24" t="s">
        <v>46</v>
      </c>
      <c r="B26" s="44" t="str">
        <f t="shared" si="0"/>
        <v>Petersburg/Chester, VA</v>
      </c>
      <c r="C26" s="12"/>
      <c r="D26" s="28" t="s">
        <v>16</v>
      </c>
      <c r="E26" s="31" t="s">
        <v>17</v>
      </c>
      <c r="F26" s="12"/>
      <c r="G26" s="207">
        <v>77.353946464646398</v>
      </c>
      <c r="H26" s="202">
        <v>81.627207221006501</v>
      </c>
      <c r="I26" s="202">
        <v>82.3870131627056</v>
      </c>
      <c r="J26" s="202">
        <v>82.417647998777795</v>
      </c>
      <c r="K26" s="202">
        <v>80.559483376792599</v>
      </c>
      <c r="L26" s="208">
        <v>81.006529131977999</v>
      </c>
      <c r="M26" s="202"/>
      <c r="N26" s="209">
        <v>85.071961092764894</v>
      </c>
      <c r="O26" s="210">
        <v>86.486041766381703</v>
      </c>
      <c r="P26" s="211">
        <v>85.7975016810407</v>
      </c>
      <c r="Q26" s="202"/>
      <c r="R26" s="212">
        <v>82.473893172456997</v>
      </c>
      <c r="S26" s="185"/>
      <c r="T26" s="186">
        <v>-1.9936659286998899</v>
      </c>
      <c r="U26" s="180">
        <v>8.0523034883642293</v>
      </c>
      <c r="V26" s="180">
        <v>4.1734216233129002</v>
      </c>
      <c r="W26" s="180">
        <v>2.2657983463700502</v>
      </c>
      <c r="X26" s="180">
        <v>-0.27755021329644503</v>
      </c>
      <c r="Y26" s="187">
        <v>2.5839251294682102</v>
      </c>
      <c r="Z26" s="180"/>
      <c r="AA26" s="188">
        <v>1.95495386781862</v>
      </c>
      <c r="AB26" s="189">
        <v>5.0224390054412202</v>
      </c>
      <c r="AC26" s="190">
        <v>3.47255041440288</v>
      </c>
      <c r="AD26" s="180"/>
      <c r="AE26" s="191">
        <v>3.0176364193830398</v>
      </c>
      <c r="AF26" s="35"/>
      <c r="AG26" s="207">
        <v>80.315254982084895</v>
      </c>
      <c r="AH26" s="202">
        <v>83.2858902547393</v>
      </c>
      <c r="AI26" s="202">
        <v>84.104490654545401</v>
      </c>
      <c r="AJ26" s="202">
        <v>83.811702314109496</v>
      </c>
      <c r="AK26" s="202">
        <v>81.218102973863694</v>
      </c>
      <c r="AL26" s="208">
        <v>82.627974308594602</v>
      </c>
      <c r="AM26" s="202"/>
      <c r="AN26" s="209">
        <v>82.847383620281093</v>
      </c>
      <c r="AO26" s="210">
        <v>84.269496158000294</v>
      </c>
      <c r="AP26" s="211">
        <v>83.5667647752107</v>
      </c>
      <c r="AQ26" s="202"/>
      <c r="AR26" s="212">
        <v>82.891072205573494</v>
      </c>
      <c r="AS26" s="185"/>
      <c r="AT26" s="186">
        <v>13.0448038665302</v>
      </c>
      <c r="AU26" s="180">
        <v>16.386209504284999</v>
      </c>
      <c r="AV26" s="180">
        <v>15.4605063702323</v>
      </c>
      <c r="AW26" s="180">
        <v>14.3623734517335</v>
      </c>
      <c r="AX26" s="180">
        <v>12.558011708880899</v>
      </c>
      <c r="AY26" s="187">
        <v>14.440694073766201</v>
      </c>
      <c r="AZ26" s="180"/>
      <c r="BA26" s="188">
        <v>12.3179435902821</v>
      </c>
      <c r="BB26" s="189">
        <v>11.0709308068726</v>
      </c>
      <c r="BC26" s="190">
        <v>11.634477331578299</v>
      </c>
      <c r="BD26" s="180"/>
      <c r="BE26" s="191">
        <v>13.617216882798999</v>
      </c>
    </row>
    <row r="27" spans="1:57" x14ac:dyDescent="0.25">
      <c r="A27" s="99" t="s">
        <v>100</v>
      </c>
      <c r="B27" s="45" t="s">
        <v>71</v>
      </c>
      <c r="C27" s="12"/>
      <c r="D27" s="28" t="s">
        <v>16</v>
      </c>
      <c r="E27" s="31" t="s">
        <v>17</v>
      </c>
      <c r="F27" s="12"/>
      <c r="G27" s="207">
        <v>89.579676398170903</v>
      </c>
      <c r="H27" s="202">
        <v>90.530674244381203</v>
      </c>
      <c r="I27" s="202">
        <v>88.729904784861901</v>
      </c>
      <c r="J27" s="202">
        <v>88.183468426013107</v>
      </c>
      <c r="K27" s="202">
        <v>90.558326248026205</v>
      </c>
      <c r="L27" s="208">
        <v>89.489115122509403</v>
      </c>
      <c r="M27" s="202"/>
      <c r="N27" s="209">
        <v>109.53436243566</v>
      </c>
      <c r="O27" s="210">
        <v>111.40686650013799</v>
      </c>
      <c r="P27" s="211">
        <v>110.493326542215</v>
      </c>
      <c r="Q27" s="202"/>
      <c r="R27" s="212">
        <v>96.933279654755495</v>
      </c>
      <c r="S27" s="185"/>
      <c r="T27" s="186">
        <v>-1.74438972043513</v>
      </c>
      <c r="U27" s="180">
        <v>14.4857881102382</v>
      </c>
      <c r="V27" s="180">
        <v>8.2849318030030599</v>
      </c>
      <c r="W27" s="180">
        <v>10.6629777919888</v>
      </c>
      <c r="X27" s="180">
        <v>10.4760848652331</v>
      </c>
      <c r="Y27" s="187">
        <v>8.1299024349503295</v>
      </c>
      <c r="Z27" s="180"/>
      <c r="AA27" s="188">
        <v>20.455756173850901</v>
      </c>
      <c r="AB27" s="189">
        <v>18.350212054398899</v>
      </c>
      <c r="AC27" s="190">
        <v>19.419131563474402</v>
      </c>
      <c r="AD27" s="180"/>
      <c r="AE27" s="191">
        <v>13.4148215099768</v>
      </c>
      <c r="AF27" s="35"/>
      <c r="AG27" s="207">
        <v>84.742724228242594</v>
      </c>
      <c r="AH27" s="202">
        <v>86.116041512469806</v>
      </c>
      <c r="AI27" s="202">
        <v>86.949336969438406</v>
      </c>
      <c r="AJ27" s="202">
        <v>87.595549944052905</v>
      </c>
      <c r="AK27" s="202">
        <v>89.190139839907403</v>
      </c>
      <c r="AL27" s="208">
        <v>87.040405922343496</v>
      </c>
      <c r="AM27" s="202"/>
      <c r="AN27" s="209">
        <v>104.690137950772</v>
      </c>
      <c r="AO27" s="210">
        <v>107.74890894910099</v>
      </c>
      <c r="AP27" s="211">
        <v>106.21244357227</v>
      </c>
      <c r="AQ27" s="202"/>
      <c r="AR27" s="212">
        <v>93.076920065001701</v>
      </c>
      <c r="AS27" s="185"/>
      <c r="AT27" s="186">
        <v>7.3105458808640504</v>
      </c>
      <c r="AU27" s="180">
        <v>13.4489696891916</v>
      </c>
      <c r="AV27" s="180">
        <v>12.819158014277701</v>
      </c>
      <c r="AW27" s="180">
        <v>14.880214366797601</v>
      </c>
      <c r="AX27" s="180">
        <v>13.978394019034001</v>
      </c>
      <c r="AY27" s="187">
        <v>12.713221683384401</v>
      </c>
      <c r="AZ27" s="180"/>
      <c r="BA27" s="188">
        <v>19.047636344265101</v>
      </c>
      <c r="BB27" s="189">
        <v>19.929033195576</v>
      </c>
      <c r="BC27" s="190">
        <v>19.436460870254201</v>
      </c>
      <c r="BD27" s="180"/>
      <c r="BE27" s="191">
        <v>15.401228287230699</v>
      </c>
    </row>
    <row r="28" spans="1:57" x14ac:dyDescent="0.25">
      <c r="A28" s="24" t="s">
        <v>48</v>
      </c>
      <c r="B28" s="44" t="str">
        <f t="shared" si="0"/>
        <v>Roanoke, VA</v>
      </c>
      <c r="C28" s="12"/>
      <c r="D28" s="28" t="s">
        <v>16</v>
      </c>
      <c r="E28" s="31" t="s">
        <v>17</v>
      </c>
      <c r="F28" s="12"/>
      <c r="G28" s="207">
        <v>76.197783068782996</v>
      </c>
      <c r="H28" s="202">
        <v>79.534991631799102</v>
      </c>
      <c r="I28" s="202">
        <v>81.767489618723999</v>
      </c>
      <c r="J28" s="202">
        <v>83.235487632508807</v>
      </c>
      <c r="K28" s="202">
        <v>87.228120938118096</v>
      </c>
      <c r="L28" s="208">
        <v>82.340297037148403</v>
      </c>
      <c r="M28" s="202"/>
      <c r="N28" s="209">
        <v>94.274162410623006</v>
      </c>
      <c r="O28" s="210">
        <v>95.129029020884104</v>
      </c>
      <c r="P28" s="211">
        <v>94.688721557280005</v>
      </c>
      <c r="Q28" s="202"/>
      <c r="R28" s="212">
        <v>86.832190804267697</v>
      </c>
      <c r="S28" s="185"/>
      <c r="T28" s="186">
        <v>3.50091752571314</v>
      </c>
      <c r="U28" s="180">
        <v>12.0241712556801</v>
      </c>
      <c r="V28" s="180">
        <v>11.558110816921699</v>
      </c>
      <c r="W28" s="180">
        <v>11.0892408542498</v>
      </c>
      <c r="X28" s="180">
        <v>14.9058059348455</v>
      </c>
      <c r="Y28" s="187">
        <v>11.4738623220713</v>
      </c>
      <c r="Z28" s="180"/>
      <c r="AA28" s="188">
        <v>21.145980580170299</v>
      </c>
      <c r="AB28" s="189">
        <v>26.1438071927621</v>
      </c>
      <c r="AC28" s="190">
        <v>23.5754509844514</v>
      </c>
      <c r="AD28" s="180"/>
      <c r="AE28" s="191">
        <v>16.383070663906999</v>
      </c>
      <c r="AF28" s="35"/>
      <c r="AG28" s="207">
        <v>75.011833623110803</v>
      </c>
      <c r="AH28" s="202">
        <v>80.001604590505906</v>
      </c>
      <c r="AI28" s="202">
        <v>82.449530240185197</v>
      </c>
      <c r="AJ28" s="202">
        <v>81.7832478145191</v>
      </c>
      <c r="AK28" s="202">
        <v>81.731047532820199</v>
      </c>
      <c r="AL28" s="208">
        <v>80.530622882566604</v>
      </c>
      <c r="AM28" s="202"/>
      <c r="AN28" s="209">
        <v>88.024547577349594</v>
      </c>
      <c r="AO28" s="210">
        <v>90.187230083183195</v>
      </c>
      <c r="AP28" s="211">
        <v>89.090801623541296</v>
      </c>
      <c r="AQ28" s="202"/>
      <c r="AR28" s="212">
        <v>83.317482450103199</v>
      </c>
      <c r="AS28" s="185"/>
      <c r="AT28" s="186">
        <v>9.7669347970132794</v>
      </c>
      <c r="AU28" s="180">
        <v>15.437189215213399</v>
      </c>
      <c r="AV28" s="180">
        <v>16.941456985714701</v>
      </c>
      <c r="AW28" s="180">
        <v>15.3563018381017</v>
      </c>
      <c r="AX28" s="180">
        <v>15.8556985564641</v>
      </c>
      <c r="AY28" s="187">
        <v>15.035172684449</v>
      </c>
      <c r="AZ28" s="180"/>
      <c r="BA28" s="188">
        <v>20.332381708755499</v>
      </c>
      <c r="BB28" s="189">
        <v>21.205217983150899</v>
      </c>
      <c r="BC28" s="190">
        <v>20.725514287926199</v>
      </c>
      <c r="BD28" s="180"/>
      <c r="BE28" s="191">
        <v>17.1032471293559</v>
      </c>
    </row>
    <row r="29" spans="1:57" x14ac:dyDescent="0.25">
      <c r="A29" s="24" t="s">
        <v>49</v>
      </c>
      <c r="B29" s="44" t="str">
        <f t="shared" si="0"/>
        <v>Charlottesville, VA</v>
      </c>
      <c r="C29" s="12"/>
      <c r="D29" s="28" t="s">
        <v>16</v>
      </c>
      <c r="E29" s="31" t="s">
        <v>17</v>
      </c>
      <c r="F29" s="12"/>
      <c r="G29" s="207">
        <v>100.725631667602</v>
      </c>
      <c r="H29" s="202">
        <v>112.09685476410699</v>
      </c>
      <c r="I29" s="202">
        <v>103.341010327795</v>
      </c>
      <c r="J29" s="202">
        <v>106.47988323603001</v>
      </c>
      <c r="K29" s="202">
        <v>111.716150512214</v>
      </c>
      <c r="L29" s="208">
        <v>107.21776787322101</v>
      </c>
      <c r="M29" s="202"/>
      <c r="N29" s="209">
        <v>130.56531006438399</v>
      </c>
      <c r="O29" s="210">
        <v>144.73066610217299</v>
      </c>
      <c r="P29" s="211">
        <v>138.29365260240201</v>
      </c>
      <c r="Q29" s="202"/>
      <c r="R29" s="212">
        <v>118.684063068181</v>
      </c>
      <c r="S29" s="185"/>
      <c r="T29" s="186">
        <v>-8.6504046000134602E-2</v>
      </c>
      <c r="U29" s="180">
        <v>27.450130699956102</v>
      </c>
      <c r="V29" s="180">
        <v>16.9247362024139</v>
      </c>
      <c r="W29" s="180">
        <v>13.7623080958112</v>
      </c>
      <c r="X29" s="180">
        <v>15.089211997813401</v>
      </c>
      <c r="Y29" s="187">
        <v>14.2390527321168</v>
      </c>
      <c r="Z29" s="180"/>
      <c r="AA29" s="188">
        <v>30.000297183966101</v>
      </c>
      <c r="AB29" s="189">
        <v>39.379357944911597</v>
      </c>
      <c r="AC29" s="190">
        <v>35.359156024572798</v>
      </c>
      <c r="AD29" s="180"/>
      <c r="AE29" s="191">
        <v>23.183579063694101</v>
      </c>
      <c r="AF29" s="35"/>
      <c r="AG29" s="207">
        <v>102.7930122864</v>
      </c>
      <c r="AH29" s="202">
        <v>104.753946115433</v>
      </c>
      <c r="AI29" s="202">
        <v>103.022094794271</v>
      </c>
      <c r="AJ29" s="202">
        <v>104.020183174289</v>
      </c>
      <c r="AK29" s="202">
        <v>105.19253047404</v>
      </c>
      <c r="AL29" s="208">
        <v>104.002160972048</v>
      </c>
      <c r="AM29" s="202"/>
      <c r="AN29" s="209">
        <v>125.083500729927</v>
      </c>
      <c r="AO29" s="210">
        <v>132.673547537529</v>
      </c>
      <c r="AP29" s="211">
        <v>129.07400304624699</v>
      </c>
      <c r="AQ29" s="202"/>
      <c r="AR29" s="212">
        <v>112.472161289819</v>
      </c>
      <c r="AS29" s="185"/>
      <c r="AT29" s="186">
        <v>12.6269341519543</v>
      </c>
      <c r="AU29" s="180">
        <v>22.263594973795399</v>
      </c>
      <c r="AV29" s="180">
        <v>18.101724616051801</v>
      </c>
      <c r="AW29" s="180">
        <v>16.591629868727502</v>
      </c>
      <c r="AX29" s="180">
        <v>15.781470299274901</v>
      </c>
      <c r="AY29" s="187">
        <v>17.006838925516298</v>
      </c>
      <c r="AZ29" s="180"/>
      <c r="BA29" s="188">
        <v>26.121206315745901</v>
      </c>
      <c r="BB29" s="189">
        <v>27.721146841618001</v>
      </c>
      <c r="BC29" s="190">
        <v>27.0017041987102</v>
      </c>
      <c r="BD29" s="180"/>
      <c r="BE29" s="191">
        <v>21.001961193036401</v>
      </c>
    </row>
    <row r="30" spans="1:57" x14ac:dyDescent="0.25">
      <c r="A30" s="24" t="s">
        <v>50</v>
      </c>
      <c r="B30" s="46" t="s">
        <v>73</v>
      </c>
      <c r="C30" s="12"/>
      <c r="D30" s="28" t="s">
        <v>16</v>
      </c>
      <c r="E30" s="31" t="s">
        <v>17</v>
      </c>
      <c r="F30" s="12"/>
      <c r="G30" s="207">
        <v>74.961263799010197</v>
      </c>
      <c r="H30" s="202">
        <v>83.868651026392897</v>
      </c>
      <c r="I30" s="202">
        <v>87.716129685916897</v>
      </c>
      <c r="J30" s="202">
        <v>86.484040734221693</v>
      </c>
      <c r="K30" s="202">
        <v>86.554964047252099</v>
      </c>
      <c r="L30" s="208">
        <v>84.577211021505306</v>
      </c>
      <c r="M30" s="202"/>
      <c r="N30" s="209">
        <v>87.928626943005099</v>
      </c>
      <c r="O30" s="210">
        <v>91.156271610554995</v>
      </c>
      <c r="P30" s="211">
        <v>89.570460541541294</v>
      </c>
      <c r="Q30" s="202"/>
      <c r="R30" s="212">
        <v>86.205698543286204</v>
      </c>
      <c r="S30" s="185"/>
      <c r="T30" s="186">
        <v>5.0126802004807498</v>
      </c>
      <c r="U30" s="180">
        <v>17.3696032853275</v>
      </c>
      <c r="V30" s="180">
        <v>19.065773358790501</v>
      </c>
      <c r="W30" s="180">
        <v>21.437109894656199</v>
      </c>
      <c r="X30" s="180">
        <v>24.765809483964201</v>
      </c>
      <c r="Y30" s="187">
        <v>18.3521364693941</v>
      </c>
      <c r="Z30" s="180"/>
      <c r="AA30" s="188">
        <v>19.807719340783802</v>
      </c>
      <c r="AB30" s="189">
        <v>22.681710622844498</v>
      </c>
      <c r="AC30" s="190">
        <v>21.267114616201599</v>
      </c>
      <c r="AD30" s="180"/>
      <c r="AE30" s="191">
        <v>19.361724211138899</v>
      </c>
      <c r="AF30" s="35"/>
      <c r="AG30" s="207">
        <v>77.675851490514901</v>
      </c>
      <c r="AH30" s="202">
        <v>84.422683924777701</v>
      </c>
      <c r="AI30" s="202">
        <v>86.663178023546195</v>
      </c>
      <c r="AJ30" s="202">
        <v>86.444285510247795</v>
      </c>
      <c r="AK30" s="202">
        <v>84.884461479786395</v>
      </c>
      <c r="AL30" s="208">
        <v>84.478555707081895</v>
      </c>
      <c r="AM30" s="202"/>
      <c r="AN30" s="209">
        <v>88.979761055634796</v>
      </c>
      <c r="AO30" s="210">
        <v>90.865543121881601</v>
      </c>
      <c r="AP30" s="211">
        <v>89.922988235294099</v>
      </c>
      <c r="AQ30" s="202"/>
      <c r="AR30" s="212">
        <v>86.154694222495294</v>
      </c>
      <c r="AS30" s="185"/>
      <c r="AT30" s="186">
        <v>12.719169914091299</v>
      </c>
      <c r="AU30" s="180">
        <v>17.0566218622657</v>
      </c>
      <c r="AV30" s="180">
        <v>17.101816230717802</v>
      </c>
      <c r="AW30" s="180">
        <v>16.785264389020298</v>
      </c>
      <c r="AX30" s="180">
        <v>18.079812025541099</v>
      </c>
      <c r="AY30" s="187">
        <v>16.698540657649701</v>
      </c>
      <c r="AZ30" s="180"/>
      <c r="BA30" s="188">
        <v>18.870668361422599</v>
      </c>
      <c r="BB30" s="189">
        <v>19.435301937698799</v>
      </c>
      <c r="BC30" s="190">
        <v>19.149527110177701</v>
      </c>
      <c r="BD30" s="180"/>
      <c r="BE30" s="191">
        <v>17.4590016948783</v>
      </c>
    </row>
    <row r="31" spans="1:57" x14ac:dyDescent="0.25">
      <c r="A31" s="24" t="s">
        <v>51</v>
      </c>
      <c r="B31" s="44" t="str">
        <f t="shared" si="0"/>
        <v>Staunton &amp; Harrisonburg, VA</v>
      </c>
      <c r="C31" s="12"/>
      <c r="D31" s="28" t="s">
        <v>16</v>
      </c>
      <c r="E31" s="31" t="s">
        <v>17</v>
      </c>
      <c r="F31" s="12"/>
      <c r="G31" s="207">
        <v>82.660334592552601</v>
      </c>
      <c r="H31" s="202">
        <v>79.928345771144194</v>
      </c>
      <c r="I31" s="202">
        <v>81.618899803536294</v>
      </c>
      <c r="J31" s="202">
        <v>84.984697656840495</v>
      </c>
      <c r="K31" s="202">
        <v>84.162583065380403</v>
      </c>
      <c r="L31" s="208">
        <v>82.751321909424703</v>
      </c>
      <c r="M31" s="202"/>
      <c r="N31" s="209">
        <v>106.135395755305</v>
      </c>
      <c r="O31" s="210">
        <v>104.782489226869</v>
      </c>
      <c r="P31" s="211">
        <v>105.464047798742</v>
      </c>
      <c r="Q31" s="202"/>
      <c r="R31" s="212">
        <v>91.688029200692796</v>
      </c>
      <c r="S31" s="185"/>
      <c r="T31" s="186">
        <v>7.7191060480320601</v>
      </c>
      <c r="U31" s="180">
        <v>7.6472899545780901</v>
      </c>
      <c r="V31" s="180">
        <v>7.6040903802601001</v>
      </c>
      <c r="W31" s="180">
        <v>7.6247836589551996</v>
      </c>
      <c r="X31" s="180">
        <v>5.1355033566630404</v>
      </c>
      <c r="Y31" s="187">
        <v>6.9074261334941296</v>
      </c>
      <c r="Z31" s="180"/>
      <c r="AA31" s="188">
        <v>28.424682742826601</v>
      </c>
      <c r="AB31" s="189">
        <v>22.457433154517499</v>
      </c>
      <c r="AC31" s="190">
        <v>25.326871669525399</v>
      </c>
      <c r="AD31" s="180"/>
      <c r="AE31" s="191">
        <v>15.2047687397906</v>
      </c>
      <c r="AF31" s="35"/>
      <c r="AG31" s="207">
        <v>80.395949550594295</v>
      </c>
      <c r="AH31" s="202">
        <v>80.9141746139872</v>
      </c>
      <c r="AI31" s="202">
        <v>83.165162409334499</v>
      </c>
      <c r="AJ31" s="202">
        <v>84.170332670781406</v>
      </c>
      <c r="AK31" s="202">
        <v>81.5518622635594</v>
      </c>
      <c r="AL31" s="208">
        <v>82.155895100006703</v>
      </c>
      <c r="AM31" s="202"/>
      <c r="AN31" s="209">
        <v>95.763061241471107</v>
      </c>
      <c r="AO31" s="210">
        <v>96.269321810699495</v>
      </c>
      <c r="AP31" s="211">
        <v>96.017574064879099</v>
      </c>
      <c r="AQ31" s="202"/>
      <c r="AR31" s="212">
        <v>87.045467561847701</v>
      </c>
      <c r="AS31" s="185"/>
      <c r="AT31" s="186">
        <v>10.3963252697993</v>
      </c>
      <c r="AU31" s="180">
        <v>10.3378972207133</v>
      </c>
      <c r="AV31" s="180">
        <v>11.750346750735799</v>
      </c>
      <c r="AW31" s="180">
        <v>11.802196084743301</v>
      </c>
      <c r="AX31" s="180">
        <v>7.1972069011297304</v>
      </c>
      <c r="AY31" s="187">
        <v>10.2883211951139</v>
      </c>
      <c r="AZ31" s="180"/>
      <c r="BA31" s="188">
        <v>20.2711542896491</v>
      </c>
      <c r="BB31" s="189">
        <v>17.9913363652445</v>
      </c>
      <c r="BC31" s="190">
        <v>19.062395239396899</v>
      </c>
      <c r="BD31" s="180"/>
      <c r="BE31" s="191">
        <v>13.7159097463671</v>
      </c>
    </row>
    <row r="32" spans="1:57" x14ac:dyDescent="0.25">
      <c r="A32" s="24" t="s">
        <v>52</v>
      </c>
      <c r="B32" s="44" t="str">
        <f t="shared" si="0"/>
        <v>Blacksburg &amp; Wytheville, VA</v>
      </c>
      <c r="C32" s="12"/>
      <c r="D32" s="28" t="s">
        <v>16</v>
      </c>
      <c r="E32" s="31" t="s">
        <v>17</v>
      </c>
      <c r="F32" s="12"/>
      <c r="G32" s="207">
        <v>84.175405998536903</v>
      </c>
      <c r="H32" s="202">
        <v>84.642684435982801</v>
      </c>
      <c r="I32" s="202">
        <v>89.238889837745504</v>
      </c>
      <c r="J32" s="202">
        <v>91.291805062334703</v>
      </c>
      <c r="K32" s="202">
        <v>93.581388124547402</v>
      </c>
      <c r="L32" s="208">
        <v>89.314621802299598</v>
      </c>
      <c r="M32" s="202"/>
      <c r="N32" s="209">
        <v>112.78502842907299</v>
      </c>
      <c r="O32" s="210">
        <v>113.220516515638</v>
      </c>
      <c r="P32" s="211">
        <v>113.00305927118301</v>
      </c>
      <c r="Q32" s="202"/>
      <c r="R32" s="212">
        <v>98.281112674495901</v>
      </c>
      <c r="S32" s="185"/>
      <c r="T32" s="186">
        <v>17.706280488694301</v>
      </c>
      <c r="U32" s="180">
        <v>18.238974408232401</v>
      </c>
      <c r="V32" s="180">
        <v>28.6501766195939</v>
      </c>
      <c r="W32" s="180">
        <v>29.634853700690201</v>
      </c>
      <c r="X32" s="180">
        <v>29.9337844091798</v>
      </c>
      <c r="Y32" s="187">
        <v>25.889465584500499</v>
      </c>
      <c r="Z32" s="180"/>
      <c r="AA32" s="188">
        <v>49.653815610825802</v>
      </c>
      <c r="AB32" s="189">
        <v>49.4513037403037</v>
      </c>
      <c r="AC32" s="190">
        <v>49.544229072755201</v>
      </c>
      <c r="AD32" s="180"/>
      <c r="AE32" s="191">
        <v>35.923198948037601</v>
      </c>
      <c r="AF32" s="35"/>
      <c r="AG32" s="207">
        <v>82.533680670685698</v>
      </c>
      <c r="AH32" s="202">
        <v>83.720377769289499</v>
      </c>
      <c r="AI32" s="202">
        <v>83.752048987665802</v>
      </c>
      <c r="AJ32" s="202">
        <v>86.456934770467896</v>
      </c>
      <c r="AK32" s="202">
        <v>87.491140231531205</v>
      </c>
      <c r="AL32" s="208">
        <v>85.001303059762506</v>
      </c>
      <c r="AM32" s="202"/>
      <c r="AN32" s="209">
        <v>102.241116815476</v>
      </c>
      <c r="AO32" s="210">
        <v>102.470578607554</v>
      </c>
      <c r="AP32" s="211">
        <v>102.355142184909</v>
      </c>
      <c r="AQ32" s="202"/>
      <c r="AR32" s="212">
        <v>90.617149422900496</v>
      </c>
      <c r="AS32" s="185"/>
      <c r="AT32" s="186">
        <v>20.586585770060001</v>
      </c>
      <c r="AU32" s="180">
        <v>21.856376822235202</v>
      </c>
      <c r="AV32" s="180">
        <v>22.415359164962702</v>
      </c>
      <c r="AW32" s="180">
        <v>24.225434776016701</v>
      </c>
      <c r="AX32" s="180">
        <v>24.743182253951399</v>
      </c>
      <c r="AY32" s="187">
        <v>22.988296028853799</v>
      </c>
      <c r="AZ32" s="180"/>
      <c r="BA32" s="188">
        <v>39.293822527270301</v>
      </c>
      <c r="BB32" s="189">
        <v>40.199424034765102</v>
      </c>
      <c r="BC32" s="190">
        <v>39.754190337865602</v>
      </c>
      <c r="BD32" s="180"/>
      <c r="BE32" s="191">
        <v>28.8138145516983</v>
      </c>
    </row>
    <row r="33" spans="1:64" x14ac:dyDescent="0.25">
      <c r="A33" s="24" t="s">
        <v>53</v>
      </c>
      <c r="B33" s="44" t="str">
        <f t="shared" si="0"/>
        <v>Lynchburg, VA</v>
      </c>
      <c r="C33" s="12"/>
      <c r="D33" s="28" t="s">
        <v>16</v>
      </c>
      <c r="E33" s="31" t="s">
        <v>17</v>
      </c>
      <c r="F33" s="12"/>
      <c r="G33" s="207">
        <v>91.271027857828997</v>
      </c>
      <c r="H33" s="202">
        <v>97.972577720207198</v>
      </c>
      <c r="I33" s="202">
        <v>103.255694154488</v>
      </c>
      <c r="J33" s="202">
        <v>105.936106906338</v>
      </c>
      <c r="K33" s="202">
        <v>122.23804127725801</v>
      </c>
      <c r="L33" s="208">
        <v>106.934218664924</v>
      </c>
      <c r="M33" s="202"/>
      <c r="N33" s="209">
        <v>131.80818251829001</v>
      </c>
      <c r="O33" s="210">
        <v>128.24841093549699</v>
      </c>
      <c r="P33" s="211">
        <v>130.120571081409</v>
      </c>
      <c r="Q33" s="202"/>
      <c r="R33" s="212">
        <v>115.04229941222199</v>
      </c>
      <c r="S33" s="185"/>
      <c r="T33" s="186">
        <v>-0.52123219490054995</v>
      </c>
      <c r="U33" s="180">
        <v>3.6660255023350699</v>
      </c>
      <c r="V33" s="180">
        <v>10.286036273409</v>
      </c>
      <c r="W33" s="180">
        <v>10.4027979703238</v>
      </c>
      <c r="X33" s="180">
        <v>20.406343992756099</v>
      </c>
      <c r="Y33" s="187">
        <v>12.1137275944136</v>
      </c>
      <c r="Z33" s="180"/>
      <c r="AA33" s="188">
        <v>31.245160729166599</v>
      </c>
      <c r="AB33" s="189">
        <v>25.969982436837299</v>
      </c>
      <c r="AC33" s="190">
        <v>28.664692206206499</v>
      </c>
      <c r="AD33" s="180"/>
      <c r="AE33" s="191">
        <v>18.677064025201499</v>
      </c>
      <c r="AF33" s="35"/>
      <c r="AG33" s="207">
        <v>90.0131245146259</v>
      </c>
      <c r="AH33" s="202">
        <v>95.562431248905199</v>
      </c>
      <c r="AI33" s="202">
        <v>100.055457451666</v>
      </c>
      <c r="AJ33" s="202">
        <v>99.104936228363101</v>
      </c>
      <c r="AK33" s="202">
        <v>107.04716322374099</v>
      </c>
      <c r="AL33" s="208">
        <v>99.290504712678597</v>
      </c>
      <c r="AM33" s="202"/>
      <c r="AN33" s="209">
        <v>116.88022622747</v>
      </c>
      <c r="AO33" s="210">
        <v>114.827852468768</v>
      </c>
      <c r="AP33" s="211">
        <v>115.94582571602599</v>
      </c>
      <c r="AQ33" s="202"/>
      <c r="AR33" s="212">
        <v>104.834395537525</v>
      </c>
      <c r="AS33" s="185"/>
      <c r="AT33" s="186">
        <v>4.1526138103368302</v>
      </c>
      <c r="AU33" s="180">
        <v>7.5570290103713802</v>
      </c>
      <c r="AV33" s="180">
        <v>13.4418246297992</v>
      </c>
      <c r="AW33" s="180">
        <v>10.979597183802101</v>
      </c>
      <c r="AX33" s="180">
        <v>16.0848809581409</v>
      </c>
      <c r="AY33" s="187">
        <v>11.47222932449</v>
      </c>
      <c r="AZ33" s="180"/>
      <c r="BA33" s="188">
        <v>23.768465262689102</v>
      </c>
      <c r="BB33" s="189">
        <v>20.236651859086098</v>
      </c>
      <c r="BC33" s="190">
        <v>22.070136512617601</v>
      </c>
      <c r="BD33" s="180"/>
      <c r="BE33" s="191">
        <v>15.3274055050084</v>
      </c>
    </row>
    <row r="34" spans="1:64" x14ac:dyDescent="0.25">
      <c r="A34" s="24" t="s">
        <v>78</v>
      </c>
      <c r="B34" s="44" t="str">
        <f t="shared" si="0"/>
        <v>Central Virginia</v>
      </c>
      <c r="C34" s="12"/>
      <c r="D34" s="28" t="s">
        <v>16</v>
      </c>
      <c r="E34" s="31" t="s">
        <v>17</v>
      </c>
      <c r="F34" s="12"/>
      <c r="G34" s="207">
        <v>88.318582282446897</v>
      </c>
      <c r="H34" s="202">
        <v>93.679839168625506</v>
      </c>
      <c r="I34" s="202">
        <v>94.957562726039697</v>
      </c>
      <c r="J34" s="202">
        <v>97.255225907688896</v>
      </c>
      <c r="K34" s="202">
        <v>98.8139931200174</v>
      </c>
      <c r="L34" s="208">
        <v>95.049553485807394</v>
      </c>
      <c r="M34" s="202"/>
      <c r="N34" s="209">
        <v>111.97821932837201</v>
      </c>
      <c r="O34" s="210">
        <v>117.09377083519</v>
      </c>
      <c r="P34" s="211">
        <v>114.622861158471</v>
      </c>
      <c r="Q34" s="202"/>
      <c r="R34" s="212">
        <v>101.74787007395901</v>
      </c>
      <c r="S34" s="185"/>
      <c r="T34" s="186">
        <v>2.3039931932772699</v>
      </c>
      <c r="U34" s="180">
        <v>15.0810085524384</v>
      </c>
      <c r="V34" s="180">
        <v>14.6536676539403</v>
      </c>
      <c r="W34" s="180">
        <v>14.7712549160766</v>
      </c>
      <c r="X34" s="180">
        <v>15.0636318189354</v>
      </c>
      <c r="Y34" s="187">
        <v>12.737525667659</v>
      </c>
      <c r="Z34" s="180"/>
      <c r="AA34" s="188">
        <v>25.3254779361055</v>
      </c>
      <c r="AB34" s="189">
        <v>28.874664446412002</v>
      </c>
      <c r="AC34" s="190">
        <v>27.216168556867</v>
      </c>
      <c r="AD34" s="180"/>
      <c r="AE34" s="191">
        <v>18.349922028224999</v>
      </c>
      <c r="AF34" s="35"/>
      <c r="AG34" s="207">
        <v>88.354188500589402</v>
      </c>
      <c r="AH34" s="202">
        <v>92.9668022178314</v>
      </c>
      <c r="AI34" s="202">
        <v>95.387159217797105</v>
      </c>
      <c r="AJ34" s="202">
        <v>96.181568393075594</v>
      </c>
      <c r="AK34" s="202">
        <v>95.029506354078606</v>
      </c>
      <c r="AL34" s="208">
        <v>93.868417763611504</v>
      </c>
      <c r="AM34" s="202"/>
      <c r="AN34" s="209">
        <v>106.938115439442</v>
      </c>
      <c r="AO34" s="210">
        <v>110.35977994849</v>
      </c>
      <c r="AP34" s="211">
        <v>108.671863982744</v>
      </c>
      <c r="AQ34" s="202"/>
      <c r="AR34" s="212">
        <v>98.485515291725804</v>
      </c>
      <c r="AS34" s="185"/>
      <c r="AT34" s="186">
        <v>14.3445814382903</v>
      </c>
      <c r="AU34" s="180">
        <v>21.574304402814899</v>
      </c>
      <c r="AV34" s="180">
        <v>23.154681604762999</v>
      </c>
      <c r="AW34" s="180">
        <v>23.0878536654896</v>
      </c>
      <c r="AX34" s="180">
        <v>21.229098375175901</v>
      </c>
      <c r="AY34" s="187">
        <v>21.017935848176801</v>
      </c>
      <c r="AZ34" s="180"/>
      <c r="BA34" s="188">
        <v>27.2497085679062</v>
      </c>
      <c r="BB34" s="189">
        <v>26.717141511914001</v>
      </c>
      <c r="BC34" s="190">
        <v>26.910265614806399</v>
      </c>
      <c r="BD34" s="180"/>
      <c r="BE34" s="191">
        <v>22.974775911559899</v>
      </c>
    </row>
    <row r="35" spans="1:64" x14ac:dyDescent="0.25">
      <c r="A35" s="24" t="s">
        <v>79</v>
      </c>
      <c r="B35" s="44" t="str">
        <f t="shared" si="0"/>
        <v>Chesapeake Bay</v>
      </c>
      <c r="C35" s="12"/>
      <c r="D35" s="28" t="s">
        <v>16</v>
      </c>
      <c r="E35" s="31" t="s">
        <v>17</v>
      </c>
      <c r="F35" s="12"/>
      <c r="G35" s="207">
        <v>82.279373134328296</v>
      </c>
      <c r="H35" s="202">
        <v>85.940811403508704</v>
      </c>
      <c r="I35" s="202">
        <v>88.062755741127305</v>
      </c>
      <c r="J35" s="202">
        <v>86.373760869565203</v>
      </c>
      <c r="K35" s="202">
        <v>85.017197149643707</v>
      </c>
      <c r="L35" s="208">
        <v>85.754918642491802</v>
      </c>
      <c r="M35" s="202"/>
      <c r="N35" s="209">
        <v>85.404196642685804</v>
      </c>
      <c r="O35" s="210">
        <v>86.961446808510601</v>
      </c>
      <c r="P35" s="211">
        <v>86.229346110484698</v>
      </c>
      <c r="Q35" s="202"/>
      <c r="R35" s="212">
        <v>85.893436471362705</v>
      </c>
      <c r="S35" s="185"/>
      <c r="T35" s="186">
        <v>-0.41653088999436</v>
      </c>
      <c r="U35" s="180">
        <v>12.3245331307425</v>
      </c>
      <c r="V35" s="180">
        <v>12.002322874594901</v>
      </c>
      <c r="W35" s="180">
        <v>8.4023289699447101</v>
      </c>
      <c r="X35" s="180">
        <v>9.4650937677748601</v>
      </c>
      <c r="Y35" s="187">
        <v>8.4197278936288207</v>
      </c>
      <c r="Z35" s="180"/>
      <c r="AA35" s="188">
        <v>0.58184858384147997</v>
      </c>
      <c r="AB35" s="189">
        <v>4.6313706193172397</v>
      </c>
      <c r="AC35" s="190">
        <v>2.6563585305092299</v>
      </c>
      <c r="AD35" s="180"/>
      <c r="AE35" s="191">
        <v>6.7490692369075802</v>
      </c>
      <c r="AF35" s="35"/>
      <c r="AG35" s="207">
        <v>81.8132327586206</v>
      </c>
      <c r="AH35" s="202">
        <v>84.399252934898598</v>
      </c>
      <c r="AI35" s="202">
        <v>86.677003988035807</v>
      </c>
      <c r="AJ35" s="202">
        <v>86.337895812053105</v>
      </c>
      <c r="AK35" s="202">
        <v>83.082467986030196</v>
      </c>
      <c r="AL35" s="208">
        <v>84.678986365668294</v>
      </c>
      <c r="AM35" s="202"/>
      <c r="AN35" s="209">
        <v>87.333494186046494</v>
      </c>
      <c r="AO35" s="210">
        <v>84.985104602510404</v>
      </c>
      <c r="AP35" s="211">
        <v>86.175564397288497</v>
      </c>
      <c r="AQ35" s="202"/>
      <c r="AR35" s="212">
        <v>85.090451341058198</v>
      </c>
      <c r="AS35" s="185"/>
      <c r="AT35" s="186">
        <v>10.906600084026101</v>
      </c>
      <c r="AU35" s="180">
        <v>14.7316882063779</v>
      </c>
      <c r="AV35" s="180">
        <v>16.979728639825002</v>
      </c>
      <c r="AW35" s="180">
        <v>14.717401448266701</v>
      </c>
      <c r="AX35" s="180">
        <v>13.057117105842901</v>
      </c>
      <c r="AY35" s="187">
        <v>14.347633828909</v>
      </c>
      <c r="AZ35" s="180"/>
      <c r="BA35" s="188">
        <v>13.572883810571501</v>
      </c>
      <c r="BB35" s="189">
        <v>8.3346805667396904</v>
      </c>
      <c r="BC35" s="190">
        <v>10.9016658566548</v>
      </c>
      <c r="BD35" s="180"/>
      <c r="BE35" s="191">
        <v>13.368229315634</v>
      </c>
    </row>
    <row r="36" spans="1:64" x14ac:dyDescent="0.25">
      <c r="A36" s="24" t="s">
        <v>80</v>
      </c>
      <c r="B36" s="44" t="str">
        <f t="shared" si="0"/>
        <v>Coastal Virginia - Eastern Shore</v>
      </c>
      <c r="C36" s="12"/>
      <c r="D36" s="28" t="s">
        <v>16</v>
      </c>
      <c r="E36" s="31" t="s">
        <v>17</v>
      </c>
      <c r="F36" s="12"/>
      <c r="G36" s="207">
        <v>95.744799999999998</v>
      </c>
      <c r="H36" s="202">
        <v>94.185378006872796</v>
      </c>
      <c r="I36" s="202">
        <v>94.619413629159993</v>
      </c>
      <c r="J36" s="202">
        <v>95.2184946236559</v>
      </c>
      <c r="K36" s="202">
        <v>95.595875190258695</v>
      </c>
      <c r="L36" s="208">
        <v>95.052046449006994</v>
      </c>
      <c r="M36" s="202"/>
      <c r="N36" s="209">
        <v>113.93235038084801</v>
      </c>
      <c r="O36" s="210">
        <v>117.507198660714</v>
      </c>
      <c r="P36" s="211">
        <v>115.697123966942</v>
      </c>
      <c r="Q36" s="202"/>
      <c r="R36" s="212">
        <v>102.88130171333</v>
      </c>
      <c r="S36" s="185"/>
      <c r="T36" s="186">
        <v>3.66875977916414</v>
      </c>
      <c r="U36" s="180">
        <v>10.506174162417</v>
      </c>
      <c r="V36" s="180">
        <v>9.0564209964797904</v>
      </c>
      <c r="W36" s="180">
        <v>10.6172355386748</v>
      </c>
      <c r="X36" s="180">
        <v>7.90556004620196</v>
      </c>
      <c r="Y36" s="187">
        <v>8.2423449444961001</v>
      </c>
      <c r="Z36" s="180"/>
      <c r="AA36" s="188">
        <v>16.708401037026398</v>
      </c>
      <c r="AB36" s="189">
        <v>18.213279116817699</v>
      </c>
      <c r="AC36" s="190">
        <v>17.451054998994</v>
      </c>
      <c r="AD36" s="180"/>
      <c r="AE36" s="191">
        <v>12.535646692024001</v>
      </c>
      <c r="AF36" s="35"/>
      <c r="AG36" s="207">
        <v>91.032939375382696</v>
      </c>
      <c r="AH36" s="202">
        <v>91.992948545861196</v>
      </c>
      <c r="AI36" s="202">
        <v>92.3840662525879</v>
      </c>
      <c r="AJ36" s="202">
        <v>93.304938775510195</v>
      </c>
      <c r="AK36" s="202">
        <v>93.611505972696193</v>
      </c>
      <c r="AL36" s="208">
        <v>92.569379795973603</v>
      </c>
      <c r="AM36" s="202"/>
      <c r="AN36" s="209">
        <v>105.698453683442</v>
      </c>
      <c r="AO36" s="210">
        <v>108.765268656716</v>
      </c>
      <c r="AP36" s="211">
        <v>107.214326816672</v>
      </c>
      <c r="AQ36" s="202"/>
      <c r="AR36" s="212">
        <v>97.382089823625606</v>
      </c>
      <c r="AS36" s="185"/>
      <c r="AT36" s="186">
        <v>10.6873004690265</v>
      </c>
      <c r="AU36" s="180">
        <v>13.448837813708399</v>
      </c>
      <c r="AV36" s="180">
        <v>13.199024879055701</v>
      </c>
      <c r="AW36" s="180">
        <v>14.7010486549402</v>
      </c>
      <c r="AX36" s="180">
        <v>13.4252040294546</v>
      </c>
      <c r="AY36" s="187">
        <v>13.243769028685801</v>
      </c>
      <c r="AZ36" s="180"/>
      <c r="BA36" s="188">
        <v>16.495255939132299</v>
      </c>
      <c r="BB36" s="189">
        <v>17.907993161765798</v>
      </c>
      <c r="BC36" s="190">
        <v>17.1485440452721</v>
      </c>
      <c r="BD36" s="180"/>
      <c r="BE36" s="191">
        <v>14.7797978745108</v>
      </c>
    </row>
    <row r="37" spans="1:64" x14ac:dyDescent="0.25">
      <c r="A37" s="24" t="s">
        <v>81</v>
      </c>
      <c r="B37" s="44" t="str">
        <f t="shared" si="0"/>
        <v>Coastal Virginia - Hampton Roads</v>
      </c>
      <c r="C37" s="12"/>
      <c r="D37" s="28" t="s">
        <v>16</v>
      </c>
      <c r="E37" s="31" t="s">
        <v>17</v>
      </c>
      <c r="F37" s="12"/>
      <c r="G37" s="207">
        <v>85.660609850939693</v>
      </c>
      <c r="H37" s="202">
        <v>86.757340037076503</v>
      </c>
      <c r="I37" s="202">
        <v>86.381207787922094</v>
      </c>
      <c r="J37" s="202">
        <v>85.727839093484405</v>
      </c>
      <c r="K37" s="202">
        <v>89.785442029749902</v>
      </c>
      <c r="L37" s="208">
        <v>86.933146749071199</v>
      </c>
      <c r="M37" s="202"/>
      <c r="N37" s="209">
        <v>108.871161009433</v>
      </c>
      <c r="O37" s="210">
        <v>109.76697889182</v>
      </c>
      <c r="P37" s="211">
        <v>109.340410411947</v>
      </c>
      <c r="Q37" s="202"/>
      <c r="R37" s="212">
        <v>95.264046319095002</v>
      </c>
      <c r="S37" s="185"/>
      <c r="T37" s="186">
        <v>0.86750071122633499</v>
      </c>
      <c r="U37" s="180">
        <v>21.087174186570799</v>
      </c>
      <c r="V37" s="180">
        <v>20.795374456720801</v>
      </c>
      <c r="W37" s="180">
        <v>18.387496245205401</v>
      </c>
      <c r="X37" s="180">
        <v>24.4332210800086</v>
      </c>
      <c r="Y37" s="187">
        <v>15.735557727542201</v>
      </c>
      <c r="Z37" s="180"/>
      <c r="AA37" s="188">
        <v>36.347731944790098</v>
      </c>
      <c r="AB37" s="189">
        <v>29.398391509416498</v>
      </c>
      <c r="AC37" s="190">
        <v>32.562516394619898</v>
      </c>
      <c r="AD37" s="180"/>
      <c r="AE37" s="191">
        <v>22.952150557064499</v>
      </c>
      <c r="AF37" s="35"/>
      <c r="AG37" s="207">
        <v>81.523118396003895</v>
      </c>
      <c r="AH37" s="202">
        <v>82.318097839621402</v>
      </c>
      <c r="AI37" s="202">
        <v>83.157814747396301</v>
      </c>
      <c r="AJ37" s="202">
        <v>83.0480457720315</v>
      </c>
      <c r="AK37" s="202">
        <v>85.243517911015999</v>
      </c>
      <c r="AL37" s="208">
        <v>83.119189784602796</v>
      </c>
      <c r="AM37" s="202"/>
      <c r="AN37" s="209">
        <v>102.46590751418201</v>
      </c>
      <c r="AO37" s="210">
        <v>107.579155743859</v>
      </c>
      <c r="AP37" s="211">
        <v>105.122743622754</v>
      </c>
      <c r="AQ37" s="202"/>
      <c r="AR37" s="212">
        <v>90.959959982205405</v>
      </c>
      <c r="AS37" s="185"/>
      <c r="AT37" s="186">
        <v>8.9306579596941909</v>
      </c>
      <c r="AU37" s="180">
        <v>16.203259601261799</v>
      </c>
      <c r="AV37" s="180">
        <v>16.849463023377002</v>
      </c>
      <c r="AW37" s="180">
        <v>15.8999610015267</v>
      </c>
      <c r="AX37" s="180">
        <v>18.7259334980468</v>
      </c>
      <c r="AY37" s="187">
        <v>15.3381262383779</v>
      </c>
      <c r="AZ37" s="180"/>
      <c r="BA37" s="188">
        <v>26.9667023700691</v>
      </c>
      <c r="BB37" s="189">
        <v>23.571332327270198</v>
      </c>
      <c r="BC37" s="190">
        <v>25.067150391100299</v>
      </c>
      <c r="BD37" s="180"/>
      <c r="BE37" s="191">
        <v>19.535303810430101</v>
      </c>
    </row>
    <row r="38" spans="1:64" x14ac:dyDescent="0.25">
      <c r="A38" s="25" t="s">
        <v>82</v>
      </c>
      <c r="B38" s="44" t="str">
        <f t="shared" si="0"/>
        <v>Northern Virginia</v>
      </c>
      <c r="C38" s="12"/>
      <c r="D38" s="28" t="s">
        <v>16</v>
      </c>
      <c r="E38" s="31" t="s">
        <v>17</v>
      </c>
      <c r="F38" s="13"/>
      <c r="G38" s="207">
        <v>100.706269049152</v>
      </c>
      <c r="H38" s="202">
        <v>105.731251265997</v>
      </c>
      <c r="I38" s="202">
        <v>110.447994514912</v>
      </c>
      <c r="J38" s="202">
        <v>109.814743255735</v>
      </c>
      <c r="K38" s="202">
        <v>104.781827294685</v>
      </c>
      <c r="L38" s="208">
        <v>106.53262222697001</v>
      </c>
      <c r="M38" s="202"/>
      <c r="N38" s="209">
        <v>107.53134694011</v>
      </c>
      <c r="O38" s="210">
        <v>111.012942257753</v>
      </c>
      <c r="P38" s="211">
        <v>109.37147148629001</v>
      </c>
      <c r="Q38" s="202"/>
      <c r="R38" s="212">
        <v>107.571622661955</v>
      </c>
      <c r="S38" s="185"/>
      <c r="T38" s="186">
        <v>15.1686589012397</v>
      </c>
      <c r="U38" s="180">
        <v>29.481554796982401</v>
      </c>
      <c r="V38" s="180">
        <v>33.564536100692102</v>
      </c>
      <c r="W38" s="180">
        <v>32.735413542098399</v>
      </c>
      <c r="X38" s="180">
        <v>27.596386991107</v>
      </c>
      <c r="Y38" s="187">
        <v>27.610419234684102</v>
      </c>
      <c r="Z38" s="180"/>
      <c r="AA38" s="188">
        <v>29.394535991207501</v>
      </c>
      <c r="AB38" s="189">
        <v>29.712298469244299</v>
      </c>
      <c r="AC38" s="190">
        <v>29.5956198193789</v>
      </c>
      <c r="AD38" s="180"/>
      <c r="AE38" s="191">
        <v>28.457783663282999</v>
      </c>
      <c r="AF38" s="35"/>
      <c r="AG38" s="207">
        <v>97.435864817380605</v>
      </c>
      <c r="AH38" s="202">
        <v>103.52155012596199</v>
      </c>
      <c r="AI38" s="202">
        <v>107.413976547391</v>
      </c>
      <c r="AJ38" s="202">
        <v>107.088541406275</v>
      </c>
      <c r="AK38" s="202">
        <v>102.401678961277</v>
      </c>
      <c r="AL38" s="208">
        <v>103.87208523671799</v>
      </c>
      <c r="AM38" s="202"/>
      <c r="AN38" s="209">
        <v>103.05427508074</v>
      </c>
      <c r="AO38" s="210">
        <v>106.24145939975899</v>
      </c>
      <c r="AP38" s="211">
        <v>104.699943865912</v>
      </c>
      <c r="AQ38" s="202"/>
      <c r="AR38" s="212">
        <v>104.140691813375</v>
      </c>
      <c r="AS38" s="185"/>
      <c r="AT38" s="186">
        <v>6.1978636687653896</v>
      </c>
      <c r="AU38" s="180">
        <v>15.722319583895001</v>
      </c>
      <c r="AV38" s="180">
        <v>20.5746907343872</v>
      </c>
      <c r="AW38" s="180">
        <v>20.195176450548502</v>
      </c>
      <c r="AX38" s="180">
        <v>16.447401491019701</v>
      </c>
      <c r="AY38" s="187">
        <v>16.066892044181898</v>
      </c>
      <c r="AZ38" s="180"/>
      <c r="BA38" s="188">
        <v>16.1942749564049</v>
      </c>
      <c r="BB38" s="189">
        <v>18.488762340724001</v>
      </c>
      <c r="BC38" s="190">
        <v>17.369832554993799</v>
      </c>
      <c r="BD38" s="180"/>
      <c r="BE38" s="191">
        <v>16.4772387689613</v>
      </c>
    </row>
    <row r="39" spans="1:64" x14ac:dyDescent="0.25">
      <c r="A39" s="26" t="s">
        <v>83</v>
      </c>
      <c r="B39" s="44" t="str">
        <f t="shared" si="0"/>
        <v>Shenandoah Valley</v>
      </c>
      <c r="C39" s="12"/>
      <c r="D39" s="29" t="s">
        <v>16</v>
      </c>
      <c r="E39" s="32" t="s">
        <v>17</v>
      </c>
      <c r="F39" s="12"/>
      <c r="G39" s="213">
        <v>82.7422122354305</v>
      </c>
      <c r="H39" s="214">
        <v>82.300735763097904</v>
      </c>
      <c r="I39" s="214">
        <v>81.883358288769998</v>
      </c>
      <c r="J39" s="214">
        <v>84.104553941908705</v>
      </c>
      <c r="K39" s="214">
        <v>84.374529435322302</v>
      </c>
      <c r="L39" s="215">
        <v>83.134771139376497</v>
      </c>
      <c r="M39" s="202"/>
      <c r="N39" s="216">
        <v>100.420960859329</v>
      </c>
      <c r="O39" s="217">
        <v>101.48653619225701</v>
      </c>
      <c r="P39" s="218">
        <v>100.959679156056</v>
      </c>
      <c r="Q39" s="202"/>
      <c r="R39" s="219">
        <v>89.926647631192296</v>
      </c>
      <c r="S39" s="185"/>
      <c r="T39" s="192">
        <v>3.75585426888781</v>
      </c>
      <c r="U39" s="193">
        <v>11.8942108604615</v>
      </c>
      <c r="V39" s="193">
        <v>10.097846096026201</v>
      </c>
      <c r="W39" s="193">
        <v>10.346900974482701</v>
      </c>
      <c r="X39" s="193">
        <v>8.4868633227351999</v>
      </c>
      <c r="Y39" s="194">
        <v>8.7872900630329092</v>
      </c>
      <c r="Z39" s="180"/>
      <c r="AA39" s="195">
        <v>24.6442424346777</v>
      </c>
      <c r="AB39" s="196">
        <v>18.6716665617727</v>
      </c>
      <c r="AC39" s="197">
        <v>21.4952375213118</v>
      </c>
      <c r="AD39" s="180"/>
      <c r="AE39" s="198">
        <v>14.6924443084601</v>
      </c>
      <c r="AF39" s="36"/>
      <c r="AG39" s="213">
        <v>80.379800210304893</v>
      </c>
      <c r="AH39" s="214">
        <v>81.148484721640799</v>
      </c>
      <c r="AI39" s="214">
        <v>82.334272978615303</v>
      </c>
      <c r="AJ39" s="214">
        <v>83.484083133671305</v>
      </c>
      <c r="AK39" s="214">
        <v>83.134622271345606</v>
      </c>
      <c r="AL39" s="215">
        <v>82.206187441827097</v>
      </c>
      <c r="AM39" s="202"/>
      <c r="AN39" s="216">
        <v>95.769746121933593</v>
      </c>
      <c r="AO39" s="217">
        <v>98.235172585839294</v>
      </c>
      <c r="AP39" s="218">
        <v>96.998863487325494</v>
      </c>
      <c r="AQ39" s="202"/>
      <c r="AR39" s="219">
        <v>87.315943448545198</v>
      </c>
      <c r="AS39" s="185"/>
      <c r="AT39" s="192">
        <v>8.6599108281166597</v>
      </c>
      <c r="AU39" s="193">
        <v>10.3176486843115</v>
      </c>
      <c r="AV39" s="193">
        <v>11.6399138814586</v>
      </c>
      <c r="AW39" s="193">
        <v>12.9455316277976</v>
      </c>
      <c r="AX39" s="193">
        <v>10.8915111678076</v>
      </c>
      <c r="AY39" s="194">
        <v>11.019007955272899</v>
      </c>
      <c r="AZ39" s="180"/>
      <c r="BA39" s="195">
        <v>20.144978142525702</v>
      </c>
      <c r="BB39" s="196">
        <v>18.3822042081609</v>
      </c>
      <c r="BC39" s="197">
        <v>19.1675945874535</v>
      </c>
      <c r="BD39" s="180"/>
      <c r="BE39" s="198">
        <v>14.331157759463</v>
      </c>
    </row>
    <row r="40" spans="1:64" x14ac:dyDescent="0.25">
      <c r="A40" s="22" t="s">
        <v>84</v>
      </c>
      <c r="B40" s="44" t="str">
        <f t="shared" si="0"/>
        <v>Southern Virginia</v>
      </c>
      <c r="C40" s="10"/>
      <c r="D40" s="27" t="s">
        <v>16</v>
      </c>
      <c r="E40" s="30" t="s">
        <v>17</v>
      </c>
      <c r="F40" s="3"/>
      <c r="G40" s="199">
        <v>79.336117274167904</v>
      </c>
      <c r="H40" s="200">
        <v>84.373114754098296</v>
      </c>
      <c r="I40" s="200">
        <v>85.623338658146906</v>
      </c>
      <c r="J40" s="200">
        <v>86.854681384846899</v>
      </c>
      <c r="K40" s="200">
        <v>82.549163113006301</v>
      </c>
      <c r="L40" s="201">
        <v>84.090050125313198</v>
      </c>
      <c r="M40" s="202"/>
      <c r="N40" s="203">
        <v>87.530432211101001</v>
      </c>
      <c r="O40" s="204">
        <v>89.769157667386594</v>
      </c>
      <c r="P40" s="205">
        <v>88.678814535785506</v>
      </c>
      <c r="Q40" s="202"/>
      <c r="R40" s="206">
        <v>85.648179219020307</v>
      </c>
      <c r="S40" s="185"/>
      <c r="T40" s="177">
        <v>-4.8424054035118296</v>
      </c>
      <c r="U40" s="178">
        <v>3.9439250856649899</v>
      </c>
      <c r="V40" s="178">
        <v>-1.2193677196956401</v>
      </c>
      <c r="W40" s="178">
        <v>4.9483544672855801</v>
      </c>
      <c r="X40" s="178">
        <v>-1.87994165284964</v>
      </c>
      <c r="Y40" s="179">
        <v>0.56245413290426505</v>
      </c>
      <c r="Z40" s="180"/>
      <c r="AA40" s="181">
        <v>1.8736997307068799</v>
      </c>
      <c r="AB40" s="182">
        <v>6.7461534283778297</v>
      </c>
      <c r="AC40" s="183">
        <v>4.2942663266093302</v>
      </c>
      <c r="AD40" s="180"/>
      <c r="AE40" s="184">
        <v>1.968910059428</v>
      </c>
      <c r="AF40" s="33"/>
      <c r="AG40" s="199">
        <v>79.948913286192706</v>
      </c>
      <c r="AH40" s="200">
        <v>83.423894297635599</v>
      </c>
      <c r="AI40" s="200">
        <v>85.404938775510203</v>
      </c>
      <c r="AJ40" s="200">
        <v>85.439147895481995</v>
      </c>
      <c r="AK40" s="200">
        <v>82.447912482065902</v>
      </c>
      <c r="AL40" s="201">
        <v>83.573627715055295</v>
      </c>
      <c r="AM40" s="202"/>
      <c r="AN40" s="203">
        <v>86.220954787980901</v>
      </c>
      <c r="AO40" s="204">
        <v>87.100352460172004</v>
      </c>
      <c r="AP40" s="205">
        <v>86.659756595145893</v>
      </c>
      <c r="AQ40" s="202"/>
      <c r="AR40" s="206">
        <v>84.466860098140998</v>
      </c>
      <c r="AS40" s="185"/>
      <c r="AT40" s="177">
        <v>5.0807530319570997</v>
      </c>
      <c r="AU40" s="178">
        <v>10.4221416640555</v>
      </c>
      <c r="AV40" s="178">
        <v>8.2696773560075894</v>
      </c>
      <c r="AW40" s="178">
        <v>9.9483621086669292</v>
      </c>
      <c r="AX40" s="178">
        <v>6.2874992723268202</v>
      </c>
      <c r="AY40" s="179">
        <v>8.2289019122678102</v>
      </c>
      <c r="AZ40" s="180"/>
      <c r="BA40" s="181">
        <v>10.679334554031</v>
      </c>
      <c r="BB40" s="182">
        <v>9.1311414597427998</v>
      </c>
      <c r="BC40" s="183">
        <v>9.8187903809378092</v>
      </c>
      <c r="BD40" s="180"/>
      <c r="BE40" s="184">
        <v>8.7094933936824006</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07">
        <v>89.8840580399619</v>
      </c>
      <c r="H41" s="202">
        <v>88.6168009168303</v>
      </c>
      <c r="I41" s="202">
        <v>91.771523617511505</v>
      </c>
      <c r="J41" s="202">
        <v>90.651360343439706</v>
      </c>
      <c r="K41" s="202">
        <v>94.337543405027205</v>
      </c>
      <c r="L41" s="208">
        <v>91.2858597508326</v>
      </c>
      <c r="M41" s="202"/>
      <c r="N41" s="209">
        <v>111.719598953792</v>
      </c>
      <c r="O41" s="210">
        <v>114.56571764203299</v>
      </c>
      <c r="P41" s="211">
        <v>113.15708845738899</v>
      </c>
      <c r="Q41" s="202"/>
      <c r="R41" s="212">
        <v>99.241686548422507</v>
      </c>
      <c r="S41" s="185"/>
      <c r="T41" s="186">
        <v>10.777675602663299</v>
      </c>
      <c r="U41" s="180">
        <v>18.5701560456002</v>
      </c>
      <c r="V41" s="180">
        <v>27.425350224155501</v>
      </c>
      <c r="W41" s="180">
        <v>26.407498960289999</v>
      </c>
      <c r="X41" s="180">
        <v>28.1217964746847</v>
      </c>
      <c r="Y41" s="187">
        <v>22.4257317871457</v>
      </c>
      <c r="Z41" s="180"/>
      <c r="AA41" s="188">
        <v>39.364976716118697</v>
      </c>
      <c r="AB41" s="189">
        <v>41.756607521158401</v>
      </c>
      <c r="AC41" s="190">
        <v>40.5604203151644</v>
      </c>
      <c r="AD41" s="180"/>
      <c r="AE41" s="191">
        <v>29.998521803572299</v>
      </c>
      <c r="AF41" s="34"/>
      <c r="AG41" s="207">
        <v>83.660826757314496</v>
      </c>
      <c r="AH41" s="202">
        <v>85.074039371409199</v>
      </c>
      <c r="AI41" s="202">
        <v>85.615208656531095</v>
      </c>
      <c r="AJ41" s="202">
        <v>88.094036495797596</v>
      </c>
      <c r="AK41" s="202">
        <v>90.852597496972095</v>
      </c>
      <c r="AL41" s="208">
        <v>86.897709752890293</v>
      </c>
      <c r="AM41" s="202"/>
      <c r="AN41" s="209">
        <v>105.885678912564</v>
      </c>
      <c r="AO41" s="210">
        <v>107.615067126678</v>
      </c>
      <c r="AP41" s="211">
        <v>106.741483131054</v>
      </c>
      <c r="AQ41" s="202"/>
      <c r="AR41" s="212">
        <v>93.150935321637405</v>
      </c>
      <c r="AS41" s="185"/>
      <c r="AT41" s="186">
        <v>17.262036216232001</v>
      </c>
      <c r="AU41" s="180">
        <v>20.413179927314999</v>
      </c>
      <c r="AV41" s="180">
        <v>22.030229625502301</v>
      </c>
      <c r="AW41" s="180">
        <v>23.747812775175401</v>
      </c>
      <c r="AX41" s="180">
        <v>24.954019358064699</v>
      </c>
      <c r="AY41" s="187">
        <v>22.017374365445299</v>
      </c>
      <c r="AZ41" s="180"/>
      <c r="BA41" s="188">
        <v>30.499438878345</v>
      </c>
      <c r="BB41" s="189">
        <v>33.8863359293969</v>
      </c>
      <c r="BC41" s="190">
        <v>32.197566033847004</v>
      </c>
      <c r="BD41" s="180"/>
      <c r="BE41" s="191">
        <v>25.725137041298701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07">
        <v>73.183099273607695</v>
      </c>
      <c r="H42" s="202">
        <v>80.666683250414494</v>
      </c>
      <c r="I42" s="202">
        <v>81.978501529051897</v>
      </c>
      <c r="J42" s="202">
        <v>82.009821162444098</v>
      </c>
      <c r="K42" s="202">
        <v>81.490035523978605</v>
      </c>
      <c r="L42" s="208">
        <v>80.367785812672096</v>
      </c>
      <c r="M42" s="202"/>
      <c r="N42" s="209">
        <v>90.929073783359399</v>
      </c>
      <c r="O42" s="210">
        <v>91.207844311377201</v>
      </c>
      <c r="P42" s="211">
        <v>91.071770114942495</v>
      </c>
      <c r="Q42" s="202"/>
      <c r="R42" s="212">
        <v>83.686555001187898</v>
      </c>
      <c r="S42" s="185"/>
      <c r="T42" s="186">
        <v>-4.2191821694631599</v>
      </c>
      <c r="U42" s="180">
        <v>12.9772318672435</v>
      </c>
      <c r="V42" s="180">
        <v>12.872890625216399</v>
      </c>
      <c r="W42" s="180">
        <v>13.037562905858501</v>
      </c>
      <c r="X42" s="180">
        <v>12.289147651262599</v>
      </c>
      <c r="Y42" s="187">
        <v>10.011973532929099</v>
      </c>
      <c r="Z42" s="180"/>
      <c r="AA42" s="188">
        <v>17.4965786201554</v>
      </c>
      <c r="AB42" s="189">
        <v>14.733739662525799</v>
      </c>
      <c r="AC42" s="190">
        <v>16.1414848849811</v>
      </c>
      <c r="AD42" s="180"/>
      <c r="AE42" s="191">
        <v>12.370391988726301</v>
      </c>
      <c r="AF42" s="35"/>
      <c r="AG42" s="207">
        <v>74.1574720752498</v>
      </c>
      <c r="AH42" s="202">
        <v>79.482612326043693</v>
      </c>
      <c r="AI42" s="202">
        <v>81.541553398058198</v>
      </c>
      <c r="AJ42" s="202">
        <v>80.7195278969957</v>
      </c>
      <c r="AK42" s="202">
        <v>79.082118605703897</v>
      </c>
      <c r="AL42" s="208">
        <v>79.374717983884693</v>
      </c>
      <c r="AM42" s="202"/>
      <c r="AN42" s="209">
        <v>86.777760180995401</v>
      </c>
      <c r="AO42" s="210">
        <v>87.437094474153199</v>
      </c>
      <c r="AP42" s="211">
        <v>87.109943870677995</v>
      </c>
      <c r="AQ42" s="202"/>
      <c r="AR42" s="212">
        <v>81.511982009925504</v>
      </c>
      <c r="AS42" s="185"/>
      <c r="AT42" s="186">
        <v>4.6008240728643699</v>
      </c>
      <c r="AU42" s="180">
        <v>11.6146661696446</v>
      </c>
      <c r="AV42" s="180">
        <v>13.564738152932501</v>
      </c>
      <c r="AW42" s="180">
        <v>13.1394452484931</v>
      </c>
      <c r="AX42" s="180">
        <v>10.8353795309056</v>
      </c>
      <c r="AY42" s="187">
        <v>11.2586127821309</v>
      </c>
      <c r="AZ42" s="180"/>
      <c r="BA42" s="188">
        <v>15.1619678593235</v>
      </c>
      <c r="BB42" s="189">
        <v>13.537573886929399</v>
      </c>
      <c r="BC42" s="190">
        <v>14.326211977735699</v>
      </c>
      <c r="BD42" s="180"/>
      <c r="BE42" s="191">
        <v>12.197306855341999</v>
      </c>
      <c r="BF42" s="98"/>
      <c r="BG42" s="98"/>
      <c r="BH42" s="98"/>
      <c r="BI42" s="98"/>
      <c r="BJ42" s="98"/>
      <c r="BK42" s="98"/>
      <c r="BL42" s="98"/>
    </row>
    <row r="43" spans="1:64" x14ac:dyDescent="0.25">
      <c r="A43" s="26" t="s">
        <v>87</v>
      </c>
      <c r="B43" s="44" t="str">
        <f t="shared" si="0"/>
        <v>Virginia Mountains</v>
      </c>
      <c r="C43" s="12"/>
      <c r="D43" s="29" t="s">
        <v>16</v>
      </c>
      <c r="E43" s="32" t="s">
        <v>17</v>
      </c>
      <c r="F43" s="12"/>
      <c r="G43" s="213">
        <v>87.051326973113603</v>
      </c>
      <c r="H43" s="214">
        <v>86.296964529331504</v>
      </c>
      <c r="I43" s="214">
        <v>85.279922600619102</v>
      </c>
      <c r="J43" s="214">
        <v>86.294012237762203</v>
      </c>
      <c r="K43" s="214">
        <v>94.894780828516303</v>
      </c>
      <c r="L43" s="215">
        <v>88.423959008223207</v>
      </c>
      <c r="M43" s="202"/>
      <c r="N43" s="216">
        <v>119.754861525351</v>
      </c>
      <c r="O43" s="217">
        <v>120.571678476527</v>
      </c>
      <c r="P43" s="218">
        <v>120.15537676438601</v>
      </c>
      <c r="Q43" s="202"/>
      <c r="R43" s="219">
        <v>99.992574222151802</v>
      </c>
      <c r="S43" s="185"/>
      <c r="T43" s="192">
        <v>-9.2333274613246203</v>
      </c>
      <c r="U43" s="193">
        <v>15.440056686375</v>
      </c>
      <c r="V43" s="193">
        <v>10.555974580489501</v>
      </c>
      <c r="W43" s="193">
        <v>11.534901746998599</v>
      </c>
      <c r="X43" s="193">
        <v>16.8028734087797</v>
      </c>
      <c r="Y43" s="194">
        <v>9.1429711186998404</v>
      </c>
      <c r="Z43" s="180"/>
      <c r="AA43" s="195">
        <v>27.078139036439101</v>
      </c>
      <c r="AB43" s="196">
        <v>25.8196190195941</v>
      </c>
      <c r="AC43" s="197">
        <v>26.4438186503608</v>
      </c>
      <c r="AD43" s="180"/>
      <c r="AE43" s="198">
        <v>17.862911961338199</v>
      </c>
      <c r="AF43" s="36"/>
      <c r="AG43" s="213">
        <v>82.070622734761102</v>
      </c>
      <c r="AH43" s="214">
        <v>83.379511944515698</v>
      </c>
      <c r="AI43" s="214">
        <v>85.056755357285098</v>
      </c>
      <c r="AJ43" s="214">
        <v>84.568077830188599</v>
      </c>
      <c r="AK43" s="214">
        <v>88.259519208996906</v>
      </c>
      <c r="AL43" s="215">
        <v>84.878698782585204</v>
      </c>
      <c r="AM43" s="202"/>
      <c r="AN43" s="216">
        <v>108.90152414351201</v>
      </c>
      <c r="AO43" s="217">
        <v>113.138299036929</v>
      </c>
      <c r="AP43" s="218">
        <v>110.991315061002</v>
      </c>
      <c r="AQ43" s="202"/>
      <c r="AR43" s="219">
        <v>93.505854099156494</v>
      </c>
      <c r="AS43" s="185"/>
      <c r="AT43" s="192">
        <v>4.8023294953875002</v>
      </c>
      <c r="AU43" s="193">
        <v>14.3370061685764</v>
      </c>
      <c r="AV43" s="193">
        <v>15.178350084688301</v>
      </c>
      <c r="AW43" s="193">
        <v>14.659611320127601</v>
      </c>
      <c r="AX43" s="193">
        <v>14.8516630401248</v>
      </c>
      <c r="AY43" s="194">
        <v>13.152550667514801</v>
      </c>
      <c r="AZ43" s="180"/>
      <c r="BA43" s="195">
        <v>19.281531500204</v>
      </c>
      <c r="BB43" s="196">
        <v>20.6946071285365</v>
      </c>
      <c r="BC43" s="197">
        <v>19.926220476663001</v>
      </c>
      <c r="BD43" s="180"/>
      <c r="BE43" s="198">
        <v>16.490801226074101</v>
      </c>
      <c r="BF43" s="98"/>
      <c r="BG43" s="98"/>
      <c r="BH43" s="98"/>
      <c r="BI43" s="98"/>
      <c r="BJ43" s="98"/>
      <c r="BK43" s="98"/>
      <c r="BL43" s="98"/>
    </row>
  </sheetData>
  <sheetProtection algorithmName="SHA-512" hashValue="k0AwauzGPCj90b6xaqoiV5JwtdqSCGm58o87hHfAIqYKGZ3WVPQrYAwArp4FPUMt2FBTlVR1k+9koPIBeIojvQ==" saltValue="Xy7k63EwgtY3g2YEuXB+x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J19" sqref="J19"/>
    </sheetView>
  </sheetViews>
  <sheetFormatPr defaultRowHeight="13.2" x14ac:dyDescent="0.25"/>
  <cols>
    <col min="1" max="1" width="20.7773437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8" t="s">
        <v>5</v>
      </c>
      <c r="E2" s="159"/>
      <c r="G2" s="152" t="s">
        <v>97</v>
      </c>
      <c r="H2" s="153"/>
      <c r="I2" s="153"/>
      <c r="J2" s="153"/>
      <c r="K2" s="153"/>
      <c r="L2" s="153"/>
      <c r="M2" s="153"/>
      <c r="N2" s="153"/>
      <c r="O2" s="153"/>
      <c r="P2" s="153"/>
      <c r="Q2" s="153"/>
      <c r="R2" s="153"/>
      <c r="T2" s="152" t="s">
        <v>40</v>
      </c>
      <c r="U2" s="153"/>
      <c r="V2" s="153"/>
      <c r="W2" s="153"/>
      <c r="X2" s="153"/>
      <c r="Y2" s="153"/>
      <c r="Z2" s="153"/>
      <c r="AA2" s="153"/>
      <c r="AB2" s="153"/>
      <c r="AC2" s="153"/>
      <c r="AD2" s="153"/>
      <c r="AE2" s="153"/>
      <c r="AF2" s="4"/>
      <c r="AG2" s="152" t="s">
        <v>41</v>
      </c>
      <c r="AH2" s="153"/>
      <c r="AI2" s="153"/>
      <c r="AJ2" s="153"/>
      <c r="AK2" s="153"/>
      <c r="AL2" s="153"/>
      <c r="AM2" s="153"/>
      <c r="AN2" s="153"/>
      <c r="AO2" s="153"/>
      <c r="AP2" s="153"/>
      <c r="AQ2" s="153"/>
      <c r="AR2" s="153"/>
      <c r="AT2" s="152" t="s">
        <v>42</v>
      </c>
      <c r="AU2" s="153"/>
      <c r="AV2" s="153"/>
      <c r="AW2" s="153"/>
      <c r="AX2" s="153"/>
      <c r="AY2" s="153"/>
      <c r="AZ2" s="153"/>
      <c r="BA2" s="153"/>
      <c r="BB2" s="153"/>
      <c r="BC2" s="153"/>
      <c r="BD2" s="153"/>
      <c r="BE2" s="153"/>
    </row>
    <row r="3" spans="1:57" x14ac:dyDescent="0.25">
      <c r="A3" s="37"/>
      <c r="B3" s="37"/>
      <c r="C3" s="3"/>
      <c r="D3" s="160" t="s">
        <v>8</v>
      </c>
      <c r="E3" s="162" t="s">
        <v>9</v>
      </c>
      <c r="F3" s="5"/>
      <c r="G3" s="150" t="s">
        <v>0</v>
      </c>
      <c r="H3" s="146" t="s">
        <v>1</v>
      </c>
      <c r="I3" s="146" t="s">
        <v>10</v>
      </c>
      <c r="J3" s="146" t="s">
        <v>2</v>
      </c>
      <c r="K3" s="146" t="s">
        <v>11</v>
      </c>
      <c r="L3" s="148" t="s">
        <v>12</v>
      </c>
      <c r="M3" s="5"/>
      <c r="N3" s="150" t="s">
        <v>3</v>
      </c>
      <c r="O3" s="146" t="s">
        <v>4</v>
      </c>
      <c r="P3" s="148" t="s">
        <v>13</v>
      </c>
      <c r="Q3" s="2"/>
      <c r="R3" s="154" t="s">
        <v>14</v>
      </c>
      <c r="S3" s="2"/>
      <c r="T3" s="150" t="s">
        <v>0</v>
      </c>
      <c r="U3" s="146" t="s">
        <v>1</v>
      </c>
      <c r="V3" s="146" t="s">
        <v>10</v>
      </c>
      <c r="W3" s="146" t="s">
        <v>2</v>
      </c>
      <c r="X3" s="146" t="s">
        <v>11</v>
      </c>
      <c r="Y3" s="148" t="s">
        <v>12</v>
      </c>
      <c r="Z3" s="2"/>
      <c r="AA3" s="150" t="s">
        <v>3</v>
      </c>
      <c r="AB3" s="146" t="s">
        <v>4</v>
      </c>
      <c r="AC3" s="148" t="s">
        <v>13</v>
      </c>
      <c r="AD3" s="1"/>
      <c r="AE3" s="156" t="s">
        <v>14</v>
      </c>
      <c r="AF3" s="47"/>
      <c r="AG3" s="150" t="s">
        <v>0</v>
      </c>
      <c r="AH3" s="146" t="s">
        <v>1</v>
      </c>
      <c r="AI3" s="146" t="s">
        <v>10</v>
      </c>
      <c r="AJ3" s="146" t="s">
        <v>2</v>
      </c>
      <c r="AK3" s="146" t="s">
        <v>11</v>
      </c>
      <c r="AL3" s="148" t="s">
        <v>12</v>
      </c>
      <c r="AM3" s="5"/>
      <c r="AN3" s="150" t="s">
        <v>3</v>
      </c>
      <c r="AO3" s="146" t="s">
        <v>4</v>
      </c>
      <c r="AP3" s="148" t="s">
        <v>13</v>
      </c>
      <c r="AQ3" s="2"/>
      <c r="AR3" s="154" t="s">
        <v>14</v>
      </c>
      <c r="AS3" s="2"/>
      <c r="AT3" s="150" t="s">
        <v>0</v>
      </c>
      <c r="AU3" s="146" t="s">
        <v>1</v>
      </c>
      <c r="AV3" s="146" t="s">
        <v>10</v>
      </c>
      <c r="AW3" s="146" t="s">
        <v>2</v>
      </c>
      <c r="AX3" s="146" t="s">
        <v>11</v>
      </c>
      <c r="AY3" s="148" t="s">
        <v>12</v>
      </c>
      <c r="AZ3" s="2"/>
      <c r="BA3" s="150" t="s">
        <v>3</v>
      </c>
      <c r="BB3" s="146" t="s">
        <v>4</v>
      </c>
      <c r="BC3" s="148" t="s">
        <v>13</v>
      </c>
      <c r="BD3" s="1"/>
      <c r="BE3" s="156" t="s">
        <v>14</v>
      </c>
    </row>
    <row r="4" spans="1:57" x14ac:dyDescent="0.25">
      <c r="A4" s="37"/>
      <c r="B4" s="37"/>
      <c r="C4" s="3"/>
      <c r="D4" s="161"/>
      <c r="E4" s="163"/>
      <c r="F4" s="5"/>
      <c r="G4" s="151"/>
      <c r="H4" s="147"/>
      <c r="I4" s="147"/>
      <c r="J4" s="147"/>
      <c r="K4" s="147"/>
      <c r="L4" s="149"/>
      <c r="M4" s="5"/>
      <c r="N4" s="151"/>
      <c r="O4" s="147"/>
      <c r="P4" s="149"/>
      <c r="Q4" s="2"/>
      <c r="R4" s="155"/>
      <c r="S4" s="2"/>
      <c r="T4" s="151"/>
      <c r="U4" s="147"/>
      <c r="V4" s="147"/>
      <c r="W4" s="147"/>
      <c r="X4" s="147"/>
      <c r="Y4" s="149"/>
      <c r="Z4" s="2"/>
      <c r="AA4" s="151"/>
      <c r="AB4" s="147"/>
      <c r="AC4" s="149"/>
      <c r="AD4" s="1"/>
      <c r="AE4" s="157"/>
      <c r="AF4" s="48"/>
      <c r="AG4" s="151"/>
      <c r="AH4" s="147"/>
      <c r="AI4" s="147"/>
      <c r="AJ4" s="147"/>
      <c r="AK4" s="147"/>
      <c r="AL4" s="149"/>
      <c r="AM4" s="5"/>
      <c r="AN4" s="151"/>
      <c r="AO4" s="147"/>
      <c r="AP4" s="149"/>
      <c r="AQ4" s="2"/>
      <c r="AR4" s="155"/>
      <c r="AS4" s="2"/>
      <c r="AT4" s="151"/>
      <c r="AU4" s="147"/>
      <c r="AV4" s="147"/>
      <c r="AW4" s="147"/>
      <c r="AX4" s="147"/>
      <c r="AY4" s="149"/>
      <c r="AZ4" s="2"/>
      <c r="BA4" s="151"/>
      <c r="BB4" s="147"/>
      <c r="BC4" s="149"/>
      <c r="BD4" s="1"/>
      <c r="BE4" s="157"/>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99">
        <v>60.750389493679101</v>
      </c>
      <c r="H6" s="200">
        <v>64.608659459521903</v>
      </c>
      <c r="I6" s="200">
        <v>69.154855204357503</v>
      </c>
      <c r="J6" s="200">
        <v>73.116400697506705</v>
      </c>
      <c r="K6" s="200">
        <v>78.940723274970097</v>
      </c>
      <c r="L6" s="201">
        <v>69.3142006232395</v>
      </c>
      <c r="M6" s="202"/>
      <c r="N6" s="203">
        <v>109.325981838191</v>
      </c>
      <c r="O6" s="204">
        <v>124.191029076596</v>
      </c>
      <c r="P6" s="205">
        <v>116.758476347168</v>
      </c>
      <c r="Q6" s="202"/>
      <c r="R6" s="206">
        <v>82.870337868543899</v>
      </c>
      <c r="S6" s="185"/>
      <c r="T6" s="177">
        <v>4.2523360824510199</v>
      </c>
      <c r="U6" s="178">
        <v>48.9408543065732</v>
      </c>
      <c r="V6" s="178">
        <v>63.708287706195598</v>
      </c>
      <c r="W6" s="178">
        <v>68.730999568496998</v>
      </c>
      <c r="X6" s="178">
        <v>76.462841613297797</v>
      </c>
      <c r="Y6" s="179">
        <v>49.4086498298702</v>
      </c>
      <c r="Z6" s="180"/>
      <c r="AA6" s="181">
        <v>105.248581454549</v>
      </c>
      <c r="AB6" s="182">
        <v>115.05525576520201</v>
      </c>
      <c r="AC6" s="183">
        <v>110.349886809404</v>
      </c>
      <c r="AD6" s="180"/>
      <c r="AE6" s="184">
        <v>69.134886239709203</v>
      </c>
      <c r="AF6" s="97"/>
      <c r="AG6" s="199">
        <v>51.687325644471798</v>
      </c>
      <c r="AH6" s="200">
        <v>58.778865441355002</v>
      </c>
      <c r="AI6" s="200">
        <v>63.353037684660798</v>
      </c>
      <c r="AJ6" s="200">
        <v>65.496424184443796</v>
      </c>
      <c r="AK6" s="200">
        <v>67.677176396620098</v>
      </c>
      <c r="AL6" s="201">
        <v>61.398702342746198</v>
      </c>
      <c r="AM6" s="202"/>
      <c r="AN6" s="203">
        <v>86.9603114254503</v>
      </c>
      <c r="AO6" s="204">
        <v>95.785631219896402</v>
      </c>
      <c r="AP6" s="205">
        <v>91.372984083048806</v>
      </c>
      <c r="AQ6" s="202"/>
      <c r="AR6" s="206">
        <v>69.963140795819299</v>
      </c>
      <c r="AS6" s="185"/>
      <c r="AT6" s="177">
        <v>38.124133867527902</v>
      </c>
      <c r="AU6" s="178">
        <v>63.487280731058803</v>
      </c>
      <c r="AV6" s="178">
        <v>73.436022044819893</v>
      </c>
      <c r="AW6" s="178">
        <v>74.865053624652404</v>
      </c>
      <c r="AX6" s="178">
        <v>74.101135537888396</v>
      </c>
      <c r="AY6" s="179">
        <v>64.846474725575803</v>
      </c>
      <c r="AZ6" s="180"/>
      <c r="BA6" s="181">
        <v>74.153494929504603</v>
      </c>
      <c r="BB6" s="182">
        <v>66.693600323547699</v>
      </c>
      <c r="BC6" s="183">
        <v>70.162071568157302</v>
      </c>
      <c r="BD6" s="180"/>
      <c r="BE6" s="184">
        <v>66.789067438573497</v>
      </c>
    </row>
    <row r="7" spans="1:57" x14ac:dyDescent="0.25">
      <c r="A7" s="23" t="s">
        <v>18</v>
      </c>
      <c r="B7" s="44" t="str">
        <f>TRIM(A7)</f>
        <v>Virginia</v>
      </c>
      <c r="C7" s="11"/>
      <c r="D7" s="28" t="s">
        <v>16</v>
      </c>
      <c r="E7" s="31" t="s">
        <v>17</v>
      </c>
      <c r="F7" s="12"/>
      <c r="G7" s="207">
        <v>34.733194058414703</v>
      </c>
      <c r="H7" s="202">
        <v>43.780151538575701</v>
      </c>
      <c r="I7" s="202">
        <v>47.674548741693599</v>
      </c>
      <c r="J7" s="202">
        <v>48.803116460339197</v>
      </c>
      <c r="K7" s="202">
        <v>50.688800211816499</v>
      </c>
      <c r="L7" s="208">
        <v>45.136324982563202</v>
      </c>
      <c r="M7" s="202"/>
      <c r="N7" s="209">
        <v>70.099165654080295</v>
      </c>
      <c r="O7" s="210">
        <v>77.835410076783404</v>
      </c>
      <c r="P7" s="211">
        <v>73.967287865431899</v>
      </c>
      <c r="Q7" s="202"/>
      <c r="R7" s="212">
        <v>53.373948137887098</v>
      </c>
      <c r="S7" s="185"/>
      <c r="T7" s="186">
        <v>-21.3179801172579</v>
      </c>
      <c r="U7" s="180">
        <v>28.288092494044299</v>
      </c>
      <c r="V7" s="180">
        <v>37.093997441413897</v>
      </c>
      <c r="W7" s="180">
        <v>28.231322202012599</v>
      </c>
      <c r="X7" s="180">
        <v>32.375466104904397</v>
      </c>
      <c r="Y7" s="187">
        <v>19.158848163949301</v>
      </c>
      <c r="Z7" s="180"/>
      <c r="AA7" s="188">
        <v>74.178734735892206</v>
      </c>
      <c r="AB7" s="189">
        <v>77.982019963719296</v>
      </c>
      <c r="AC7" s="190">
        <v>76.1593309507371</v>
      </c>
      <c r="AD7" s="180"/>
      <c r="AE7" s="191">
        <v>36.669385633520498</v>
      </c>
      <c r="AF7" s="97"/>
      <c r="AG7" s="207">
        <v>32.476112126434202</v>
      </c>
      <c r="AH7" s="202">
        <v>40.921982700834498</v>
      </c>
      <c r="AI7" s="202">
        <v>44.735165621504699</v>
      </c>
      <c r="AJ7" s="202">
        <v>45.3660363104335</v>
      </c>
      <c r="AK7" s="202">
        <v>43.499482315691601</v>
      </c>
      <c r="AL7" s="208">
        <v>41.399346680301903</v>
      </c>
      <c r="AM7" s="202"/>
      <c r="AN7" s="209">
        <v>55.198880482935998</v>
      </c>
      <c r="AO7" s="210">
        <v>59.8530593309643</v>
      </c>
      <c r="AP7" s="211">
        <v>57.525969906950102</v>
      </c>
      <c r="AQ7" s="202"/>
      <c r="AR7" s="212">
        <v>46.006954378716699</v>
      </c>
      <c r="AS7" s="185"/>
      <c r="AT7" s="186">
        <v>-0.228551218582496</v>
      </c>
      <c r="AU7" s="180">
        <v>28.503486673744298</v>
      </c>
      <c r="AV7" s="180">
        <v>36.144552365424303</v>
      </c>
      <c r="AW7" s="180">
        <v>31.986512781932699</v>
      </c>
      <c r="AX7" s="180">
        <v>30.227859909319001</v>
      </c>
      <c r="AY7" s="187">
        <v>25.430897196228699</v>
      </c>
      <c r="AZ7" s="180"/>
      <c r="BA7" s="188">
        <v>46.660664653169299</v>
      </c>
      <c r="BB7" s="189">
        <v>39.167962326893502</v>
      </c>
      <c r="BC7" s="190">
        <v>42.664820750916</v>
      </c>
      <c r="BD7" s="180"/>
      <c r="BE7" s="191">
        <v>31.0879542466499</v>
      </c>
    </row>
    <row r="8" spans="1:57" x14ac:dyDescent="0.25">
      <c r="A8" s="24" t="s">
        <v>19</v>
      </c>
      <c r="B8" s="44" t="str">
        <f t="shared" ref="B8:B43" si="0">TRIM(A8)</f>
        <v>Norfolk/Virginia Beach, VA</v>
      </c>
      <c r="C8" s="12"/>
      <c r="D8" s="28" t="s">
        <v>16</v>
      </c>
      <c r="E8" s="31" t="s">
        <v>17</v>
      </c>
      <c r="F8" s="12"/>
      <c r="G8" s="207">
        <v>36.398172455445</v>
      </c>
      <c r="H8" s="202">
        <v>42.4772460621747</v>
      </c>
      <c r="I8" s="202">
        <v>43.2906407560193</v>
      </c>
      <c r="J8" s="202">
        <v>41.674723651217299</v>
      </c>
      <c r="K8" s="202">
        <v>46.749256472269401</v>
      </c>
      <c r="L8" s="208">
        <v>42.1180078794251</v>
      </c>
      <c r="M8" s="202"/>
      <c r="N8" s="209">
        <v>73.796456323977395</v>
      </c>
      <c r="O8" s="210">
        <v>81.831404375960503</v>
      </c>
      <c r="P8" s="211">
        <v>77.813930349968899</v>
      </c>
      <c r="Q8" s="202"/>
      <c r="R8" s="212">
        <v>52.316842871009101</v>
      </c>
      <c r="S8" s="185"/>
      <c r="T8" s="186">
        <v>-23.721452073791198</v>
      </c>
      <c r="U8" s="180">
        <v>36.125564548939003</v>
      </c>
      <c r="V8" s="180">
        <v>39.544617085814203</v>
      </c>
      <c r="W8" s="180">
        <v>31.008163960326002</v>
      </c>
      <c r="X8" s="180">
        <v>49.567448872771102</v>
      </c>
      <c r="Y8" s="187">
        <v>21.720054950603799</v>
      </c>
      <c r="Z8" s="180"/>
      <c r="AA8" s="188">
        <v>80.032842669623193</v>
      </c>
      <c r="AB8" s="189">
        <v>67.9389610617703</v>
      </c>
      <c r="AC8" s="190">
        <v>73.464475016346299</v>
      </c>
      <c r="AD8" s="180"/>
      <c r="AE8" s="191">
        <v>39.389868445007203</v>
      </c>
      <c r="AF8" s="97"/>
      <c r="AG8" s="207">
        <v>32.167057199114097</v>
      </c>
      <c r="AH8" s="202">
        <v>36.446425613080798</v>
      </c>
      <c r="AI8" s="202">
        <v>38.429650905074801</v>
      </c>
      <c r="AJ8" s="202">
        <v>38.4901466261717</v>
      </c>
      <c r="AK8" s="202">
        <v>39.998716499639897</v>
      </c>
      <c r="AL8" s="208">
        <v>37.106292863788603</v>
      </c>
      <c r="AM8" s="202"/>
      <c r="AN8" s="209">
        <v>60.4469146985778</v>
      </c>
      <c r="AO8" s="210">
        <v>68.457215191244998</v>
      </c>
      <c r="AP8" s="211">
        <v>64.452064944911399</v>
      </c>
      <c r="AQ8" s="202"/>
      <c r="AR8" s="212">
        <v>44.921008602422397</v>
      </c>
      <c r="AS8" s="185"/>
      <c r="AT8" s="186">
        <v>0.38835146935124498</v>
      </c>
      <c r="AU8" s="180">
        <v>23.465678147433501</v>
      </c>
      <c r="AV8" s="180">
        <v>25.980199916776701</v>
      </c>
      <c r="AW8" s="180">
        <v>23.316943259304399</v>
      </c>
      <c r="AX8" s="180">
        <v>28.531476170592601</v>
      </c>
      <c r="AY8" s="187">
        <v>20.163955204381701</v>
      </c>
      <c r="AZ8" s="180"/>
      <c r="BA8" s="188">
        <v>46.685019704989998</v>
      </c>
      <c r="BB8" s="189">
        <v>38.321753093870299</v>
      </c>
      <c r="BC8" s="190">
        <v>42.121523353004399</v>
      </c>
      <c r="BD8" s="180"/>
      <c r="BE8" s="191">
        <v>28.2938182685754</v>
      </c>
    </row>
    <row r="9" spans="1:57" ht="15" x14ac:dyDescent="0.35">
      <c r="A9" s="24" t="s">
        <v>20</v>
      </c>
      <c r="B9" s="79" t="s">
        <v>72</v>
      </c>
      <c r="C9" s="12"/>
      <c r="D9" s="28" t="s">
        <v>16</v>
      </c>
      <c r="E9" s="31" t="s">
        <v>17</v>
      </c>
      <c r="F9" s="12"/>
      <c r="G9" s="207">
        <v>37.520472730925398</v>
      </c>
      <c r="H9" s="202">
        <v>48.8281453055939</v>
      </c>
      <c r="I9" s="202">
        <v>54.987267833385403</v>
      </c>
      <c r="J9" s="202">
        <v>58.106633041653602</v>
      </c>
      <c r="K9" s="202">
        <v>53.659091222822397</v>
      </c>
      <c r="L9" s="208">
        <v>50.620322026876103</v>
      </c>
      <c r="M9" s="202"/>
      <c r="N9" s="209">
        <v>70.539833255948906</v>
      </c>
      <c r="O9" s="210">
        <v>79.548823693022001</v>
      </c>
      <c r="P9" s="211">
        <v>75.044328474485397</v>
      </c>
      <c r="Q9" s="202"/>
      <c r="R9" s="212">
        <v>57.5986095833359</v>
      </c>
      <c r="S9" s="185"/>
      <c r="T9" s="186">
        <v>-38.246588119167498</v>
      </c>
      <c r="U9" s="180">
        <v>-4.1233003369031103</v>
      </c>
      <c r="V9" s="180">
        <v>8.5369895953908106</v>
      </c>
      <c r="W9" s="180">
        <v>7.4677424026133696</v>
      </c>
      <c r="X9" s="180">
        <v>-1.8133700569831499</v>
      </c>
      <c r="Y9" s="187">
        <v>-6.6279488042031902</v>
      </c>
      <c r="Z9" s="180"/>
      <c r="AA9" s="188">
        <v>20.867488959530402</v>
      </c>
      <c r="AB9" s="189">
        <v>38.295891935614598</v>
      </c>
      <c r="AC9" s="190">
        <v>29.518481724883099</v>
      </c>
      <c r="AD9" s="180"/>
      <c r="AE9" s="191">
        <v>4.1970241403090496</v>
      </c>
      <c r="AF9" s="97"/>
      <c r="AG9" s="207">
        <v>38.898990867895797</v>
      </c>
      <c r="AH9" s="202">
        <v>50.175700762310797</v>
      </c>
      <c r="AI9" s="202">
        <v>55.572497787847603</v>
      </c>
      <c r="AJ9" s="202">
        <v>57.1680755502477</v>
      </c>
      <c r="AK9" s="202">
        <v>51.777713344345699</v>
      </c>
      <c r="AL9" s="208">
        <v>50.718595662529502</v>
      </c>
      <c r="AM9" s="202"/>
      <c r="AN9" s="209">
        <v>60.475243482967898</v>
      </c>
      <c r="AO9" s="210">
        <v>65.262645504263503</v>
      </c>
      <c r="AP9" s="211">
        <v>62.8689444936157</v>
      </c>
      <c r="AQ9" s="202"/>
      <c r="AR9" s="212">
        <v>54.190123899982702</v>
      </c>
      <c r="AS9" s="185"/>
      <c r="AT9" s="186">
        <v>9.5407763210011698</v>
      </c>
      <c r="AU9" s="180">
        <v>36.361387041529397</v>
      </c>
      <c r="AV9" s="180">
        <v>45.380462918569201</v>
      </c>
      <c r="AW9" s="180">
        <v>43.966212291553497</v>
      </c>
      <c r="AX9" s="180">
        <v>33.679966841720201</v>
      </c>
      <c r="AY9" s="187">
        <v>34.194206152706499</v>
      </c>
      <c r="AZ9" s="180"/>
      <c r="BA9" s="188">
        <v>36.083005917447103</v>
      </c>
      <c r="BB9" s="189">
        <v>29.786638154193898</v>
      </c>
      <c r="BC9" s="190">
        <v>32.740575990372399</v>
      </c>
      <c r="BD9" s="180"/>
      <c r="BE9" s="191">
        <v>33.708852424261003</v>
      </c>
    </row>
    <row r="10" spans="1:57" x14ac:dyDescent="0.25">
      <c r="A10" s="24" t="s">
        <v>21</v>
      </c>
      <c r="B10" s="44" t="str">
        <f t="shared" si="0"/>
        <v>Virginia Area</v>
      </c>
      <c r="C10" s="12"/>
      <c r="D10" s="28" t="s">
        <v>16</v>
      </c>
      <c r="E10" s="31" t="s">
        <v>17</v>
      </c>
      <c r="F10" s="12"/>
      <c r="G10" s="207">
        <v>28.547038380752301</v>
      </c>
      <c r="H10" s="202">
        <v>39.482423013620199</v>
      </c>
      <c r="I10" s="202">
        <v>42.875987405481403</v>
      </c>
      <c r="J10" s="202">
        <v>46.033545261550898</v>
      </c>
      <c r="K10" s="202">
        <v>51.183187367316201</v>
      </c>
      <c r="L10" s="208">
        <v>41.6261209706662</v>
      </c>
      <c r="M10" s="202"/>
      <c r="N10" s="209">
        <v>72.383937385206195</v>
      </c>
      <c r="O10" s="210">
        <v>75.582428189776394</v>
      </c>
      <c r="P10" s="211">
        <v>73.983182787491302</v>
      </c>
      <c r="Q10" s="202"/>
      <c r="R10" s="212">
        <v>50.871846432247096</v>
      </c>
      <c r="S10" s="185"/>
      <c r="T10" s="186">
        <v>-31.413520503792199</v>
      </c>
      <c r="U10" s="180">
        <v>7.3861257804224598</v>
      </c>
      <c r="V10" s="180">
        <v>9.7869763624174393</v>
      </c>
      <c r="W10" s="180">
        <v>3.06649649141327</v>
      </c>
      <c r="X10" s="180">
        <v>14.6057304487188</v>
      </c>
      <c r="Y10" s="187">
        <v>0.65963139336686505</v>
      </c>
      <c r="Z10" s="180"/>
      <c r="AA10" s="188">
        <v>63.977058331592602</v>
      </c>
      <c r="AB10" s="189">
        <v>64.851480606966305</v>
      </c>
      <c r="AC10" s="190">
        <v>64.422558215221898</v>
      </c>
      <c r="AD10" s="180"/>
      <c r="AE10" s="191">
        <v>19.997657485995202</v>
      </c>
      <c r="AF10" s="97"/>
      <c r="AG10" s="207">
        <v>27.426081029387198</v>
      </c>
      <c r="AH10" s="202">
        <v>37.298295653986997</v>
      </c>
      <c r="AI10" s="202">
        <v>40.438748242742903</v>
      </c>
      <c r="AJ10" s="202">
        <v>41.356794530593199</v>
      </c>
      <c r="AK10" s="202">
        <v>40.889170014248798</v>
      </c>
      <c r="AL10" s="208">
        <v>37.480652432642401</v>
      </c>
      <c r="AM10" s="202"/>
      <c r="AN10" s="209">
        <v>53.964783656167803</v>
      </c>
      <c r="AO10" s="210">
        <v>54.771829198786101</v>
      </c>
      <c r="AP10" s="211">
        <v>54.368306427477002</v>
      </c>
      <c r="AQ10" s="202"/>
      <c r="AR10" s="212">
        <v>42.304804843197999</v>
      </c>
      <c r="AS10" s="185"/>
      <c r="AT10" s="186">
        <v>1.47279456639858</v>
      </c>
      <c r="AU10" s="180">
        <v>23.237937478527002</v>
      </c>
      <c r="AV10" s="180">
        <v>24.2400362086894</v>
      </c>
      <c r="AW10" s="180">
        <v>19.091019085836699</v>
      </c>
      <c r="AX10" s="180">
        <v>22.021985014397099</v>
      </c>
      <c r="AY10" s="187">
        <v>18.548981535548901</v>
      </c>
      <c r="AZ10" s="180"/>
      <c r="BA10" s="188">
        <v>46.791682875954699</v>
      </c>
      <c r="BB10" s="189">
        <v>35.481725823865098</v>
      </c>
      <c r="BC10" s="190">
        <v>40.868232616796099</v>
      </c>
      <c r="BD10" s="180"/>
      <c r="BE10" s="191">
        <v>25.868621731413501</v>
      </c>
    </row>
    <row r="11" spans="1:57" x14ac:dyDescent="0.25">
      <c r="A11" s="41" t="s">
        <v>22</v>
      </c>
      <c r="B11" s="44" t="str">
        <f t="shared" si="0"/>
        <v>Washington, DC</v>
      </c>
      <c r="C11" s="12"/>
      <c r="D11" s="28" t="s">
        <v>16</v>
      </c>
      <c r="E11" s="31" t="s">
        <v>17</v>
      </c>
      <c r="F11" s="12"/>
      <c r="G11" s="207">
        <v>44.429738159939603</v>
      </c>
      <c r="H11" s="202">
        <v>51.035219805687497</v>
      </c>
      <c r="I11" s="202">
        <v>51.976220632742198</v>
      </c>
      <c r="J11" s="202">
        <v>50.3122456806841</v>
      </c>
      <c r="K11" s="202">
        <v>54.401064083105297</v>
      </c>
      <c r="L11" s="208">
        <v>50.430897672431797</v>
      </c>
      <c r="M11" s="202"/>
      <c r="N11" s="209">
        <v>85.5171605667596</v>
      </c>
      <c r="O11" s="210">
        <v>103.17951867235</v>
      </c>
      <c r="P11" s="211">
        <v>94.348339619554807</v>
      </c>
      <c r="Q11" s="202"/>
      <c r="R11" s="212">
        <v>62.978738228752597</v>
      </c>
      <c r="S11" s="185"/>
      <c r="T11" s="186">
        <v>-5.3104999765573702</v>
      </c>
      <c r="U11" s="180">
        <v>60.143791279962898</v>
      </c>
      <c r="V11" s="180">
        <v>63.5135028839928</v>
      </c>
      <c r="W11" s="180">
        <v>47.2122090372401</v>
      </c>
      <c r="X11" s="180">
        <v>38.921607142142598</v>
      </c>
      <c r="Y11" s="187">
        <v>37.105152774115702</v>
      </c>
      <c r="Z11" s="180"/>
      <c r="AA11" s="188">
        <v>145.54947438683999</v>
      </c>
      <c r="AB11" s="189">
        <v>163.15513447912099</v>
      </c>
      <c r="AC11" s="190">
        <v>154.87329788031599</v>
      </c>
      <c r="AD11" s="180"/>
      <c r="AE11" s="191">
        <v>70.906531850803404</v>
      </c>
      <c r="AF11" s="97"/>
      <c r="AG11" s="207">
        <v>38.033542086181399</v>
      </c>
      <c r="AH11" s="202">
        <v>44.539433616891898</v>
      </c>
      <c r="AI11" s="202">
        <v>48.790815514354698</v>
      </c>
      <c r="AJ11" s="202">
        <v>48.208871021010701</v>
      </c>
      <c r="AK11" s="202">
        <v>45.833362888683098</v>
      </c>
      <c r="AL11" s="208">
        <v>45.081980693997302</v>
      </c>
      <c r="AM11" s="202"/>
      <c r="AN11" s="209">
        <v>59.781364788109002</v>
      </c>
      <c r="AO11" s="210">
        <v>70.134781832129605</v>
      </c>
      <c r="AP11" s="211">
        <v>64.958073310119303</v>
      </c>
      <c r="AQ11" s="202"/>
      <c r="AR11" s="212">
        <v>50.761693397528099</v>
      </c>
      <c r="AS11" s="185"/>
      <c r="AT11" s="186">
        <v>-7.0257379532227198</v>
      </c>
      <c r="AU11" s="180">
        <v>21.011548847282</v>
      </c>
      <c r="AV11" s="180">
        <v>33.458035026590601</v>
      </c>
      <c r="AW11" s="180">
        <v>26.948146055691499</v>
      </c>
      <c r="AX11" s="180">
        <v>19.937256825765999</v>
      </c>
      <c r="AY11" s="187">
        <v>18.349346459215301</v>
      </c>
      <c r="AZ11" s="180"/>
      <c r="BA11" s="188">
        <v>51.769766720523698</v>
      </c>
      <c r="BB11" s="189">
        <v>57.603350952826702</v>
      </c>
      <c r="BC11" s="190">
        <v>54.8642745660202</v>
      </c>
      <c r="BD11" s="180"/>
      <c r="BE11" s="191">
        <v>29.516731235962101</v>
      </c>
    </row>
    <row r="12" spans="1:57" x14ac:dyDescent="0.25">
      <c r="A12" s="24" t="s">
        <v>23</v>
      </c>
      <c r="B12" s="44" t="str">
        <f t="shared" si="0"/>
        <v>Arlington, VA</v>
      </c>
      <c r="C12" s="12"/>
      <c r="D12" s="28" t="s">
        <v>16</v>
      </c>
      <c r="E12" s="31" t="s">
        <v>17</v>
      </c>
      <c r="F12" s="12"/>
      <c r="G12" s="207">
        <v>44.271212121212102</v>
      </c>
      <c r="H12" s="202">
        <v>54.230353704266697</v>
      </c>
      <c r="I12" s="202">
        <v>62.128694638694597</v>
      </c>
      <c r="J12" s="202">
        <v>59.569979730414502</v>
      </c>
      <c r="K12" s="202">
        <v>58.877483530961698</v>
      </c>
      <c r="L12" s="208">
        <v>55.815544745109896</v>
      </c>
      <c r="M12" s="202"/>
      <c r="N12" s="209">
        <v>76.027154150197603</v>
      </c>
      <c r="O12" s="210">
        <v>90.570558427080101</v>
      </c>
      <c r="P12" s="211">
        <v>83.298856288638802</v>
      </c>
      <c r="Q12" s="202"/>
      <c r="R12" s="212">
        <v>63.667919471832498</v>
      </c>
      <c r="S12" s="185"/>
      <c r="T12" s="186">
        <v>36.186228423230702</v>
      </c>
      <c r="U12" s="180">
        <v>167.10173331905801</v>
      </c>
      <c r="V12" s="180">
        <v>198.14278643648001</v>
      </c>
      <c r="W12" s="180">
        <v>163.52860441065201</v>
      </c>
      <c r="X12" s="180">
        <v>157.831076529971</v>
      </c>
      <c r="Y12" s="187">
        <v>134.341651820577</v>
      </c>
      <c r="Z12" s="180"/>
      <c r="AA12" s="188">
        <v>250.75178570983499</v>
      </c>
      <c r="AB12" s="189">
        <v>282.68883472959402</v>
      </c>
      <c r="AC12" s="190">
        <v>267.42163727834298</v>
      </c>
      <c r="AD12" s="180"/>
      <c r="AE12" s="191">
        <v>171.03855594745099</v>
      </c>
      <c r="AF12" s="97"/>
      <c r="AG12" s="207">
        <v>36.210713236039297</v>
      </c>
      <c r="AH12" s="202">
        <v>45.395959258133097</v>
      </c>
      <c r="AI12" s="202">
        <v>52.236110519914803</v>
      </c>
      <c r="AJ12" s="202">
        <v>52.764031873923102</v>
      </c>
      <c r="AK12" s="202">
        <v>47.561110773284597</v>
      </c>
      <c r="AL12" s="208">
        <v>46.833585132259003</v>
      </c>
      <c r="AM12" s="202"/>
      <c r="AN12" s="209">
        <v>53.667269180095197</v>
      </c>
      <c r="AO12" s="210">
        <v>57.217544846457798</v>
      </c>
      <c r="AP12" s="211">
        <v>55.442407013276501</v>
      </c>
      <c r="AQ12" s="202"/>
      <c r="AR12" s="212">
        <v>49.293248526835399</v>
      </c>
      <c r="AS12" s="185"/>
      <c r="AT12" s="186">
        <v>-11.4897131146473</v>
      </c>
      <c r="AU12" s="180">
        <v>40.976796821574801</v>
      </c>
      <c r="AV12" s="180">
        <v>57.683594184878501</v>
      </c>
      <c r="AW12" s="180">
        <v>53.8558325381236</v>
      </c>
      <c r="AX12" s="180">
        <v>44.240079258110498</v>
      </c>
      <c r="AY12" s="187">
        <v>34.961249274002597</v>
      </c>
      <c r="AZ12" s="180"/>
      <c r="BA12" s="188">
        <v>72.337373395973799</v>
      </c>
      <c r="BB12" s="189">
        <v>71.409733357935593</v>
      </c>
      <c r="BC12" s="190">
        <v>71.857452652023696</v>
      </c>
      <c r="BD12" s="180"/>
      <c r="BE12" s="191">
        <v>44.962531091388797</v>
      </c>
    </row>
    <row r="13" spans="1:57" x14ac:dyDescent="0.25">
      <c r="A13" s="24" t="s">
        <v>24</v>
      </c>
      <c r="B13" s="44" t="str">
        <f t="shared" si="0"/>
        <v>Suburban Virginia Area</v>
      </c>
      <c r="C13" s="12"/>
      <c r="D13" s="28" t="s">
        <v>16</v>
      </c>
      <c r="E13" s="31" t="s">
        <v>17</v>
      </c>
      <c r="F13" s="12"/>
      <c r="G13" s="207">
        <v>40.276277948268302</v>
      </c>
      <c r="H13" s="202">
        <v>48.465126406546801</v>
      </c>
      <c r="I13" s="202">
        <v>51.966060207511298</v>
      </c>
      <c r="J13" s="202">
        <v>52.395145404062497</v>
      </c>
      <c r="K13" s="202">
        <v>51.007879584977303</v>
      </c>
      <c r="L13" s="208">
        <v>48.8220979102732</v>
      </c>
      <c r="M13" s="202"/>
      <c r="N13" s="209">
        <v>73.5464050854888</v>
      </c>
      <c r="O13" s="210">
        <v>90.668149934239295</v>
      </c>
      <c r="P13" s="211">
        <v>82.107277509864005</v>
      </c>
      <c r="Q13" s="202"/>
      <c r="R13" s="212">
        <v>58.332149224441999</v>
      </c>
      <c r="S13" s="185"/>
      <c r="T13" s="186">
        <v>-24.087992805408899</v>
      </c>
      <c r="U13" s="180">
        <v>36.088271119174003</v>
      </c>
      <c r="V13" s="180">
        <v>52.114159601003301</v>
      </c>
      <c r="W13" s="180">
        <v>23.363035015363</v>
      </c>
      <c r="X13" s="180">
        <v>14.769847225129</v>
      </c>
      <c r="Y13" s="187">
        <v>16.382735720831899</v>
      </c>
      <c r="Z13" s="180"/>
      <c r="AA13" s="188">
        <v>69.798331617757597</v>
      </c>
      <c r="AB13" s="189">
        <v>65.236415197312297</v>
      </c>
      <c r="AC13" s="190">
        <v>67.248873583189706</v>
      </c>
      <c r="AD13" s="180"/>
      <c r="AE13" s="191">
        <v>32.6015794472656</v>
      </c>
      <c r="AF13" s="97"/>
      <c r="AG13" s="207">
        <v>36.3999269326318</v>
      </c>
      <c r="AH13" s="202">
        <v>43.397007525938903</v>
      </c>
      <c r="AI13" s="202">
        <v>46.1192561741926</v>
      </c>
      <c r="AJ13" s="202">
        <v>48.438462297237997</v>
      </c>
      <c r="AK13" s="202">
        <v>47.9392035656875</v>
      </c>
      <c r="AL13" s="208">
        <v>44.458771299137801</v>
      </c>
      <c r="AM13" s="202"/>
      <c r="AN13" s="209">
        <v>64.262174484875004</v>
      </c>
      <c r="AO13" s="210">
        <v>78.295069779336501</v>
      </c>
      <c r="AP13" s="211">
        <v>71.278622132105795</v>
      </c>
      <c r="AQ13" s="202"/>
      <c r="AR13" s="212">
        <v>52.121585822842903</v>
      </c>
      <c r="AS13" s="185"/>
      <c r="AT13" s="186">
        <v>-1.0758435941206701</v>
      </c>
      <c r="AU13" s="180">
        <v>25.713665757113201</v>
      </c>
      <c r="AV13" s="180">
        <v>35.348693781165601</v>
      </c>
      <c r="AW13" s="180">
        <v>32.935295444062298</v>
      </c>
      <c r="AX13" s="180">
        <v>34.081347693028597</v>
      </c>
      <c r="AY13" s="187">
        <v>25.178038756587199</v>
      </c>
      <c r="AZ13" s="180"/>
      <c r="BA13" s="188">
        <v>45.500761699046997</v>
      </c>
      <c r="BB13" s="189">
        <v>39.971034289135197</v>
      </c>
      <c r="BC13" s="190">
        <v>42.410796481966898</v>
      </c>
      <c r="BD13" s="180"/>
      <c r="BE13" s="191">
        <v>31.390286353690001</v>
      </c>
    </row>
    <row r="14" spans="1:57" x14ac:dyDescent="0.25">
      <c r="A14" s="24" t="s">
        <v>25</v>
      </c>
      <c r="B14" s="44" t="str">
        <f t="shared" si="0"/>
        <v>Alexandria, VA</v>
      </c>
      <c r="C14" s="12"/>
      <c r="D14" s="28" t="s">
        <v>16</v>
      </c>
      <c r="E14" s="31" t="s">
        <v>17</v>
      </c>
      <c r="F14" s="12"/>
      <c r="G14" s="207">
        <v>41.195873497632597</v>
      </c>
      <c r="H14" s="202">
        <v>44.972235037028</v>
      </c>
      <c r="I14" s="202">
        <v>46.859783901905999</v>
      </c>
      <c r="J14" s="202">
        <v>48.881993444215098</v>
      </c>
      <c r="K14" s="202">
        <v>52.598008983853298</v>
      </c>
      <c r="L14" s="208">
        <v>46.901578972926998</v>
      </c>
      <c r="M14" s="202"/>
      <c r="N14" s="209">
        <v>76.906422241107094</v>
      </c>
      <c r="O14" s="210">
        <v>92.874329246084699</v>
      </c>
      <c r="P14" s="211">
        <v>84.890375743595897</v>
      </c>
      <c r="Q14" s="202"/>
      <c r="R14" s="212">
        <v>57.755520907403799</v>
      </c>
      <c r="S14" s="185"/>
      <c r="T14" s="186">
        <v>0.72731615210788003</v>
      </c>
      <c r="U14" s="180">
        <v>69.191219335644902</v>
      </c>
      <c r="V14" s="180">
        <v>78.224324483068798</v>
      </c>
      <c r="W14" s="180">
        <v>82.474910699552495</v>
      </c>
      <c r="X14" s="180">
        <v>86.332426255926293</v>
      </c>
      <c r="Y14" s="187">
        <v>57.611997240463801</v>
      </c>
      <c r="Z14" s="180"/>
      <c r="AA14" s="188">
        <v>166.499880025811</v>
      </c>
      <c r="AB14" s="189">
        <v>178.57033860126401</v>
      </c>
      <c r="AC14" s="190">
        <v>172.969980506128</v>
      </c>
      <c r="AD14" s="180"/>
      <c r="AE14" s="191">
        <v>91.618989077412905</v>
      </c>
      <c r="AF14" s="97"/>
      <c r="AG14" s="207">
        <v>33.427578608716701</v>
      </c>
      <c r="AH14" s="202">
        <v>39.733183501274702</v>
      </c>
      <c r="AI14" s="202">
        <v>42.8944403302173</v>
      </c>
      <c r="AJ14" s="202">
        <v>43.419033932256802</v>
      </c>
      <c r="AK14" s="202">
        <v>42.227774068228698</v>
      </c>
      <c r="AL14" s="208">
        <v>40.340402088138802</v>
      </c>
      <c r="AM14" s="202"/>
      <c r="AN14" s="209">
        <v>55.312892740075199</v>
      </c>
      <c r="AO14" s="210">
        <v>64.014855833434495</v>
      </c>
      <c r="AP14" s="211">
        <v>59.663874286754798</v>
      </c>
      <c r="AQ14" s="202"/>
      <c r="AR14" s="212">
        <v>45.861394144886297</v>
      </c>
      <c r="AS14" s="185"/>
      <c r="AT14" s="186">
        <v>-11.6251036576865</v>
      </c>
      <c r="AU14" s="180">
        <v>24.133213634973501</v>
      </c>
      <c r="AV14" s="180">
        <v>38.299452362992199</v>
      </c>
      <c r="AW14" s="180">
        <v>36.247782018196297</v>
      </c>
      <c r="AX14" s="180">
        <v>33.358325248079304</v>
      </c>
      <c r="AY14" s="187">
        <v>22.7036191881711</v>
      </c>
      <c r="AZ14" s="180"/>
      <c r="BA14" s="188">
        <v>62.580084268549498</v>
      </c>
      <c r="BB14" s="189">
        <v>63.700316634379902</v>
      </c>
      <c r="BC14" s="190">
        <v>63.179133540439999</v>
      </c>
      <c r="BD14" s="180"/>
      <c r="BE14" s="191">
        <v>35.165695011391797</v>
      </c>
    </row>
    <row r="15" spans="1:57" x14ac:dyDescent="0.25">
      <c r="A15" s="24" t="s">
        <v>26</v>
      </c>
      <c r="B15" s="44" t="str">
        <f t="shared" si="0"/>
        <v>Fairfax/Tysons Corner, VA</v>
      </c>
      <c r="C15" s="12"/>
      <c r="D15" s="28" t="s">
        <v>16</v>
      </c>
      <c r="E15" s="31" t="s">
        <v>17</v>
      </c>
      <c r="F15" s="12"/>
      <c r="G15" s="207">
        <v>38.1711858529819</v>
      </c>
      <c r="H15" s="202">
        <v>49.622098936661999</v>
      </c>
      <c r="I15" s="202">
        <v>57.174058021266703</v>
      </c>
      <c r="J15" s="202">
        <v>57.165896902450299</v>
      </c>
      <c r="K15" s="202">
        <v>49.663046694405899</v>
      </c>
      <c r="L15" s="208">
        <v>50.359257281553298</v>
      </c>
      <c r="M15" s="202"/>
      <c r="N15" s="209">
        <v>55.512266527970397</v>
      </c>
      <c r="O15" s="210">
        <v>70.765473878871902</v>
      </c>
      <c r="P15" s="211">
        <v>63.138870203421099</v>
      </c>
      <c r="Q15" s="202"/>
      <c r="R15" s="212">
        <v>54.010575259229903</v>
      </c>
      <c r="S15" s="185"/>
      <c r="T15" s="186">
        <v>-6.1711624283447799</v>
      </c>
      <c r="U15" s="180">
        <v>78.615838087476007</v>
      </c>
      <c r="V15" s="180">
        <v>105.636266712798</v>
      </c>
      <c r="W15" s="180">
        <v>96.926888779887804</v>
      </c>
      <c r="X15" s="180">
        <v>66.080163035729001</v>
      </c>
      <c r="Y15" s="187">
        <v>62.241203405434902</v>
      </c>
      <c r="Z15" s="180"/>
      <c r="AA15" s="188">
        <v>95.121925184368607</v>
      </c>
      <c r="AB15" s="189">
        <v>112.875291305749</v>
      </c>
      <c r="AC15" s="190">
        <v>104.688200584862</v>
      </c>
      <c r="AD15" s="180"/>
      <c r="AE15" s="191">
        <v>74.314851507091106</v>
      </c>
      <c r="AF15" s="97"/>
      <c r="AG15" s="207">
        <v>34.742761500231097</v>
      </c>
      <c r="AH15" s="202">
        <v>46.569038661581097</v>
      </c>
      <c r="AI15" s="202">
        <v>53.652340499306497</v>
      </c>
      <c r="AJ15" s="202">
        <v>52.117255258899597</v>
      </c>
      <c r="AK15" s="202">
        <v>44.550312933425701</v>
      </c>
      <c r="AL15" s="208">
        <v>46.326341770688799</v>
      </c>
      <c r="AM15" s="202"/>
      <c r="AN15" s="209">
        <v>46.375925797503399</v>
      </c>
      <c r="AO15" s="210">
        <v>54.897669613962002</v>
      </c>
      <c r="AP15" s="211">
        <v>50.636797705732697</v>
      </c>
      <c r="AQ15" s="202"/>
      <c r="AR15" s="212">
        <v>47.557900609272799</v>
      </c>
      <c r="AS15" s="185"/>
      <c r="AT15" s="186">
        <v>-8.9710950188225507</v>
      </c>
      <c r="AU15" s="180">
        <v>35.573104556557901</v>
      </c>
      <c r="AV15" s="180">
        <v>58.510280478290397</v>
      </c>
      <c r="AW15" s="180">
        <v>52.0341983114198</v>
      </c>
      <c r="AX15" s="180">
        <v>38.632194189361101</v>
      </c>
      <c r="AY15" s="187">
        <v>34.061696199114799</v>
      </c>
      <c r="AZ15" s="180"/>
      <c r="BA15" s="188">
        <v>30.154930347387999</v>
      </c>
      <c r="BB15" s="189">
        <v>36.0398776874475</v>
      </c>
      <c r="BC15" s="190">
        <v>33.2802896805713</v>
      </c>
      <c r="BD15" s="180"/>
      <c r="BE15" s="191">
        <v>33.823015430865503</v>
      </c>
    </row>
    <row r="16" spans="1:57" x14ac:dyDescent="0.25">
      <c r="A16" s="24" t="s">
        <v>27</v>
      </c>
      <c r="B16" s="44" t="str">
        <f t="shared" si="0"/>
        <v>I-95 Fredericksburg, VA</v>
      </c>
      <c r="C16" s="12"/>
      <c r="D16" s="28" t="s">
        <v>16</v>
      </c>
      <c r="E16" s="31" t="s">
        <v>17</v>
      </c>
      <c r="F16" s="12"/>
      <c r="G16" s="207">
        <v>33.485770142180002</v>
      </c>
      <c r="H16" s="202">
        <v>38.558046208530797</v>
      </c>
      <c r="I16" s="202">
        <v>41.4365912322274</v>
      </c>
      <c r="J16" s="202">
        <v>42.545511848341199</v>
      </c>
      <c r="K16" s="202">
        <v>48.500950236966801</v>
      </c>
      <c r="L16" s="208">
        <v>40.905373933649201</v>
      </c>
      <c r="M16" s="202"/>
      <c r="N16" s="209">
        <v>61.721449052132698</v>
      </c>
      <c r="O16" s="210">
        <v>60.679605450236899</v>
      </c>
      <c r="P16" s="211">
        <v>61.200527251184802</v>
      </c>
      <c r="Q16" s="202"/>
      <c r="R16" s="212">
        <v>46.703989167230802</v>
      </c>
      <c r="S16" s="185"/>
      <c r="T16" s="186">
        <v>-4.4289824305868004</v>
      </c>
      <c r="U16" s="180">
        <v>33.766264113602404</v>
      </c>
      <c r="V16" s="180">
        <v>37.566276938364901</v>
      </c>
      <c r="W16" s="180">
        <v>16.725621706865699</v>
      </c>
      <c r="X16" s="180">
        <v>27.694511627581399</v>
      </c>
      <c r="Y16" s="187">
        <v>21.4422783427691</v>
      </c>
      <c r="Z16" s="180"/>
      <c r="AA16" s="188">
        <v>62.2003216238693</v>
      </c>
      <c r="AB16" s="189">
        <v>46.062657928964498</v>
      </c>
      <c r="AC16" s="190">
        <v>53.777605853973803</v>
      </c>
      <c r="AD16" s="180"/>
      <c r="AE16" s="191">
        <v>31.8199118242445</v>
      </c>
      <c r="AF16" s="97"/>
      <c r="AG16" s="207">
        <v>34.226643661137402</v>
      </c>
      <c r="AH16" s="202">
        <v>39.006351303317501</v>
      </c>
      <c r="AI16" s="202">
        <v>41.4562956161137</v>
      </c>
      <c r="AJ16" s="202">
        <v>41.863051836492801</v>
      </c>
      <c r="AK16" s="202">
        <v>42.009184241706102</v>
      </c>
      <c r="AL16" s="208">
        <v>39.712305331753498</v>
      </c>
      <c r="AM16" s="202"/>
      <c r="AN16" s="209">
        <v>46.541000296208502</v>
      </c>
      <c r="AO16" s="210">
        <v>48.1109893364928</v>
      </c>
      <c r="AP16" s="211">
        <v>47.3259948163507</v>
      </c>
      <c r="AQ16" s="202"/>
      <c r="AR16" s="212">
        <v>41.887645184495497</v>
      </c>
      <c r="AS16" s="185"/>
      <c r="AT16" s="186">
        <v>12.6734009219158</v>
      </c>
      <c r="AU16" s="180">
        <v>35.137105957012601</v>
      </c>
      <c r="AV16" s="180">
        <v>39.450885853364603</v>
      </c>
      <c r="AW16" s="180">
        <v>28.591415253120999</v>
      </c>
      <c r="AX16" s="180">
        <v>28.2040869806758</v>
      </c>
      <c r="AY16" s="187">
        <v>28.692123873111001</v>
      </c>
      <c r="AZ16" s="180"/>
      <c r="BA16" s="188">
        <v>40.581834313210699</v>
      </c>
      <c r="BB16" s="189">
        <v>31.397590580967002</v>
      </c>
      <c r="BC16" s="190">
        <v>35.758605048944901</v>
      </c>
      <c r="BD16" s="180"/>
      <c r="BE16" s="191">
        <v>30.891466720289799</v>
      </c>
    </row>
    <row r="17" spans="1:58" x14ac:dyDescent="0.25">
      <c r="A17" s="24" t="s">
        <v>28</v>
      </c>
      <c r="B17" s="44" t="str">
        <f t="shared" si="0"/>
        <v>Dulles Airport Area, VA</v>
      </c>
      <c r="C17" s="12"/>
      <c r="D17" s="28" t="s">
        <v>16</v>
      </c>
      <c r="E17" s="31" t="s">
        <v>17</v>
      </c>
      <c r="F17" s="12"/>
      <c r="G17" s="207">
        <v>31.402287581699301</v>
      </c>
      <c r="H17" s="202">
        <v>42.208208216619902</v>
      </c>
      <c r="I17" s="202">
        <v>48.803954248365997</v>
      </c>
      <c r="J17" s="202">
        <v>51.588577964519096</v>
      </c>
      <c r="K17" s="202">
        <v>50.4218384687208</v>
      </c>
      <c r="L17" s="208">
        <v>44.884973295984999</v>
      </c>
      <c r="M17" s="202"/>
      <c r="N17" s="209">
        <v>56.933721755368801</v>
      </c>
      <c r="O17" s="210">
        <v>63.891003734827201</v>
      </c>
      <c r="P17" s="211">
        <v>60.412362745098001</v>
      </c>
      <c r="Q17" s="202"/>
      <c r="R17" s="212">
        <v>49.321370281445901</v>
      </c>
      <c r="S17" s="185"/>
      <c r="T17" s="186">
        <v>8.1119729894896206</v>
      </c>
      <c r="U17" s="180">
        <v>45.5735102488973</v>
      </c>
      <c r="V17" s="180">
        <v>62.083047058976</v>
      </c>
      <c r="W17" s="180">
        <v>57.049564794377098</v>
      </c>
      <c r="X17" s="180">
        <v>51.199360906560202</v>
      </c>
      <c r="Y17" s="187">
        <v>45.402349391766002</v>
      </c>
      <c r="Z17" s="180"/>
      <c r="AA17" s="188">
        <v>139.26149207100099</v>
      </c>
      <c r="AB17" s="189">
        <v>166.11804650228399</v>
      </c>
      <c r="AC17" s="190">
        <v>152.74957721938799</v>
      </c>
      <c r="AD17" s="180"/>
      <c r="AE17" s="191">
        <v>70.787457146094496</v>
      </c>
      <c r="AF17" s="97"/>
      <c r="AG17" s="207">
        <v>31.5784491129785</v>
      </c>
      <c r="AH17" s="202">
        <v>43.728795284780503</v>
      </c>
      <c r="AI17" s="202">
        <v>49.704728057889803</v>
      </c>
      <c r="AJ17" s="202">
        <v>50.4071944444444</v>
      </c>
      <c r="AK17" s="202">
        <v>44.172011204481699</v>
      </c>
      <c r="AL17" s="208">
        <v>43.918235620914999</v>
      </c>
      <c r="AM17" s="202"/>
      <c r="AN17" s="209">
        <v>43.814390056022397</v>
      </c>
      <c r="AO17" s="210">
        <v>45.2698536414565</v>
      </c>
      <c r="AP17" s="211">
        <v>44.542121848739399</v>
      </c>
      <c r="AQ17" s="202"/>
      <c r="AR17" s="212">
        <v>44.0964888288648</v>
      </c>
      <c r="AS17" s="185"/>
      <c r="AT17" s="186">
        <v>-9.3499604151683506</v>
      </c>
      <c r="AU17" s="180">
        <v>21.733188143764298</v>
      </c>
      <c r="AV17" s="180">
        <v>43.581623385382599</v>
      </c>
      <c r="AW17" s="180">
        <v>37.729983409405598</v>
      </c>
      <c r="AX17" s="180">
        <v>30.840156298796501</v>
      </c>
      <c r="AY17" s="187">
        <v>24.956573312868102</v>
      </c>
      <c r="AZ17" s="180"/>
      <c r="BA17" s="188">
        <v>58.056747938534002</v>
      </c>
      <c r="BB17" s="189">
        <v>47.253187660063602</v>
      </c>
      <c r="BC17" s="190">
        <v>52.375729669345397</v>
      </c>
      <c r="BD17" s="180"/>
      <c r="BE17" s="191">
        <v>31.8013119600881</v>
      </c>
    </row>
    <row r="18" spans="1:58" x14ac:dyDescent="0.25">
      <c r="A18" s="24" t="s">
        <v>29</v>
      </c>
      <c r="B18" s="44" t="str">
        <f t="shared" si="0"/>
        <v>Williamsburg, VA</v>
      </c>
      <c r="C18" s="12"/>
      <c r="D18" s="28" t="s">
        <v>16</v>
      </c>
      <c r="E18" s="31" t="s">
        <v>17</v>
      </c>
      <c r="F18" s="12"/>
      <c r="G18" s="207">
        <v>25.4926716141001</v>
      </c>
      <c r="H18" s="202">
        <v>26.424656771799601</v>
      </c>
      <c r="I18" s="202">
        <v>27.9771785357499</v>
      </c>
      <c r="J18" s="202">
        <v>28.277842157842102</v>
      </c>
      <c r="K18" s="202">
        <v>33.827381190238299</v>
      </c>
      <c r="L18" s="208">
        <v>28.399946053946</v>
      </c>
      <c r="M18" s="202"/>
      <c r="N18" s="209">
        <v>79.617252747252707</v>
      </c>
      <c r="O18" s="210">
        <v>80.967592407592406</v>
      </c>
      <c r="P18" s="211">
        <v>80.292422577422499</v>
      </c>
      <c r="Q18" s="202"/>
      <c r="R18" s="212">
        <v>43.226367917796402</v>
      </c>
      <c r="S18" s="185"/>
      <c r="T18" s="186">
        <v>-32.172978856469001</v>
      </c>
      <c r="U18" s="180">
        <v>18.925853755972099</v>
      </c>
      <c r="V18" s="180">
        <v>45.956515316690101</v>
      </c>
      <c r="W18" s="180">
        <v>32.655064057720899</v>
      </c>
      <c r="X18" s="180">
        <v>58.031796148169597</v>
      </c>
      <c r="Y18" s="187">
        <v>16.685242662609198</v>
      </c>
      <c r="Z18" s="180"/>
      <c r="AA18" s="188">
        <v>149.33705315059299</v>
      </c>
      <c r="AB18" s="189">
        <v>94.679488673671102</v>
      </c>
      <c r="AC18" s="190">
        <v>118.41806314966</v>
      </c>
      <c r="AD18" s="180"/>
      <c r="AE18" s="191">
        <v>54.999522342117203</v>
      </c>
      <c r="AF18" s="97"/>
      <c r="AG18" s="207">
        <v>24.1535016437964</v>
      </c>
      <c r="AH18" s="202">
        <v>23.0220826186392</v>
      </c>
      <c r="AI18" s="202">
        <v>21.629510104977498</v>
      </c>
      <c r="AJ18" s="202">
        <v>23.354824680425601</v>
      </c>
      <c r="AK18" s="202">
        <v>27.549750053559901</v>
      </c>
      <c r="AL18" s="208">
        <v>23.942045133084701</v>
      </c>
      <c r="AM18" s="202"/>
      <c r="AN18" s="209">
        <v>55.032123830607702</v>
      </c>
      <c r="AO18" s="210">
        <v>64.872272727272701</v>
      </c>
      <c r="AP18" s="211">
        <v>59.952198278940202</v>
      </c>
      <c r="AQ18" s="202"/>
      <c r="AR18" s="212">
        <v>34.232970030306397</v>
      </c>
      <c r="AS18" s="185"/>
      <c r="AT18" s="186">
        <v>20.360985647549199</v>
      </c>
      <c r="AU18" s="180">
        <v>42.770050936948699</v>
      </c>
      <c r="AV18" s="180">
        <v>40.963401678148799</v>
      </c>
      <c r="AW18" s="180">
        <v>44.358228195121001</v>
      </c>
      <c r="AX18" s="180">
        <v>63.558444447850199</v>
      </c>
      <c r="AY18" s="187">
        <v>41.573758317358497</v>
      </c>
      <c r="AZ18" s="180"/>
      <c r="BA18" s="188">
        <v>89.0089670286727</v>
      </c>
      <c r="BB18" s="189">
        <v>63.418956843788798</v>
      </c>
      <c r="BC18" s="190">
        <v>74.246589214826201</v>
      </c>
      <c r="BD18" s="180"/>
      <c r="BE18" s="191">
        <v>56.239762325405799</v>
      </c>
    </row>
    <row r="19" spans="1:58" x14ac:dyDescent="0.25">
      <c r="A19" s="24" t="s">
        <v>30</v>
      </c>
      <c r="B19" s="44" t="str">
        <f t="shared" si="0"/>
        <v>Virginia Beach, VA</v>
      </c>
      <c r="C19" s="12"/>
      <c r="D19" s="28" t="s">
        <v>16</v>
      </c>
      <c r="E19" s="31" t="s">
        <v>17</v>
      </c>
      <c r="F19" s="12"/>
      <c r="G19" s="207">
        <v>40.010449427056599</v>
      </c>
      <c r="H19" s="202">
        <v>46.173696074910197</v>
      </c>
      <c r="I19" s="202">
        <v>44.622006652984403</v>
      </c>
      <c r="J19" s="202">
        <v>40.392435616555403</v>
      </c>
      <c r="K19" s="202">
        <v>56.1315208055413</v>
      </c>
      <c r="L19" s="208">
        <v>45.466021715409603</v>
      </c>
      <c r="M19" s="202"/>
      <c r="N19" s="209">
        <v>95.912887609030193</v>
      </c>
      <c r="O19" s="210">
        <v>107.29740977424299</v>
      </c>
      <c r="P19" s="211">
        <v>101.605148691636</v>
      </c>
      <c r="Q19" s="202"/>
      <c r="R19" s="212">
        <v>61.505772280045903</v>
      </c>
      <c r="S19" s="185"/>
      <c r="T19" s="186">
        <v>-31.9646197572463</v>
      </c>
      <c r="U19" s="180">
        <v>55.794347269615699</v>
      </c>
      <c r="V19" s="180">
        <v>50.083621842290299</v>
      </c>
      <c r="W19" s="180">
        <v>36.047178616286502</v>
      </c>
      <c r="X19" s="180">
        <v>94.924529486059299</v>
      </c>
      <c r="Y19" s="187">
        <v>28.679447276928201</v>
      </c>
      <c r="Z19" s="180"/>
      <c r="AA19" s="188">
        <v>115.36022947590099</v>
      </c>
      <c r="AB19" s="189">
        <v>87.013031641741605</v>
      </c>
      <c r="AC19" s="190">
        <v>99.401095160027793</v>
      </c>
      <c r="AD19" s="180"/>
      <c r="AE19" s="191">
        <v>54.551425922533298</v>
      </c>
      <c r="AF19" s="97"/>
      <c r="AG19" s="207">
        <v>30.6885990994259</v>
      </c>
      <c r="AH19" s="202">
        <v>33.9807685033824</v>
      </c>
      <c r="AI19" s="202">
        <v>35.951463409376998</v>
      </c>
      <c r="AJ19" s="202">
        <v>35.8441462664589</v>
      </c>
      <c r="AK19" s="202">
        <v>40.159077727834301</v>
      </c>
      <c r="AL19" s="208">
        <v>35.326522954372798</v>
      </c>
      <c r="AM19" s="202"/>
      <c r="AN19" s="209">
        <v>64.062930893442896</v>
      </c>
      <c r="AO19" s="210">
        <v>75.1694085168931</v>
      </c>
      <c r="AP19" s="211">
        <v>69.616169705168005</v>
      </c>
      <c r="AQ19" s="202"/>
      <c r="AR19" s="212">
        <v>45.133473486422403</v>
      </c>
      <c r="AS19" s="185"/>
      <c r="AT19" s="186">
        <v>-11.299510690859901</v>
      </c>
      <c r="AU19" s="180">
        <v>23.995844696290199</v>
      </c>
      <c r="AV19" s="180">
        <v>24.2402164797649</v>
      </c>
      <c r="AW19" s="180">
        <v>22.1485425066709</v>
      </c>
      <c r="AX19" s="180">
        <v>28.768706820739201</v>
      </c>
      <c r="AY19" s="187">
        <v>16.611098133437601</v>
      </c>
      <c r="AZ19" s="180"/>
      <c r="BA19" s="188">
        <v>26.728981224224199</v>
      </c>
      <c r="BB19" s="189">
        <v>17.434022213817698</v>
      </c>
      <c r="BC19" s="190">
        <v>21.5355098440821</v>
      </c>
      <c r="BD19" s="180"/>
      <c r="BE19" s="191">
        <v>18.757759116055102</v>
      </c>
    </row>
    <row r="20" spans="1:58" x14ac:dyDescent="0.25">
      <c r="A20" s="41" t="s">
        <v>31</v>
      </c>
      <c r="B20" s="44" t="str">
        <f t="shared" si="0"/>
        <v>Norfolk/Portsmouth, VA</v>
      </c>
      <c r="C20" s="12"/>
      <c r="D20" s="28" t="s">
        <v>16</v>
      </c>
      <c r="E20" s="31" t="s">
        <v>17</v>
      </c>
      <c r="F20" s="12"/>
      <c r="G20" s="207">
        <v>42.350557097680898</v>
      </c>
      <c r="H20" s="202">
        <v>49.029187227687899</v>
      </c>
      <c r="I20" s="202">
        <v>49.0378455200281</v>
      </c>
      <c r="J20" s="202">
        <v>48.511563738580399</v>
      </c>
      <c r="K20" s="202">
        <v>49.520897557976099</v>
      </c>
      <c r="L20" s="208">
        <v>47.690010228390697</v>
      </c>
      <c r="M20" s="202"/>
      <c r="N20" s="209">
        <v>60.987249560786999</v>
      </c>
      <c r="O20" s="210">
        <v>73.1348083977512</v>
      </c>
      <c r="P20" s="211">
        <v>67.061028979269096</v>
      </c>
      <c r="Q20" s="202"/>
      <c r="R20" s="212">
        <v>53.224587014355897</v>
      </c>
      <c r="S20" s="185"/>
      <c r="T20" s="186">
        <v>-14.0382739397986</v>
      </c>
      <c r="U20" s="180">
        <v>39.339956117393598</v>
      </c>
      <c r="V20" s="180">
        <v>35.956220321706503</v>
      </c>
      <c r="W20" s="180">
        <v>31.064976742772</v>
      </c>
      <c r="X20" s="180">
        <v>28.555263427760899</v>
      </c>
      <c r="Y20" s="187">
        <v>21.622933897032699</v>
      </c>
      <c r="Z20" s="180"/>
      <c r="AA20" s="188">
        <v>43.437850438483302</v>
      </c>
      <c r="AB20" s="189">
        <v>54.9144951261869</v>
      </c>
      <c r="AC20" s="190">
        <v>49.476208656692897</v>
      </c>
      <c r="AD20" s="180"/>
      <c r="AE20" s="191">
        <v>30.368042394655198</v>
      </c>
      <c r="AF20" s="97"/>
      <c r="AG20" s="207">
        <v>38.8848483265987</v>
      </c>
      <c r="AH20" s="202">
        <v>44.934330362789801</v>
      </c>
      <c r="AI20" s="202">
        <v>46.515006017217097</v>
      </c>
      <c r="AJ20" s="202">
        <v>46.428913259838303</v>
      </c>
      <c r="AK20" s="202">
        <v>46.9577999956078</v>
      </c>
      <c r="AL20" s="208">
        <v>44.744179592410397</v>
      </c>
      <c r="AM20" s="202"/>
      <c r="AN20" s="209">
        <v>59.587893701686497</v>
      </c>
      <c r="AO20" s="210">
        <v>68.991421350140499</v>
      </c>
      <c r="AP20" s="211">
        <v>64.289657525913498</v>
      </c>
      <c r="AQ20" s="202"/>
      <c r="AR20" s="212">
        <v>50.328601859125499</v>
      </c>
      <c r="AS20" s="185"/>
      <c r="AT20" s="186">
        <v>2.45961739549446</v>
      </c>
      <c r="AU20" s="180">
        <v>18.868389529195898</v>
      </c>
      <c r="AV20" s="180">
        <v>20.120245958076499</v>
      </c>
      <c r="AW20" s="180">
        <v>16.7352209483564</v>
      </c>
      <c r="AX20" s="180">
        <v>19.091214398781101</v>
      </c>
      <c r="AY20" s="187">
        <v>15.510706536496</v>
      </c>
      <c r="AZ20" s="180"/>
      <c r="BA20" s="188">
        <v>35.641736875990702</v>
      </c>
      <c r="BB20" s="189">
        <v>41.338222550586202</v>
      </c>
      <c r="BC20" s="190">
        <v>38.639930671446201</v>
      </c>
      <c r="BD20" s="180"/>
      <c r="BE20" s="191">
        <v>22.999911808793598</v>
      </c>
    </row>
    <row r="21" spans="1:58" x14ac:dyDescent="0.25">
      <c r="A21" s="42" t="s">
        <v>32</v>
      </c>
      <c r="B21" s="44" t="str">
        <f t="shared" si="0"/>
        <v>Newport News/Hampton, VA</v>
      </c>
      <c r="C21" s="12"/>
      <c r="D21" s="28" t="s">
        <v>16</v>
      </c>
      <c r="E21" s="31" t="s">
        <v>17</v>
      </c>
      <c r="F21" s="13"/>
      <c r="G21" s="207">
        <v>31.970832506096599</v>
      </c>
      <c r="H21" s="202">
        <v>37.470721202123002</v>
      </c>
      <c r="I21" s="202">
        <v>39.553666920097498</v>
      </c>
      <c r="J21" s="202">
        <v>39.097134414000799</v>
      </c>
      <c r="K21" s="202">
        <v>37.4183593315162</v>
      </c>
      <c r="L21" s="208">
        <v>37.102142874766798</v>
      </c>
      <c r="M21" s="202"/>
      <c r="N21" s="209">
        <v>51.931963706785197</v>
      </c>
      <c r="O21" s="210">
        <v>57.191067608664397</v>
      </c>
      <c r="P21" s="211">
        <v>54.561515657724797</v>
      </c>
      <c r="Q21" s="202"/>
      <c r="R21" s="212">
        <v>42.090535098469097</v>
      </c>
      <c r="S21" s="185"/>
      <c r="T21" s="186">
        <v>-14.1729478860307</v>
      </c>
      <c r="U21" s="180">
        <v>21.568600516265601</v>
      </c>
      <c r="V21" s="180">
        <v>28.4986180922456</v>
      </c>
      <c r="W21" s="180">
        <v>23.699658634283299</v>
      </c>
      <c r="X21" s="180">
        <v>23.527893773445602</v>
      </c>
      <c r="Y21" s="187">
        <v>15.4015811920475</v>
      </c>
      <c r="Z21" s="180"/>
      <c r="AA21" s="188">
        <v>23.872257195251599</v>
      </c>
      <c r="AB21" s="189">
        <v>24.147310567180501</v>
      </c>
      <c r="AC21" s="190">
        <v>24.016259707479801</v>
      </c>
      <c r="AD21" s="180"/>
      <c r="AE21" s="191">
        <v>18.448954162718</v>
      </c>
      <c r="AF21" s="97"/>
      <c r="AG21" s="207">
        <v>30.4666248413094</v>
      </c>
      <c r="AH21" s="202">
        <v>35.1320157763354</v>
      </c>
      <c r="AI21" s="202">
        <v>38.287790805707502</v>
      </c>
      <c r="AJ21" s="202">
        <v>37.551066763222799</v>
      </c>
      <c r="AK21" s="202">
        <v>37.303485487966199</v>
      </c>
      <c r="AL21" s="208">
        <v>35.744868075271597</v>
      </c>
      <c r="AM21" s="202"/>
      <c r="AN21" s="209">
        <v>64.541657243500296</v>
      </c>
      <c r="AO21" s="210">
        <v>67.646102589135594</v>
      </c>
      <c r="AP21" s="211">
        <v>66.093879916317903</v>
      </c>
      <c r="AQ21" s="202"/>
      <c r="AR21" s="212">
        <v>44.409020706078103</v>
      </c>
      <c r="AS21" s="185"/>
      <c r="AT21" s="186">
        <v>4.5732993400095596</v>
      </c>
      <c r="AU21" s="180">
        <v>19.544197093455399</v>
      </c>
      <c r="AV21" s="180">
        <v>25.846046312930401</v>
      </c>
      <c r="AW21" s="180">
        <v>21.549659599148999</v>
      </c>
      <c r="AX21" s="180">
        <v>25.205714488649299</v>
      </c>
      <c r="AY21" s="187">
        <v>19.440833973537199</v>
      </c>
      <c r="AZ21" s="180"/>
      <c r="BA21" s="188">
        <v>85.269533100824901</v>
      </c>
      <c r="BB21" s="189">
        <v>73.7725900743051</v>
      </c>
      <c r="BC21" s="190">
        <v>79.202225128197398</v>
      </c>
      <c r="BD21" s="180"/>
      <c r="BE21" s="191">
        <v>39.151676296647203</v>
      </c>
    </row>
    <row r="22" spans="1:58" x14ac:dyDescent="0.25">
      <c r="A22" s="43" t="s">
        <v>33</v>
      </c>
      <c r="B22" s="44" t="str">
        <f t="shared" si="0"/>
        <v>Chesapeake/Suffolk, VA</v>
      </c>
      <c r="C22" s="12"/>
      <c r="D22" s="29" t="s">
        <v>16</v>
      </c>
      <c r="E22" s="32" t="s">
        <v>17</v>
      </c>
      <c r="F22" s="12"/>
      <c r="G22" s="213">
        <v>41.840074794759801</v>
      </c>
      <c r="H22" s="214">
        <v>54.156030759825299</v>
      </c>
      <c r="I22" s="214">
        <v>58.149993082969402</v>
      </c>
      <c r="J22" s="214">
        <v>57.031947353711701</v>
      </c>
      <c r="K22" s="214">
        <v>52.006354096069799</v>
      </c>
      <c r="L22" s="215">
        <v>52.636880017467199</v>
      </c>
      <c r="M22" s="202"/>
      <c r="N22" s="216">
        <v>60.855236227074201</v>
      </c>
      <c r="O22" s="217">
        <v>69.520849834061096</v>
      </c>
      <c r="P22" s="218">
        <v>65.188043030567599</v>
      </c>
      <c r="Q22" s="202"/>
      <c r="R22" s="219">
        <v>56.2229265926388</v>
      </c>
      <c r="S22" s="185"/>
      <c r="T22" s="192">
        <v>-15.3524957451668</v>
      </c>
      <c r="U22" s="193">
        <v>29.344454567192599</v>
      </c>
      <c r="V22" s="193">
        <v>33.876094777855698</v>
      </c>
      <c r="W22" s="193">
        <v>29.619434929450101</v>
      </c>
      <c r="X22" s="193">
        <v>23.191034063499998</v>
      </c>
      <c r="Y22" s="194">
        <v>19.115207083343201</v>
      </c>
      <c r="Z22" s="180"/>
      <c r="AA22" s="195">
        <v>43.550600998404001</v>
      </c>
      <c r="AB22" s="196">
        <v>54.291141291617599</v>
      </c>
      <c r="AC22" s="197">
        <v>49.084546778078497</v>
      </c>
      <c r="AD22" s="180"/>
      <c r="AE22" s="198">
        <v>27.6134144611569</v>
      </c>
      <c r="AF22" s="97"/>
      <c r="AG22" s="213">
        <v>40.388160366812201</v>
      </c>
      <c r="AH22" s="214">
        <v>51.066997934497799</v>
      </c>
      <c r="AI22" s="214">
        <v>56.1811618165938</v>
      </c>
      <c r="AJ22" s="214">
        <v>55.6682430786026</v>
      </c>
      <c r="AK22" s="214">
        <v>51.266856641921301</v>
      </c>
      <c r="AL22" s="215">
        <v>50.914283967685499</v>
      </c>
      <c r="AM22" s="202"/>
      <c r="AN22" s="216">
        <v>55.510692213973698</v>
      </c>
      <c r="AO22" s="217">
        <v>59.541689227074201</v>
      </c>
      <c r="AP22" s="218">
        <v>57.526190720523999</v>
      </c>
      <c r="AQ22" s="202"/>
      <c r="AR22" s="219">
        <v>52.803400182782198</v>
      </c>
      <c r="AS22" s="185"/>
      <c r="AT22" s="192">
        <v>2.6327144211761002</v>
      </c>
      <c r="AU22" s="193">
        <v>21.300235994127501</v>
      </c>
      <c r="AV22" s="193">
        <v>27.206669401203801</v>
      </c>
      <c r="AW22" s="193">
        <v>22.9793173708442</v>
      </c>
      <c r="AX22" s="193">
        <v>22.4011470356991</v>
      </c>
      <c r="AY22" s="194">
        <v>19.6475847877084</v>
      </c>
      <c r="AZ22" s="180"/>
      <c r="BA22" s="195">
        <v>30.335706876777301</v>
      </c>
      <c r="BB22" s="196">
        <v>28.642680877360899</v>
      </c>
      <c r="BC22" s="197">
        <v>29.454009415180799</v>
      </c>
      <c r="BD22" s="180"/>
      <c r="BE22" s="198">
        <v>22.5369193314623</v>
      </c>
    </row>
    <row r="23" spans="1:58" x14ac:dyDescent="0.25">
      <c r="A23" s="22" t="s">
        <v>43</v>
      </c>
      <c r="B23" s="44" t="str">
        <f t="shared" si="0"/>
        <v>Richmond CBD/Airport, VA</v>
      </c>
      <c r="C23" s="10"/>
      <c r="D23" s="27" t="s">
        <v>16</v>
      </c>
      <c r="E23" s="30" t="s">
        <v>17</v>
      </c>
      <c r="F23" s="3"/>
      <c r="G23" s="199">
        <v>43.097147792706302</v>
      </c>
      <c r="H23" s="200">
        <v>57.607017274472099</v>
      </c>
      <c r="I23" s="200">
        <v>65.304821497120898</v>
      </c>
      <c r="J23" s="200">
        <v>69.768489443378101</v>
      </c>
      <c r="K23" s="200">
        <v>64.026683301343496</v>
      </c>
      <c r="L23" s="201">
        <v>59.960831861804202</v>
      </c>
      <c r="M23" s="202"/>
      <c r="N23" s="203">
        <v>76.763963531669802</v>
      </c>
      <c r="O23" s="204">
        <v>96.043404990403005</v>
      </c>
      <c r="P23" s="205">
        <v>86.403684261036403</v>
      </c>
      <c r="Q23" s="202"/>
      <c r="R23" s="206">
        <v>67.515932547299101</v>
      </c>
      <c r="S23" s="185"/>
      <c r="T23" s="177">
        <v>-27.845061479800101</v>
      </c>
      <c r="U23" s="178">
        <v>32.0226246127718</v>
      </c>
      <c r="V23" s="178">
        <v>54.7966907109655</v>
      </c>
      <c r="W23" s="178">
        <v>40.834840537666899</v>
      </c>
      <c r="X23" s="178">
        <v>30.334987686791798</v>
      </c>
      <c r="Y23" s="179">
        <v>22.762770974828602</v>
      </c>
      <c r="Z23" s="180"/>
      <c r="AA23" s="181">
        <v>46.122496545464898</v>
      </c>
      <c r="AB23" s="182">
        <v>60.759403248590303</v>
      </c>
      <c r="AC23" s="183">
        <v>53.910883903865603</v>
      </c>
      <c r="AD23" s="180"/>
      <c r="AE23" s="184">
        <v>32.572909553306303</v>
      </c>
      <c r="AF23" s="96"/>
      <c r="AG23" s="199">
        <v>43.578867082533499</v>
      </c>
      <c r="AH23" s="200">
        <v>60.436656909788802</v>
      </c>
      <c r="AI23" s="200">
        <v>68.348297504798396</v>
      </c>
      <c r="AJ23" s="200">
        <v>73.775694817658305</v>
      </c>
      <c r="AK23" s="200">
        <v>67.508623320537396</v>
      </c>
      <c r="AL23" s="201">
        <v>62.729627927063298</v>
      </c>
      <c r="AM23" s="202"/>
      <c r="AN23" s="203">
        <v>82.154427063339696</v>
      </c>
      <c r="AO23" s="204">
        <v>90.088358445297501</v>
      </c>
      <c r="AP23" s="205">
        <v>86.121392754318606</v>
      </c>
      <c r="AQ23" s="202"/>
      <c r="AR23" s="206">
        <v>69.412989306279101</v>
      </c>
      <c r="AS23" s="185"/>
      <c r="AT23" s="177">
        <v>35.123931883113897</v>
      </c>
      <c r="AU23" s="178">
        <v>93.458863550064805</v>
      </c>
      <c r="AV23" s="178">
        <v>107.472317772689</v>
      </c>
      <c r="AW23" s="178">
        <v>104.98887004183899</v>
      </c>
      <c r="AX23" s="178">
        <v>86.125286804009704</v>
      </c>
      <c r="AY23" s="179">
        <v>85.926107338310203</v>
      </c>
      <c r="AZ23" s="180"/>
      <c r="BA23" s="181">
        <v>71.710315651609505</v>
      </c>
      <c r="BB23" s="182">
        <v>56.908333690033402</v>
      </c>
      <c r="BC23" s="183">
        <v>63.6364495738367</v>
      </c>
      <c r="BD23" s="180"/>
      <c r="BE23" s="184">
        <v>77.361923245958195</v>
      </c>
      <c r="BF23" s="96"/>
    </row>
    <row r="24" spans="1:58" x14ac:dyDescent="0.25">
      <c r="A24" s="23" t="s">
        <v>44</v>
      </c>
      <c r="B24" s="44" t="str">
        <f t="shared" si="0"/>
        <v>Richmond North/Glen Allen, VA</v>
      </c>
      <c r="C24" s="11"/>
      <c r="D24" s="28" t="s">
        <v>16</v>
      </c>
      <c r="E24" s="31" t="s">
        <v>17</v>
      </c>
      <c r="F24" s="12"/>
      <c r="G24" s="207">
        <v>34.4224523315496</v>
      </c>
      <c r="H24" s="202">
        <v>43.927449929015999</v>
      </c>
      <c r="I24" s="202">
        <v>52.1159745549852</v>
      </c>
      <c r="J24" s="202">
        <v>53.670228349896199</v>
      </c>
      <c r="K24" s="202">
        <v>48.798039641804003</v>
      </c>
      <c r="L24" s="208">
        <v>46.586828961450202</v>
      </c>
      <c r="M24" s="202"/>
      <c r="N24" s="209">
        <v>73.067887845364197</v>
      </c>
      <c r="O24" s="210">
        <v>79.036903898656703</v>
      </c>
      <c r="P24" s="211">
        <v>76.052395872010393</v>
      </c>
      <c r="Q24" s="202"/>
      <c r="R24" s="212">
        <v>55.005562364467401</v>
      </c>
      <c r="S24" s="185"/>
      <c r="T24" s="186">
        <v>-39.951508432548302</v>
      </c>
      <c r="U24" s="180">
        <v>-5.4493194113274797</v>
      </c>
      <c r="V24" s="180">
        <v>12.648439258478399</v>
      </c>
      <c r="W24" s="180">
        <v>6.5201752900088401</v>
      </c>
      <c r="X24" s="180">
        <v>-3.4533074537813602</v>
      </c>
      <c r="Y24" s="187">
        <v>-7.1888053714766098</v>
      </c>
      <c r="Z24" s="180"/>
      <c r="AA24" s="188">
        <v>34.399695017559203</v>
      </c>
      <c r="AB24" s="189">
        <v>50.398682722604697</v>
      </c>
      <c r="AC24" s="190">
        <v>42.263428128068803</v>
      </c>
      <c r="AD24" s="180"/>
      <c r="AE24" s="191">
        <v>7.5846150983781797</v>
      </c>
      <c r="AF24" s="96"/>
      <c r="AG24" s="207">
        <v>34.119155127225</v>
      </c>
      <c r="AH24" s="202">
        <v>43.5427106858141</v>
      </c>
      <c r="AI24" s="202">
        <v>50.363214917549399</v>
      </c>
      <c r="AJ24" s="202">
        <v>50.458618761603098</v>
      </c>
      <c r="AK24" s="202">
        <v>44.458398765971303</v>
      </c>
      <c r="AL24" s="208">
        <v>44.588419651632599</v>
      </c>
      <c r="AM24" s="202"/>
      <c r="AN24" s="209">
        <v>55.337804193513101</v>
      </c>
      <c r="AO24" s="210">
        <v>59.552681063667102</v>
      </c>
      <c r="AP24" s="211">
        <v>57.445242628590101</v>
      </c>
      <c r="AQ24" s="202"/>
      <c r="AR24" s="212">
        <v>48.261797645049</v>
      </c>
      <c r="AS24" s="185"/>
      <c r="AT24" s="186">
        <v>3.5240630620056899</v>
      </c>
      <c r="AU24" s="180">
        <v>30.185348039355201</v>
      </c>
      <c r="AV24" s="180">
        <v>44.119632018670202</v>
      </c>
      <c r="AW24" s="180">
        <v>39.778365143048902</v>
      </c>
      <c r="AX24" s="180">
        <v>25.116026544720899</v>
      </c>
      <c r="AY24" s="187">
        <v>28.881235644822301</v>
      </c>
      <c r="AZ24" s="180"/>
      <c r="BA24" s="188">
        <v>36.651944889148297</v>
      </c>
      <c r="BB24" s="189">
        <v>32.333333201386701</v>
      </c>
      <c r="BC24" s="190">
        <v>34.3788216234489</v>
      </c>
      <c r="BD24" s="180"/>
      <c r="BE24" s="191">
        <v>30.699672523716298</v>
      </c>
      <c r="BF24" s="96"/>
    </row>
    <row r="25" spans="1:58" x14ac:dyDescent="0.25">
      <c r="A25" s="24" t="s">
        <v>45</v>
      </c>
      <c r="B25" s="44" t="str">
        <f t="shared" si="0"/>
        <v>Richmond West/Midlothian, VA</v>
      </c>
      <c r="C25" s="12"/>
      <c r="D25" s="28" t="s">
        <v>16</v>
      </c>
      <c r="E25" s="31" t="s">
        <v>17</v>
      </c>
      <c r="F25" s="12"/>
      <c r="G25" s="207">
        <v>32.551623500866498</v>
      </c>
      <c r="H25" s="202">
        <v>45.129972894280698</v>
      </c>
      <c r="I25" s="202">
        <v>49.844553206239098</v>
      </c>
      <c r="J25" s="202">
        <v>61.291300034662001</v>
      </c>
      <c r="K25" s="202">
        <v>60.426627487001703</v>
      </c>
      <c r="L25" s="208">
        <v>49.848815424610002</v>
      </c>
      <c r="M25" s="202"/>
      <c r="N25" s="209">
        <v>78.899176325823206</v>
      </c>
      <c r="O25" s="210">
        <v>88.083544644713996</v>
      </c>
      <c r="P25" s="211">
        <v>83.491360485268601</v>
      </c>
      <c r="Q25" s="202"/>
      <c r="R25" s="212">
        <v>59.460971156226698</v>
      </c>
      <c r="S25" s="185"/>
      <c r="T25" s="186">
        <v>-48.0464184880733</v>
      </c>
      <c r="U25" s="180">
        <v>-23.951957060440598</v>
      </c>
      <c r="V25" s="180">
        <v>-14.1986859120238</v>
      </c>
      <c r="W25" s="180">
        <v>6.1217650891175399</v>
      </c>
      <c r="X25" s="180">
        <v>0.72113717556378698</v>
      </c>
      <c r="Y25" s="187">
        <v>-16.316638089332098</v>
      </c>
      <c r="Z25" s="180"/>
      <c r="AA25" s="188">
        <v>19.307988329202299</v>
      </c>
      <c r="AB25" s="189">
        <v>40.141885033977999</v>
      </c>
      <c r="AC25" s="190">
        <v>29.460235785867798</v>
      </c>
      <c r="AD25" s="180"/>
      <c r="AE25" s="191">
        <v>-2.4831798184382698</v>
      </c>
      <c r="AF25" s="96"/>
      <c r="AG25" s="207">
        <v>33.434884133448797</v>
      </c>
      <c r="AH25" s="202">
        <v>44.754513561525101</v>
      </c>
      <c r="AI25" s="202">
        <v>47.968319696707098</v>
      </c>
      <c r="AJ25" s="202">
        <v>50.3468641767764</v>
      </c>
      <c r="AK25" s="202">
        <v>47.150907738301498</v>
      </c>
      <c r="AL25" s="208">
        <v>44.731097861351799</v>
      </c>
      <c r="AM25" s="202"/>
      <c r="AN25" s="209">
        <v>54.620016611784997</v>
      </c>
      <c r="AO25" s="210">
        <v>60.332217105719202</v>
      </c>
      <c r="AP25" s="211">
        <v>57.4761168587521</v>
      </c>
      <c r="AQ25" s="202"/>
      <c r="AR25" s="212">
        <v>48.372531860609001</v>
      </c>
      <c r="AS25" s="185"/>
      <c r="AT25" s="186">
        <v>-4.9462168855330502</v>
      </c>
      <c r="AU25" s="180">
        <v>16.557061983056499</v>
      </c>
      <c r="AV25" s="180">
        <v>22.9500218714462</v>
      </c>
      <c r="AW25" s="180">
        <v>24.185020038832299</v>
      </c>
      <c r="AX25" s="180">
        <v>19.667845363719898</v>
      </c>
      <c r="AY25" s="187">
        <v>16.166822749931502</v>
      </c>
      <c r="AZ25" s="180"/>
      <c r="BA25" s="188">
        <v>14.8754446852233</v>
      </c>
      <c r="BB25" s="189">
        <v>16.512729731959698</v>
      </c>
      <c r="BC25" s="190">
        <v>15.728986770116199</v>
      </c>
      <c r="BD25" s="180"/>
      <c r="BE25" s="191">
        <v>16.017813054575701</v>
      </c>
      <c r="BF25" s="96"/>
    </row>
    <row r="26" spans="1:58" x14ac:dyDescent="0.25">
      <c r="A26" s="24" t="s">
        <v>46</v>
      </c>
      <c r="B26" s="44" t="str">
        <f t="shared" si="0"/>
        <v>Petersburg/Chester, VA</v>
      </c>
      <c r="C26" s="12"/>
      <c r="D26" s="28" t="s">
        <v>16</v>
      </c>
      <c r="E26" s="31" t="s">
        <v>17</v>
      </c>
      <c r="F26" s="12"/>
      <c r="G26" s="207">
        <v>40.172352613172698</v>
      </c>
      <c r="H26" s="202">
        <v>50.7335216436759</v>
      </c>
      <c r="I26" s="202">
        <v>52.534326248299898</v>
      </c>
      <c r="J26" s="202">
        <v>52.409745851952501</v>
      </c>
      <c r="K26" s="202">
        <v>48.019524965999601</v>
      </c>
      <c r="L26" s="208">
        <v>48.773894264620097</v>
      </c>
      <c r="M26" s="202"/>
      <c r="N26" s="209">
        <v>55.056285680979201</v>
      </c>
      <c r="O26" s="210">
        <v>58.979212473285401</v>
      </c>
      <c r="P26" s="211">
        <v>57.017749077132301</v>
      </c>
      <c r="Q26" s="202"/>
      <c r="R26" s="212">
        <v>51.129281353909299</v>
      </c>
      <c r="S26" s="185"/>
      <c r="T26" s="186">
        <v>-39.892702657108899</v>
      </c>
      <c r="U26" s="180">
        <v>-17.6890922694651</v>
      </c>
      <c r="V26" s="180">
        <v>-16.672187351250798</v>
      </c>
      <c r="W26" s="180">
        <v>-17.075214647685598</v>
      </c>
      <c r="X26" s="180">
        <v>-25.693676846128501</v>
      </c>
      <c r="Y26" s="187">
        <v>-23.6336438483115</v>
      </c>
      <c r="Z26" s="180"/>
      <c r="AA26" s="188">
        <v>-17.946929945246001</v>
      </c>
      <c r="AB26" s="189">
        <v>-3.1884229820091701</v>
      </c>
      <c r="AC26" s="190">
        <v>-10.923711997359799</v>
      </c>
      <c r="AD26" s="180"/>
      <c r="AE26" s="191">
        <v>-19.9964828388188</v>
      </c>
      <c r="AF26" s="96"/>
      <c r="AG26" s="207">
        <v>45.728357242082701</v>
      </c>
      <c r="AH26" s="202">
        <v>54.628553623469898</v>
      </c>
      <c r="AI26" s="202">
        <v>56.170426777734598</v>
      </c>
      <c r="AJ26" s="202">
        <v>56.117365280746</v>
      </c>
      <c r="AK26" s="202">
        <v>51.469428283466002</v>
      </c>
      <c r="AL26" s="208">
        <v>52.822826241499897</v>
      </c>
      <c r="AM26" s="202"/>
      <c r="AN26" s="209">
        <v>50.952670069943601</v>
      </c>
      <c r="AO26" s="210">
        <v>53.055236506702897</v>
      </c>
      <c r="AP26" s="211">
        <v>52.003953288323203</v>
      </c>
      <c r="AQ26" s="202"/>
      <c r="AR26" s="212">
        <v>52.588862540592302</v>
      </c>
      <c r="AS26" s="185"/>
      <c r="AT26" s="186">
        <v>4.79782579108329</v>
      </c>
      <c r="AU26" s="180">
        <v>14.697912415532601</v>
      </c>
      <c r="AV26" s="180">
        <v>14.343793185605</v>
      </c>
      <c r="AW26" s="180">
        <v>13.352007980608899</v>
      </c>
      <c r="AX26" s="180">
        <v>10.5212132903713</v>
      </c>
      <c r="AY26" s="187">
        <v>11.6931259118747</v>
      </c>
      <c r="AZ26" s="180"/>
      <c r="BA26" s="188">
        <v>10.616739749487699</v>
      </c>
      <c r="BB26" s="189">
        <v>3.4483589053297399</v>
      </c>
      <c r="BC26" s="190">
        <v>6.8402000253193496</v>
      </c>
      <c r="BD26" s="180"/>
      <c r="BE26" s="191">
        <v>10.277879988142899</v>
      </c>
      <c r="BF26" s="96"/>
    </row>
    <row r="27" spans="1:58" x14ac:dyDescent="0.25">
      <c r="A27" s="99" t="s">
        <v>100</v>
      </c>
      <c r="B27" s="45" t="s">
        <v>71</v>
      </c>
      <c r="C27" s="12"/>
      <c r="D27" s="28" t="s">
        <v>16</v>
      </c>
      <c r="E27" s="31" t="s">
        <v>17</v>
      </c>
      <c r="F27" s="12"/>
      <c r="G27" s="207">
        <v>26.8446316011383</v>
      </c>
      <c r="H27" s="202">
        <v>36.939416043006197</v>
      </c>
      <c r="I27" s="202">
        <v>38.800043217033803</v>
      </c>
      <c r="J27" s="202">
        <v>39.4487867608306</v>
      </c>
      <c r="K27" s="202">
        <v>39.294123537472302</v>
      </c>
      <c r="L27" s="208">
        <v>36.265400231896201</v>
      </c>
      <c r="M27" s="202"/>
      <c r="N27" s="209">
        <v>59.443202803836797</v>
      </c>
      <c r="O27" s="210">
        <v>63.465627701064598</v>
      </c>
      <c r="P27" s="211">
        <v>61.454415252450701</v>
      </c>
      <c r="Q27" s="202"/>
      <c r="R27" s="212">
        <v>43.462261666340403</v>
      </c>
      <c r="S27" s="185"/>
      <c r="T27" s="186">
        <v>-39.662910719942801</v>
      </c>
      <c r="U27" s="180">
        <v>1.0408501780597299</v>
      </c>
      <c r="V27" s="180">
        <v>-0.85364044984381804</v>
      </c>
      <c r="W27" s="180">
        <v>-5.3053800302563996</v>
      </c>
      <c r="X27" s="180">
        <v>-5.7165789871753798</v>
      </c>
      <c r="Y27" s="187">
        <v>-10.9044243475484</v>
      </c>
      <c r="Z27" s="180"/>
      <c r="AA27" s="188">
        <v>37.949668195826199</v>
      </c>
      <c r="AB27" s="189">
        <v>43.635533271411902</v>
      </c>
      <c r="AC27" s="190">
        <v>40.828259194298703</v>
      </c>
      <c r="AD27" s="180"/>
      <c r="AE27" s="191">
        <v>4.6219784580644996</v>
      </c>
      <c r="AF27" s="96"/>
      <c r="AG27" s="207">
        <v>26.005886871508299</v>
      </c>
      <c r="AH27" s="202">
        <v>35.259512886054601</v>
      </c>
      <c r="AI27" s="202">
        <v>37.598691498893203</v>
      </c>
      <c r="AJ27" s="202">
        <v>38.164357146621597</v>
      </c>
      <c r="AK27" s="202">
        <v>36.555782649942003</v>
      </c>
      <c r="AL27" s="208">
        <v>34.716846210603897</v>
      </c>
      <c r="AM27" s="202"/>
      <c r="AN27" s="209">
        <v>48.195865658269199</v>
      </c>
      <c r="AO27" s="210">
        <v>49.146881653842001</v>
      </c>
      <c r="AP27" s="211">
        <v>48.6713736560556</v>
      </c>
      <c r="AQ27" s="202"/>
      <c r="AR27" s="212">
        <v>38.703854052161603</v>
      </c>
      <c r="AS27" s="185"/>
      <c r="AT27" s="186">
        <v>-7.2033364126437904</v>
      </c>
      <c r="AU27" s="180">
        <v>13.021832067273101</v>
      </c>
      <c r="AV27" s="180">
        <v>13.379849368952099</v>
      </c>
      <c r="AW27" s="180">
        <v>10.8999459628949</v>
      </c>
      <c r="AX27" s="180">
        <v>12.808407431413199</v>
      </c>
      <c r="AY27" s="187">
        <v>9.0340223945999796</v>
      </c>
      <c r="AZ27" s="180"/>
      <c r="BA27" s="188">
        <v>33.221959729259503</v>
      </c>
      <c r="BB27" s="189">
        <v>23.232112132486499</v>
      </c>
      <c r="BC27" s="190">
        <v>27.983758262411101</v>
      </c>
      <c r="BD27" s="180"/>
      <c r="BE27" s="191">
        <v>15.160385858256401</v>
      </c>
      <c r="BF27" s="96"/>
    </row>
    <row r="28" spans="1:58" x14ac:dyDescent="0.25">
      <c r="A28" s="24" t="s">
        <v>48</v>
      </c>
      <c r="B28" s="44" t="str">
        <f t="shared" si="0"/>
        <v>Roanoke, VA</v>
      </c>
      <c r="C28" s="12"/>
      <c r="D28" s="28" t="s">
        <v>16</v>
      </c>
      <c r="E28" s="31" t="s">
        <v>17</v>
      </c>
      <c r="F28" s="12"/>
      <c r="G28" s="207">
        <v>24.8256869505257</v>
      </c>
      <c r="H28" s="202">
        <v>32.768252025512801</v>
      </c>
      <c r="I28" s="202">
        <v>37.338748491639301</v>
      </c>
      <c r="J28" s="202">
        <v>40.606176521289399</v>
      </c>
      <c r="K28" s="202">
        <v>53.215018100327498</v>
      </c>
      <c r="L28" s="208">
        <v>37.750776417858901</v>
      </c>
      <c r="M28" s="202"/>
      <c r="N28" s="209">
        <v>63.6403413204619</v>
      </c>
      <c r="O28" s="210">
        <v>60.462115152559903</v>
      </c>
      <c r="P28" s="211">
        <v>62.051228236510902</v>
      </c>
      <c r="Q28" s="202"/>
      <c r="R28" s="212">
        <v>44.693762651759499</v>
      </c>
      <c r="S28" s="185"/>
      <c r="T28" s="186">
        <v>-19.2781780771341</v>
      </c>
      <c r="U28" s="180">
        <v>5.4197311618288504</v>
      </c>
      <c r="V28" s="180">
        <v>5.8108415496717898</v>
      </c>
      <c r="W28" s="180">
        <v>-2.1871425803606699</v>
      </c>
      <c r="X28" s="180">
        <v>37.575419416384698</v>
      </c>
      <c r="Y28" s="187">
        <v>6.4474466996755</v>
      </c>
      <c r="Z28" s="180"/>
      <c r="AA28" s="188">
        <v>83.323959104562107</v>
      </c>
      <c r="AB28" s="189">
        <v>82.226347048635603</v>
      </c>
      <c r="AC28" s="190">
        <v>82.787560925136106</v>
      </c>
      <c r="AD28" s="180"/>
      <c r="AE28" s="191">
        <v>27.5842118746985</v>
      </c>
      <c r="AF28" s="96"/>
      <c r="AG28" s="207">
        <v>24.170982589208698</v>
      </c>
      <c r="AH28" s="202">
        <v>33.046689363902701</v>
      </c>
      <c r="AI28" s="202">
        <v>36.836505774866403</v>
      </c>
      <c r="AJ28" s="202">
        <v>37.092178072746002</v>
      </c>
      <c r="AK28" s="202">
        <v>38.903612308222698</v>
      </c>
      <c r="AL28" s="208">
        <v>34.009993621789299</v>
      </c>
      <c r="AM28" s="202"/>
      <c r="AN28" s="209">
        <v>45.487948198586402</v>
      </c>
      <c r="AO28" s="210">
        <v>45.3229309601792</v>
      </c>
      <c r="AP28" s="211">
        <v>45.405439579382801</v>
      </c>
      <c r="AQ28" s="202"/>
      <c r="AR28" s="212">
        <v>37.265835323958903</v>
      </c>
      <c r="AS28" s="185"/>
      <c r="AT28" s="186">
        <v>11.4290812480931</v>
      </c>
      <c r="AU28" s="180">
        <v>37.118017399832802</v>
      </c>
      <c r="AV28" s="180">
        <v>34.899835512071</v>
      </c>
      <c r="AW28" s="180">
        <v>27.1707166171159</v>
      </c>
      <c r="AX28" s="180">
        <v>39.477332099076399</v>
      </c>
      <c r="AY28" s="187">
        <v>30.6494912062339</v>
      </c>
      <c r="AZ28" s="180"/>
      <c r="BA28" s="188">
        <v>58.951971784121199</v>
      </c>
      <c r="BB28" s="189">
        <v>47.8633918659065</v>
      </c>
      <c r="BC28" s="190">
        <v>53.217368581699702</v>
      </c>
      <c r="BD28" s="180"/>
      <c r="BE28" s="191">
        <v>37.711032891069898</v>
      </c>
      <c r="BF28" s="96"/>
    </row>
    <row r="29" spans="1:58" x14ac:dyDescent="0.25">
      <c r="A29" s="24" t="s">
        <v>49</v>
      </c>
      <c r="B29" s="44" t="str">
        <f t="shared" si="0"/>
        <v>Charlottesville, VA</v>
      </c>
      <c r="C29" s="12"/>
      <c r="D29" s="28" t="s">
        <v>16</v>
      </c>
      <c r="E29" s="31" t="s">
        <v>17</v>
      </c>
      <c r="F29" s="12"/>
      <c r="G29" s="207">
        <v>45.484875760648997</v>
      </c>
      <c r="H29" s="202">
        <v>61.030823470158602</v>
      </c>
      <c r="I29" s="202">
        <v>57.9552833039536</v>
      </c>
      <c r="J29" s="202">
        <v>64.300871317048603</v>
      </c>
      <c r="K29" s="202">
        <v>71.401558801309406</v>
      </c>
      <c r="L29" s="208">
        <v>60.054495158361902</v>
      </c>
      <c r="M29" s="202"/>
      <c r="N29" s="209">
        <v>97.028010576680899</v>
      </c>
      <c r="O29" s="210">
        <v>129.13139007806501</v>
      </c>
      <c r="P29" s="211">
        <v>113.079700327373</v>
      </c>
      <c r="Q29" s="202"/>
      <c r="R29" s="212">
        <v>75.219283759452594</v>
      </c>
      <c r="S29" s="185"/>
      <c r="T29" s="186">
        <v>-24.683585077632799</v>
      </c>
      <c r="U29" s="180">
        <v>19.364470815329501</v>
      </c>
      <c r="V29" s="180">
        <v>13.522192975954701</v>
      </c>
      <c r="W29" s="180">
        <v>-13.069181113709501</v>
      </c>
      <c r="X29" s="180">
        <v>-9.8474830519032004</v>
      </c>
      <c r="Y29" s="187">
        <v>-4.8994732218746497</v>
      </c>
      <c r="Z29" s="180"/>
      <c r="AA29" s="188">
        <v>36.551526219178001</v>
      </c>
      <c r="AB29" s="189">
        <v>69.500094821989506</v>
      </c>
      <c r="AC29" s="190">
        <v>53.599536270200701</v>
      </c>
      <c r="AD29" s="180"/>
      <c r="AE29" s="191">
        <v>13.7269255520954</v>
      </c>
      <c r="AF29" s="96"/>
      <c r="AG29" s="207">
        <v>45.435538077403201</v>
      </c>
      <c r="AH29" s="202">
        <v>56.212141210195</v>
      </c>
      <c r="AI29" s="202">
        <v>56.916068445839798</v>
      </c>
      <c r="AJ29" s="202">
        <v>59.5511466248037</v>
      </c>
      <c r="AK29" s="202">
        <v>58.524698273155401</v>
      </c>
      <c r="AL29" s="208">
        <v>55.317499185892103</v>
      </c>
      <c r="AM29" s="202"/>
      <c r="AN29" s="209">
        <v>80.705367032967004</v>
      </c>
      <c r="AO29" s="210">
        <v>94.900118053375095</v>
      </c>
      <c r="AP29" s="211">
        <v>87.802742543171107</v>
      </c>
      <c r="AQ29" s="202"/>
      <c r="AR29" s="212">
        <v>64.580964796046203</v>
      </c>
      <c r="AS29" s="185"/>
      <c r="AT29" s="186">
        <v>10.6401826401819</v>
      </c>
      <c r="AU29" s="180">
        <v>33.081493897067404</v>
      </c>
      <c r="AV29" s="180">
        <v>28.572781904212501</v>
      </c>
      <c r="AW29" s="180">
        <v>16.6243693215763</v>
      </c>
      <c r="AX29" s="180">
        <v>9.5252006519686603</v>
      </c>
      <c r="AY29" s="187">
        <v>19.1829016771953</v>
      </c>
      <c r="AZ29" s="180"/>
      <c r="BA29" s="188">
        <v>39.299840898817301</v>
      </c>
      <c r="BB29" s="189">
        <v>43.091762153193798</v>
      </c>
      <c r="BC29" s="190">
        <v>41.323738194369</v>
      </c>
      <c r="BD29" s="180"/>
      <c r="BE29" s="191">
        <v>26.868374717521402</v>
      </c>
      <c r="BF29" s="96"/>
    </row>
    <row r="30" spans="1:58" x14ac:dyDescent="0.25">
      <c r="A30" s="24" t="s">
        <v>50</v>
      </c>
      <c r="B30" s="46" t="s">
        <v>73</v>
      </c>
      <c r="C30" s="12"/>
      <c r="D30" s="28" t="s">
        <v>16</v>
      </c>
      <c r="E30" s="31" t="s">
        <v>17</v>
      </c>
      <c r="F30" s="12"/>
      <c r="G30" s="207">
        <v>30.328544586477701</v>
      </c>
      <c r="H30" s="202">
        <v>44.0462190050823</v>
      </c>
      <c r="I30" s="202">
        <v>53.3348652394886</v>
      </c>
      <c r="J30" s="202">
        <v>52.971974434005801</v>
      </c>
      <c r="K30" s="202">
        <v>51.9089835207146</v>
      </c>
      <c r="L30" s="208">
        <v>46.518117357153798</v>
      </c>
      <c r="M30" s="202"/>
      <c r="N30" s="209">
        <v>57.499607269366997</v>
      </c>
      <c r="O30" s="210">
        <v>61.716151239796702</v>
      </c>
      <c r="P30" s="211">
        <v>59.607879254581803</v>
      </c>
      <c r="Q30" s="202"/>
      <c r="R30" s="212">
        <v>50.258049327847502</v>
      </c>
      <c r="S30" s="185"/>
      <c r="T30" s="186">
        <v>32.2039325594953</v>
      </c>
      <c r="U30" s="180">
        <v>78.464821712933897</v>
      </c>
      <c r="V30" s="180">
        <v>104.975228610641</v>
      </c>
      <c r="W30" s="180">
        <v>99.647769306143104</v>
      </c>
      <c r="X30" s="180">
        <v>136.360108998279</v>
      </c>
      <c r="Y30" s="187">
        <v>90.435681919892602</v>
      </c>
      <c r="Z30" s="180"/>
      <c r="AA30" s="188">
        <v>104.52356127012401</v>
      </c>
      <c r="AB30" s="189">
        <v>103.13727812831701</v>
      </c>
      <c r="AC30" s="190">
        <v>103.803550113133</v>
      </c>
      <c r="AD30" s="180"/>
      <c r="AE30" s="191">
        <v>94.764712790091494</v>
      </c>
      <c r="AF30" s="96"/>
      <c r="AG30" s="207">
        <v>27.589701601724901</v>
      </c>
      <c r="AH30" s="202">
        <v>41.310946018789402</v>
      </c>
      <c r="AI30" s="202">
        <v>46.765148621592402</v>
      </c>
      <c r="AJ30" s="202">
        <v>46.607089557985503</v>
      </c>
      <c r="AK30" s="202">
        <v>42.847500770060002</v>
      </c>
      <c r="AL30" s="208">
        <v>41.0240773140304</v>
      </c>
      <c r="AM30" s="202"/>
      <c r="AN30" s="209">
        <v>48.032352148467503</v>
      </c>
      <c r="AO30" s="210">
        <v>49.085306098875698</v>
      </c>
      <c r="AP30" s="211">
        <v>48.5588291236716</v>
      </c>
      <c r="AQ30" s="202"/>
      <c r="AR30" s="212">
        <v>43.176863545356497</v>
      </c>
      <c r="AS30" s="185"/>
      <c r="AT30" s="186">
        <v>37.984891633702098</v>
      </c>
      <c r="AU30" s="180">
        <v>60.995021071235698</v>
      </c>
      <c r="AV30" s="180">
        <v>63.121058599810901</v>
      </c>
      <c r="AW30" s="180">
        <v>54.974493555588303</v>
      </c>
      <c r="AX30" s="180">
        <v>64.014705891009896</v>
      </c>
      <c r="AY30" s="187">
        <v>57.1542443765603</v>
      </c>
      <c r="AZ30" s="180"/>
      <c r="BA30" s="188">
        <v>58.621912860426598</v>
      </c>
      <c r="BB30" s="189">
        <v>57.458729295113997</v>
      </c>
      <c r="BC30" s="190">
        <v>58.031875500607399</v>
      </c>
      <c r="BD30" s="180"/>
      <c r="BE30" s="191">
        <v>57.435187365391599</v>
      </c>
      <c r="BF30" s="96"/>
    </row>
    <row r="31" spans="1:58" x14ac:dyDescent="0.25">
      <c r="A31" s="24" t="s">
        <v>51</v>
      </c>
      <c r="B31" s="44" t="str">
        <f t="shared" si="0"/>
        <v>Staunton &amp; Harrisonburg, VA</v>
      </c>
      <c r="C31" s="12"/>
      <c r="D31" s="28" t="s">
        <v>16</v>
      </c>
      <c r="E31" s="31" t="s">
        <v>17</v>
      </c>
      <c r="F31" s="12"/>
      <c r="G31" s="207">
        <v>30.062728164867501</v>
      </c>
      <c r="H31" s="202">
        <v>37.838502453385601</v>
      </c>
      <c r="I31" s="202">
        <v>40.769401373895903</v>
      </c>
      <c r="J31" s="202">
        <v>44.135330716388602</v>
      </c>
      <c r="K31" s="202">
        <v>46.2357350343473</v>
      </c>
      <c r="L31" s="208">
        <v>39.808339548577003</v>
      </c>
      <c r="M31" s="202"/>
      <c r="N31" s="209">
        <v>83.429295387634895</v>
      </c>
      <c r="O31" s="210">
        <v>81.131878312070597</v>
      </c>
      <c r="P31" s="211">
        <v>82.280586849852696</v>
      </c>
      <c r="Q31" s="202"/>
      <c r="R31" s="212">
        <v>51.943267348941497</v>
      </c>
      <c r="S31" s="185"/>
      <c r="T31" s="186">
        <v>-9.5076278948215602</v>
      </c>
      <c r="U31" s="180">
        <v>22.576635454303599</v>
      </c>
      <c r="V31" s="180">
        <v>20.843133113316501</v>
      </c>
      <c r="W31" s="180">
        <v>3.1774627325216298</v>
      </c>
      <c r="X31" s="180">
        <v>5.6618009666700297</v>
      </c>
      <c r="Y31" s="187">
        <v>7.9622146256516597</v>
      </c>
      <c r="Z31" s="180"/>
      <c r="AA31" s="188">
        <v>83.035254010853507</v>
      </c>
      <c r="AB31" s="189">
        <v>61.440463085460799</v>
      </c>
      <c r="AC31" s="190">
        <v>71.711262263664295</v>
      </c>
      <c r="AD31" s="180"/>
      <c r="AE31" s="191">
        <v>29.766242087771101</v>
      </c>
      <c r="AF31" s="96"/>
      <c r="AG31" s="207">
        <v>27.211543670264899</v>
      </c>
      <c r="AH31" s="202">
        <v>34.970169283611298</v>
      </c>
      <c r="AI31" s="202">
        <v>38.819930814524</v>
      </c>
      <c r="AJ31" s="202">
        <v>39.479107458292397</v>
      </c>
      <c r="AK31" s="202">
        <v>38.2909602551521</v>
      </c>
      <c r="AL31" s="208">
        <v>35.754342296368897</v>
      </c>
      <c r="AM31" s="202"/>
      <c r="AN31" s="209">
        <v>56.471073110893002</v>
      </c>
      <c r="AO31" s="210">
        <v>57.393143277723198</v>
      </c>
      <c r="AP31" s="211">
        <v>56.9321081943081</v>
      </c>
      <c r="AQ31" s="202"/>
      <c r="AR31" s="212">
        <v>41.805132552922998</v>
      </c>
      <c r="AS31" s="185"/>
      <c r="AT31" s="186">
        <v>6.9908728759407701</v>
      </c>
      <c r="AU31" s="180">
        <v>17.712341632059498</v>
      </c>
      <c r="AV31" s="180">
        <v>22.9505808783207</v>
      </c>
      <c r="AW31" s="180">
        <v>14.155109378612099</v>
      </c>
      <c r="AX31" s="180">
        <v>11.498912012092299</v>
      </c>
      <c r="AY31" s="187">
        <v>14.844505959815301</v>
      </c>
      <c r="AZ31" s="180"/>
      <c r="BA31" s="188">
        <v>41.014350142860003</v>
      </c>
      <c r="BB31" s="189">
        <v>29.364314725287201</v>
      </c>
      <c r="BC31" s="190">
        <v>34.891278064013498</v>
      </c>
      <c r="BD31" s="180"/>
      <c r="BE31" s="191">
        <v>21.886527881804799</v>
      </c>
      <c r="BF31" s="96"/>
    </row>
    <row r="32" spans="1:58" x14ac:dyDescent="0.25">
      <c r="A32" s="24" t="s">
        <v>52</v>
      </c>
      <c r="B32" s="44" t="str">
        <f t="shared" si="0"/>
        <v>Blacksburg &amp; Wytheville, VA</v>
      </c>
      <c r="C32" s="12"/>
      <c r="D32" s="28" t="s">
        <v>16</v>
      </c>
      <c r="E32" s="31" t="s">
        <v>17</v>
      </c>
      <c r="F32" s="12"/>
      <c r="G32" s="207">
        <v>22.417256964737899</v>
      </c>
      <c r="H32" s="202">
        <v>34.645291252678703</v>
      </c>
      <c r="I32" s="202">
        <v>40.716438729787598</v>
      </c>
      <c r="J32" s="202">
        <v>47.077616988116098</v>
      </c>
      <c r="K32" s="202">
        <v>50.354917981687102</v>
      </c>
      <c r="L32" s="208">
        <v>39.0423043834015</v>
      </c>
      <c r="M32" s="202"/>
      <c r="N32" s="209">
        <v>74.970293590492801</v>
      </c>
      <c r="O32" s="210">
        <v>75.458286966686103</v>
      </c>
      <c r="P32" s="211">
        <v>75.214290278589502</v>
      </c>
      <c r="Q32" s="202"/>
      <c r="R32" s="212">
        <v>49.3771574963123</v>
      </c>
      <c r="S32" s="185"/>
      <c r="T32" s="186">
        <v>-4.2648829888691902</v>
      </c>
      <c r="U32" s="180">
        <v>54.560086490162703</v>
      </c>
      <c r="V32" s="180">
        <v>63.348794102286597</v>
      </c>
      <c r="W32" s="180">
        <v>82.878294702260206</v>
      </c>
      <c r="X32" s="180">
        <v>100.82672279051801</v>
      </c>
      <c r="Y32" s="187">
        <v>60.570364320584098</v>
      </c>
      <c r="Z32" s="180"/>
      <c r="AA32" s="188">
        <v>184.46425246339399</v>
      </c>
      <c r="AB32" s="189">
        <v>172.734668570596</v>
      </c>
      <c r="AC32" s="190">
        <v>178.45698511844699</v>
      </c>
      <c r="AD32" s="180"/>
      <c r="AE32" s="191">
        <v>96.838238909767</v>
      </c>
      <c r="AF32" s="96"/>
      <c r="AG32" s="207">
        <v>21.3368778979154</v>
      </c>
      <c r="AH32" s="202">
        <v>32.025124050263003</v>
      </c>
      <c r="AI32" s="202">
        <v>35.055771917007498</v>
      </c>
      <c r="AJ32" s="202">
        <v>37.699636518605097</v>
      </c>
      <c r="AK32" s="202">
        <v>35.704669004480799</v>
      </c>
      <c r="AL32" s="208">
        <v>32.364415877654302</v>
      </c>
      <c r="AM32" s="202"/>
      <c r="AN32" s="209">
        <v>46.848062877459498</v>
      </c>
      <c r="AO32" s="210">
        <v>46.379265877654298</v>
      </c>
      <c r="AP32" s="211">
        <v>46.613664377556901</v>
      </c>
      <c r="AQ32" s="202"/>
      <c r="AR32" s="212">
        <v>36.4356297347694</v>
      </c>
      <c r="AS32" s="185"/>
      <c r="AT32" s="186">
        <v>26.665144517649299</v>
      </c>
      <c r="AU32" s="180">
        <v>63.534731414816903</v>
      </c>
      <c r="AV32" s="180">
        <v>59.623336607631003</v>
      </c>
      <c r="AW32" s="180">
        <v>57.861072112030797</v>
      </c>
      <c r="AX32" s="180">
        <v>53.573763139101999</v>
      </c>
      <c r="AY32" s="187">
        <v>53.356112218719701</v>
      </c>
      <c r="AZ32" s="180"/>
      <c r="BA32" s="188">
        <v>102.424330591661</v>
      </c>
      <c r="BB32" s="189">
        <v>88.753619573917305</v>
      </c>
      <c r="BC32" s="190">
        <v>95.384432040992806</v>
      </c>
      <c r="BD32" s="180"/>
      <c r="BE32" s="191">
        <v>66.443004864701194</v>
      </c>
      <c r="BF32" s="96"/>
    </row>
    <row r="33" spans="1:58" x14ac:dyDescent="0.25">
      <c r="A33" s="24" t="s">
        <v>53</v>
      </c>
      <c r="B33" s="44" t="str">
        <f t="shared" si="0"/>
        <v>Lynchburg, VA</v>
      </c>
      <c r="C33" s="12"/>
      <c r="D33" s="28" t="s">
        <v>16</v>
      </c>
      <c r="E33" s="31" t="s">
        <v>17</v>
      </c>
      <c r="F33" s="12"/>
      <c r="G33" s="207">
        <v>32.218765683282399</v>
      </c>
      <c r="H33" s="202">
        <v>51.2952390640895</v>
      </c>
      <c r="I33" s="202">
        <v>67.086439471007097</v>
      </c>
      <c r="J33" s="202">
        <v>75.940634113258696</v>
      </c>
      <c r="K33" s="202">
        <v>106.445334011529</v>
      </c>
      <c r="L33" s="208">
        <v>66.597282468633395</v>
      </c>
      <c r="M33" s="202"/>
      <c r="N33" s="209">
        <v>116.075228891149</v>
      </c>
      <c r="O33" s="210">
        <v>101.807232960325</v>
      </c>
      <c r="P33" s="211">
        <v>108.941230925737</v>
      </c>
      <c r="Q33" s="202"/>
      <c r="R33" s="212">
        <v>78.695553456377397</v>
      </c>
      <c r="S33" s="185"/>
      <c r="T33" s="186">
        <v>-50.627354909819097</v>
      </c>
      <c r="U33" s="180">
        <v>-20.557757250559298</v>
      </c>
      <c r="V33" s="180">
        <v>6.4031570338449999</v>
      </c>
      <c r="W33" s="180">
        <v>12.772486072395299</v>
      </c>
      <c r="X33" s="180">
        <v>62.7157729544519</v>
      </c>
      <c r="Y33" s="187">
        <v>2.2583580390837401</v>
      </c>
      <c r="Z33" s="180"/>
      <c r="AA33" s="188">
        <v>85.792961641205807</v>
      </c>
      <c r="AB33" s="189">
        <v>54.942810834493002</v>
      </c>
      <c r="AC33" s="190">
        <v>69.979106267448003</v>
      </c>
      <c r="AD33" s="180"/>
      <c r="AE33" s="191">
        <v>21.386387548472001</v>
      </c>
      <c r="AF33" s="96"/>
      <c r="AG33" s="207">
        <v>29.477848423194299</v>
      </c>
      <c r="AH33" s="202">
        <v>46.250077992539801</v>
      </c>
      <c r="AI33" s="202">
        <v>55.719252288911399</v>
      </c>
      <c r="AJ33" s="202">
        <v>55.332749237029503</v>
      </c>
      <c r="AK33" s="202">
        <v>62.380654459138597</v>
      </c>
      <c r="AL33" s="208">
        <v>49.832116480162703</v>
      </c>
      <c r="AM33" s="202"/>
      <c r="AN33" s="209">
        <v>79.713582570362803</v>
      </c>
      <c r="AO33" s="210">
        <v>65.454601559850701</v>
      </c>
      <c r="AP33" s="211">
        <v>72.584092065106802</v>
      </c>
      <c r="AQ33" s="202"/>
      <c r="AR33" s="212">
        <v>56.3326809330039</v>
      </c>
      <c r="AS33" s="185"/>
      <c r="AT33" s="186">
        <v>-10.4855427180324</v>
      </c>
      <c r="AU33" s="180">
        <v>15.8695222653073</v>
      </c>
      <c r="AV33" s="180">
        <v>28.517982356753301</v>
      </c>
      <c r="AW33" s="180">
        <v>22.764442137419699</v>
      </c>
      <c r="AX33" s="180">
        <v>49.396707399667001</v>
      </c>
      <c r="AY33" s="187">
        <v>22.721653419506399</v>
      </c>
      <c r="AZ33" s="180"/>
      <c r="BA33" s="188">
        <v>69.970937093257206</v>
      </c>
      <c r="BB33" s="189">
        <v>30.508208824647401</v>
      </c>
      <c r="BC33" s="190">
        <v>49.5777537384282</v>
      </c>
      <c r="BD33" s="180"/>
      <c r="BE33" s="191">
        <v>31.407434181486199</v>
      </c>
      <c r="BF33" s="96"/>
    </row>
    <row r="34" spans="1:58" x14ac:dyDescent="0.25">
      <c r="A34" s="24" t="s">
        <v>78</v>
      </c>
      <c r="B34" s="44" t="str">
        <f t="shared" si="0"/>
        <v>Central Virginia</v>
      </c>
      <c r="C34" s="12"/>
      <c r="D34" s="28" t="s">
        <v>16</v>
      </c>
      <c r="E34" s="31" t="s">
        <v>17</v>
      </c>
      <c r="F34" s="12"/>
      <c r="G34" s="207">
        <v>37.776847359957102</v>
      </c>
      <c r="H34" s="202">
        <v>50.692160000000001</v>
      </c>
      <c r="I34" s="202">
        <v>56.246662092050201</v>
      </c>
      <c r="J34" s="202">
        <v>60.163140753138002</v>
      </c>
      <c r="K34" s="202">
        <v>60.575045020920498</v>
      </c>
      <c r="L34" s="208">
        <v>53.093539585397799</v>
      </c>
      <c r="M34" s="202"/>
      <c r="N34" s="209">
        <v>78.577787112970697</v>
      </c>
      <c r="O34" s="210">
        <v>87.944770878661004</v>
      </c>
      <c r="P34" s="211">
        <v>83.2612789958158</v>
      </c>
      <c r="Q34" s="202"/>
      <c r="R34" s="212">
        <v>61.714006685860198</v>
      </c>
      <c r="S34" s="185"/>
      <c r="T34" s="186">
        <v>-37.647601750291301</v>
      </c>
      <c r="U34" s="180">
        <v>-2.1632907508860502</v>
      </c>
      <c r="V34" s="180">
        <v>8.9501657131305095</v>
      </c>
      <c r="W34" s="180">
        <v>4.0728914729474903</v>
      </c>
      <c r="X34" s="180">
        <v>3.3294465390772601</v>
      </c>
      <c r="Y34" s="187">
        <v>-5.3445931492983396</v>
      </c>
      <c r="Z34" s="180"/>
      <c r="AA34" s="188">
        <v>30.793591948513001</v>
      </c>
      <c r="AB34" s="189">
        <v>45.267039374448501</v>
      </c>
      <c r="AC34" s="190">
        <v>38.058056449741798</v>
      </c>
      <c r="AD34" s="180"/>
      <c r="AE34" s="191">
        <v>7.7101056536299</v>
      </c>
      <c r="AF34" s="96"/>
      <c r="AG34" s="207">
        <v>38.8419889498144</v>
      </c>
      <c r="AH34" s="202">
        <v>50.723361022204003</v>
      </c>
      <c r="AI34" s="202">
        <v>55.739659363732898</v>
      </c>
      <c r="AJ34" s="202">
        <v>57.215244225830403</v>
      </c>
      <c r="AK34" s="202">
        <v>53.609262261483501</v>
      </c>
      <c r="AL34" s="208">
        <v>51.223833025043398</v>
      </c>
      <c r="AM34" s="202"/>
      <c r="AN34" s="209">
        <v>65.264446089626105</v>
      </c>
      <c r="AO34" s="210">
        <v>69.181542985251895</v>
      </c>
      <c r="AP34" s="211">
        <v>67.222994537439007</v>
      </c>
      <c r="AQ34" s="202"/>
      <c r="AR34" s="212">
        <v>55.793836911173599</v>
      </c>
      <c r="AS34" s="185"/>
      <c r="AT34" s="186">
        <v>8.8679895437009009</v>
      </c>
      <c r="AU34" s="180">
        <v>34.8242154101019</v>
      </c>
      <c r="AV34" s="180">
        <v>41.384763844505301</v>
      </c>
      <c r="AW34" s="180">
        <v>37.562028250489398</v>
      </c>
      <c r="AX34" s="180">
        <v>31.666348672565199</v>
      </c>
      <c r="AY34" s="187">
        <v>31.321396338078301</v>
      </c>
      <c r="AZ34" s="180"/>
      <c r="BA34" s="188">
        <v>41.822274262943203</v>
      </c>
      <c r="BB34" s="189">
        <v>33.359435326665903</v>
      </c>
      <c r="BC34" s="190">
        <v>37.337667291448902</v>
      </c>
      <c r="BD34" s="180"/>
      <c r="BE34" s="191">
        <v>33.3291679642223</v>
      </c>
      <c r="BF34" s="96"/>
    </row>
    <row r="35" spans="1:58" x14ac:dyDescent="0.25">
      <c r="A35" s="24" t="s">
        <v>79</v>
      </c>
      <c r="B35" s="44" t="str">
        <f t="shared" si="0"/>
        <v>Chesapeake Bay</v>
      </c>
      <c r="C35" s="12"/>
      <c r="D35" s="28" t="s">
        <v>16</v>
      </c>
      <c r="E35" s="31" t="s">
        <v>17</v>
      </c>
      <c r="F35" s="12"/>
      <c r="G35" s="207">
        <v>29.798475675675601</v>
      </c>
      <c r="H35" s="202">
        <v>42.366497297297201</v>
      </c>
      <c r="I35" s="202">
        <v>45.602227027026998</v>
      </c>
      <c r="J35" s="202">
        <v>42.953437837837797</v>
      </c>
      <c r="K35" s="202">
        <v>38.694313513513499</v>
      </c>
      <c r="L35" s="208">
        <v>39.882990270270199</v>
      </c>
      <c r="M35" s="202"/>
      <c r="N35" s="209">
        <v>38.501135135135101</v>
      </c>
      <c r="O35" s="210">
        <v>44.185816216216203</v>
      </c>
      <c r="P35" s="211">
        <v>41.343475675675599</v>
      </c>
      <c r="Q35" s="202"/>
      <c r="R35" s="212">
        <v>40.300271814671802</v>
      </c>
      <c r="S35" s="185"/>
      <c r="T35" s="186">
        <v>-41.971753290957501</v>
      </c>
      <c r="U35" s="180">
        <v>-3.1455559731630598</v>
      </c>
      <c r="V35" s="180">
        <v>23.8958231341201</v>
      </c>
      <c r="W35" s="180">
        <v>-6.6830724855931596</v>
      </c>
      <c r="X35" s="180">
        <v>-14.4945369477696</v>
      </c>
      <c r="Y35" s="187">
        <v>-10.650088040376399</v>
      </c>
      <c r="Z35" s="180"/>
      <c r="AA35" s="188">
        <v>-15.694892126326801</v>
      </c>
      <c r="AB35" s="189">
        <v>-3.99873387547458</v>
      </c>
      <c r="AC35" s="190">
        <v>-9.8240138324837805</v>
      </c>
      <c r="AD35" s="180"/>
      <c r="AE35" s="191">
        <v>-10.4095294088745</v>
      </c>
      <c r="AF35" s="96"/>
      <c r="AG35" s="207">
        <v>29.518926905132101</v>
      </c>
      <c r="AH35" s="202">
        <v>40.996423017107297</v>
      </c>
      <c r="AI35" s="202">
        <v>46.010603334215403</v>
      </c>
      <c r="AJ35" s="202">
        <v>44.733950780629698</v>
      </c>
      <c r="AK35" s="202">
        <v>37.770754167769198</v>
      </c>
      <c r="AL35" s="208">
        <v>39.768412848370303</v>
      </c>
      <c r="AM35" s="202"/>
      <c r="AN35" s="209">
        <v>39.7495660227573</v>
      </c>
      <c r="AO35" s="210">
        <v>37.623731145805699</v>
      </c>
      <c r="AP35" s="211">
        <v>38.6866485842815</v>
      </c>
      <c r="AQ35" s="202"/>
      <c r="AR35" s="212">
        <v>39.461172447484103</v>
      </c>
      <c r="AS35" s="185"/>
      <c r="AT35" s="186">
        <v>-7.7281881252411502</v>
      </c>
      <c r="AU35" s="180">
        <v>13.1777701588681</v>
      </c>
      <c r="AV35" s="180">
        <v>24.313989449674601</v>
      </c>
      <c r="AW35" s="180">
        <v>15.7047052027945</v>
      </c>
      <c r="AX35" s="180">
        <v>6.0127404694300104</v>
      </c>
      <c r="AY35" s="187">
        <v>10.7652869681648</v>
      </c>
      <c r="AZ35" s="180"/>
      <c r="BA35" s="188">
        <v>17.602956083936999</v>
      </c>
      <c r="BB35" s="189">
        <v>0.23933035819885301</v>
      </c>
      <c r="BC35" s="190">
        <v>8.4666770911128406</v>
      </c>
      <c r="BD35" s="180"/>
      <c r="BE35" s="191">
        <v>10.116757596226201</v>
      </c>
      <c r="BF35" s="96"/>
    </row>
    <row r="36" spans="1:58" x14ac:dyDescent="0.25">
      <c r="A36" s="24" t="s">
        <v>80</v>
      </c>
      <c r="B36" s="44" t="str">
        <f t="shared" si="0"/>
        <v>Coastal Virginia - Eastern Shore</v>
      </c>
      <c r="C36" s="12"/>
      <c r="D36" s="28" t="s">
        <v>16</v>
      </c>
      <c r="E36" s="31" t="s">
        <v>17</v>
      </c>
      <c r="F36" s="12"/>
      <c r="G36" s="207">
        <v>30.277695010541098</v>
      </c>
      <c r="H36" s="202">
        <v>38.521356289529102</v>
      </c>
      <c r="I36" s="202">
        <v>41.957027406886802</v>
      </c>
      <c r="J36" s="202">
        <v>43.560955727336598</v>
      </c>
      <c r="K36" s="202">
        <v>44.136676036542497</v>
      </c>
      <c r="L36" s="208">
        <v>39.690742094167199</v>
      </c>
      <c r="M36" s="202"/>
      <c r="N36" s="209">
        <v>73.579641602248699</v>
      </c>
      <c r="O36" s="210">
        <v>73.9890723822909</v>
      </c>
      <c r="P36" s="211">
        <v>73.784356992269807</v>
      </c>
      <c r="Q36" s="202"/>
      <c r="R36" s="212">
        <v>49.431774922196503</v>
      </c>
      <c r="S36" s="185"/>
      <c r="T36" s="186">
        <v>-26.993831141433599</v>
      </c>
      <c r="U36" s="180">
        <v>8.0917535504650999</v>
      </c>
      <c r="V36" s="180">
        <v>6.6893048818275096</v>
      </c>
      <c r="W36" s="180">
        <v>2.8740290509676401</v>
      </c>
      <c r="X36" s="180">
        <v>4.56335243415145</v>
      </c>
      <c r="Y36" s="187">
        <v>-1.26250941661101</v>
      </c>
      <c r="Z36" s="180"/>
      <c r="AA36" s="188">
        <v>28.603142149912799</v>
      </c>
      <c r="AB36" s="189">
        <v>28.542594767801798</v>
      </c>
      <c r="AC36" s="190">
        <v>28.572777336051999</v>
      </c>
      <c r="AD36" s="180"/>
      <c r="AE36" s="191">
        <v>9.5820152732507093</v>
      </c>
      <c r="AF36" s="96"/>
      <c r="AG36" s="207">
        <v>26.116793745607801</v>
      </c>
      <c r="AH36" s="202">
        <v>36.121616303583899</v>
      </c>
      <c r="AI36" s="202">
        <v>39.196683063949401</v>
      </c>
      <c r="AJ36" s="202">
        <v>40.161120871398403</v>
      </c>
      <c r="AK36" s="202">
        <v>38.549783907238201</v>
      </c>
      <c r="AL36" s="208">
        <v>36.029199578355502</v>
      </c>
      <c r="AM36" s="202"/>
      <c r="AN36" s="209">
        <v>50.917983134223398</v>
      </c>
      <c r="AO36" s="210">
        <v>51.210632466619799</v>
      </c>
      <c r="AP36" s="211">
        <v>51.064307800421602</v>
      </c>
      <c r="AQ36" s="202"/>
      <c r="AR36" s="212">
        <v>40.324944784660097</v>
      </c>
      <c r="AS36" s="185"/>
      <c r="AT36" s="186">
        <v>-2.7690362205915102</v>
      </c>
      <c r="AU36" s="180">
        <v>16.204469529623498</v>
      </c>
      <c r="AV36" s="180">
        <v>17.834329777120502</v>
      </c>
      <c r="AW36" s="180">
        <v>17.629790374467799</v>
      </c>
      <c r="AX36" s="180">
        <v>19.3306455318858</v>
      </c>
      <c r="AY36" s="187">
        <v>14.2650054227321</v>
      </c>
      <c r="AZ36" s="180"/>
      <c r="BA36" s="188">
        <v>30.753168966476</v>
      </c>
      <c r="BB36" s="189">
        <v>19.152873934212799</v>
      </c>
      <c r="BC36" s="190">
        <v>24.667204281347502</v>
      </c>
      <c r="BD36" s="180"/>
      <c r="BE36" s="191">
        <v>17.821930263893101</v>
      </c>
      <c r="BF36" s="96"/>
    </row>
    <row r="37" spans="1:58" x14ac:dyDescent="0.25">
      <c r="A37" s="24" t="s">
        <v>81</v>
      </c>
      <c r="B37" s="44" t="str">
        <f t="shared" si="0"/>
        <v>Coastal Virginia - Hampton Roads</v>
      </c>
      <c r="C37" s="12"/>
      <c r="D37" s="28" t="s">
        <v>16</v>
      </c>
      <c r="E37" s="31" t="s">
        <v>17</v>
      </c>
      <c r="F37" s="12"/>
      <c r="G37" s="207">
        <v>36.242924401546503</v>
      </c>
      <c r="H37" s="202">
        <v>42.347402177191498</v>
      </c>
      <c r="I37" s="202">
        <v>43.066251336751698</v>
      </c>
      <c r="J37" s="202">
        <v>41.489932819655003</v>
      </c>
      <c r="K37" s="202">
        <v>46.673953494748901</v>
      </c>
      <c r="L37" s="208">
        <v>41.964092845978698</v>
      </c>
      <c r="M37" s="202"/>
      <c r="N37" s="209">
        <v>74.053525459979696</v>
      </c>
      <c r="O37" s="210">
        <v>82.133354904165103</v>
      </c>
      <c r="P37" s="211">
        <v>78.093440182072399</v>
      </c>
      <c r="Q37" s="202"/>
      <c r="R37" s="212">
        <v>52.286763513434103</v>
      </c>
      <c r="S37" s="185"/>
      <c r="T37" s="186">
        <v>-23.939583191276999</v>
      </c>
      <c r="U37" s="180">
        <v>36.742716745911601</v>
      </c>
      <c r="V37" s="180">
        <v>39.270643215413997</v>
      </c>
      <c r="W37" s="180">
        <v>31.460490826955301</v>
      </c>
      <c r="X37" s="180">
        <v>50.471281316612298</v>
      </c>
      <c r="Y37" s="187">
        <v>21.903004921953201</v>
      </c>
      <c r="Z37" s="180"/>
      <c r="AA37" s="188">
        <v>81.518886807455701</v>
      </c>
      <c r="AB37" s="189">
        <v>68.824621472573597</v>
      </c>
      <c r="AC37" s="190">
        <v>74.614469566353193</v>
      </c>
      <c r="AD37" s="180"/>
      <c r="AE37" s="191">
        <v>39.928432434226899</v>
      </c>
      <c r="AF37" s="96"/>
      <c r="AG37" s="207">
        <v>31.989645958263299</v>
      </c>
      <c r="AH37" s="202">
        <v>36.245575506287899</v>
      </c>
      <c r="AI37" s="202">
        <v>38.190473012327203</v>
      </c>
      <c r="AJ37" s="202">
        <v>38.292571452064898</v>
      </c>
      <c r="AK37" s="202">
        <v>39.8616483358444</v>
      </c>
      <c r="AL37" s="208">
        <v>36.9164866305616</v>
      </c>
      <c r="AM37" s="202"/>
      <c r="AN37" s="209">
        <v>60.486603410491703</v>
      </c>
      <c r="AO37" s="210">
        <v>68.686513422818706</v>
      </c>
      <c r="AP37" s="211">
        <v>64.586558416655194</v>
      </c>
      <c r="AQ37" s="202"/>
      <c r="AR37" s="212">
        <v>44.825130666181202</v>
      </c>
      <c r="AS37" s="185"/>
      <c r="AT37" s="186">
        <v>-4.77454486424655E-2</v>
      </c>
      <c r="AU37" s="180">
        <v>23.3423964093042</v>
      </c>
      <c r="AV37" s="180">
        <v>25.644141118918899</v>
      </c>
      <c r="AW37" s="180">
        <v>23.255861229886602</v>
      </c>
      <c r="AX37" s="180">
        <v>28.483177615976999</v>
      </c>
      <c r="AY37" s="187">
        <v>19.952990169444298</v>
      </c>
      <c r="AZ37" s="180"/>
      <c r="BA37" s="188">
        <v>46.627612718253999</v>
      </c>
      <c r="BB37" s="189">
        <v>38.465685596165102</v>
      </c>
      <c r="BC37" s="190">
        <v>42.171437691583698</v>
      </c>
      <c r="BD37" s="180"/>
      <c r="BE37" s="191">
        <v>28.209481812386201</v>
      </c>
      <c r="BF37" s="96"/>
    </row>
    <row r="38" spans="1:58" x14ac:dyDescent="0.25">
      <c r="A38" s="25" t="s">
        <v>82</v>
      </c>
      <c r="B38" s="44" t="str">
        <f t="shared" si="0"/>
        <v>Northern Virginia</v>
      </c>
      <c r="C38" s="12"/>
      <c r="D38" s="28" t="s">
        <v>16</v>
      </c>
      <c r="E38" s="31" t="s">
        <v>17</v>
      </c>
      <c r="F38" s="13"/>
      <c r="G38" s="207">
        <v>37.667075363773201</v>
      </c>
      <c r="H38" s="202">
        <v>46.095218063221203</v>
      </c>
      <c r="I38" s="202">
        <v>51.729340692423399</v>
      </c>
      <c r="J38" s="202">
        <v>52.451003712995401</v>
      </c>
      <c r="K38" s="202">
        <v>52.238446362267901</v>
      </c>
      <c r="L38" s="208">
        <v>48.036216838936198</v>
      </c>
      <c r="M38" s="202"/>
      <c r="N38" s="209">
        <v>65.982054591068703</v>
      </c>
      <c r="O38" s="210">
        <v>76.362199096838907</v>
      </c>
      <c r="P38" s="211">
        <v>71.172126843953805</v>
      </c>
      <c r="Q38" s="202"/>
      <c r="R38" s="212">
        <v>54.6464768403698</v>
      </c>
      <c r="S38" s="185"/>
      <c r="T38" s="186">
        <v>1.7781873367758101</v>
      </c>
      <c r="U38" s="180">
        <v>69.395787793826699</v>
      </c>
      <c r="V38" s="180">
        <v>87.720830994805794</v>
      </c>
      <c r="W38" s="180">
        <v>70.771475155419793</v>
      </c>
      <c r="X38" s="180">
        <v>64.932670223983806</v>
      </c>
      <c r="Y38" s="187">
        <v>55.796033867909799</v>
      </c>
      <c r="Z38" s="180"/>
      <c r="AA38" s="188">
        <v>127.000204828683</v>
      </c>
      <c r="AB38" s="189">
        <v>135.06092222094799</v>
      </c>
      <c r="AC38" s="190">
        <v>131.25444331832099</v>
      </c>
      <c r="AD38" s="180"/>
      <c r="AE38" s="191">
        <v>77.327487657980498</v>
      </c>
      <c r="AF38" s="96"/>
      <c r="AG38" s="207">
        <v>34.226730858003002</v>
      </c>
      <c r="AH38" s="202">
        <v>43.092078876066203</v>
      </c>
      <c r="AI38" s="202">
        <v>48.213407425990901</v>
      </c>
      <c r="AJ38" s="202">
        <v>48.578865730055099</v>
      </c>
      <c r="AK38" s="202">
        <v>44.716598695434001</v>
      </c>
      <c r="AL38" s="208">
        <v>43.765536317109799</v>
      </c>
      <c r="AM38" s="202"/>
      <c r="AN38" s="209">
        <v>50.433510888108302</v>
      </c>
      <c r="AO38" s="210">
        <v>55.506231610637201</v>
      </c>
      <c r="AP38" s="211">
        <v>52.969871249372801</v>
      </c>
      <c r="AQ38" s="202"/>
      <c r="AR38" s="212">
        <v>46.395346297756397</v>
      </c>
      <c r="AS38" s="185"/>
      <c r="AT38" s="186">
        <v>-6.39128379692339</v>
      </c>
      <c r="AU38" s="180">
        <v>30.850610739256901</v>
      </c>
      <c r="AV38" s="180">
        <v>47.389040488198702</v>
      </c>
      <c r="AW38" s="180">
        <v>41.775167877303801</v>
      </c>
      <c r="AX38" s="180">
        <v>35.694624423630998</v>
      </c>
      <c r="AY38" s="187">
        <v>29.158174150676</v>
      </c>
      <c r="AZ38" s="180"/>
      <c r="BA38" s="188">
        <v>53.038670298202099</v>
      </c>
      <c r="BB38" s="189">
        <v>48.700064961152599</v>
      </c>
      <c r="BC38" s="190">
        <v>50.734395959567003</v>
      </c>
      <c r="BD38" s="180"/>
      <c r="BE38" s="191">
        <v>35.484309626076801</v>
      </c>
      <c r="BF38" s="96"/>
    </row>
    <row r="39" spans="1:58" x14ac:dyDescent="0.25">
      <c r="A39" s="26" t="s">
        <v>83</v>
      </c>
      <c r="B39" s="44" t="str">
        <f t="shared" si="0"/>
        <v>Shenandoah Valley</v>
      </c>
      <c r="C39" s="12"/>
      <c r="D39" s="29" t="s">
        <v>16</v>
      </c>
      <c r="E39" s="32" t="s">
        <v>17</v>
      </c>
      <c r="F39" s="12"/>
      <c r="G39" s="213">
        <v>27.556768057164899</v>
      </c>
      <c r="H39" s="214">
        <v>34.888009849362597</v>
      </c>
      <c r="I39" s="214">
        <v>36.964532638084201</v>
      </c>
      <c r="J39" s="214">
        <v>39.144838740826501</v>
      </c>
      <c r="K39" s="214">
        <v>40.688142139822297</v>
      </c>
      <c r="L39" s="215">
        <v>35.848458285052097</v>
      </c>
      <c r="M39" s="202"/>
      <c r="N39" s="216">
        <v>65.900043453070595</v>
      </c>
      <c r="O39" s="217">
        <v>68.098680957898793</v>
      </c>
      <c r="P39" s="218">
        <v>66.999362205484701</v>
      </c>
      <c r="Q39" s="202"/>
      <c r="R39" s="219">
        <v>44.748716548032803</v>
      </c>
      <c r="S39" s="185"/>
      <c r="T39" s="192">
        <v>-15.118557332434699</v>
      </c>
      <c r="U39" s="193">
        <v>22.155280904060898</v>
      </c>
      <c r="V39" s="193">
        <v>21.7439690315604</v>
      </c>
      <c r="W39" s="193">
        <v>3.5775979629042198</v>
      </c>
      <c r="X39" s="193">
        <v>2.1080741967077801</v>
      </c>
      <c r="Y39" s="194">
        <v>6.0424668190642903</v>
      </c>
      <c r="Z39" s="180"/>
      <c r="AA39" s="195">
        <v>78.571502911967698</v>
      </c>
      <c r="AB39" s="196">
        <v>66.257006250269299</v>
      </c>
      <c r="AC39" s="197">
        <v>72.093527694208305</v>
      </c>
      <c r="AD39" s="180"/>
      <c r="AE39" s="198">
        <v>26.8733514081358</v>
      </c>
      <c r="AF39" s="96"/>
      <c r="AG39" s="213">
        <v>25.834701139436</v>
      </c>
      <c r="AH39" s="214">
        <v>32.7599002993433</v>
      </c>
      <c r="AI39" s="214">
        <v>35.226205098493601</v>
      </c>
      <c r="AJ39" s="214">
        <v>36.169583816145199</v>
      </c>
      <c r="AK39" s="214">
        <v>36.315203505214299</v>
      </c>
      <c r="AL39" s="215">
        <v>33.261118771726501</v>
      </c>
      <c r="AM39" s="202"/>
      <c r="AN39" s="216">
        <v>51.269551226342202</v>
      </c>
      <c r="AO39" s="217">
        <v>52.283479383931997</v>
      </c>
      <c r="AP39" s="218">
        <v>51.776515305137103</v>
      </c>
      <c r="AQ39" s="202"/>
      <c r="AR39" s="219">
        <v>38.551232066986699</v>
      </c>
      <c r="AS39" s="185"/>
      <c r="AT39" s="192">
        <v>1.7714638011521999</v>
      </c>
      <c r="AU39" s="193">
        <v>14.4615578124239</v>
      </c>
      <c r="AV39" s="193">
        <v>19.6852163182208</v>
      </c>
      <c r="AW39" s="193">
        <v>13.1396592452402</v>
      </c>
      <c r="AX39" s="193">
        <v>14.421775947414901</v>
      </c>
      <c r="AY39" s="194">
        <v>13.0213763754428</v>
      </c>
      <c r="AZ39" s="180"/>
      <c r="BA39" s="195">
        <v>44.440385883184298</v>
      </c>
      <c r="BB39" s="196">
        <v>33.026320941938799</v>
      </c>
      <c r="BC39" s="197">
        <v>38.442822162927101</v>
      </c>
      <c r="BD39" s="180"/>
      <c r="BE39" s="198">
        <v>21.588792457926299</v>
      </c>
      <c r="BF39" s="96"/>
    </row>
    <row r="40" spans="1:58" x14ac:dyDescent="0.25">
      <c r="A40" s="22" t="s">
        <v>84</v>
      </c>
      <c r="B40" s="44" t="str">
        <f t="shared" si="0"/>
        <v>Southern Virginia</v>
      </c>
      <c r="C40" s="10"/>
      <c r="D40" s="27" t="s">
        <v>16</v>
      </c>
      <c r="E40" s="30" t="s">
        <v>17</v>
      </c>
      <c r="F40" s="3"/>
      <c r="G40" s="199">
        <v>25.289765092194902</v>
      </c>
      <c r="H40" s="200">
        <v>37.700439504925399</v>
      </c>
      <c r="I40" s="200">
        <v>40.616476382924901</v>
      </c>
      <c r="J40" s="200">
        <v>43.723510987623101</v>
      </c>
      <c r="K40" s="200">
        <v>39.116501641828698</v>
      </c>
      <c r="L40" s="201">
        <v>37.289338721899398</v>
      </c>
      <c r="M40" s="202"/>
      <c r="N40" s="203">
        <v>48.5960823440262</v>
      </c>
      <c r="O40" s="204">
        <v>52.491942409699398</v>
      </c>
      <c r="P40" s="205">
        <v>50.544012376862803</v>
      </c>
      <c r="Q40" s="202"/>
      <c r="R40" s="206">
        <v>41.076388337603198</v>
      </c>
      <c r="S40" s="185"/>
      <c r="T40" s="177">
        <v>-53.458765114187898</v>
      </c>
      <c r="U40" s="178">
        <v>-28.654763134975799</v>
      </c>
      <c r="V40" s="178">
        <v>-27.9096836325791</v>
      </c>
      <c r="W40" s="178">
        <v>-19.249405348638401</v>
      </c>
      <c r="X40" s="178">
        <v>-27.4862206677806</v>
      </c>
      <c r="Y40" s="179">
        <v>-31.355420514214298</v>
      </c>
      <c r="Z40" s="180"/>
      <c r="AA40" s="181">
        <v>-5.96301840772297</v>
      </c>
      <c r="AB40" s="182">
        <v>8.2603094504855292</v>
      </c>
      <c r="AC40" s="183">
        <v>0.92209583543573004</v>
      </c>
      <c r="AD40" s="180"/>
      <c r="AE40" s="184">
        <v>-22.6591687621411</v>
      </c>
      <c r="AF40" s="100"/>
      <c r="AG40" s="199">
        <v>27.130933316494001</v>
      </c>
      <c r="AH40" s="200">
        <v>37.876850214700603</v>
      </c>
      <c r="AI40" s="200">
        <v>40.960502020712298</v>
      </c>
      <c r="AJ40" s="200">
        <v>41.915681990401602</v>
      </c>
      <c r="AK40" s="200">
        <v>36.288327229098201</v>
      </c>
      <c r="AL40" s="201">
        <v>36.834458954281303</v>
      </c>
      <c r="AM40" s="202"/>
      <c r="AN40" s="203">
        <v>38.776562263197697</v>
      </c>
      <c r="AO40" s="204">
        <v>39.012553675170402</v>
      </c>
      <c r="AP40" s="205">
        <v>38.894557969184099</v>
      </c>
      <c r="AQ40" s="202"/>
      <c r="AR40" s="206">
        <v>37.423058672825</v>
      </c>
      <c r="AS40" s="185"/>
      <c r="AT40" s="177">
        <v>-14.7729189661771</v>
      </c>
      <c r="AU40" s="178">
        <v>1.5075609601717901</v>
      </c>
      <c r="AV40" s="178">
        <v>-0.82279887375504601</v>
      </c>
      <c r="AW40" s="178">
        <v>1.10433397219646</v>
      </c>
      <c r="AX40" s="178">
        <v>-2.4649932216713699</v>
      </c>
      <c r="AY40" s="179">
        <v>-2.6118583398557398</v>
      </c>
      <c r="AZ40" s="180"/>
      <c r="BA40" s="181">
        <v>8.7844645735035805</v>
      </c>
      <c r="BB40" s="182">
        <v>-4.7075291279356701</v>
      </c>
      <c r="BC40" s="183">
        <v>1.5721024011734701</v>
      </c>
      <c r="BD40" s="180"/>
      <c r="BE40" s="184">
        <v>-1.40586262161675</v>
      </c>
    </row>
    <row r="41" spans="1:58" x14ac:dyDescent="0.25">
      <c r="A41" s="23" t="s">
        <v>85</v>
      </c>
      <c r="B41" s="44" t="str">
        <f t="shared" si="0"/>
        <v>Southwest Virginia - Blue Ridge Highlands</v>
      </c>
      <c r="C41" s="11"/>
      <c r="D41" s="28" t="s">
        <v>16</v>
      </c>
      <c r="E41" s="31" t="s">
        <v>17</v>
      </c>
      <c r="F41" s="12"/>
      <c r="G41" s="207">
        <v>24.559507344339</v>
      </c>
      <c r="H41" s="202">
        <v>35.179476147146701</v>
      </c>
      <c r="I41" s="202">
        <v>41.418267255946901</v>
      </c>
      <c r="J41" s="202">
        <v>43.917538021577997</v>
      </c>
      <c r="K41" s="202">
        <v>47.322056414922599</v>
      </c>
      <c r="L41" s="208">
        <v>38.479369036786601</v>
      </c>
      <c r="M41" s="202"/>
      <c r="N41" s="209">
        <v>66.628041076303106</v>
      </c>
      <c r="O41" s="210">
        <v>69.725294423501794</v>
      </c>
      <c r="P41" s="211">
        <v>68.176667749902506</v>
      </c>
      <c r="Q41" s="202"/>
      <c r="R41" s="212">
        <v>46.964311526248302</v>
      </c>
      <c r="S41" s="185"/>
      <c r="T41" s="186">
        <v>-7.97528690815325</v>
      </c>
      <c r="U41" s="180">
        <v>48.404086182022901</v>
      </c>
      <c r="V41" s="180">
        <v>66.052481023594197</v>
      </c>
      <c r="W41" s="180">
        <v>70.787043765239105</v>
      </c>
      <c r="X41" s="180">
        <v>90.856034633628298</v>
      </c>
      <c r="Y41" s="187">
        <v>52.883435341591898</v>
      </c>
      <c r="Z41" s="180"/>
      <c r="AA41" s="188">
        <v>140.600309619787</v>
      </c>
      <c r="AB41" s="189">
        <v>130.30573220853501</v>
      </c>
      <c r="AC41" s="190">
        <v>135.223688634062</v>
      </c>
      <c r="AD41" s="180"/>
      <c r="AE41" s="191">
        <v>78.850374646667007</v>
      </c>
      <c r="AF41" s="101"/>
      <c r="AG41" s="207">
        <v>22.3941969972702</v>
      </c>
      <c r="AH41" s="202">
        <v>32.7224857012868</v>
      </c>
      <c r="AI41" s="202">
        <v>35.868688093071597</v>
      </c>
      <c r="AJ41" s="202">
        <v>37.808980241778201</v>
      </c>
      <c r="AK41" s="202">
        <v>36.5660152086312</v>
      </c>
      <c r="AL41" s="208">
        <v>33.072073248407598</v>
      </c>
      <c r="AM41" s="202"/>
      <c r="AN41" s="209">
        <v>46.8316680748732</v>
      </c>
      <c r="AO41" s="210">
        <v>46.6278334199922</v>
      </c>
      <c r="AP41" s="211">
        <v>46.729750747432703</v>
      </c>
      <c r="AQ41" s="202"/>
      <c r="AR41" s="212">
        <v>36.974266819557599</v>
      </c>
      <c r="AS41" s="185"/>
      <c r="AT41" s="186">
        <v>21.5054142389397</v>
      </c>
      <c r="AU41" s="180">
        <v>53.473479047730102</v>
      </c>
      <c r="AV41" s="180">
        <v>53.258473082932497</v>
      </c>
      <c r="AW41" s="180">
        <v>49.034855045068298</v>
      </c>
      <c r="AX41" s="180">
        <v>49.640716927235303</v>
      </c>
      <c r="AY41" s="187">
        <v>46.387101335086001</v>
      </c>
      <c r="AZ41" s="180"/>
      <c r="BA41" s="188">
        <v>75.160192975591301</v>
      </c>
      <c r="BB41" s="189">
        <v>63.159069800675503</v>
      </c>
      <c r="BC41" s="190">
        <v>68.959846550534806</v>
      </c>
      <c r="BD41" s="180"/>
      <c r="BE41" s="191">
        <v>53.807087057628699</v>
      </c>
    </row>
    <row r="42" spans="1:58" x14ac:dyDescent="0.25">
      <c r="A42" s="24" t="s">
        <v>86</v>
      </c>
      <c r="B42" s="44" t="str">
        <f t="shared" si="0"/>
        <v>Southwest Virginia - Heart of Appalachia</v>
      </c>
      <c r="C42" s="12"/>
      <c r="D42" s="28" t="s">
        <v>16</v>
      </c>
      <c r="E42" s="31" t="s">
        <v>17</v>
      </c>
      <c r="F42" s="12"/>
      <c r="G42" s="207">
        <v>21.0477855153203</v>
      </c>
      <c r="H42" s="202">
        <v>33.873266016713004</v>
      </c>
      <c r="I42" s="202">
        <v>37.335612813370403</v>
      </c>
      <c r="J42" s="202">
        <v>38.320745125348097</v>
      </c>
      <c r="K42" s="202">
        <v>31.949087743732498</v>
      </c>
      <c r="L42" s="208">
        <v>32.505299442896899</v>
      </c>
      <c r="M42" s="202"/>
      <c r="N42" s="209">
        <v>40.335529247910799</v>
      </c>
      <c r="O42" s="210">
        <v>42.428161559888501</v>
      </c>
      <c r="P42" s="211">
        <v>41.381845403899703</v>
      </c>
      <c r="Q42" s="202"/>
      <c r="R42" s="212">
        <v>35.041455431754798</v>
      </c>
      <c r="S42" s="185"/>
      <c r="T42" s="186">
        <v>-19.434872171055499</v>
      </c>
      <c r="U42" s="180">
        <v>28.7812302758939</v>
      </c>
      <c r="V42" s="180">
        <v>35.696453067815298</v>
      </c>
      <c r="W42" s="180">
        <v>28.121967415255199</v>
      </c>
      <c r="X42" s="180">
        <v>25.185723025070999</v>
      </c>
      <c r="Y42" s="187">
        <v>20.058162773252999</v>
      </c>
      <c r="Z42" s="180"/>
      <c r="AA42" s="188">
        <v>52.124635327314998</v>
      </c>
      <c r="AB42" s="189">
        <v>64.115927397360196</v>
      </c>
      <c r="AC42" s="190">
        <v>58.044460662044202</v>
      </c>
      <c r="AD42" s="180"/>
      <c r="AE42" s="191">
        <v>30.653861845455499</v>
      </c>
      <c r="AF42" s="101"/>
      <c r="AG42" s="207">
        <v>21.9606302228412</v>
      </c>
      <c r="AH42" s="202">
        <v>34.801317896935899</v>
      </c>
      <c r="AI42" s="202">
        <v>38.016761838440097</v>
      </c>
      <c r="AJ42" s="202">
        <v>36.0174355849582</v>
      </c>
      <c r="AK42" s="202">
        <v>30.413022284122501</v>
      </c>
      <c r="AL42" s="208">
        <v>32.241833565459601</v>
      </c>
      <c r="AM42" s="202"/>
      <c r="AN42" s="209">
        <v>33.3876827994428</v>
      </c>
      <c r="AO42" s="210">
        <v>34.158920612813297</v>
      </c>
      <c r="AP42" s="211">
        <v>33.773301706128102</v>
      </c>
      <c r="AQ42" s="202"/>
      <c r="AR42" s="212">
        <v>32.679395891364898</v>
      </c>
      <c r="AS42" s="185"/>
      <c r="AT42" s="186">
        <v>5.7195494640179998</v>
      </c>
      <c r="AU42" s="180">
        <v>32.223686018208298</v>
      </c>
      <c r="AV42" s="180">
        <v>38.680514716622604</v>
      </c>
      <c r="AW42" s="180">
        <v>25.313914508162402</v>
      </c>
      <c r="AX42" s="180">
        <v>23.716702063552599</v>
      </c>
      <c r="AY42" s="187">
        <v>26.111832172205499</v>
      </c>
      <c r="AZ42" s="180"/>
      <c r="BA42" s="188">
        <v>35.955100945034602</v>
      </c>
      <c r="BB42" s="189">
        <v>32.215005605744501</v>
      </c>
      <c r="BC42" s="190">
        <v>34.037627835965999</v>
      </c>
      <c r="BD42" s="180"/>
      <c r="BE42" s="191">
        <v>28.352890959343799</v>
      </c>
    </row>
    <row r="43" spans="1:58" x14ac:dyDescent="0.25">
      <c r="A43" s="26" t="s">
        <v>87</v>
      </c>
      <c r="B43" s="44" t="str">
        <f t="shared" si="0"/>
        <v>Virginia Mountains</v>
      </c>
      <c r="C43" s="12"/>
      <c r="D43" s="29" t="s">
        <v>16</v>
      </c>
      <c r="E43" s="32" t="s">
        <v>17</v>
      </c>
      <c r="F43" s="12"/>
      <c r="G43" s="213">
        <v>27.138077599026602</v>
      </c>
      <c r="H43" s="214">
        <v>34.206124104366602</v>
      </c>
      <c r="I43" s="214">
        <v>37.238630525888802</v>
      </c>
      <c r="J43" s="214">
        <v>40.037995133161999</v>
      </c>
      <c r="K43" s="214">
        <v>53.265260240638</v>
      </c>
      <c r="L43" s="215">
        <v>38.377217520616398</v>
      </c>
      <c r="M43" s="202"/>
      <c r="N43" s="216">
        <v>75.994230093281004</v>
      </c>
      <c r="O43" s="217">
        <v>73.611153170204105</v>
      </c>
      <c r="P43" s="218">
        <v>74.802691631742505</v>
      </c>
      <c r="Q43" s="202"/>
      <c r="R43" s="219">
        <v>48.784495838081</v>
      </c>
      <c r="S43" s="185"/>
      <c r="T43" s="192">
        <v>-35.1077929529568</v>
      </c>
      <c r="U43" s="193">
        <v>6.0308077444593602</v>
      </c>
      <c r="V43" s="193">
        <v>-1.07448309444708</v>
      </c>
      <c r="W43" s="193">
        <v>-6.0342678546313602</v>
      </c>
      <c r="X43" s="193">
        <v>33.862777086844901</v>
      </c>
      <c r="Y43" s="194">
        <v>-1.1528160964800001</v>
      </c>
      <c r="Z43" s="180"/>
      <c r="AA43" s="195">
        <v>78.032622957860298</v>
      </c>
      <c r="AB43" s="196">
        <v>72.334673386348399</v>
      </c>
      <c r="AC43" s="197">
        <v>75.182697211263502</v>
      </c>
      <c r="AD43" s="180"/>
      <c r="AE43" s="198">
        <v>22.169095182896399</v>
      </c>
      <c r="AF43" s="102"/>
      <c r="AG43" s="213">
        <v>25.2552730836825</v>
      </c>
      <c r="AH43" s="214">
        <v>32.911630390698903</v>
      </c>
      <c r="AI43" s="214">
        <v>36.086164999323998</v>
      </c>
      <c r="AJ43" s="214">
        <v>36.356156211977797</v>
      </c>
      <c r="AK43" s="214">
        <v>39.521102136000998</v>
      </c>
      <c r="AL43" s="215">
        <v>34.026065364336802</v>
      </c>
      <c r="AM43" s="202"/>
      <c r="AN43" s="216">
        <v>54.575902392861899</v>
      </c>
      <c r="AO43" s="217">
        <v>55.188761322157603</v>
      </c>
      <c r="AP43" s="218">
        <v>54.882331857509797</v>
      </c>
      <c r="AQ43" s="202"/>
      <c r="AR43" s="219">
        <v>39.9849986481005</v>
      </c>
      <c r="AS43" s="185"/>
      <c r="AT43" s="192">
        <v>0.83578643781928696</v>
      </c>
      <c r="AU43" s="193">
        <v>24.9688757365833</v>
      </c>
      <c r="AV43" s="193">
        <v>20.870563557230501</v>
      </c>
      <c r="AW43" s="193">
        <v>16.202775350475999</v>
      </c>
      <c r="AX43" s="193">
        <v>34.089074333832798</v>
      </c>
      <c r="AY43" s="194">
        <v>19.8128962618391</v>
      </c>
      <c r="AZ43" s="180"/>
      <c r="BA43" s="195">
        <v>51.405190354754403</v>
      </c>
      <c r="BB43" s="196">
        <v>41.717554533759497</v>
      </c>
      <c r="BC43" s="197">
        <v>46.374275034275698</v>
      </c>
      <c r="BD43" s="180"/>
      <c r="BE43" s="198">
        <v>28.992885530138299</v>
      </c>
    </row>
  </sheetData>
  <sheetProtection algorithmName="SHA-512" hashValue="opvZr6YRBL0O82toOpGV5os/LsZWKWSp1HyuO6nxnFo16OjWVZYNBwHHlOumZOzocFtfr/fJGsAJ/gTwGgBmlg==" saltValue="DGM4OZinpMZ7+clJJ36pJQ=="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C13" sqref="AC13"/>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3"/>
      <c r="B1" s="104" t="s">
        <v>102</v>
      </c>
      <c r="D1" s="170"/>
      <c r="E1" s="170"/>
      <c r="F1" s="170"/>
      <c r="G1" s="170"/>
      <c r="H1" s="170"/>
      <c r="I1" s="170"/>
      <c r="J1" s="170"/>
      <c r="K1" s="170"/>
      <c r="L1" s="170"/>
      <c r="M1" s="170"/>
      <c r="N1" s="170"/>
      <c r="O1" s="170"/>
      <c r="P1" s="170"/>
      <c r="Q1" s="170"/>
      <c r="R1" s="170"/>
      <c r="S1" s="170"/>
      <c r="T1" s="170"/>
      <c r="U1" s="170"/>
      <c r="V1" s="170"/>
      <c r="W1" s="170"/>
      <c r="X1" s="170"/>
      <c r="Y1" s="171"/>
      <c r="Z1" s="171"/>
      <c r="AA1" s="171"/>
      <c r="AB1" s="171"/>
      <c r="AC1" s="171"/>
      <c r="AD1" s="171"/>
      <c r="AE1" s="171"/>
      <c r="AF1" s="171"/>
      <c r="AG1" s="171"/>
      <c r="AH1" s="171"/>
      <c r="AI1" s="171"/>
      <c r="AJ1" s="171"/>
      <c r="AK1" s="171"/>
      <c r="AL1" s="171"/>
    </row>
    <row r="2" spans="1:50" ht="15" customHeight="1" x14ac:dyDescent="0.25">
      <c r="A2" s="170"/>
      <c r="B2" s="97" t="s">
        <v>119</v>
      </c>
      <c r="C2" s="170"/>
      <c r="D2" s="170"/>
      <c r="E2" s="170"/>
      <c r="F2" s="170"/>
      <c r="G2" s="170"/>
      <c r="H2" s="170"/>
      <c r="I2" s="170"/>
      <c r="J2" s="170"/>
      <c r="K2" s="170"/>
      <c r="L2" s="170"/>
      <c r="M2" s="170"/>
      <c r="N2" s="170"/>
      <c r="O2" s="170"/>
      <c r="P2" s="170"/>
      <c r="Q2" s="170"/>
      <c r="R2" s="170"/>
      <c r="S2" s="170"/>
      <c r="T2" s="170"/>
      <c r="U2" s="170"/>
      <c r="V2" s="170"/>
      <c r="W2" s="170"/>
      <c r="X2" s="170"/>
      <c r="Y2" s="171"/>
      <c r="Z2" s="171"/>
      <c r="AA2" s="171"/>
      <c r="AB2" s="171"/>
      <c r="AC2" s="171"/>
      <c r="AD2" s="171"/>
      <c r="AE2" s="171"/>
      <c r="AF2" s="171"/>
      <c r="AG2" s="171"/>
      <c r="AH2" s="171"/>
      <c r="AI2" s="171"/>
      <c r="AJ2" s="171"/>
      <c r="AK2" s="171"/>
      <c r="AL2" s="171"/>
    </row>
    <row r="3" spans="1:50" x14ac:dyDescent="0.25">
      <c r="A3" s="170"/>
      <c r="B3" s="170"/>
      <c r="C3" s="170"/>
      <c r="D3" s="170"/>
      <c r="E3" s="170"/>
      <c r="F3" s="170"/>
      <c r="G3" s="170"/>
      <c r="H3" s="170"/>
      <c r="I3" s="170"/>
      <c r="J3" s="170"/>
      <c r="K3" s="170"/>
      <c r="L3" s="170"/>
      <c r="M3" s="170"/>
      <c r="N3" s="170"/>
      <c r="O3" s="170"/>
      <c r="P3" s="170"/>
      <c r="Q3" s="170"/>
      <c r="R3" s="170"/>
      <c r="S3" s="170"/>
      <c r="T3" s="170"/>
      <c r="U3" s="170"/>
      <c r="V3" s="170"/>
      <c r="W3" s="170"/>
      <c r="X3" s="170"/>
      <c r="Y3" s="171"/>
      <c r="Z3" s="171"/>
      <c r="AA3" s="171"/>
      <c r="AB3" s="171"/>
      <c r="AC3" s="171"/>
      <c r="AD3" s="171"/>
      <c r="AE3" s="171"/>
      <c r="AF3" s="171"/>
      <c r="AG3" s="171"/>
      <c r="AH3" s="171"/>
      <c r="AI3" s="171"/>
      <c r="AJ3" s="171"/>
      <c r="AK3" s="171"/>
      <c r="AL3" s="171"/>
    </row>
    <row r="4" spans="1:50" x14ac:dyDescent="0.25">
      <c r="A4" s="170"/>
      <c r="B4" s="170"/>
      <c r="C4" s="170"/>
      <c r="D4" s="170"/>
      <c r="E4" s="170"/>
      <c r="F4" s="170"/>
      <c r="G4" s="170"/>
      <c r="H4" s="170"/>
      <c r="I4" s="170"/>
      <c r="J4" s="170"/>
      <c r="K4" s="170"/>
      <c r="L4" s="170"/>
      <c r="M4" s="170"/>
      <c r="N4" s="170"/>
      <c r="O4" s="170"/>
      <c r="P4" s="170"/>
      <c r="Q4" s="170"/>
      <c r="R4" s="170"/>
      <c r="S4" s="170"/>
      <c r="T4" s="170"/>
      <c r="U4" s="170"/>
      <c r="V4" s="170"/>
      <c r="W4" s="170"/>
      <c r="X4" s="170"/>
      <c r="Y4" s="171"/>
      <c r="Z4" s="171"/>
      <c r="AA4" s="171"/>
      <c r="AB4" s="171"/>
      <c r="AC4" s="171"/>
      <c r="AD4" s="171"/>
      <c r="AE4" s="171"/>
      <c r="AF4" s="171"/>
      <c r="AG4" s="171"/>
      <c r="AH4" s="171"/>
      <c r="AI4" s="171"/>
      <c r="AJ4" s="171"/>
      <c r="AK4" s="171"/>
      <c r="AL4" s="171"/>
    </row>
    <row r="5" spans="1:50" x14ac:dyDescent="0.25">
      <c r="A5" s="170"/>
      <c r="B5" s="170"/>
      <c r="C5" s="170"/>
      <c r="D5" s="170"/>
      <c r="E5" s="170"/>
      <c r="F5" s="170"/>
      <c r="G5" s="170"/>
      <c r="H5" s="170"/>
      <c r="I5" s="170"/>
      <c r="J5" s="170"/>
      <c r="K5" s="170"/>
      <c r="L5" s="170"/>
      <c r="M5" s="170"/>
      <c r="N5" s="170"/>
      <c r="O5" s="170"/>
      <c r="P5" s="170"/>
      <c r="Q5" s="170"/>
      <c r="R5" s="170"/>
      <c r="S5" s="170"/>
      <c r="T5" s="170"/>
      <c r="U5" s="170"/>
      <c r="V5" s="170"/>
      <c r="W5" s="170"/>
      <c r="X5" s="170"/>
      <c r="Y5" s="171"/>
      <c r="Z5" s="171"/>
      <c r="AA5" s="171"/>
      <c r="AB5" s="171"/>
      <c r="AC5" s="171"/>
      <c r="AD5" s="171"/>
      <c r="AE5" s="171"/>
      <c r="AF5" s="171"/>
      <c r="AG5" s="171"/>
      <c r="AH5" s="171"/>
      <c r="AI5" s="171"/>
      <c r="AJ5" s="171"/>
      <c r="AK5" s="171"/>
      <c r="AL5" s="171"/>
    </row>
    <row r="6" spans="1:50" x14ac:dyDescent="0.25">
      <c r="A6" s="170"/>
      <c r="B6" s="170"/>
      <c r="C6" s="170"/>
      <c r="D6" s="170"/>
      <c r="E6" s="170"/>
      <c r="F6" s="170"/>
      <c r="G6" s="170"/>
      <c r="H6" s="170"/>
      <c r="I6" s="170"/>
      <c r="J6" s="170"/>
      <c r="K6" s="170"/>
      <c r="L6" s="170"/>
      <c r="M6" s="170"/>
      <c r="N6" s="170"/>
      <c r="O6" s="170"/>
      <c r="P6" s="170"/>
      <c r="Q6" s="170"/>
      <c r="R6" s="170"/>
      <c r="S6" s="170"/>
      <c r="T6" s="170"/>
      <c r="U6" s="170"/>
      <c r="V6" s="170"/>
      <c r="W6" s="170"/>
      <c r="X6" s="170"/>
      <c r="Y6" s="171"/>
      <c r="Z6" s="171"/>
      <c r="AA6" s="171"/>
      <c r="AB6" s="171"/>
      <c r="AC6" s="171"/>
      <c r="AD6" s="171"/>
      <c r="AE6" s="171"/>
      <c r="AF6" s="171"/>
      <c r="AG6" s="171"/>
      <c r="AH6" s="171"/>
      <c r="AI6" s="171"/>
      <c r="AJ6" s="171"/>
      <c r="AK6" s="171"/>
      <c r="AL6" s="171"/>
    </row>
    <row r="7" spans="1:50" x14ac:dyDescent="0.25">
      <c r="A7" s="170"/>
      <c r="B7" s="170"/>
      <c r="C7" s="170"/>
      <c r="D7" s="170"/>
      <c r="E7" s="170"/>
      <c r="F7" s="170"/>
      <c r="G7" s="170"/>
      <c r="H7" s="170"/>
      <c r="I7" s="170"/>
      <c r="J7" s="170"/>
      <c r="K7" s="170"/>
      <c r="L7" s="170"/>
      <c r="M7" s="170"/>
      <c r="N7" s="170"/>
      <c r="O7" s="170"/>
      <c r="P7" s="170"/>
      <c r="Q7" s="170"/>
      <c r="R7" s="170"/>
      <c r="S7" s="170"/>
      <c r="T7" s="170"/>
      <c r="U7" s="170"/>
      <c r="V7" s="170"/>
      <c r="W7" s="170"/>
      <c r="X7" s="170"/>
      <c r="Y7" s="171"/>
      <c r="Z7" s="171"/>
      <c r="AA7" s="171"/>
      <c r="AB7" s="171"/>
      <c r="AC7" s="171"/>
      <c r="AD7" s="171"/>
      <c r="AE7" s="171"/>
      <c r="AF7" s="171"/>
      <c r="AG7" s="171"/>
      <c r="AH7" s="171"/>
      <c r="AI7" s="171"/>
      <c r="AJ7" s="171"/>
      <c r="AK7" s="171"/>
      <c r="AL7" s="171"/>
    </row>
    <row r="8" spans="1:50" ht="18" customHeight="1" x14ac:dyDescent="0.3">
      <c r="A8" s="105"/>
      <c r="B8" s="170"/>
      <c r="C8" s="170"/>
      <c r="D8" s="166">
        <v>2022</v>
      </c>
      <c r="E8" s="166"/>
      <c r="F8" s="166"/>
      <c r="G8" s="166"/>
      <c r="H8" s="166"/>
      <c r="I8" s="166"/>
      <c r="J8" s="166"/>
      <c r="K8" s="105"/>
      <c r="L8" s="105"/>
      <c r="M8" s="105"/>
      <c r="N8" s="105"/>
      <c r="O8" s="170"/>
      <c r="P8" s="166">
        <v>2021</v>
      </c>
      <c r="Q8" s="166"/>
      <c r="R8" s="166"/>
      <c r="S8" s="166"/>
      <c r="T8" s="166"/>
      <c r="U8" s="166"/>
      <c r="V8" s="166"/>
      <c r="W8" s="105"/>
      <c r="X8" s="105"/>
      <c r="Y8" s="171"/>
      <c r="Z8" s="171"/>
      <c r="AA8" s="171"/>
      <c r="AB8" s="171"/>
      <c r="AC8" s="171"/>
      <c r="AD8" s="171"/>
      <c r="AE8" s="171"/>
      <c r="AF8" s="171"/>
      <c r="AG8" s="171"/>
      <c r="AH8" s="171"/>
      <c r="AI8" s="171"/>
      <c r="AJ8" s="171"/>
      <c r="AK8" s="171"/>
      <c r="AL8" s="171"/>
    </row>
    <row r="9" spans="1:50" ht="15.75" customHeight="1" x14ac:dyDescent="0.3">
      <c r="A9" s="106"/>
      <c r="B9" s="107"/>
      <c r="C9" s="107"/>
      <c r="D9" s="108" t="s">
        <v>0</v>
      </c>
      <c r="E9" s="108" t="s">
        <v>1</v>
      </c>
      <c r="F9" s="108" t="s">
        <v>103</v>
      </c>
      <c r="G9" s="108" t="s">
        <v>2</v>
      </c>
      <c r="H9" s="108" t="s">
        <v>104</v>
      </c>
      <c r="I9" s="108" t="s">
        <v>3</v>
      </c>
      <c r="J9" s="108" t="s">
        <v>4</v>
      </c>
      <c r="K9" s="106"/>
      <c r="L9" s="106"/>
      <c r="M9" s="107"/>
      <c r="N9" s="107"/>
      <c r="O9" s="107"/>
      <c r="P9" s="108" t="s">
        <v>0</v>
      </c>
      <c r="Q9" s="108" t="s">
        <v>1</v>
      </c>
      <c r="R9" s="108" t="s">
        <v>103</v>
      </c>
      <c r="S9" s="108" t="s">
        <v>2</v>
      </c>
      <c r="T9" s="108" t="s">
        <v>104</v>
      </c>
      <c r="U9" s="108" t="s">
        <v>3</v>
      </c>
      <c r="V9" s="108" t="s">
        <v>4</v>
      </c>
      <c r="W9" s="106"/>
      <c r="X9" s="106"/>
      <c r="Y9" s="109"/>
      <c r="Z9" s="109"/>
      <c r="AA9" s="109"/>
      <c r="AB9" s="109"/>
      <c r="AC9" s="109"/>
      <c r="AD9" s="109"/>
      <c r="AE9" s="109"/>
      <c r="AF9" s="109"/>
      <c r="AG9" s="109"/>
      <c r="AH9" s="109"/>
      <c r="AI9" s="109"/>
      <c r="AJ9" s="109"/>
      <c r="AK9" s="109"/>
      <c r="AL9" s="109"/>
      <c r="AM9" s="110"/>
      <c r="AN9" s="110"/>
      <c r="AO9" s="110"/>
      <c r="AP9" s="110"/>
      <c r="AQ9" s="110"/>
      <c r="AR9" s="110"/>
      <c r="AS9" s="110"/>
      <c r="AT9" s="110"/>
      <c r="AU9" s="110"/>
      <c r="AV9" s="110"/>
      <c r="AW9" s="110"/>
      <c r="AX9" s="110"/>
    </row>
    <row r="10" spans="1:50" ht="20.100000000000001" customHeight="1" x14ac:dyDescent="0.25">
      <c r="A10" s="172"/>
      <c r="B10" s="170"/>
      <c r="C10" s="111" t="s">
        <v>106</v>
      </c>
      <c r="D10" s="112">
        <v>23</v>
      </c>
      <c r="E10" s="113">
        <v>24</v>
      </c>
      <c r="F10" s="113">
        <v>25</v>
      </c>
      <c r="G10" s="113">
        <v>26</v>
      </c>
      <c r="H10" s="113">
        <v>27</v>
      </c>
      <c r="I10" s="113">
        <v>28</v>
      </c>
      <c r="J10" s="114">
        <v>29</v>
      </c>
      <c r="K10" s="172"/>
      <c r="L10" s="172"/>
      <c r="M10" s="173" t="s">
        <v>105</v>
      </c>
      <c r="N10" s="174"/>
      <c r="O10" s="111" t="s">
        <v>106</v>
      </c>
      <c r="P10" s="112">
        <v>24</v>
      </c>
      <c r="Q10" s="113">
        <v>25</v>
      </c>
      <c r="R10" s="113">
        <v>26</v>
      </c>
      <c r="S10" s="113">
        <v>27</v>
      </c>
      <c r="T10" s="113">
        <v>28</v>
      </c>
      <c r="U10" s="113">
        <v>29</v>
      </c>
      <c r="V10" s="114">
        <v>30</v>
      </c>
      <c r="W10" s="172"/>
      <c r="X10" s="172"/>
      <c r="Y10" s="171"/>
      <c r="Z10" s="171"/>
      <c r="AA10" s="171"/>
      <c r="AB10" s="171"/>
      <c r="AC10" s="171"/>
      <c r="AD10" s="171"/>
      <c r="AE10" s="171"/>
      <c r="AF10" s="171"/>
      <c r="AG10" s="171"/>
      <c r="AH10" s="171"/>
      <c r="AI10" s="171"/>
      <c r="AJ10" s="171"/>
      <c r="AK10" s="171"/>
      <c r="AL10" s="171"/>
    </row>
    <row r="11" spans="1:50" ht="20.100000000000001" customHeight="1" x14ac:dyDescent="0.25">
      <c r="A11" s="172"/>
      <c r="B11" s="170"/>
      <c r="C11" s="111" t="s">
        <v>111</v>
      </c>
      <c r="D11" s="115">
        <v>30</v>
      </c>
      <c r="E11" s="116">
        <v>31</v>
      </c>
      <c r="F11" s="116">
        <v>1</v>
      </c>
      <c r="G11" s="116">
        <v>2</v>
      </c>
      <c r="H11" s="116">
        <v>3</v>
      </c>
      <c r="I11" s="116">
        <v>4</v>
      </c>
      <c r="J11" s="117">
        <v>5</v>
      </c>
      <c r="K11" s="172"/>
      <c r="L11" s="172"/>
      <c r="M11" s="173" t="s">
        <v>105</v>
      </c>
      <c r="N11" s="174"/>
      <c r="O11" s="111" t="s">
        <v>111</v>
      </c>
      <c r="P11" s="115">
        <v>31</v>
      </c>
      <c r="Q11" s="116">
        <v>1</v>
      </c>
      <c r="R11" s="116">
        <v>2</v>
      </c>
      <c r="S11" s="116">
        <v>3</v>
      </c>
      <c r="T11" s="116">
        <v>4</v>
      </c>
      <c r="U11" s="116">
        <v>5</v>
      </c>
      <c r="V11" s="117">
        <v>6</v>
      </c>
      <c r="W11" s="172"/>
      <c r="X11" s="172"/>
      <c r="Y11" s="171"/>
      <c r="Z11" s="171"/>
      <c r="AA11" s="171"/>
      <c r="AB11" s="171"/>
      <c r="AC11" s="171"/>
      <c r="AD11" s="171"/>
      <c r="AE11" s="171"/>
      <c r="AF11" s="171"/>
      <c r="AG11" s="171"/>
      <c r="AH11" s="171"/>
      <c r="AI11" s="171"/>
      <c r="AJ11" s="171"/>
      <c r="AK11" s="171"/>
      <c r="AL11" s="171"/>
    </row>
    <row r="12" spans="1:50" ht="20.100000000000001" customHeight="1" x14ac:dyDescent="0.25">
      <c r="A12" s="172"/>
      <c r="B12" s="170"/>
      <c r="C12" s="111" t="s">
        <v>112</v>
      </c>
      <c r="D12" s="118">
        <v>6</v>
      </c>
      <c r="E12" s="119">
        <v>7</v>
      </c>
      <c r="F12" s="119">
        <v>8</v>
      </c>
      <c r="G12" s="119">
        <v>9</v>
      </c>
      <c r="H12" s="119">
        <v>10</v>
      </c>
      <c r="I12" s="119">
        <v>11</v>
      </c>
      <c r="J12" s="120">
        <v>12</v>
      </c>
      <c r="K12" s="172"/>
      <c r="L12" s="172"/>
      <c r="M12" s="173" t="s">
        <v>105</v>
      </c>
      <c r="N12" s="174"/>
      <c r="O12" s="111" t="s">
        <v>112</v>
      </c>
      <c r="P12" s="118">
        <v>7</v>
      </c>
      <c r="Q12" s="119">
        <v>8</v>
      </c>
      <c r="R12" s="119">
        <v>9</v>
      </c>
      <c r="S12" s="119">
        <v>10</v>
      </c>
      <c r="T12" s="119">
        <v>11</v>
      </c>
      <c r="U12" s="119">
        <v>12</v>
      </c>
      <c r="V12" s="120">
        <v>13</v>
      </c>
      <c r="W12" s="172"/>
      <c r="X12" s="172"/>
      <c r="Y12" s="171"/>
      <c r="Z12" s="171"/>
      <c r="AA12" s="171"/>
      <c r="AB12" s="171"/>
      <c r="AC12" s="171"/>
      <c r="AD12" s="171"/>
      <c r="AE12" s="171"/>
      <c r="AF12" s="171"/>
      <c r="AG12" s="171"/>
      <c r="AH12" s="171"/>
      <c r="AI12" s="171"/>
      <c r="AJ12" s="171"/>
      <c r="AK12" s="171"/>
      <c r="AL12" s="171"/>
    </row>
    <row r="13" spans="1:50" ht="20.100000000000001" customHeight="1" x14ac:dyDescent="0.25">
      <c r="A13" s="172"/>
      <c r="B13" s="170"/>
      <c r="C13" s="111" t="s">
        <v>112</v>
      </c>
      <c r="D13" s="121">
        <v>13</v>
      </c>
      <c r="E13" s="122">
        <v>14</v>
      </c>
      <c r="F13" s="122">
        <v>15</v>
      </c>
      <c r="G13" s="122">
        <v>16</v>
      </c>
      <c r="H13" s="122">
        <v>17</v>
      </c>
      <c r="I13" s="122">
        <v>18</v>
      </c>
      <c r="J13" s="123">
        <v>19</v>
      </c>
      <c r="K13" s="172"/>
      <c r="L13" s="172"/>
      <c r="M13" s="173" t="s">
        <v>105</v>
      </c>
      <c r="N13" s="174"/>
      <c r="O13" s="111" t="s">
        <v>112</v>
      </c>
      <c r="P13" s="121">
        <v>14</v>
      </c>
      <c r="Q13" s="122">
        <v>15</v>
      </c>
      <c r="R13" s="122">
        <v>16</v>
      </c>
      <c r="S13" s="122">
        <v>17</v>
      </c>
      <c r="T13" s="122">
        <v>18</v>
      </c>
      <c r="U13" s="122">
        <v>19</v>
      </c>
      <c r="V13" s="123">
        <v>20</v>
      </c>
      <c r="W13" s="172"/>
      <c r="X13" s="172"/>
      <c r="Y13" s="171"/>
      <c r="Z13" s="171"/>
      <c r="AA13" s="171"/>
      <c r="AB13" s="171"/>
      <c r="AC13" s="171"/>
      <c r="AD13" s="171"/>
      <c r="AE13" s="171"/>
      <c r="AF13" s="171"/>
      <c r="AG13" s="171"/>
      <c r="AH13" s="171"/>
      <c r="AI13" s="171"/>
      <c r="AJ13" s="171"/>
      <c r="AK13" s="171"/>
      <c r="AL13" s="171"/>
    </row>
    <row r="14" spans="1:50" ht="20.100000000000001" customHeight="1" x14ac:dyDescent="0.25">
      <c r="A14" s="172"/>
      <c r="B14" s="170"/>
      <c r="C14" s="111" t="s">
        <v>112</v>
      </c>
      <c r="D14" s="124">
        <v>20</v>
      </c>
      <c r="E14" s="125">
        <v>21</v>
      </c>
      <c r="F14" s="125">
        <v>22</v>
      </c>
      <c r="G14" s="125">
        <v>23</v>
      </c>
      <c r="H14" s="125">
        <v>24</v>
      </c>
      <c r="I14" s="125">
        <v>25</v>
      </c>
      <c r="J14" s="126">
        <v>26</v>
      </c>
      <c r="K14" s="172"/>
      <c r="L14" s="172"/>
      <c r="M14" s="173" t="s">
        <v>105</v>
      </c>
      <c r="N14" s="174"/>
      <c r="O14" s="111" t="s">
        <v>112</v>
      </c>
      <c r="P14" s="124">
        <v>21</v>
      </c>
      <c r="Q14" s="125">
        <v>22</v>
      </c>
      <c r="R14" s="125">
        <v>23</v>
      </c>
      <c r="S14" s="125">
        <v>24</v>
      </c>
      <c r="T14" s="125">
        <v>25</v>
      </c>
      <c r="U14" s="125">
        <v>26</v>
      </c>
      <c r="V14" s="126">
        <v>27</v>
      </c>
      <c r="W14" s="172"/>
      <c r="X14" s="172"/>
      <c r="Y14" s="171"/>
      <c r="Z14" s="171"/>
      <c r="AA14" s="171"/>
      <c r="AB14" s="171"/>
      <c r="AC14" s="171"/>
      <c r="AD14" s="171"/>
      <c r="AE14" s="171"/>
      <c r="AF14" s="171"/>
      <c r="AG14" s="171"/>
      <c r="AH14" s="171"/>
      <c r="AI14" s="171"/>
      <c r="AJ14" s="171"/>
      <c r="AK14" s="171"/>
      <c r="AL14" s="171"/>
    </row>
    <row r="15" spans="1:50" ht="20.100000000000001" customHeight="1" x14ac:dyDescent="0.25">
      <c r="A15" s="172"/>
      <c r="B15" s="170"/>
      <c r="C15" s="111" t="s">
        <v>120</v>
      </c>
      <c r="D15" s="127">
        <v>27</v>
      </c>
      <c r="E15" s="128">
        <v>28</v>
      </c>
      <c r="F15" s="128">
        <v>1</v>
      </c>
      <c r="G15" s="128">
        <v>2</v>
      </c>
      <c r="H15" s="128">
        <v>3</v>
      </c>
      <c r="I15" s="128">
        <v>4</v>
      </c>
      <c r="J15" s="129">
        <v>5</v>
      </c>
      <c r="K15" s="172"/>
      <c r="L15" s="172"/>
      <c r="M15" s="173" t="s">
        <v>105</v>
      </c>
      <c r="N15" s="174"/>
      <c r="O15" s="111" t="s">
        <v>120</v>
      </c>
      <c r="P15" s="127">
        <v>28</v>
      </c>
      <c r="Q15" s="128">
        <v>1</v>
      </c>
      <c r="R15" s="128">
        <v>2</v>
      </c>
      <c r="S15" s="128">
        <v>3</v>
      </c>
      <c r="T15" s="128">
        <v>4</v>
      </c>
      <c r="U15" s="128">
        <v>5</v>
      </c>
      <c r="V15" s="129">
        <v>6</v>
      </c>
      <c r="W15" s="172"/>
      <c r="X15" s="172"/>
      <c r="Y15" s="171"/>
      <c r="Z15" s="171"/>
      <c r="AA15" s="171"/>
      <c r="AB15" s="171"/>
      <c r="AC15" s="171"/>
      <c r="AD15" s="171"/>
      <c r="AE15" s="171"/>
      <c r="AF15" s="171"/>
      <c r="AG15" s="171"/>
      <c r="AH15" s="171"/>
      <c r="AI15" s="171"/>
      <c r="AJ15" s="171"/>
      <c r="AK15" s="171"/>
      <c r="AL15" s="171"/>
    </row>
    <row r="16" spans="1:50" x14ac:dyDescent="0.25">
      <c r="A16" s="170"/>
      <c r="B16" s="170"/>
      <c r="C16" s="170"/>
      <c r="D16" s="170"/>
      <c r="E16" s="170"/>
      <c r="F16" s="170"/>
      <c r="G16" s="170"/>
      <c r="H16" s="170"/>
      <c r="I16" s="170"/>
      <c r="J16" s="170"/>
      <c r="K16" s="170"/>
      <c r="L16" s="170"/>
      <c r="M16" s="170"/>
      <c r="N16" s="170"/>
      <c r="O16" s="170"/>
      <c r="P16" s="170"/>
      <c r="Q16" s="170"/>
      <c r="R16" s="170"/>
      <c r="S16" s="170"/>
      <c r="T16" s="170"/>
      <c r="U16" s="170"/>
      <c r="V16" s="170"/>
      <c r="W16" s="170"/>
      <c r="X16" s="170"/>
      <c r="Y16" s="171"/>
      <c r="Z16" s="171"/>
      <c r="AA16" s="171"/>
      <c r="AB16" s="171"/>
      <c r="AC16" s="171"/>
      <c r="AD16" s="171"/>
      <c r="AE16" s="171"/>
      <c r="AF16" s="171"/>
      <c r="AG16" s="171"/>
      <c r="AH16" s="171"/>
      <c r="AI16" s="171"/>
      <c r="AJ16" s="171"/>
      <c r="AK16" s="171"/>
      <c r="AL16" s="171"/>
    </row>
    <row r="17" spans="1:50" x14ac:dyDescent="0.25">
      <c r="A17" s="170"/>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1"/>
      <c r="Z17" s="171"/>
      <c r="AA17" s="171"/>
      <c r="AB17" s="171"/>
      <c r="AC17" s="171"/>
      <c r="AD17" s="171"/>
      <c r="AE17" s="171"/>
      <c r="AF17" s="171"/>
      <c r="AG17" s="171"/>
      <c r="AH17" s="171"/>
      <c r="AI17" s="171"/>
      <c r="AJ17" s="171"/>
      <c r="AK17" s="171"/>
      <c r="AL17" s="171"/>
    </row>
    <row r="18" spans="1:50" x14ac:dyDescent="0.25">
      <c r="A18" s="170"/>
      <c r="B18" s="170"/>
      <c r="C18" s="170"/>
      <c r="D18" s="165" t="s">
        <v>107</v>
      </c>
      <c r="E18" s="165"/>
      <c r="F18" s="165"/>
      <c r="G18" s="165"/>
      <c r="H18" s="165"/>
      <c r="I18" s="165"/>
      <c r="J18" s="165"/>
      <c r="K18" s="170"/>
      <c r="L18" s="170"/>
      <c r="M18" s="170"/>
      <c r="N18" s="170"/>
      <c r="O18" s="170"/>
      <c r="P18" s="165" t="s">
        <v>108</v>
      </c>
      <c r="Q18" s="165"/>
      <c r="R18" s="165"/>
      <c r="S18" s="165"/>
      <c r="T18" s="165"/>
      <c r="U18" s="165"/>
      <c r="V18" s="165"/>
      <c r="W18" s="170"/>
      <c r="X18" s="170"/>
      <c r="Y18" s="171"/>
      <c r="Z18" s="171"/>
      <c r="AA18" s="171"/>
      <c r="AB18" s="171"/>
      <c r="AC18" s="171"/>
      <c r="AD18" s="171"/>
      <c r="AE18" s="171"/>
      <c r="AF18" s="171"/>
      <c r="AG18" s="171"/>
      <c r="AH18" s="171"/>
      <c r="AI18" s="171"/>
      <c r="AJ18" s="171"/>
      <c r="AK18" s="171"/>
      <c r="AL18" s="171"/>
    </row>
    <row r="19" spans="1:50" ht="13.2" customHeight="1" x14ac:dyDescent="0.25">
      <c r="A19" s="170"/>
      <c r="B19" s="170"/>
      <c r="C19" s="164" t="s">
        <v>113</v>
      </c>
      <c r="D19" s="164"/>
      <c r="E19" s="164"/>
      <c r="F19" s="164"/>
      <c r="G19" s="170"/>
      <c r="H19" s="170" t="s">
        <v>114</v>
      </c>
      <c r="I19" s="170"/>
      <c r="J19" s="170"/>
      <c r="K19" s="170"/>
      <c r="L19" s="170"/>
      <c r="M19" s="170"/>
      <c r="N19" s="170"/>
      <c r="O19" s="164" t="s">
        <v>115</v>
      </c>
      <c r="P19" s="164"/>
      <c r="Q19" s="164"/>
      <c r="R19" s="164"/>
      <c r="S19" s="170"/>
      <c r="T19" s="170" t="s">
        <v>114</v>
      </c>
      <c r="U19" s="170"/>
      <c r="V19" s="170"/>
      <c r="W19" s="170"/>
      <c r="X19" s="170"/>
      <c r="Y19" s="171"/>
      <c r="Z19" s="171"/>
      <c r="AA19" s="171"/>
      <c r="AB19" s="171"/>
      <c r="AC19" s="171"/>
      <c r="AD19" s="171"/>
      <c r="AE19" s="171"/>
      <c r="AF19" s="171"/>
      <c r="AG19" s="171"/>
      <c r="AH19" s="171"/>
      <c r="AI19" s="171"/>
      <c r="AJ19" s="171"/>
      <c r="AK19" s="171"/>
      <c r="AL19" s="171"/>
    </row>
    <row r="20" spans="1:50" x14ac:dyDescent="0.25">
      <c r="A20" s="130"/>
      <c r="B20" s="130"/>
      <c r="C20" s="164" t="s">
        <v>118</v>
      </c>
      <c r="D20" s="164"/>
      <c r="E20" s="164"/>
      <c r="F20" s="164"/>
      <c r="G20" s="39"/>
      <c r="H20" s="39" t="s">
        <v>117</v>
      </c>
      <c r="I20" s="39"/>
      <c r="J20" s="39"/>
      <c r="K20" s="130"/>
      <c r="L20" s="130"/>
      <c r="M20" s="130"/>
      <c r="N20" s="130"/>
      <c r="O20" s="164" t="s">
        <v>116</v>
      </c>
      <c r="P20" s="164"/>
      <c r="Q20" s="164"/>
      <c r="R20" s="164"/>
      <c r="S20" s="39"/>
      <c r="T20" s="39" t="s">
        <v>117</v>
      </c>
      <c r="U20" s="39"/>
      <c r="V20" s="39"/>
      <c r="W20" s="39"/>
      <c r="X20" s="39"/>
      <c r="Y20" s="131"/>
      <c r="Z20" s="131"/>
      <c r="AA20" s="131"/>
      <c r="AB20" s="131"/>
      <c r="AC20" s="131"/>
      <c r="AD20" s="131"/>
      <c r="AE20" s="131"/>
      <c r="AF20" s="131"/>
      <c r="AG20" s="131"/>
      <c r="AH20" s="131"/>
      <c r="AI20" s="131"/>
      <c r="AJ20" s="131"/>
      <c r="AK20" s="131"/>
      <c r="AL20" s="131"/>
      <c r="AM20" s="132"/>
      <c r="AN20" s="132"/>
      <c r="AO20" s="132"/>
      <c r="AP20" s="132"/>
      <c r="AQ20" s="132"/>
      <c r="AR20" s="132"/>
      <c r="AS20" s="132"/>
      <c r="AT20" s="132"/>
      <c r="AU20" s="132"/>
      <c r="AV20" s="132"/>
      <c r="AW20" s="132"/>
      <c r="AX20" s="132"/>
    </row>
    <row r="21" spans="1:50" x14ac:dyDescent="0.25">
      <c r="A21" s="133"/>
      <c r="B21" s="133"/>
      <c r="C21" s="164"/>
      <c r="D21" s="164"/>
      <c r="E21" s="164"/>
      <c r="F21" s="164"/>
      <c r="G21" s="39"/>
      <c r="H21" s="39"/>
      <c r="I21" s="39"/>
      <c r="J21" s="39"/>
      <c r="K21" s="130"/>
      <c r="L21" s="130"/>
      <c r="M21" s="130"/>
      <c r="N21" s="130"/>
      <c r="O21" s="164"/>
      <c r="P21" s="164"/>
      <c r="Q21" s="164"/>
      <c r="R21" s="164"/>
      <c r="S21" s="134"/>
      <c r="T21" s="134"/>
      <c r="U21" s="134"/>
      <c r="V21" s="134"/>
      <c r="W21" s="134"/>
      <c r="X21" s="134"/>
      <c r="Y21" s="131"/>
      <c r="Z21" s="131"/>
      <c r="AA21" s="131"/>
      <c r="AB21" s="131"/>
      <c r="AC21" s="131"/>
      <c r="AD21" s="131"/>
      <c r="AE21" s="131"/>
      <c r="AF21" s="131"/>
      <c r="AG21" s="131"/>
      <c r="AH21" s="131"/>
      <c r="AI21" s="131"/>
      <c r="AJ21" s="131"/>
      <c r="AK21" s="131"/>
      <c r="AL21" s="131"/>
      <c r="AM21" s="132"/>
      <c r="AN21" s="132"/>
      <c r="AO21" s="132"/>
      <c r="AP21" s="132"/>
      <c r="AQ21" s="132"/>
      <c r="AR21" s="132"/>
      <c r="AS21" s="132"/>
      <c r="AT21" s="132"/>
      <c r="AU21" s="132"/>
      <c r="AV21" s="132"/>
      <c r="AW21" s="132"/>
      <c r="AX21" s="132"/>
    </row>
    <row r="22" spans="1:50" x14ac:dyDescent="0.25">
      <c r="A22" s="130"/>
      <c r="B22" s="130"/>
      <c r="C22" s="164"/>
      <c r="D22" s="164"/>
      <c r="E22" s="164"/>
      <c r="F22" s="164"/>
      <c r="G22" s="39"/>
      <c r="H22" s="39"/>
      <c r="I22" s="39"/>
      <c r="J22" s="39"/>
      <c r="K22" s="130"/>
      <c r="L22" s="130"/>
      <c r="M22" s="130"/>
      <c r="N22" s="130"/>
      <c r="O22" s="164"/>
      <c r="P22" s="164"/>
      <c r="Q22" s="164"/>
      <c r="R22" s="164"/>
      <c r="S22" s="39"/>
      <c r="T22" s="39"/>
      <c r="U22" s="39"/>
      <c r="V22" s="39"/>
      <c r="W22" s="39"/>
      <c r="X22" s="39"/>
      <c r="Y22" s="131"/>
      <c r="Z22" s="131"/>
      <c r="AA22" s="131"/>
      <c r="AB22" s="131"/>
      <c r="AC22" s="131"/>
      <c r="AD22" s="131"/>
      <c r="AE22" s="131"/>
      <c r="AF22" s="131"/>
      <c r="AG22" s="131"/>
      <c r="AH22" s="131"/>
      <c r="AI22" s="131"/>
      <c r="AJ22" s="131"/>
      <c r="AK22" s="131"/>
      <c r="AL22" s="131"/>
      <c r="AM22" s="132"/>
      <c r="AN22" s="132"/>
      <c r="AO22" s="132"/>
      <c r="AP22" s="132"/>
      <c r="AQ22" s="132"/>
      <c r="AR22" s="132"/>
      <c r="AS22" s="132"/>
      <c r="AT22" s="132"/>
      <c r="AU22" s="132"/>
      <c r="AV22" s="132"/>
      <c r="AW22" s="132"/>
      <c r="AX22" s="132"/>
    </row>
    <row r="23" spans="1:50" x14ac:dyDescent="0.25">
      <c r="A23" s="130"/>
      <c r="B23" s="130"/>
      <c r="C23" s="164"/>
      <c r="D23" s="164"/>
      <c r="E23" s="164"/>
      <c r="F23" s="164"/>
      <c r="G23" s="39"/>
      <c r="H23" s="39"/>
      <c r="I23" s="39"/>
      <c r="J23" s="130"/>
      <c r="K23" s="130"/>
      <c r="L23" s="130"/>
      <c r="M23" s="130"/>
      <c r="N23" s="130"/>
      <c r="O23" s="164"/>
      <c r="P23" s="164"/>
      <c r="Q23" s="164"/>
      <c r="R23" s="164"/>
      <c r="S23" s="39"/>
      <c r="T23" s="39"/>
      <c r="U23" s="39"/>
      <c r="V23" s="39"/>
      <c r="W23" s="39"/>
      <c r="X23" s="130"/>
      <c r="Y23" s="131"/>
      <c r="Z23" s="131"/>
      <c r="AA23" s="131"/>
      <c r="AB23" s="131"/>
      <c r="AC23" s="131"/>
      <c r="AD23" s="131"/>
      <c r="AE23" s="131"/>
      <c r="AF23" s="131"/>
      <c r="AG23" s="131"/>
      <c r="AH23" s="131"/>
      <c r="AI23" s="131"/>
      <c r="AJ23" s="131"/>
      <c r="AK23" s="131"/>
      <c r="AL23" s="131"/>
      <c r="AM23" s="132"/>
      <c r="AN23" s="132"/>
      <c r="AO23" s="132"/>
      <c r="AP23" s="132"/>
      <c r="AQ23" s="132"/>
      <c r="AR23" s="132"/>
      <c r="AS23" s="132"/>
      <c r="AT23" s="132"/>
      <c r="AU23" s="132"/>
      <c r="AV23" s="132"/>
      <c r="AW23" s="132"/>
      <c r="AX23" s="132"/>
    </row>
    <row r="24" spans="1:50" x14ac:dyDescent="0.25">
      <c r="A24" s="170"/>
      <c r="B24" s="170"/>
      <c r="C24" s="164"/>
      <c r="D24" s="164"/>
      <c r="E24" s="164"/>
      <c r="F24" s="164"/>
      <c r="G24" s="39"/>
      <c r="H24" s="39"/>
      <c r="I24" s="39"/>
      <c r="J24" s="170"/>
      <c r="K24" s="170"/>
      <c r="L24" s="170"/>
      <c r="M24" s="170"/>
      <c r="N24" s="170"/>
      <c r="O24" s="164"/>
      <c r="P24" s="164"/>
      <c r="Q24" s="164"/>
      <c r="R24" s="164"/>
      <c r="S24" s="39"/>
      <c r="T24" s="39"/>
      <c r="U24" s="39"/>
      <c r="V24" s="39"/>
      <c r="W24" s="39"/>
      <c r="X24" s="170"/>
      <c r="Y24" s="171"/>
      <c r="Z24" s="171"/>
      <c r="AA24" s="171"/>
      <c r="AB24" s="171"/>
      <c r="AC24" s="171"/>
      <c r="AD24" s="171"/>
      <c r="AE24" s="171"/>
      <c r="AF24" s="171"/>
      <c r="AG24" s="171"/>
      <c r="AH24" s="171"/>
      <c r="AI24" s="171"/>
      <c r="AJ24" s="171"/>
      <c r="AK24" s="171"/>
      <c r="AL24" s="171"/>
    </row>
    <row r="25" spans="1:50" ht="12.75" customHeight="1" x14ac:dyDescent="0.25">
      <c r="Y25" s="171"/>
      <c r="Z25" s="171"/>
      <c r="AA25" s="171"/>
      <c r="AB25" s="171"/>
      <c r="AC25" s="171"/>
      <c r="AD25" s="171"/>
      <c r="AE25" s="171"/>
      <c r="AF25" s="171"/>
      <c r="AG25" s="171"/>
      <c r="AH25" s="171"/>
      <c r="AI25" s="171"/>
      <c r="AJ25" s="171"/>
      <c r="AK25" s="171"/>
      <c r="AL25" s="171"/>
    </row>
    <row r="26" spans="1:50" x14ac:dyDescent="0.25">
      <c r="A26" s="170"/>
      <c r="B26" s="170"/>
      <c r="C26" s="164"/>
      <c r="D26" s="164"/>
      <c r="E26" s="164"/>
      <c r="F26" s="164"/>
      <c r="G26" s="39"/>
      <c r="H26" s="39"/>
      <c r="I26" s="39"/>
      <c r="J26" s="170"/>
      <c r="K26" s="170"/>
      <c r="L26" s="170"/>
      <c r="M26" s="170"/>
      <c r="N26" s="170"/>
      <c r="O26" s="164"/>
      <c r="P26" s="164"/>
      <c r="Q26" s="164"/>
      <c r="R26" s="164"/>
      <c r="S26" s="39"/>
      <c r="T26" s="39"/>
      <c r="U26" s="39"/>
      <c r="V26" s="39"/>
      <c r="W26" s="39"/>
      <c r="X26" s="170"/>
      <c r="Y26" s="171"/>
      <c r="Z26" s="171"/>
      <c r="AA26" s="171"/>
      <c r="AB26" s="171"/>
      <c r="AC26" s="171"/>
      <c r="AD26" s="171"/>
      <c r="AE26" s="171"/>
      <c r="AF26" s="171"/>
      <c r="AG26" s="171"/>
      <c r="AH26" s="171"/>
      <c r="AI26" s="171"/>
      <c r="AJ26" s="171"/>
      <c r="AK26" s="171"/>
      <c r="AL26" s="171"/>
    </row>
    <row r="27" spans="1:50" x14ac:dyDescent="0.25">
      <c r="A27" s="170"/>
      <c r="B27" s="170"/>
      <c r="C27" s="164"/>
      <c r="D27" s="175"/>
      <c r="E27" s="175"/>
      <c r="F27" s="39"/>
      <c r="G27" s="39"/>
      <c r="H27" s="39"/>
      <c r="I27" s="39"/>
      <c r="J27" s="170"/>
      <c r="K27" s="170"/>
      <c r="L27" s="170"/>
      <c r="M27" s="170"/>
      <c r="N27" s="170"/>
      <c r="O27" s="164"/>
      <c r="P27" s="175"/>
      <c r="Q27" s="175"/>
      <c r="R27" s="39"/>
      <c r="S27" s="39"/>
      <c r="T27" s="39"/>
      <c r="U27" s="39"/>
      <c r="V27" s="39"/>
      <c r="W27" s="39"/>
      <c r="X27" s="170"/>
      <c r="Y27" s="171"/>
      <c r="Z27" s="171"/>
      <c r="AA27" s="171"/>
      <c r="AB27" s="171"/>
      <c r="AC27" s="171"/>
      <c r="AD27" s="171"/>
      <c r="AE27" s="171"/>
      <c r="AF27" s="171"/>
      <c r="AG27" s="171"/>
      <c r="AH27" s="171"/>
      <c r="AI27" s="171"/>
      <c r="AJ27" s="171"/>
      <c r="AK27" s="171"/>
      <c r="AL27" s="171"/>
    </row>
    <row r="28" spans="1:50" x14ac:dyDescent="0.25">
      <c r="A28" s="170"/>
      <c r="B28" s="170"/>
      <c r="C28" s="164"/>
      <c r="D28" s="175"/>
      <c r="E28" s="175"/>
      <c r="F28" s="170"/>
      <c r="G28" s="170"/>
      <c r="H28" s="170"/>
      <c r="I28" s="170"/>
      <c r="J28" s="170"/>
      <c r="K28" s="170"/>
      <c r="L28" s="170"/>
      <c r="M28" s="170"/>
      <c r="N28" s="170"/>
      <c r="O28" s="164"/>
      <c r="P28" s="175"/>
      <c r="Q28" s="175"/>
      <c r="R28" s="170"/>
      <c r="S28" s="170"/>
      <c r="T28" s="170"/>
      <c r="U28" s="170"/>
      <c r="V28" s="170"/>
      <c r="W28" s="170"/>
      <c r="X28" s="170"/>
      <c r="Y28" s="171"/>
      <c r="Z28" s="171"/>
      <c r="AA28" s="171"/>
      <c r="AB28" s="171"/>
      <c r="AC28" s="171"/>
      <c r="AD28" s="171"/>
      <c r="AE28" s="171"/>
      <c r="AF28" s="171"/>
      <c r="AG28" s="171"/>
      <c r="AH28" s="171"/>
      <c r="AI28" s="171"/>
      <c r="AJ28" s="171"/>
      <c r="AK28" s="171"/>
      <c r="AL28" s="171"/>
    </row>
    <row r="29" spans="1:50" x14ac:dyDescent="0.25">
      <c r="A29" s="170"/>
      <c r="B29" s="170"/>
      <c r="C29" s="164"/>
      <c r="D29" s="175"/>
      <c r="E29" s="175"/>
      <c r="F29" s="170"/>
      <c r="G29" s="170"/>
      <c r="H29" s="170"/>
      <c r="I29" s="170"/>
      <c r="J29" s="170"/>
      <c r="K29" s="170"/>
      <c r="L29" s="170"/>
      <c r="M29" s="170"/>
      <c r="N29" s="170"/>
      <c r="O29" s="164"/>
      <c r="P29" s="175"/>
      <c r="Q29" s="175"/>
      <c r="R29" s="170"/>
      <c r="T29" s="170"/>
      <c r="U29" s="170"/>
      <c r="V29" s="170"/>
      <c r="W29" s="170"/>
      <c r="X29" s="170"/>
      <c r="Y29" s="171"/>
      <c r="Z29" s="171"/>
      <c r="AA29" s="171"/>
      <c r="AB29" s="171"/>
      <c r="AC29" s="171"/>
      <c r="AD29" s="171"/>
      <c r="AE29" s="171"/>
      <c r="AF29" s="171"/>
      <c r="AG29" s="171"/>
      <c r="AH29" s="171"/>
      <c r="AI29" s="171"/>
      <c r="AJ29" s="171"/>
      <c r="AK29" s="171"/>
      <c r="AL29" s="171"/>
    </row>
    <row r="30" spans="1:50" x14ac:dyDescent="0.25">
      <c r="A30" s="170"/>
      <c r="B30" s="170"/>
      <c r="C30" s="176"/>
      <c r="D30" s="170"/>
      <c r="E30" s="170"/>
      <c r="F30" s="170"/>
      <c r="G30" s="135" t="s">
        <v>109</v>
      </c>
      <c r="H30" s="170">
        <v>30</v>
      </c>
      <c r="I30" s="170"/>
      <c r="J30" s="170"/>
      <c r="K30" s="170"/>
      <c r="L30" s="170"/>
      <c r="M30" s="170"/>
      <c r="N30" s="170"/>
      <c r="O30" s="176"/>
      <c r="P30" s="170"/>
      <c r="Q30" s="170"/>
      <c r="R30" s="170"/>
      <c r="S30" s="135" t="s">
        <v>109</v>
      </c>
      <c r="T30" s="170">
        <v>30</v>
      </c>
      <c r="U30" s="170"/>
      <c r="V30" s="170"/>
      <c r="W30" s="170"/>
      <c r="X30" s="170"/>
      <c r="Y30" s="171"/>
      <c r="Z30" s="171"/>
      <c r="AA30" s="171"/>
      <c r="AB30" s="171"/>
      <c r="AC30" s="171"/>
      <c r="AD30" s="171"/>
      <c r="AE30" s="171"/>
      <c r="AF30" s="171"/>
      <c r="AG30" s="171"/>
      <c r="AH30" s="171"/>
      <c r="AI30" s="171"/>
      <c r="AJ30" s="171"/>
      <c r="AK30" s="171"/>
      <c r="AL30" s="171"/>
    </row>
    <row r="31" spans="1:50" x14ac:dyDescent="0.25">
      <c r="A31" s="170"/>
      <c r="B31" s="170"/>
      <c r="C31" s="176"/>
      <c r="D31" s="170"/>
      <c r="E31" s="170"/>
      <c r="F31" s="170"/>
      <c r="G31" s="135" t="s">
        <v>110</v>
      </c>
      <c r="H31" s="170">
        <v>12</v>
      </c>
      <c r="I31" s="170"/>
      <c r="J31" s="170"/>
      <c r="K31" s="170"/>
      <c r="L31" s="170"/>
      <c r="M31" s="170"/>
      <c r="N31" s="170"/>
      <c r="O31" s="176"/>
      <c r="P31" s="170"/>
      <c r="Q31" s="170"/>
      <c r="R31" s="170"/>
      <c r="S31" s="135" t="s">
        <v>110</v>
      </c>
      <c r="T31" s="170">
        <v>12</v>
      </c>
      <c r="U31" s="170"/>
      <c r="V31" s="170"/>
      <c r="W31" s="170"/>
      <c r="X31" s="170"/>
      <c r="Y31" s="171"/>
      <c r="Z31" s="171"/>
      <c r="AA31" s="171"/>
      <c r="AB31" s="171"/>
      <c r="AC31" s="171"/>
      <c r="AD31" s="171"/>
      <c r="AE31" s="171"/>
      <c r="AF31" s="171"/>
      <c r="AG31" s="171"/>
      <c r="AH31" s="171"/>
      <c r="AI31" s="171"/>
      <c r="AJ31" s="171"/>
      <c r="AK31" s="171"/>
      <c r="AL31" s="171"/>
    </row>
    <row r="32" spans="1:50" x14ac:dyDescent="0.25">
      <c r="A32" s="170"/>
      <c r="B32" s="170"/>
      <c r="C32" s="176"/>
      <c r="D32" s="170"/>
      <c r="E32" s="170"/>
      <c r="F32" s="170"/>
      <c r="G32" s="170"/>
      <c r="H32" s="170"/>
      <c r="I32" s="170"/>
      <c r="J32" s="170"/>
      <c r="K32" s="170"/>
      <c r="L32" s="170"/>
      <c r="M32" s="170"/>
      <c r="N32" s="170"/>
      <c r="O32" s="176"/>
      <c r="P32" s="170"/>
      <c r="Q32" s="170"/>
      <c r="R32" s="170"/>
      <c r="S32" s="170"/>
      <c r="T32" s="170"/>
      <c r="U32" s="170"/>
      <c r="V32" s="170"/>
      <c r="W32" s="170"/>
      <c r="X32" s="170"/>
      <c r="Y32" s="171"/>
      <c r="Z32" s="171"/>
      <c r="AA32" s="171"/>
      <c r="AB32" s="171"/>
      <c r="AC32" s="171"/>
      <c r="AD32" s="171"/>
      <c r="AE32" s="171"/>
      <c r="AF32" s="171"/>
      <c r="AG32" s="171"/>
      <c r="AH32" s="171"/>
      <c r="AI32" s="171"/>
      <c r="AJ32" s="171"/>
      <c r="AK32" s="171"/>
      <c r="AL32" s="171"/>
    </row>
    <row r="33" spans="1:38" x14ac:dyDescent="0.25">
      <c r="A33" s="170"/>
      <c r="B33" s="170"/>
      <c r="C33" s="176"/>
      <c r="D33" s="170"/>
      <c r="E33" s="170"/>
      <c r="F33" s="170"/>
      <c r="G33" s="170"/>
      <c r="H33" s="170"/>
      <c r="I33" s="170"/>
      <c r="J33" s="170"/>
      <c r="K33" s="170"/>
      <c r="L33" s="170"/>
      <c r="M33" s="170"/>
      <c r="N33" s="170"/>
      <c r="O33" s="176"/>
      <c r="P33" s="170"/>
      <c r="Q33" s="170"/>
      <c r="R33" s="170"/>
      <c r="S33" s="170"/>
      <c r="T33" s="170"/>
      <c r="U33" s="170"/>
      <c r="V33" s="170"/>
      <c r="W33" s="170"/>
      <c r="X33" s="170"/>
      <c r="Y33" s="171"/>
      <c r="Z33" s="171"/>
      <c r="AA33" s="171"/>
      <c r="AB33" s="171"/>
      <c r="AC33" s="171"/>
      <c r="AD33" s="171"/>
      <c r="AE33" s="171"/>
      <c r="AF33" s="171"/>
      <c r="AG33" s="171"/>
      <c r="AH33" s="171"/>
      <c r="AI33" s="171"/>
      <c r="AJ33" s="171"/>
      <c r="AK33" s="171"/>
      <c r="AL33" s="171"/>
    </row>
    <row r="34" spans="1:38" x14ac:dyDescent="0.25">
      <c r="A34" s="170"/>
      <c r="B34" s="136"/>
      <c r="C34" s="137"/>
      <c r="D34" s="170"/>
      <c r="E34" s="170"/>
      <c r="F34" s="170"/>
      <c r="G34" s="170"/>
      <c r="H34" s="170"/>
      <c r="I34" s="170"/>
      <c r="J34" s="170"/>
      <c r="K34" s="170"/>
      <c r="L34" s="170"/>
      <c r="M34" s="170"/>
      <c r="N34" s="170"/>
      <c r="O34" s="176"/>
      <c r="P34" s="170"/>
      <c r="Q34" s="170"/>
      <c r="R34" s="170"/>
      <c r="S34" s="170"/>
      <c r="T34" s="170"/>
      <c r="U34" s="170"/>
      <c r="V34" s="170"/>
      <c r="W34" s="170"/>
      <c r="X34" s="170"/>
      <c r="Y34" s="171"/>
      <c r="Z34" s="171"/>
      <c r="AA34" s="171"/>
      <c r="AB34" s="171"/>
      <c r="AC34" s="171"/>
      <c r="AD34" s="171"/>
      <c r="AE34" s="171"/>
      <c r="AF34" s="171"/>
      <c r="AG34" s="171"/>
      <c r="AH34" s="171"/>
      <c r="AI34" s="171"/>
      <c r="AJ34" s="171"/>
      <c r="AK34" s="171"/>
      <c r="AL34" s="171"/>
    </row>
    <row r="35" spans="1:38" x14ac:dyDescent="0.25">
      <c r="A35" s="170"/>
      <c r="B35" s="136"/>
      <c r="C35" s="137"/>
      <c r="D35" s="170"/>
      <c r="E35" s="170"/>
      <c r="F35" s="170"/>
      <c r="G35" s="170"/>
      <c r="H35" s="170"/>
      <c r="I35" s="170"/>
      <c r="J35" s="170"/>
      <c r="K35" s="170"/>
      <c r="L35" s="170"/>
      <c r="M35" s="170"/>
      <c r="N35" s="170"/>
      <c r="O35" s="170"/>
      <c r="P35" s="170"/>
      <c r="Q35" s="170"/>
      <c r="R35" s="170"/>
      <c r="S35" s="170"/>
      <c r="T35" s="170"/>
      <c r="U35" s="170"/>
      <c r="V35" s="170"/>
      <c r="W35" s="170"/>
      <c r="X35" s="170"/>
      <c r="Y35" s="171"/>
      <c r="Z35" s="171"/>
      <c r="AA35" s="171"/>
      <c r="AB35" s="171"/>
      <c r="AC35" s="171"/>
      <c r="AD35" s="171"/>
      <c r="AE35" s="171"/>
      <c r="AF35" s="171"/>
      <c r="AG35" s="171"/>
      <c r="AH35" s="171"/>
      <c r="AI35" s="171"/>
      <c r="AJ35" s="171"/>
      <c r="AK35" s="171"/>
      <c r="AL35" s="171"/>
    </row>
    <row r="36" spans="1:38" x14ac:dyDescent="0.25">
      <c r="A36" s="170"/>
      <c r="B36" s="170"/>
      <c r="C36" s="137"/>
      <c r="D36" s="170"/>
      <c r="E36" s="170"/>
      <c r="F36" s="170"/>
      <c r="G36" s="170"/>
      <c r="H36" s="170"/>
      <c r="I36" s="170"/>
      <c r="J36" s="170"/>
      <c r="K36" s="170"/>
      <c r="L36" s="170"/>
      <c r="M36" s="170"/>
      <c r="N36" s="170"/>
      <c r="O36" s="170"/>
      <c r="P36" s="170"/>
      <c r="Q36" s="170"/>
      <c r="R36" s="170"/>
      <c r="S36" s="170"/>
      <c r="T36" s="170"/>
      <c r="U36" s="170"/>
      <c r="V36" s="170"/>
      <c r="W36" s="170"/>
      <c r="X36" s="170"/>
      <c r="Y36" s="171"/>
      <c r="Z36" s="171"/>
      <c r="AA36" s="171"/>
      <c r="AB36" s="171"/>
      <c r="AC36" s="171"/>
      <c r="AD36" s="171"/>
      <c r="AE36" s="171"/>
      <c r="AF36" s="171"/>
      <c r="AG36" s="171"/>
      <c r="AH36" s="171"/>
      <c r="AI36" s="171"/>
      <c r="AJ36" s="171"/>
      <c r="AK36" s="171"/>
      <c r="AL36" s="171"/>
    </row>
    <row r="37" spans="1:38" x14ac:dyDescent="0.25">
      <c r="A37" s="170"/>
      <c r="C37" s="138" t="s">
        <v>121</v>
      </c>
      <c r="D37" s="170"/>
      <c r="E37" s="170"/>
      <c r="F37" s="170"/>
      <c r="G37" s="170"/>
      <c r="H37" s="170"/>
      <c r="I37" s="170"/>
      <c r="J37" s="170"/>
      <c r="K37" s="170"/>
      <c r="L37" s="170"/>
      <c r="M37" s="170"/>
      <c r="N37" s="170"/>
      <c r="O37" s="170"/>
      <c r="P37" s="170"/>
      <c r="Q37" s="170"/>
      <c r="R37" s="170"/>
      <c r="S37" s="170"/>
      <c r="T37" s="170"/>
      <c r="U37" s="170"/>
      <c r="V37" s="170"/>
      <c r="W37" s="170"/>
      <c r="X37" s="170"/>
      <c r="Y37" s="171"/>
      <c r="Z37" s="171"/>
      <c r="AA37" s="171"/>
      <c r="AB37" s="171"/>
      <c r="AC37" s="171"/>
      <c r="AD37" s="171"/>
      <c r="AE37" s="171"/>
      <c r="AF37" s="171"/>
      <c r="AG37" s="171"/>
      <c r="AH37" s="171"/>
      <c r="AI37" s="171"/>
      <c r="AJ37" s="171"/>
      <c r="AK37" s="171"/>
      <c r="AL37" s="171"/>
    </row>
    <row r="38" spans="1:38" x14ac:dyDescent="0.25">
      <c r="A38" s="170"/>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1"/>
      <c r="Z38" s="171"/>
      <c r="AA38" s="171"/>
      <c r="AB38" s="171"/>
      <c r="AC38" s="171"/>
      <c r="AD38" s="171"/>
      <c r="AE38" s="171"/>
      <c r="AF38" s="171"/>
      <c r="AG38" s="171"/>
      <c r="AH38" s="171"/>
      <c r="AI38" s="171"/>
      <c r="AJ38" s="171"/>
      <c r="AK38" s="171"/>
      <c r="AL38" s="171"/>
    </row>
    <row r="39" spans="1:38" x14ac:dyDescent="0.25">
      <c r="A39" s="170"/>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1"/>
      <c r="Z39" s="171"/>
      <c r="AA39" s="171"/>
      <c r="AB39" s="171"/>
      <c r="AC39" s="171"/>
      <c r="AD39" s="171"/>
      <c r="AE39" s="171"/>
      <c r="AF39" s="171"/>
      <c r="AG39" s="171"/>
      <c r="AH39" s="171"/>
      <c r="AI39" s="171"/>
      <c r="AJ39" s="171"/>
      <c r="AK39" s="171"/>
      <c r="AL39" s="171"/>
    </row>
    <row r="40" spans="1:38" x14ac:dyDescent="0.25">
      <c r="A40" s="170"/>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1"/>
      <c r="Z40" s="171"/>
      <c r="AA40" s="171"/>
      <c r="AB40" s="171"/>
      <c r="AC40" s="171"/>
      <c r="AD40" s="171"/>
      <c r="AE40" s="171"/>
      <c r="AF40" s="171"/>
      <c r="AG40" s="171"/>
      <c r="AH40" s="171"/>
      <c r="AI40" s="171"/>
      <c r="AJ40" s="171"/>
      <c r="AK40" s="171"/>
      <c r="AL40" s="171"/>
    </row>
    <row r="41" spans="1:38" x14ac:dyDescent="0.25">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1"/>
      <c r="Z41" s="171"/>
      <c r="AA41" s="171"/>
      <c r="AB41" s="171"/>
      <c r="AC41" s="171"/>
      <c r="AD41" s="171"/>
      <c r="AE41" s="171"/>
      <c r="AF41" s="171"/>
      <c r="AG41" s="171"/>
      <c r="AH41" s="171"/>
      <c r="AI41" s="171"/>
      <c r="AJ41" s="171"/>
      <c r="AK41" s="171"/>
      <c r="AL41" s="171"/>
    </row>
    <row r="42" spans="1:38" x14ac:dyDescent="0.25">
      <c r="A42" s="170"/>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1"/>
      <c r="Z42" s="171"/>
      <c r="AA42" s="171"/>
      <c r="AB42" s="171"/>
      <c r="AC42" s="171"/>
      <c r="AD42" s="171"/>
      <c r="AE42" s="171"/>
      <c r="AF42" s="171"/>
      <c r="AG42" s="171"/>
      <c r="AH42" s="171"/>
      <c r="AI42" s="171"/>
      <c r="AJ42" s="171"/>
      <c r="AK42" s="171"/>
      <c r="AL42" s="171"/>
    </row>
    <row r="43" spans="1:38" ht="12.75" customHeight="1" x14ac:dyDescent="0.25">
      <c r="A43" s="170"/>
      <c r="X43" s="170"/>
      <c r="Y43" s="171"/>
      <c r="Z43" s="171"/>
      <c r="AA43" s="171"/>
      <c r="AB43" s="171"/>
      <c r="AC43" s="171"/>
      <c r="AD43" s="171"/>
      <c r="AE43" s="171"/>
      <c r="AF43" s="171"/>
      <c r="AG43" s="171"/>
      <c r="AH43" s="171"/>
      <c r="AI43" s="171"/>
      <c r="AJ43" s="171"/>
      <c r="AK43" s="171"/>
      <c r="AL43" s="171"/>
    </row>
    <row r="44" spans="1:38" ht="41.25" customHeight="1" x14ac:dyDescent="0.25">
      <c r="A44" s="170"/>
      <c r="B44" s="167" t="s">
        <v>101</v>
      </c>
      <c r="C44" s="167"/>
      <c r="D44" s="167"/>
      <c r="E44" s="167"/>
      <c r="F44" s="167"/>
      <c r="G44" s="167"/>
      <c r="H44" s="167"/>
      <c r="I44" s="167"/>
      <c r="J44" s="167"/>
      <c r="K44" s="167"/>
      <c r="L44" s="167"/>
      <c r="M44" s="167"/>
      <c r="N44" s="167"/>
      <c r="O44" s="167"/>
      <c r="P44" s="167"/>
      <c r="Q44" s="167"/>
      <c r="R44" s="167"/>
      <c r="S44" s="167"/>
      <c r="T44" s="167"/>
      <c r="U44" s="167"/>
      <c r="V44" s="167"/>
      <c r="W44" s="167"/>
      <c r="X44" s="170"/>
      <c r="Y44" s="171"/>
      <c r="Z44" s="171"/>
      <c r="AA44" s="171"/>
      <c r="AB44" s="171"/>
      <c r="AC44" s="171"/>
      <c r="AD44" s="171"/>
      <c r="AE44" s="171"/>
      <c r="AF44" s="171"/>
      <c r="AG44" s="171"/>
      <c r="AH44" s="171"/>
      <c r="AI44" s="171"/>
      <c r="AJ44" s="171"/>
      <c r="AK44" s="171"/>
      <c r="AL44" s="171"/>
    </row>
    <row r="45" spans="1:38" x14ac:dyDescent="0.25">
      <c r="A45" s="170"/>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1"/>
      <c r="Z45" s="171"/>
      <c r="AA45" s="171"/>
      <c r="AB45" s="171"/>
      <c r="AC45" s="171"/>
      <c r="AD45" s="171"/>
      <c r="AE45" s="171"/>
      <c r="AF45" s="171"/>
      <c r="AG45" s="171"/>
      <c r="AH45" s="171"/>
      <c r="AI45" s="171"/>
      <c r="AJ45" s="171"/>
      <c r="AK45" s="171"/>
      <c r="AL45" s="171"/>
    </row>
    <row r="46" spans="1:38" x14ac:dyDescent="0.25">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row>
    <row r="47" spans="1:38" x14ac:dyDescent="0.25">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row>
    <row r="48" spans="1:38" x14ac:dyDescent="0.25">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row>
    <row r="49" spans="1:38" x14ac:dyDescent="0.25">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row>
    <row r="50" spans="1:38" x14ac:dyDescent="0.25">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row>
    <row r="51" spans="1:38" x14ac:dyDescent="0.25">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row>
    <row r="52" spans="1:38" x14ac:dyDescent="0.25">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row>
    <row r="53" spans="1:38" x14ac:dyDescent="0.25">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row>
    <row r="54" spans="1:38" x14ac:dyDescent="0.25">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row>
    <row r="55" spans="1:38" x14ac:dyDescent="0.25">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row>
    <row r="56" spans="1:38" x14ac:dyDescent="0.25">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row>
    <row r="57" spans="1:38" x14ac:dyDescent="0.25">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row>
    <row r="58" spans="1:38" x14ac:dyDescent="0.25">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69" t="str">
        <f>HYPERLINK("http://www.str.com/data-insights/resources/glossary", "For all STR definitions, please visit www.str.com/data-insights/resources/glossary")</f>
        <v>For all STR definitions, please visit www.str.com/data-insights/resources/glossary</v>
      </c>
      <c r="B5" s="169"/>
      <c r="C5" s="169"/>
      <c r="D5" s="169"/>
      <c r="E5" s="169"/>
      <c r="F5" s="16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69" t="str">
        <f>HYPERLINK("http://www.str.com/data-insights/resources/FAQ", "For all STR FAQs, please click here or visit http://www.str.com/data-insights/resources/FAQ")</f>
        <v>For all STR FAQs, please click here or visit http://www.str.com/data-insights/resources/FAQ</v>
      </c>
      <c r="B9" s="169"/>
      <c r="C9" s="169"/>
      <c r="D9" s="169"/>
      <c r="E9" s="169"/>
      <c r="F9" s="16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69" t="str">
        <f>HYPERLINK("http://www.str.com/contact", "For additional support, please contact your regional office")</f>
        <v>For additional support, please contact your regional office</v>
      </c>
      <c r="B12" s="169"/>
      <c r="C12" s="169"/>
      <c r="D12" s="169"/>
      <c r="E12" s="169"/>
      <c r="F12" s="169"/>
      <c r="G12" s="169"/>
      <c r="H12" s="169"/>
      <c r="I12" s="169"/>
      <c r="J12" s="16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68" t="str">
        <f>HYPERLINK("http://www.hotelnewsnow.com/", "For the latest in industry news, visit HotelNewsNow.com.")</f>
        <v>For the latest in industry news, visit HotelNewsNow.com.</v>
      </c>
      <c r="B14" s="168"/>
      <c r="C14" s="168"/>
      <c r="D14" s="168"/>
      <c r="E14" s="168"/>
      <c r="F14" s="168"/>
      <c r="G14" s="168"/>
      <c r="H14" s="168"/>
      <c r="I14" s="16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68" t="str">
        <f>HYPERLINK("http://www.hoteldataconference.com/", "To learn more about the Hotel Data Conference, visit HotelDataConference.com.")</f>
        <v>To learn more about the Hotel Data Conference, visit HotelDataConference.com.</v>
      </c>
      <c r="B15" s="168"/>
      <c r="C15" s="168"/>
      <c r="D15" s="168"/>
      <c r="E15" s="168"/>
      <c r="F15" s="168"/>
      <c r="G15" s="168"/>
      <c r="H15" s="168"/>
      <c r="I15" s="16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288DB45-085D-49D5-A05C-293E675EDB28}"/>
</file>

<file path=customXml/itemProps2.xml><?xml version="1.0" encoding="utf-8"?>
<ds:datastoreItem xmlns:ds="http://schemas.openxmlformats.org/officeDocument/2006/customXml" ds:itemID="{42BA482B-8FCA-4CDE-8C7C-9D053F3A4AB4}"/>
</file>

<file path=customXml/itemProps3.xml><?xml version="1.0" encoding="utf-8"?>
<ds:datastoreItem xmlns:ds="http://schemas.openxmlformats.org/officeDocument/2006/customXml" ds:itemID="{11256F90-8C09-4198-9DAC-E417887EA8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2022-02-23T17:43:05Z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