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heckCompatibility="1"/>
  <xr:revisionPtr revIDLastSave="0" documentId="13_ncr:1_{0B56F522-30D2-4DAB-B5BF-4AB38BDDEA43}" xr6:coauthVersionLast="47" xr6:coauthVersionMax="47" xr10:uidLastSave="{00000000-0000-0000-0000-000000000000}"/>
  <workbookProtection workbookAlgorithmName="SHA-512" workbookHashValue="2XLArOyJl8Bh3jdXNUOKjcrxHFh7sojGVLDhj6WzvY5hOFmdWkIese5s97WE2qCMALsJ2xC9M6AYVp1oS5/ZVg==" workbookSaltValue="MorVlgPevQ26sbVaAbCoTw=="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7" l="1"/>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U32" i="22"/>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<sst xmlns="http://schemas.openxmlformats.org/spreadsheetml/2006/main" count="758" uniqueCount="122">
  <si>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</si>
  <si>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</si>
  <si>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</si>
  <si>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</si>
  <si>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</si>
  <si>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</si>
  <si>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</si>
  <si>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</si>
  <si>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</si>
  <si>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</si>
  <si>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</si>
  <si>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</si>
  <si>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</si>
  <si>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</si>
  <si>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</si>
  <si>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</si>
  <si>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</si>
  <si>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</si>
  <si>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</si>
  <si>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</si>
  <si>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</si>
  <si>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</si>
  <si>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</si>
  <si>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</si>
  <si>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</si>
  <si>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</si>
  <si>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</si>
  <si>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</si>
  <si>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</si>
  <si>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</si>
  <si>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</si>
  <si>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</si>
  <si>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</si>
  <si>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</si>
  <si>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</si>
  <si>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</si>
  <si>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</si>
  <si>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</si>
  <si>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</si>
  <si>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</si>
  <si>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</si>
  <si>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</si>
  <si>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</si>
  <si>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</si>
  <si>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</si>
  <si>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</si>
  <si>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</si>
  <si>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</si>
  <si>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</si>
  <si>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</si>
  <si>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</si>
  <si>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</si>
  <si>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</si>
  <si>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</si>
  <si>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</si>
  <si>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</si>
  <si>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</si>
  <si>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</si>
  <si>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</si>
  <si>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</si>
  <si>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</si>
  <si>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</si>
  <si>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</si>
  <si>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</si>
  <si>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</si>
  <si>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</si>
  <si>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</si>
  <si>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</si>
  <si>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</si>
  <si>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</si>
  <si>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</si>
  <si>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</si>
  <si>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</si>
  <si>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</si>
  <si>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</si>
  <si>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</si>
  <si>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</si>
  <si>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</si>
  <si>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</si>
  <si>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</si>
  <si>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</si>
  <si>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</si>
  <si>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</si>
  <si>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</si>
  <si>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</si>
  <si>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</si>
  <si>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</si>
  <si>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</si>
  <si>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</si>
  <si>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</si>
  <si>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</si>
  <si>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</si>
  <si>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</si>
  <si>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</si>
  <si>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</si>
  <si>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</si>
  <si>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</si>
  <si>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</si>
  <si>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</si>
  <si>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</si>
  <si>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</si>
  <si>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</si>
  <si>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</si>
  <si>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</si>
  <si>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</si>
  <si>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</si>
  <si>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</si>
  <si>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</si>
  <si>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</si>
  <si>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</si>
  <si>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</si>
  <si>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Jun / Jul</t>
  </si>
  <si>
    <t>Jul</t>
  </si>
  <si>
    <t>Monday, Jul 4th</t>
  </si>
  <si>
    <t xml:space="preserve"> - Independence Day</t>
  </si>
  <si>
    <t>Sunday, Jul 4th</t>
  </si>
  <si>
    <t>For the Week of July 17, 2022 to July 23, 2022</t>
  </si>
  <si>
    <t>Jul / Aug</t>
  </si>
  <si>
    <t>Aug</t>
  </si>
  <si>
    <r>
      <t>Note:</t>
    </r>
    <r>
      <rPr>
        <sz val="10"/>
        <rFont val="Arial"/>
      </rPr>
      <t xml:space="preserve"> Weekdays - Sunday through Thursday,  Weekends - Friday and Saturday</t>
    </r>
  </si>
  <si>
    <t>Week of July 17, 2022 - July 23, 2022</t>
  </si>
  <si>
    <t>June 26, 2022 - July 23,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</si>
</sst>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6">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28" fillId="0" borderId="0" xfId="0" applyFont="1" applyAlignment="1">
      <alignment horizontal="right"/>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L1" sqref="L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0" t="s">
        <v>120</v>
      </c>
      <c r="B1" s="143" t="s">
        <v>67</v>
      </c>
      <c r="C1" s="144"/>
      <c r="D1" s="144"/>
      <c r="E1" s="144"/>
      <c r="F1" s="144"/>
      <c r="G1" s="144"/>
      <c r="H1" s="144"/>
      <c r="I1" s="144"/>
      <c r="J1" s="144"/>
      <c r="K1" s="145"/>
      <c r="L1" s="49"/>
      <c r="M1" s="143" t="s">
        <v>74</v>
      </c>
      <c r="N1" s="144"/>
      <c r="O1" s="144"/>
      <c r="P1" s="144"/>
      <c r="Q1" s="144"/>
      <c r="R1" s="144"/>
      <c r="S1" s="144"/>
      <c r="T1" s="144"/>
      <c r="U1" s="144"/>
      <c r="V1" s="145"/>
      <c r="W1" s="49"/>
      <c r="X1" s="143" t="s">
        <v>68</v>
      </c>
      <c r="Y1" s="144"/>
      <c r="Z1" s="144"/>
      <c r="AA1" s="144"/>
      <c r="AB1" s="144"/>
      <c r="AC1" s="144"/>
      <c r="AD1" s="144"/>
      <c r="AE1" s="144"/>
      <c r="AF1" s="144"/>
      <c r="AG1" s="145"/>
      <c r="AH1" s="49"/>
      <c r="AI1" s="143" t="s">
        <v>75</v>
      </c>
      <c r="AJ1" s="144"/>
      <c r="AK1" s="144"/>
      <c r="AL1" s="144"/>
      <c r="AM1" s="144"/>
      <c r="AN1" s="144"/>
      <c r="AO1" s="144"/>
      <c r="AP1" s="144"/>
      <c r="AQ1" s="144"/>
      <c r="AR1" s="145"/>
      <c r="AS1" s="50"/>
      <c r="AT1" s="143" t="s">
        <v>69</v>
      </c>
      <c r="AU1" s="144"/>
      <c r="AV1" s="144"/>
      <c r="AW1" s="144"/>
      <c r="AX1" s="144"/>
      <c r="AY1" s="144"/>
      <c r="AZ1" s="144"/>
      <c r="BA1" s="144"/>
      <c r="BB1" s="144"/>
      <c r="BC1" s="145"/>
      <c r="BD1" s="50"/>
      <c r="BE1" s="143" t="s">
        <v>76</v>
      </c>
      <c r="BF1" s="144"/>
      <c r="BG1" s="144"/>
      <c r="BH1" s="144"/>
      <c r="BI1" s="144"/>
      <c r="BJ1" s="144"/>
      <c r="BK1" s="144"/>
      <c r="BL1" s="144"/>
      <c r="BM1" s="144"/>
      <c r="BN1" s="145"/>
    </row>
    <row r="2" spans="1:66" x14ac:dyDescent="0.35">
      <c r="A2" s="140"/>
      <c r="B2" s="52"/>
      <c r="C2" s="53"/>
      <c r="D2" s="53"/>
      <c r="E2" s="53"/>
      <c r="F2" s="53"/>
      <c r="G2" s="141" t="s">
        <v>65</v>
      </c>
      <c r="H2" s="53"/>
      <c r="I2" s="53"/>
      <c r="J2" s="141" t="s">
        <v>66</v>
      </c>
      <c r="K2" s="142" t="s">
        <v>57</v>
      </c>
      <c r="L2" s="54"/>
      <c r="M2" s="52"/>
      <c r="N2" s="53"/>
      <c r="O2" s="53"/>
      <c r="P2" s="53"/>
      <c r="Q2" s="53"/>
      <c r="R2" s="141" t="s">
        <v>65</v>
      </c>
      <c r="S2" s="53"/>
      <c r="T2" s="53"/>
      <c r="U2" s="141" t="s">
        <v>66</v>
      </c>
      <c r="V2" s="142" t="s">
        <v>57</v>
      </c>
      <c r="W2" s="54"/>
      <c r="X2" s="52"/>
      <c r="Y2" s="53"/>
      <c r="Z2" s="53"/>
      <c r="AA2" s="53"/>
      <c r="AB2" s="53"/>
      <c r="AC2" s="141" t="s">
        <v>65</v>
      </c>
      <c r="AD2" s="53"/>
      <c r="AE2" s="53"/>
      <c r="AF2" s="141" t="s">
        <v>66</v>
      </c>
      <c r="AG2" s="142" t="s">
        <v>57</v>
      </c>
      <c r="AH2" s="54"/>
      <c r="AI2" s="52"/>
      <c r="AJ2" s="53"/>
      <c r="AK2" s="53"/>
      <c r="AL2" s="53"/>
      <c r="AM2" s="53"/>
      <c r="AN2" s="141" t="s">
        <v>65</v>
      </c>
      <c r="AO2" s="53"/>
      <c r="AP2" s="53"/>
      <c r="AQ2" s="141" t="s">
        <v>66</v>
      </c>
      <c r="AR2" s="142" t="s">
        <v>57</v>
      </c>
      <c r="AS2" s="50"/>
      <c r="AT2" s="52"/>
      <c r="AU2" s="53"/>
      <c r="AV2" s="53"/>
      <c r="AW2" s="53"/>
      <c r="AX2" s="53"/>
      <c r="AY2" s="141" t="s">
        <v>65</v>
      </c>
      <c r="AZ2" s="53"/>
      <c r="BA2" s="53"/>
      <c r="BB2" s="141" t="s">
        <v>66</v>
      </c>
      <c r="BC2" s="142" t="s">
        <v>57</v>
      </c>
      <c r="BD2" s="54"/>
      <c r="BE2" s="52"/>
      <c r="BF2" s="53"/>
      <c r="BG2" s="53"/>
      <c r="BH2" s="53"/>
      <c r="BI2" s="53"/>
      <c r="BJ2" s="141" t="s">
        <v>65</v>
      </c>
      <c r="BK2" s="53"/>
      <c r="BL2" s="53"/>
      <c r="BM2" s="141" t="s">
        <v>66</v>
      </c>
      <c r="BN2" s="142" t="s">
        <v>57</v>
      </c>
    </row>
    <row r="3" spans="1:66" x14ac:dyDescent="0.35">
      <c r="A3" s="140"/>
      <c r="B3" s="56" t="s">
        <v>58</v>
      </c>
      <c r="C3" s="57" t="s">
        <v>59</v>
      </c>
      <c r="D3" s="57" t="s">
        <v>60</v>
      </c>
      <c r="E3" s="57" t="s">
        <v>61</v>
      </c>
      <c r="F3" s="57" t="s">
        <v>62</v>
      </c>
      <c r="G3" s="141"/>
      <c r="H3" s="57" t="s">
        <v>63</v>
      </c>
      <c r="I3" s="57" t="s">
        <v>64</v>
      </c>
      <c r="J3" s="141"/>
      <c r="K3" s="142"/>
      <c r="L3" s="54"/>
      <c r="M3" s="56" t="s">
        <v>58</v>
      </c>
      <c r="N3" s="57" t="s">
        <v>59</v>
      </c>
      <c r="O3" s="57" t="s">
        <v>60</v>
      </c>
      <c r="P3" s="57" t="s">
        <v>61</v>
      </c>
      <c r="Q3" s="57" t="s">
        <v>62</v>
      </c>
      <c r="R3" s="141"/>
      <c r="S3" s="57" t="s">
        <v>63</v>
      </c>
      <c r="T3" s="57" t="s">
        <v>64</v>
      </c>
      <c r="U3" s="141"/>
      <c r="V3" s="142"/>
      <c r="W3" s="54"/>
      <c r="X3" s="56" t="s">
        <v>58</v>
      </c>
      <c r="Y3" s="57" t="s">
        <v>59</v>
      </c>
      <c r="Z3" s="57" t="s">
        <v>60</v>
      </c>
      <c r="AA3" s="57" t="s">
        <v>61</v>
      </c>
      <c r="AB3" s="57" t="s">
        <v>62</v>
      </c>
      <c r="AC3" s="141"/>
      <c r="AD3" s="57" t="s">
        <v>63</v>
      </c>
      <c r="AE3" s="57" t="s">
        <v>64</v>
      </c>
      <c r="AF3" s="141"/>
      <c r="AG3" s="142"/>
      <c r="AH3" s="54"/>
      <c r="AI3" s="56" t="s">
        <v>58</v>
      </c>
      <c r="AJ3" s="57" t="s">
        <v>59</v>
      </c>
      <c r="AK3" s="57" t="s">
        <v>60</v>
      </c>
      <c r="AL3" s="57" t="s">
        <v>61</v>
      </c>
      <c r="AM3" s="57" t="s">
        <v>62</v>
      </c>
      <c r="AN3" s="141"/>
      <c r="AO3" s="57" t="s">
        <v>63</v>
      </c>
      <c r="AP3" s="57" t="s">
        <v>64</v>
      </c>
      <c r="AQ3" s="141"/>
      <c r="AR3" s="142"/>
      <c r="AS3" s="50"/>
      <c r="AT3" s="56" t="s">
        <v>58</v>
      </c>
      <c r="AU3" s="57" t="s">
        <v>59</v>
      </c>
      <c r="AV3" s="57" t="s">
        <v>60</v>
      </c>
      <c r="AW3" s="57" t="s">
        <v>61</v>
      </c>
      <c r="AX3" s="57" t="s">
        <v>62</v>
      </c>
      <c r="AY3" s="141"/>
      <c r="AZ3" s="57" t="s">
        <v>63</v>
      </c>
      <c r="BA3" s="57" t="s">
        <v>64</v>
      </c>
      <c r="BB3" s="141"/>
      <c r="BC3" s="142"/>
      <c r="BD3" s="54"/>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Data'!$B$6:$BE$43,'Occupancy Raw Data'!G$1,FALSE)</f>
        <v>59.919140819224303</v>
      </c>
      <c r="C4" s="60">
        <f>VLOOKUP($A4,'Occupancy Raw Data'!$B$6:$BE$43,'Occupancy Raw Data'!H$1,FALSE)</f>
        <v>69.335052120142706</v>
      </c>
      <c r="D4" s="60">
        <f>VLOOKUP($A4,'Occupancy Raw Data'!$B$6:$BE$43,'Occupancy Raw Data'!I$1,FALSE)</f>
        <v>73.706615367851697</v>
      </c>
      <c r="E4" s="60">
        <f>VLOOKUP($A4,'Occupancy Raw Data'!$B$6:$BE$43,'Occupancy Raw Data'!J$1,FALSE)</f>
        <v>74.475841525844004</v>
      </c>
      <c r="F4" s="60">
        <f>VLOOKUP($A4,'Occupancy Raw Data'!$B$6:$BE$43,'Occupancy Raw Data'!K$1,FALSE)</f>
        <v>73.302174588615301</v>
      </c>
      <c r="G4" s="61">
        <f>VLOOKUP($A4,'Occupancy Raw Data'!$B$6:$BE$43,'Occupancy Raw Data'!L$1,FALSE)</f>
        <v>70.147803431424094</v>
      </c>
      <c r="H4" s="60">
        <f>VLOOKUP($A4,'Occupancy Raw Data'!$B$6:$BE$43,'Occupancy Raw Data'!N$1,FALSE)</f>
        <v>78.0427847666557</v>
      </c>
      <c r="I4" s="60">
        <f>VLOOKUP($A4,'Occupancy Raw Data'!$B$6:$BE$43,'Occupancy Raw Data'!O$1,FALSE)</f>
        <v>80.756766852201594</v>
      </c>
      <c r="J4" s="61">
        <f>VLOOKUP($A4,'Occupancy Raw Data'!$B$6:$BE$43,'Occupancy Raw Data'!P$1,FALSE)</f>
        <v>79.399775809428604</v>
      </c>
      <c r="K4" s="62">
        <f>VLOOKUP($A4,'Occupancy Raw Data'!$B$6:$BE$43,'Occupancy Raw Data'!R$1,FALSE)</f>
        <v>72.791238189580099</v>
      </c>
      <c r="L4" s="63"/>
      <c r="M4" s="59">
        <f>VLOOKUP($A4,'Occupancy Raw Data'!$B$6:$BE$43,'Occupancy Raw Data'!T$1,FALSE)</f>
        <v>-0.27722954960262502</v>
      </c>
      <c r="N4" s="60">
        <f>VLOOKUP($A4,'Occupancy Raw Data'!$B$6:$BE$43,'Occupancy Raw Data'!U$1,FALSE)</f>
        <v>5.1083878252596699</v>
      </c>
      <c r="O4" s="60">
        <f>VLOOKUP($A4,'Occupancy Raw Data'!$B$6:$BE$43,'Occupancy Raw Data'!V$1,FALSE)</f>
        <v>6.6970025328699698</v>
      </c>
      <c r="P4" s="60">
        <f>VLOOKUP($A4,'Occupancy Raw Data'!$B$6:$BE$43,'Occupancy Raw Data'!W$1,FALSE)</f>
        <v>5.8594068380766098</v>
      </c>
      <c r="Q4" s="60">
        <f>VLOOKUP($A4,'Occupancy Raw Data'!$B$6:$BE$43,'Occupancy Raw Data'!X$1,FALSE)</f>
        <v>2.3428005500702098</v>
      </c>
      <c r="R4" s="61">
        <f>VLOOKUP($A4,'Occupancy Raw Data'!$B$6:$BE$43,'Occupancy Raw Data'!Y$1,FALSE)</f>
        <v>4.0431877856291498</v>
      </c>
      <c r="S4" s="60">
        <f>VLOOKUP($A4,'Occupancy Raw Data'!$B$6:$BE$43,'Occupancy Raw Data'!AA$1,FALSE)</f>
        <v>-1.9250279210544401</v>
      </c>
      <c r="T4" s="60">
        <f>VLOOKUP($A4,'Occupancy Raw Data'!$B$6:$BE$43,'Occupancy Raw Data'!AB$1,FALSE)</f>
        <v>-1.7927317256089601</v>
      </c>
      <c r="U4" s="61">
        <f>VLOOKUP($A4,'Occupancy Raw Data'!$B$6:$BE$43,'Occupancy Raw Data'!AC$1,FALSE)</f>
        <v>-1.8577938835954699</v>
      </c>
      <c r="V4" s="62">
        <f>VLOOKUP($A4,'Occupancy Raw Data'!$B$6:$BE$43,'Occupancy Raw Data'!AE$1,FALSE)</f>
        <v>2.1294136934935399</v>
      </c>
      <c r="W4" s="63"/>
      <c r="X4" s="64">
        <f>VLOOKUP($A4,'ADR Raw Data'!$B$6:$BE$43,'ADR Raw Data'!G$1,FALSE)</f>
        <v>147.43951601794501</v>
      </c>
      <c r="Y4" s="65">
        <f>VLOOKUP($A4,'ADR Raw Data'!$B$6:$BE$43,'ADR Raw Data'!H$1,FALSE)</f>
        <v>150.33613266046001</v>
      </c>
      <c r="Z4" s="65">
        <f>VLOOKUP($A4,'ADR Raw Data'!$B$6:$BE$43,'ADR Raw Data'!I$1,FALSE)</f>
        <v>153.25911616651501</v>
      </c>
      <c r="AA4" s="65">
        <f>VLOOKUP($A4,'ADR Raw Data'!$B$6:$BE$43,'ADR Raw Data'!J$1,FALSE)</f>
        <v>153.41129488852599</v>
      </c>
      <c r="AB4" s="65">
        <f>VLOOKUP($A4,'ADR Raw Data'!$B$6:$BE$43,'ADR Raw Data'!K$1,FALSE)</f>
        <v>153.70364274400899</v>
      </c>
      <c r="AC4" s="66">
        <f>VLOOKUP($A4,'ADR Raw Data'!$B$6:$BE$43,'ADR Raw Data'!L$1,FALSE)</f>
        <v>151.81232486173499</v>
      </c>
      <c r="AD4" s="65">
        <f>VLOOKUP($A4,'ADR Raw Data'!$B$6:$BE$43,'ADR Raw Data'!N$1,FALSE)</f>
        <v>171.79393605228</v>
      </c>
      <c r="AE4" s="65">
        <f>VLOOKUP($A4,'ADR Raw Data'!$B$6:$BE$43,'ADR Raw Data'!O$1,FALSE)</f>
        <v>176.54484406000299</v>
      </c>
      <c r="AF4" s="66">
        <f>VLOOKUP($A4,'ADR Raw Data'!$B$6:$BE$43,'ADR Raw Data'!P$1,FALSE)</f>
        <v>174.209988027268</v>
      </c>
      <c r="AG4" s="67">
        <f>VLOOKUP($A4,'ADR Raw Data'!$B$6:$BE$43,'ADR Raw Data'!R$1,FALSE)</f>
        <v>158.79267402673199</v>
      </c>
      <c r="AH4" s="63"/>
      <c r="AI4" s="59">
        <f>VLOOKUP($A4,'ADR Raw Data'!$B$6:$BE$43,'ADR Raw Data'!T$1,FALSE)</f>
        <v>10.9371308259022</v>
      </c>
      <c r="AJ4" s="60">
        <f>VLOOKUP($A4,'ADR Raw Data'!$B$6:$BE$43,'ADR Raw Data'!U$1,FALSE)</f>
        <v>13.472780379132301</v>
      </c>
      <c r="AK4" s="60">
        <f>VLOOKUP($A4,'ADR Raw Data'!$B$6:$BE$43,'ADR Raw Data'!V$1,FALSE)</f>
        <v>14.342928537526999</v>
      </c>
      <c r="AL4" s="60">
        <f>VLOOKUP($A4,'ADR Raw Data'!$B$6:$BE$43,'ADR Raw Data'!W$1,FALSE)</f>
        <v>14.059955792015799</v>
      </c>
      <c r="AM4" s="60">
        <f>VLOOKUP($A4,'ADR Raw Data'!$B$6:$BE$43,'ADR Raw Data'!X$1,FALSE)</f>
        <v>11.408204037072499</v>
      </c>
      <c r="AN4" s="61">
        <f>VLOOKUP($A4,'ADR Raw Data'!$B$6:$BE$43,'ADR Raw Data'!Y$1,FALSE)</f>
        <v>12.903264632451901</v>
      </c>
      <c r="AO4" s="60">
        <f>VLOOKUP($A4,'ADR Raw Data'!$B$6:$BE$43,'ADR Raw Data'!AA$1,FALSE)</f>
        <v>8.4034264404519998</v>
      </c>
      <c r="AP4" s="60">
        <f>VLOOKUP($A4,'ADR Raw Data'!$B$6:$BE$43,'ADR Raw Data'!AB$1,FALSE)</f>
        <v>8.0695872091149106</v>
      </c>
      <c r="AQ4" s="61">
        <f>VLOOKUP($A4,'ADR Raw Data'!$B$6:$BE$43,'ADR Raw Data'!AC$1,FALSE)</f>
        <v>8.2322283428087193</v>
      </c>
      <c r="AR4" s="62">
        <f>VLOOKUP($A4,'ADR Raw Data'!$B$6:$BE$43,'ADR Raw Data'!AE$1,FALSE)</f>
        <v>11.000556203896</v>
      </c>
      <c r="AS4" s="50"/>
      <c r="AT4" s="64">
        <f>VLOOKUP($A4,'RevPAR Raw Data'!$B$6:$BE$43,'RevPAR Raw Data'!G$1,FALSE)</f>
        <v>88.344491225975801</v>
      </c>
      <c r="AU4" s="65">
        <f>VLOOKUP($A4,'RevPAR Raw Data'!$B$6:$BE$43,'RevPAR Raw Data'!H$1,FALSE)</f>
        <v>104.235635935537</v>
      </c>
      <c r="AV4" s="65">
        <f>VLOOKUP($A4,'RevPAR Raw Data'!$B$6:$BE$43,'RevPAR Raw Data'!I$1,FALSE)</f>
        <v>112.962107269022</v>
      </c>
      <c r="AW4" s="65">
        <f>VLOOKUP($A4,'RevPAR Raw Data'!$B$6:$BE$43,'RevPAR Raw Data'!J$1,FALSE)</f>
        <v>114.254352863923</v>
      </c>
      <c r="AX4" s="65">
        <f>VLOOKUP($A4,'RevPAR Raw Data'!$B$6:$BE$43,'RevPAR Raw Data'!K$1,FALSE)</f>
        <v>112.66811255327499</v>
      </c>
      <c r="AY4" s="66">
        <f>VLOOKUP($A4,'RevPAR Raw Data'!$B$6:$BE$43,'RevPAR Raw Data'!L$1,FALSE)</f>
        <v>106.49301122868501</v>
      </c>
      <c r="AZ4" s="65">
        <f>VLOOKUP($A4,'RevPAR Raw Data'!$B$6:$BE$43,'RevPAR Raw Data'!N$1,FALSE)</f>
        <v>134.07277175544701</v>
      </c>
      <c r="BA4" s="65">
        <f>VLOOKUP($A4,'RevPAR Raw Data'!$B$6:$BE$43,'RevPAR Raw Data'!O$1,FALSE)</f>
        <v>142.57190810712001</v>
      </c>
      <c r="BB4" s="66">
        <f>VLOOKUP($A4,'RevPAR Raw Data'!$B$6:$BE$43,'RevPAR Raw Data'!P$1,FALSE)</f>
        <v>138.32233993128301</v>
      </c>
      <c r="BC4" s="67">
        <f>VLOOKUP($A4,'RevPAR Raw Data'!$B$6:$BE$43,'RevPAR Raw Data'!R$1,FALSE)</f>
        <v>115.587153578402</v>
      </c>
      <c r="BD4" s="63"/>
      <c r="BE4" s="59">
        <f>VLOOKUP($A4,'RevPAR Raw Data'!$B$6:$BE$43,'RevPAR Raw Data'!T$1,FALSE)</f>
        <v>10.6295803177715</v>
      </c>
      <c r="BF4" s="60">
        <f>VLOOKUP($A4,'RevPAR Raw Data'!$B$6:$BE$43,'RevPAR Raw Data'!U$1,FALSE)</f>
        <v>19.269410077003599</v>
      </c>
      <c r="BG4" s="60">
        <f>VLOOKUP($A4,'RevPAR Raw Data'!$B$6:$BE$43,'RevPAR Raw Data'!V$1,FALSE)</f>
        <v>22.0004773578429</v>
      </c>
      <c r="BH4" s="60">
        <f>VLOOKUP($A4,'RevPAR Raw Data'!$B$6:$BE$43,'RevPAR Raw Data'!W$1,FALSE)</f>
        <v>20.743192641200402</v>
      </c>
      <c r="BI4" s="60">
        <f>VLOOKUP($A4,'RevPAR Raw Data'!$B$6:$BE$43,'RevPAR Raw Data'!X$1,FALSE)</f>
        <v>14.0182760540764</v>
      </c>
      <c r="BJ4" s="61">
        <f>VLOOKUP($A4,'RevPAR Raw Data'!$B$6:$BE$43,'RevPAR Raw Data'!Y$1,FALSE)</f>
        <v>17.468155637647701</v>
      </c>
      <c r="BK4" s="60">
        <f>VLOOKUP($A4,'RevPAR Raw Data'!$B$6:$BE$43,'RevPAR Raw Data'!AA$1,FALSE)</f>
        <v>6.3166302140935802</v>
      </c>
      <c r="BL4" s="60">
        <f>VLOOKUP($A4,'RevPAR Raw Data'!$B$6:$BE$43,'RevPAR Raw Data'!AB$1,FALSE)</f>
        <v>6.13218943348246</v>
      </c>
      <c r="BM4" s="61">
        <f>VLOOKUP($A4,'RevPAR Raw Data'!$B$6:$BE$43,'RevPAR Raw Data'!AC$1,FALSE)</f>
        <v>6.2214966245769396</v>
      </c>
      <c r="BN4" s="62">
        <f>VLOOKUP($A4,'RevPAR Raw Data'!$B$6:$BE$43,'RevPAR Raw Data'!AE$1,FALSE)</f>
        <v>13.3642172475558</v>
      </c>
    </row>
    <row r="5" spans="1:66" x14ac:dyDescent="0.35">
      <c r="A5" s="58" t="s">
        <v>70</v>
      </c>
      <c r="B5" s="59">
        <f>VLOOKUP($A5,'Occupancy Raw Data'!$B$6:$BE$43,'Occupancy Raw Data'!G$1,FALSE)</f>
        <v>58.610531405884103</v>
      </c>
      <c r="C5" s="60">
        <f>VLOOKUP($A5,'Occupancy Raw Data'!$B$6:$BE$43,'Occupancy Raw Data'!H$1,FALSE)</f>
        <v>70.019342359767805</v>
      </c>
      <c r="D5" s="60">
        <f>VLOOKUP($A5,'Occupancy Raw Data'!$B$6:$BE$43,'Occupancy Raw Data'!I$1,FALSE)</f>
        <v>74.121322406596704</v>
      </c>
      <c r="E5" s="60">
        <f>VLOOKUP($A5,'Occupancy Raw Data'!$B$6:$BE$43,'Occupancy Raw Data'!J$1,FALSE)</f>
        <v>74.539982693678098</v>
      </c>
      <c r="F5" s="60">
        <f>VLOOKUP($A5,'Occupancy Raw Data'!$B$6:$BE$43,'Occupancy Raw Data'!K$1,FALSE)</f>
        <v>72.701185992059393</v>
      </c>
      <c r="G5" s="61">
        <f>VLOOKUP($A5,'Occupancy Raw Data'!$B$6:$BE$43,'Occupancy Raw Data'!L$1,FALSE)</f>
        <v>69.998472971597195</v>
      </c>
      <c r="H5" s="60">
        <f>VLOOKUP($A5,'Occupancy Raw Data'!$B$6:$BE$43,'Occupancy Raw Data'!N$1,FALSE)</f>
        <v>76.560750279955201</v>
      </c>
      <c r="I5" s="60">
        <f>VLOOKUP($A5,'Occupancy Raw Data'!$B$6:$BE$43,'Occupancy Raw Data'!O$1,FALSE)</f>
        <v>78.425633716787104</v>
      </c>
      <c r="J5" s="61">
        <f>VLOOKUP($A5,'Occupancy Raw Data'!$B$6:$BE$43,'Occupancy Raw Data'!P$1,FALSE)</f>
        <v>77.493191998371103</v>
      </c>
      <c r="K5" s="62">
        <f>VLOOKUP($A5,'Occupancy Raw Data'!$B$6:$BE$43,'Occupancy Raw Data'!R$1,FALSE)</f>
        <v>72.139821264961199</v>
      </c>
      <c r="L5" s="63"/>
      <c r="M5" s="59">
        <f>VLOOKUP($A5,'Occupancy Raw Data'!$B$6:$BE$43,'Occupancy Raw Data'!T$1,FALSE)</f>
        <v>-0.48986598570427198</v>
      </c>
      <c r="N5" s="60">
        <f>VLOOKUP($A5,'Occupancy Raw Data'!$B$6:$BE$43,'Occupancy Raw Data'!U$1,FALSE)</f>
        <v>9.1573936177948401</v>
      </c>
      <c r="O5" s="60">
        <f>VLOOKUP($A5,'Occupancy Raw Data'!$B$6:$BE$43,'Occupancy Raw Data'!V$1,FALSE)</f>
        <v>10.459735163571199</v>
      </c>
      <c r="P5" s="60">
        <f>VLOOKUP($A5,'Occupancy Raw Data'!$B$6:$BE$43,'Occupancy Raw Data'!W$1,FALSE)</f>
        <v>10.1999567783075</v>
      </c>
      <c r="Q5" s="60">
        <f>VLOOKUP($A5,'Occupancy Raw Data'!$B$6:$BE$43,'Occupancy Raw Data'!X$1,FALSE)</f>
        <v>6.8613814463687204</v>
      </c>
      <c r="R5" s="61">
        <f>VLOOKUP($A5,'Occupancy Raw Data'!$B$6:$BE$43,'Occupancy Raw Data'!Y$1,FALSE)</f>
        <v>7.4186789200923702</v>
      </c>
      <c r="S5" s="60">
        <f>VLOOKUP($A5,'Occupancy Raw Data'!$B$6:$BE$43,'Occupancy Raw Data'!AA$1,FALSE)</f>
        <v>-0.35119375265331698</v>
      </c>
      <c r="T5" s="60">
        <f>VLOOKUP($A5,'Occupancy Raw Data'!$B$6:$BE$43,'Occupancy Raw Data'!AB$1,FALSE)</f>
        <v>-1.4156691114403099</v>
      </c>
      <c r="U5" s="61">
        <f>VLOOKUP($A5,'Occupancy Raw Data'!$B$6:$BE$43,'Occupancy Raw Data'!AC$1,FALSE)</f>
        <v>-0.89269303516725595</v>
      </c>
      <c r="V5" s="62">
        <f>VLOOKUP($A5,'Occupancy Raw Data'!$B$6:$BE$43,'Occupancy Raw Data'!AE$1,FALSE)</f>
        <v>4.7232335715591098</v>
      </c>
      <c r="W5" s="63"/>
      <c r="X5" s="64">
        <f>VLOOKUP($A5,'ADR Raw Data'!$B$6:$BE$43,'ADR Raw Data'!G$1,FALSE)</f>
        <v>121.172618599172</v>
      </c>
      <c r="Y5" s="65">
        <f>VLOOKUP($A5,'ADR Raw Data'!$B$6:$BE$43,'ADR Raw Data'!H$1,FALSE)</f>
        <v>127.419642668653</v>
      </c>
      <c r="Z5" s="65">
        <f>VLOOKUP($A5,'ADR Raw Data'!$B$6:$BE$43,'ADR Raw Data'!I$1,FALSE)</f>
        <v>130.658273479548</v>
      </c>
      <c r="AA5" s="65">
        <f>VLOOKUP($A5,'ADR Raw Data'!$B$6:$BE$43,'ADR Raw Data'!J$1,FALSE)</f>
        <v>131.00381048031201</v>
      </c>
      <c r="AB5" s="65">
        <f>VLOOKUP($A5,'ADR Raw Data'!$B$6:$BE$43,'ADR Raw Data'!K$1,FALSE)</f>
        <v>128.956422229418</v>
      </c>
      <c r="AC5" s="66">
        <f>VLOOKUP($A5,'ADR Raw Data'!$B$6:$BE$43,'ADR Raw Data'!L$1,FALSE)</f>
        <v>128.14194328656399</v>
      </c>
      <c r="AD5" s="65">
        <f>VLOOKUP($A5,'ADR Raw Data'!$B$6:$BE$43,'ADR Raw Data'!N$1,FALSE)</f>
        <v>144.38076084152601</v>
      </c>
      <c r="AE5" s="65">
        <f>VLOOKUP($A5,'ADR Raw Data'!$B$6:$BE$43,'ADR Raw Data'!O$1,FALSE)</f>
        <v>148.13831353074801</v>
      </c>
      <c r="AF5" s="66">
        <f>VLOOKUP($A5,'ADR Raw Data'!$B$6:$BE$43,'ADR Raw Data'!P$1,FALSE)</f>
        <v>146.28214368095399</v>
      </c>
      <c r="AG5" s="67">
        <f>VLOOKUP($A5,'ADR Raw Data'!$B$6:$BE$43,'ADR Raw Data'!R$1,FALSE)</f>
        <v>133.70947275286099</v>
      </c>
      <c r="AH5" s="63"/>
      <c r="AI5" s="59">
        <f>VLOOKUP($A5,'ADR Raw Data'!$B$6:$BE$43,'ADR Raw Data'!T$1,FALSE)</f>
        <v>6.7734527480455498</v>
      </c>
      <c r="AJ5" s="60">
        <f>VLOOKUP($A5,'ADR Raw Data'!$B$6:$BE$43,'ADR Raw Data'!U$1,FALSE)</f>
        <v>10.229499437029199</v>
      </c>
      <c r="AK5" s="60">
        <f>VLOOKUP($A5,'ADR Raw Data'!$B$6:$BE$43,'ADR Raw Data'!V$1,FALSE)</f>
        <v>11.8889175370703</v>
      </c>
      <c r="AL5" s="60">
        <f>VLOOKUP($A5,'ADR Raw Data'!$B$6:$BE$43,'ADR Raw Data'!W$1,FALSE)</f>
        <v>13.2471838131375</v>
      </c>
      <c r="AM5" s="60">
        <f>VLOOKUP($A5,'ADR Raw Data'!$B$6:$BE$43,'ADR Raw Data'!X$1,FALSE)</f>
        <v>10.0641856451044</v>
      </c>
      <c r="AN5" s="61">
        <f>VLOOKUP($A5,'ADR Raw Data'!$B$6:$BE$43,'ADR Raw Data'!Y$1,FALSE)</f>
        <v>10.656057432065399</v>
      </c>
      <c r="AO5" s="60">
        <f>VLOOKUP($A5,'ADR Raw Data'!$B$6:$BE$43,'ADR Raw Data'!AA$1,FALSE)</f>
        <v>6.8072027387588703</v>
      </c>
      <c r="AP5" s="60">
        <f>VLOOKUP($A5,'ADR Raw Data'!$B$6:$BE$43,'ADR Raw Data'!AB$1,FALSE)</f>
        <v>6.5525048414000597</v>
      </c>
      <c r="AQ5" s="61">
        <f>VLOOKUP($A5,'ADR Raw Data'!$B$6:$BE$43,'ADR Raw Data'!AC$1,FALSE)</f>
        <v>6.6684957847252502</v>
      </c>
      <c r="AR5" s="62">
        <f>VLOOKUP($A5,'ADR Raw Data'!$B$6:$BE$43,'ADR Raw Data'!AE$1,FALSE)</f>
        <v>8.9538732056514299</v>
      </c>
      <c r="AS5" s="50"/>
      <c r="AT5" s="64">
        <f>VLOOKUP($A5,'RevPAR Raw Data'!$B$6:$BE$43,'RevPAR Raw Data'!G$1,FALSE)</f>
        <v>71.019915679400299</v>
      </c>
      <c r="AU5" s="65">
        <f>VLOOKUP($A5,'RevPAR Raw Data'!$B$6:$BE$43,'RevPAR Raw Data'!H$1,FALSE)</f>
        <v>89.218395833757498</v>
      </c>
      <c r="AV5" s="65">
        <f>VLOOKUP($A5,'RevPAR Raw Data'!$B$6:$BE$43,'RevPAR Raw Data'!I$1,FALSE)</f>
        <v>96.845640136669005</v>
      </c>
      <c r="AW5" s="65">
        <f>VLOOKUP($A5,'RevPAR Raw Data'!$B$6:$BE$43,'RevPAR Raw Data'!J$1,FALSE)</f>
        <v>97.650217660083399</v>
      </c>
      <c r="AX5" s="65">
        <f>VLOOKUP($A5,'RevPAR Raw Data'!$B$6:$BE$43,'RevPAR Raw Data'!K$1,FALSE)</f>
        <v>93.752848373714698</v>
      </c>
      <c r="AY5" s="66">
        <f>VLOOKUP($A5,'RevPAR Raw Data'!$B$6:$BE$43,'RevPAR Raw Data'!L$1,FALSE)</f>
        <v>89.697403536725005</v>
      </c>
      <c r="AZ5" s="65">
        <f>VLOOKUP($A5,'RevPAR Raw Data'!$B$6:$BE$43,'RevPAR Raw Data'!N$1,FALSE)</f>
        <v>110.53899376018001</v>
      </c>
      <c r="BA5" s="65">
        <f>VLOOKUP($A5,'RevPAR Raw Data'!$B$6:$BE$43,'RevPAR Raw Data'!O$1,FALSE)</f>
        <v>116.17841116385</v>
      </c>
      <c r="BB5" s="66">
        <f>VLOOKUP($A5,'RevPAR Raw Data'!$B$6:$BE$43,'RevPAR Raw Data'!P$1,FALSE)</f>
        <v>113.358702462015</v>
      </c>
      <c r="BC5" s="67">
        <f>VLOOKUP($A5,'RevPAR Raw Data'!$B$6:$BE$43,'RevPAR Raw Data'!R$1,FALSE)</f>
        <v>96.457774658236502</v>
      </c>
      <c r="BD5" s="63"/>
      <c r="BE5" s="59">
        <f>VLOOKUP($A5,'RevPAR Raw Data'!$B$6:$BE$43,'RevPAR Raw Data'!T$1,FALSE)</f>
        <v>6.2504059212708496</v>
      </c>
      <c r="BF5" s="60">
        <f>VLOOKUP($A5,'RevPAR Raw Data'!$B$6:$BE$43,'RevPAR Raw Data'!U$1,FALSE)</f>
        <v>20.323648583402999</v>
      </c>
      <c r="BG5" s="60">
        <f>VLOOKUP($A5,'RevPAR Raw Data'!$B$6:$BE$43,'RevPAR Raw Data'!V$1,FALSE)</f>
        <v>23.592201988834599</v>
      </c>
      <c r="BH5" s="60">
        <f>VLOOKUP($A5,'RevPAR Raw Data'!$B$6:$BE$43,'RevPAR Raw Data'!W$1,FALSE)</f>
        <v>24.798347614728002</v>
      </c>
      <c r="BI5" s="60">
        <f>VLOOKUP($A5,'RevPAR Raw Data'!$B$6:$BE$43,'RevPAR Raw Data'!X$1,FALSE)</f>
        <v>17.616109258054401</v>
      </c>
      <c r="BJ5" s="61">
        <f>VLOOKUP($A5,'RevPAR Raw Data'!$B$6:$BE$43,'RevPAR Raw Data'!Y$1,FALSE)</f>
        <v>18.865275038583398</v>
      </c>
      <c r="BK5" s="60">
        <f>VLOOKUP($A5,'RevPAR Raw Data'!$B$6:$BE$43,'RevPAR Raw Data'!AA$1,FALSE)</f>
        <v>6.4321025153565898</v>
      </c>
      <c r="BL5" s="60">
        <f>VLOOKUP($A5,'RevPAR Raw Data'!$B$6:$BE$43,'RevPAR Raw Data'!AB$1,FALSE)</f>
        <v>5.0440739428944203</v>
      </c>
      <c r="BM5" s="61">
        <f>VLOOKUP($A5,'RevPAR Raw Data'!$B$6:$BE$43,'RevPAR Raw Data'!AC$1,FALSE)</f>
        <v>5.7162735521373298</v>
      </c>
      <c r="BN5" s="62">
        <f>VLOOKUP($A5,'RevPAR Raw Data'!$B$6:$BE$43,'RevPAR Raw Data'!AE$1,FALSE)</f>
        <v>14.1000191224147</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60.180193154100202</v>
      </c>
      <c r="C7" s="60">
        <f>VLOOKUP($A7,'Occupancy Raw Data'!$B$6:$BE$43,'Occupancy Raw Data'!H$1,FALSE)</f>
        <v>71.541722545745799</v>
      </c>
      <c r="D7" s="60">
        <f>VLOOKUP($A7,'Occupancy Raw Data'!$B$6:$BE$43,'Occupancy Raw Data'!I$1,FALSE)</f>
        <v>76.574889966967504</v>
      </c>
      <c r="E7" s="60">
        <f>VLOOKUP($A7,'Occupancy Raw Data'!$B$6:$BE$43,'Occupancy Raw Data'!J$1,FALSE)</f>
        <v>72.711807961981194</v>
      </c>
      <c r="F7" s="60">
        <f>VLOOKUP($A7,'Occupancy Raw Data'!$B$6:$BE$43,'Occupancy Raw Data'!K$1,FALSE)</f>
        <v>67.091797701232096</v>
      </c>
      <c r="G7" s="61">
        <f>VLOOKUP($A7,'Occupancy Raw Data'!$B$6:$BE$43,'Occupancy Raw Data'!L$1,FALSE)</f>
        <v>69.620082266005397</v>
      </c>
      <c r="H7" s="60">
        <f>VLOOKUP($A7,'Occupancy Raw Data'!$B$6:$BE$43,'Occupancy Raw Data'!N$1,FALSE)</f>
        <v>68.999936995400603</v>
      </c>
      <c r="I7" s="60">
        <f>VLOOKUP($A7,'Occupancy Raw Data'!$B$6:$BE$43,'Occupancy Raw Data'!O$1,FALSE)</f>
        <v>74.061906519175807</v>
      </c>
      <c r="J7" s="61">
        <f>VLOOKUP($A7,'Occupancy Raw Data'!$B$6:$BE$43,'Occupancy Raw Data'!P$1,FALSE)</f>
        <v>71.530921757288198</v>
      </c>
      <c r="K7" s="62">
        <f>VLOOKUP($A7,'Occupancy Raw Data'!$B$6:$BE$43,'Occupancy Raw Data'!R$1,FALSE)</f>
        <v>70.166036406371902</v>
      </c>
      <c r="L7" s="63"/>
      <c r="M7" s="59">
        <f>VLOOKUP($A7,'Occupancy Raw Data'!$B$6:$BE$43,'Occupancy Raw Data'!T$1,FALSE)</f>
        <v>23.461047193968898</v>
      </c>
      <c r="N7" s="60">
        <f>VLOOKUP($A7,'Occupancy Raw Data'!$B$6:$BE$43,'Occupancy Raw Data'!U$1,FALSE)</f>
        <v>37.065591123434999</v>
      </c>
      <c r="O7" s="60">
        <f>VLOOKUP($A7,'Occupancy Raw Data'!$B$6:$BE$43,'Occupancy Raw Data'!V$1,FALSE)</f>
        <v>37.0596879099106</v>
      </c>
      <c r="P7" s="60">
        <f>VLOOKUP($A7,'Occupancy Raw Data'!$B$6:$BE$43,'Occupancy Raw Data'!W$1,FALSE)</f>
        <v>29.0309540151212</v>
      </c>
      <c r="Q7" s="60">
        <f>VLOOKUP($A7,'Occupancy Raw Data'!$B$6:$BE$43,'Occupancy Raw Data'!X$1,FALSE)</f>
        <v>21.908152484056298</v>
      </c>
      <c r="R7" s="61">
        <f>VLOOKUP($A7,'Occupancy Raw Data'!$B$6:$BE$43,'Occupancy Raw Data'!Y$1,FALSE)</f>
        <v>29.793197283350501</v>
      </c>
      <c r="S7" s="60">
        <f>VLOOKUP($A7,'Occupancy Raw Data'!$B$6:$BE$43,'Occupancy Raw Data'!AA$1,FALSE)</f>
        <v>12.2123277176731</v>
      </c>
      <c r="T7" s="60">
        <f>VLOOKUP($A7,'Occupancy Raw Data'!$B$6:$BE$43,'Occupancy Raw Data'!AB$1,FALSE)</f>
        <v>9.4484871547328897</v>
      </c>
      <c r="U7" s="61">
        <f>VLOOKUP($A7,'Occupancy Raw Data'!$B$6:$BE$43,'Occupancy Raw Data'!AC$1,FALSE)</f>
        <v>10.764309129564699</v>
      </c>
      <c r="V7" s="62">
        <f>VLOOKUP($A7,'Occupancy Raw Data'!$B$6:$BE$43,'Occupancy Raw Data'!AE$1,FALSE)</f>
        <v>23.607926403234501</v>
      </c>
      <c r="W7" s="63"/>
      <c r="X7" s="64">
        <f>VLOOKUP($A7,'ADR Raw Data'!$B$6:$BE$43,'ADR Raw Data'!G$1,FALSE)</f>
        <v>145.83024782387599</v>
      </c>
      <c r="Y7" s="65">
        <f>VLOOKUP($A7,'ADR Raw Data'!$B$6:$BE$43,'ADR Raw Data'!H$1,FALSE)</f>
        <v>161.454729194187</v>
      </c>
      <c r="Z7" s="65">
        <f>VLOOKUP($A7,'ADR Raw Data'!$B$6:$BE$43,'ADR Raw Data'!I$1,FALSE)</f>
        <v>168.054170104728</v>
      </c>
      <c r="AA7" s="65">
        <f>VLOOKUP($A7,'ADR Raw Data'!$B$6:$BE$43,'ADR Raw Data'!J$1,FALSE)</f>
        <v>162.01440663489501</v>
      </c>
      <c r="AB7" s="65">
        <f>VLOOKUP($A7,'ADR Raw Data'!$B$6:$BE$43,'ADR Raw Data'!K$1,FALSE)</f>
        <v>149.892611448732</v>
      </c>
      <c r="AC7" s="66">
        <f>VLOOKUP($A7,'ADR Raw Data'!$B$6:$BE$43,'ADR Raw Data'!L$1,FALSE)</f>
        <v>158.09374221073</v>
      </c>
      <c r="AD7" s="65">
        <f>VLOOKUP($A7,'ADR Raw Data'!$B$6:$BE$43,'ADR Raw Data'!N$1,FALSE)</f>
        <v>144.167259753981</v>
      </c>
      <c r="AE7" s="65">
        <f>VLOOKUP($A7,'ADR Raw Data'!$B$6:$BE$43,'ADR Raw Data'!O$1,FALSE)</f>
        <v>146.498555508294</v>
      </c>
      <c r="AF7" s="66">
        <f>VLOOKUP($A7,'ADR Raw Data'!$B$6:$BE$43,'ADR Raw Data'!P$1,FALSE)</f>
        <v>145.37415185031301</v>
      </c>
      <c r="AG7" s="67">
        <f>VLOOKUP($A7,'ADR Raw Data'!$B$6:$BE$43,'ADR Raw Data'!R$1,FALSE)</f>
        <v>154.38888087873099</v>
      </c>
      <c r="AH7" s="63"/>
      <c r="AI7" s="59">
        <f>VLOOKUP($A7,'ADR Raw Data'!$B$6:$BE$43,'ADR Raw Data'!T$1,FALSE)</f>
        <v>24.849602584251699</v>
      </c>
      <c r="AJ7" s="60">
        <f>VLOOKUP($A7,'ADR Raw Data'!$B$6:$BE$43,'ADR Raw Data'!U$1,FALSE)</f>
        <v>32.281204701917403</v>
      </c>
      <c r="AK7" s="60">
        <f>VLOOKUP($A7,'ADR Raw Data'!$B$6:$BE$43,'ADR Raw Data'!V$1,FALSE)</f>
        <v>35.003447577020701</v>
      </c>
      <c r="AL7" s="60">
        <f>VLOOKUP($A7,'ADR Raw Data'!$B$6:$BE$43,'ADR Raw Data'!W$1,FALSE)</f>
        <v>29.747435867280402</v>
      </c>
      <c r="AM7" s="60">
        <f>VLOOKUP($A7,'ADR Raw Data'!$B$6:$BE$43,'ADR Raw Data'!X$1,FALSE)</f>
        <v>23.113085559023499</v>
      </c>
      <c r="AN7" s="61">
        <f>VLOOKUP($A7,'ADR Raw Data'!$B$6:$BE$43,'ADR Raw Data'!Y$1,FALSE)</f>
        <v>29.4416247785331</v>
      </c>
      <c r="AO7" s="60">
        <f>VLOOKUP($A7,'ADR Raw Data'!$B$6:$BE$43,'ADR Raw Data'!AA$1,FALSE)</f>
        <v>18.1888975282004</v>
      </c>
      <c r="AP7" s="60">
        <f>VLOOKUP($A7,'ADR Raw Data'!$B$6:$BE$43,'ADR Raw Data'!AB$1,FALSE)</f>
        <v>17.229133166929799</v>
      </c>
      <c r="AQ7" s="61">
        <f>VLOOKUP($A7,'ADR Raw Data'!$B$6:$BE$43,'ADR Raw Data'!AC$1,FALSE)</f>
        <v>17.668529365020301</v>
      </c>
      <c r="AR7" s="62">
        <f>VLOOKUP($A7,'ADR Raw Data'!$B$6:$BE$43,'ADR Raw Data'!AE$1,FALSE)</f>
        <v>25.935531384810002</v>
      </c>
      <c r="AS7" s="50"/>
      <c r="AT7" s="64">
        <f>VLOOKUP($A7,'RevPAR Raw Data'!$B$6:$BE$43,'RevPAR Raw Data'!G$1,FALSE)</f>
        <v>87.760924817511594</v>
      </c>
      <c r="AU7" s="65">
        <f>VLOOKUP($A7,'RevPAR Raw Data'!$B$6:$BE$43,'RevPAR Raw Data'!H$1,FALSE)</f>
        <v>115.50749439709</v>
      </c>
      <c r="AV7" s="65">
        <f>VLOOKUP($A7,'RevPAR Raw Data'!$B$6:$BE$43,'RevPAR Raw Data'!I$1,FALSE)</f>
        <v>128.687295842596</v>
      </c>
      <c r="AW7" s="65">
        <f>VLOOKUP($A7,'RevPAR Raw Data'!$B$6:$BE$43,'RevPAR Raw Data'!J$1,FALSE)</f>
        <v>117.803604223108</v>
      </c>
      <c r="AX7" s="65">
        <f>VLOOKUP($A7,'RevPAR Raw Data'!$B$6:$BE$43,'RevPAR Raw Data'!K$1,FALSE)</f>
        <v>100.565647642277</v>
      </c>
      <c r="AY7" s="66">
        <f>VLOOKUP($A7,'RevPAR Raw Data'!$B$6:$BE$43,'RevPAR Raw Data'!L$1,FALSE)</f>
        <v>110.064993384517</v>
      </c>
      <c r="AZ7" s="65">
        <f>VLOOKUP($A7,'RevPAR Raw Data'!$B$6:$BE$43,'RevPAR Raw Data'!N$1,FALSE)</f>
        <v>99.475318398243004</v>
      </c>
      <c r="BA7" s="65">
        <f>VLOOKUP($A7,'RevPAR Raw Data'!$B$6:$BE$43,'RevPAR Raw Data'!O$1,FALSE)</f>
        <v>108.499623232495</v>
      </c>
      <c r="BB7" s="66">
        <f>VLOOKUP($A7,'RevPAR Raw Data'!$B$6:$BE$43,'RevPAR Raw Data'!P$1,FALSE)</f>
        <v>103.98747081536899</v>
      </c>
      <c r="BC7" s="67">
        <f>VLOOKUP($A7,'RevPAR Raw Data'!$B$6:$BE$43,'RevPAR Raw Data'!R$1,FALSE)</f>
        <v>108.32855836476</v>
      </c>
      <c r="BD7" s="63"/>
      <c r="BE7" s="59">
        <f>VLOOKUP($A7,'RevPAR Raw Data'!$B$6:$BE$43,'RevPAR Raw Data'!T$1,FALSE)</f>
        <v>54.140626768025598</v>
      </c>
      <c r="BF7" s="60">
        <f>VLOOKUP($A7,'RevPAR Raw Data'!$B$6:$BE$43,'RevPAR Raw Data'!U$1,FALSE)</f>
        <v>81.312015169884305</v>
      </c>
      <c r="BG7" s="60">
        <f>VLOOKUP($A7,'RevPAR Raw Data'!$B$6:$BE$43,'RevPAR Raw Data'!V$1,FALSE)</f>
        <v>85.035303916684299</v>
      </c>
      <c r="BH7" s="60">
        <f>VLOOKUP($A7,'RevPAR Raw Data'!$B$6:$BE$43,'RevPAR Raw Data'!W$1,FALSE)</f>
        <v>67.414354309709594</v>
      </c>
      <c r="BI7" s="60">
        <f>VLOOKUP($A7,'RevPAR Raw Data'!$B$6:$BE$43,'RevPAR Raw Data'!X$1,FALSE)</f>
        <v>50.084888071121199</v>
      </c>
      <c r="BJ7" s="61">
        <f>VLOOKUP($A7,'RevPAR Raw Data'!$B$6:$BE$43,'RevPAR Raw Data'!Y$1,FALSE)</f>
        <v>68.006423415575895</v>
      </c>
      <c r="BK7" s="60">
        <f>VLOOKUP($A7,'RevPAR Raw Data'!$B$6:$BE$43,'RevPAR Raw Data'!AA$1,FALSE)</f>
        <v>32.622513020249201</v>
      </c>
      <c r="BL7" s="60">
        <f>VLOOKUP($A7,'RevPAR Raw Data'!$B$6:$BE$43,'RevPAR Raw Data'!AB$1,FALSE)</f>
        <v>28.3055127558119</v>
      </c>
      <c r="BM7" s="61">
        <f>VLOOKUP($A7,'RevPAR Raw Data'!$B$6:$BE$43,'RevPAR Raw Data'!AC$1,FALSE)</f>
        <v>30.334733614083699</v>
      </c>
      <c r="BN7" s="62">
        <f>VLOOKUP($A7,'RevPAR Raw Data'!$B$6:$BE$43,'RevPAR Raw Data'!AE$1,FALSE)</f>
        <v>55.666298949658298</v>
      </c>
    </row>
    <row r="8" spans="1:66" x14ac:dyDescent="0.35">
      <c r="A8" s="76" t="s">
        <v>89</v>
      </c>
      <c r="B8" s="59">
        <f>VLOOKUP($A8,'Occupancy Raw Data'!$B$6:$BE$43,'Occupancy Raw Data'!G$1,FALSE)</f>
        <v>69.264024704065804</v>
      </c>
      <c r="C8" s="60">
        <f>VLOOKUP($A8,'Occupancy Raw Data'!$B$6:$BE$43,'Occupancy Raw Data'!H$1,FALSE)</f>
        <v>81.739577972207897</v>
      </c>
      <c r="D8" s="60">
        <f>VLOOKUP($A8,'Occupancy Raw Data'!$B$6:$BE$43,'Occupancy Raw Data'!I$1,FALSE)</f>
        <v>84.549665465774495</v>
      </c>
      <c r="E8" s="60">
        <f>VLOOKUP($A8,'Occupancy Raw Data'!$B$6:$BE$43,'Occupancy Raw Data'!J$1,FALSE)</f>
        <v>82.851260936695795</v>
      </c>
      <c r="F8" s="60">
        <f>VLOOKUP($A8,'Occupancy Raw Data'!$B$6:$BE$43,'Occupancy Raw Data'!K$1,FALSE)</f>
        <v>75.9752959341224</v>
      </c>
      <c r="G8" s="61">
        <f>VLOOKUP($A8,'Occupancy Raw Data'!$B$6:$BE$43,'Occupancy Raw Data'!L$1,FALSE)</f>
        <v>78.875965002573295</v>
      </c>
      <c r="H8" s="60">
        <f>VLOOKUP($A8,'Occupancy Raw Data'!$B$6:$BE$43,'Occupancy Raw Data'!N$1,FALSE)</f>
        <v>68.934637159032405</v>
      </c>
      <c r="I8" s="60">
        <f>VLOOKUP($A8,'Occupancy Raw Data'!$B$6:$BE$43,'Occupancy Raw Data'!O$1,FALSE)</f>
        <v>72.599073597529497</v>
      </c>
      <c r="J8" s="61">
        <f>VLOOKUP($A8,'Occupancy Raw Data'!$B$6:$BE$43,'Occupancy Raw Data'!P$1,FALSE)</f>
        <v>70.766855378280994</v>
      </c>
      <c r="K8" s="62">
        <f>VLOOKUP($A8,'Occupancy Raw Data'!$B$6:$BE$43,'Occupancy Raw Data'!R$1,FALSE)</f>
        <v>76.559076538489805</v>
      </c>
      <c r="L8" s="63"/>
      <c r="M8" s="59">
        <f>VLOOKUP($A8,'Occupancy Raw Data'!$B$6:$BE$43,'Occupancy Raw Data'!T$1,FALSE)</f>
        <v>41.234102464841499</v>
      </c>
      <c r="N8" s="60">
        <f>VLOOKUP($A8,'Occupancy Raw Data'!$B$6:$BE$43,'Occupancy Raw Data'!U$1,FALSE)</f>
        <v>68.266294574660606</v>
      </c>
      <c r="O8" s="60">
        <f>VLOOKUP($A8,'Occupancy Raw Data'!$B$6:$BE$43,'Occupancy Raw Data'!V$1,FALSE)</f>
        <v>60.436328116657002</v>
      </c>
      <c r="P8" s="60">
        <f>VLOOKUP($A8,'Occupancy Raw Data'!$B$6:$BE$43,'Occupancy Raw Data'!W$1,FALSE)</f>
        <v>56.781712235820301</v>
      </c>
      <c r="Q8" s="60">
        <f>VLOOKUP($A8,'Occupancy Raw Data'!$B$6:$BE$43,'Occupancy Raw Data'!X$1,FALSE)</f>
        <v>46.3427228673293</v>
      </c>
      <c r="R8" s="61">
        <f>VLOOKUP($A8,'Occupancy Raw Data'!$B$6:$BE$43,'Occupancy Raw Data'!Y$1,FALSE)</f>
        <v>54.610057347608603</v>
      </c>
      <c r="S8" s="60">
        <f>VLOOKUP($A8,'Occupancy Raw Data'!$B$6:$BE$43,'Occupancy Raw Data'!AA$1,FALSE)</f>
        <v>11.656824514332399</v>
      </c>
      <c r="T8" s="60">
        <f>VLOOKUP($A8,'Occupancy Raw Data'!$B$6:$BE$43,'Occupancy Raw Data'!AB$1,FALSE)</f>
        <v>5.8911540658956598</v>
      </c>
      <c r="U8" s="61">
        <f>VLOOKUP($A8,'Occupancy Raw Data'!$B$6:$BE$43,'Occupancy Raw Data'!AC$1,FALSE)</f>
        <v>8.6230499040706903</v>
      </c>
      <c r="V8" s="62">
        <f>VLOOKUP($A8,'Occupancy Raw Data'!$B$6:$BE$43,'Occupancy Raw Data'!AE$1,FALSE)</f>
        <v>39.0616567141563</v>
      </c>
      <c r="W8" s="63"/>
      <c r="X8" s="64">
        <f>VLOOKUP($A8,'ADR Raw Data'!$B$6:$BE$43,'ADR Raw Data'!G$1,FALSE)</f>
        <v>152.15543022737401</v>
      </c>
      <c r="Y8" s="65">
        <f>VLOOKUP($A8,'ADR Raw Data'!$B$6:$BE$43,'ADR Raw Data'!H$1,FALSE)</f>
        <v>170.34230827351701</v>
      </c>
      <c r="Z8" s="65">
        <f>VLOOKUP($A8,'ADR Raw Data'!$B$6:$BE$43,'ADR Raw Data'!I$1,FALSE)</f>
        <v>171.24066106647101</v>
      </c>
      <c r="AA8" s="65">
        <f>VLOOKUP($A8,'ADR Raw Data'!$B$6:$BE$43,'ADR Raw Data'!J$1,FALSE)</f>
        <v>167.374967076655</v>
      </c>
      <c r="AB8" s="65">
        <f>VLOOKUP($A8,'ADR Raw Data'!$B$6:$BE$43,'ADR Raw Data'!K$1,FALSE)</f>
        <v>153.44697737433901</v>
      </c>
      <c r="AC8" s="66">
        <f>VLOOKUP($A8,'ADR Raw Data'!$B$6:$BE$43,'ADR Raw Data'!L$1,FALSE)</f>
        <v>163.462603747977</v>
      </c>
      <c r="AD8" s="65">
        <f>VLOOKUP($A8,'ADR Raw Data'!$B$6:$BE$43,'ADR Raw Data'!N$1,FALSE)</f>
        <v>131.58089293713601</v>
      </c>
      <c r="AE8" s="65">
        <f>VLOOKUP($A8,'ADR Raw Data'!$B$6:$BE$43,'ADR Raw Data'!O$1,FALSE)</f>
        <v>133.316561746774</v>
      </c>
      <c r="AF8" s="66">
        <f>VLOOKUP($A8,'ADR Raw Data'!$B$6:$BE$43,'ADR Raw Data'!P$1,FALSE)</f>
        <v>132.47119636363601</v>
      </c>
      <c r="AG8" s="67">
        <f>VLOOKUP($A8,'ADR Raw Data'!$B$6:$BE$43,'ADR Raw Data'!R$1,FALSE)</f>
        <v>155.27783401198499</v>
      </c>
      <c r="AH8" s="63"/>
      <c r="AI8" s="59">
        <f>VLOOKUP($A8,'ADR Raw Data'!$B$6:$BE$43,'ADR Raw Data'!T$1,FALSE)</f>
        <v>28.1920126601356</v>
      </c>
      <c r="AJ8" s="60">
        <f>VLOOKUP($A8,'ADR Raw Data'!$B$6:$BE$43,'ADR Raw Data'!U$1,FALSE)</f>
        <v>33.4452392500367</v>
      </c>
      <c r="AK8" s="60">
        <f>VLOOKUP($A8,'ADR Raw Data'!$B$6:$BE$43,'ADR Raw Data'!V$1,FALSE)</f>
        <v>32.629994683006203</v>
      </c>
      <c r="AL8" s="60">
        <f>VLOOKUP($A8,'ADR Raw Data'!$B$6:$BE$43,'ADR Raw Data'!W$1,FALSE)</f>
        <v>30.3489391654239</v>
      </c>
      <c r="AM8" s="60">
        <f>VLOOKUP($A8,'ADR Raw Data'!$B$6:$BE$43,'ADR Raw Data'!X$1,FALSE)</f>
        <v>27.753439069951899</v>
      </c>
      <c r="AN8" s="61">
        <f>VLOOKUP($A8,'ADR Raw Data'!$B$6:$BE$43,'ADR Raw Data'!Y$1,FALSE)</f>
        <v>30.924971013862699</v>
      </c>
      <c r="AO8" s="60">
        <f>VLOOKUP($A8,'ADR Raw Data'!$B$6:$BE$43,'ADR Raw Data'!AA$1,FALSE)</f>
        <v>16.063839755271601</v>
      </c>
      <c r="AP8" s="60">
        <f>VLOOKUP($A8,'ADR Raw Data'!$B$6:$BE$43,'ADR Raw Data'!AB$1,FALSE)</f>
        <v>24.806503887310502</v>
      </c>
      <c r="AQ8" s="61">
        <f>VLOOKUP($A8,'ADR Raw Data'!$B$6:$BE$43,'ADR Raw Data'!AC$1,FALSE)</f>
        <v>20.513252952933399</v>
      </c>
      <c r="AR8" s="62">
        <f>VLOOKUP($A8,'ADR Raw Data'!$B$6:$BE$43,'ADR Raw Data'!AE$1,FALSE)</f>
        <v>29.609503792626299</v>
      </c>
      <c r="AS8" s="50"/>
      <c r="AT8" s="64">
        <f>VLOOKUP($A8,'RevPAR Raw Data'!$B$6:$BE$43,'RevPAR Raw Data'!G$1,FALSE)</f>
        <v>105.388974781266</v>
      </c>
      <c r="AU8" s="65">
        <f>VLOOKUP($A8,'RevPAR Raw Data'!$B$6:$BE$43,'RevPAR Raw Data'!H$1,FALSE)</f>
        <v>139.23708389089001</v>
      </c>
      <c r="AV8" s="65">
        <f>VLOOKUP($A8,'RevPAR Raw Data'!$B$6:$BE$43,'RevPAR Raw Data'!I$1,FALSE)</f>
        <v>144.78340607308201</v>
      </c>
      <c r="AW8" s="65">
        <f>VLOOKUP($A8,'RevPAR Raw Data'!$B$6:$BE$43,'RevPAR Raw Data'!J$1,FALSE)</f>
        <v>138.67227071538801</v>
      </c>
      <c r="AX8" s="65">
        <f>VLOOKUP($A8,'RevPAR Raw Data'!$B$6:$BE$43,'RevPAR Raw Data'!K$1,FALSE)</f>
        <v>116.58179516212</v>
      </c>
      <c r="AY8" s="66">
        <f>VLOOKUP($A8,'RevPAR Raw Data'!$B$6:$BE$43,'RevPAR Raw Data'!L$1,FALSE)</f>
        <v>128.93270612454899</v>
      </c>
      <c r="AZ8" s="65">
        <f>VLOOKUP($A8,'RevPAR Raw Data'!$B$6:$BE$43,'RevPAR Raw Data'!N$1,FALSE)</f>
        <v>90.704811116829603</v>
      </c>
      <c r="BA8" s="65">
        <f>VLOOKUP($A8,'RevPAR Raw Data'!$B$6:$BE$43,'RevPAR Raw Data'!O$1,FALSE)</f>
        <v>96.786588780236698</v>
      </c>
      <c r="BB8" s="66">
        <f>VLOOKUP($A8,'RevPAR Raw Data'!$B$6:$BE$43,'RevPAR Raw Data'!P$1,FALSE)</f>
        <v>93.745699948533101</v>
      </c>
      <c r="BC8" s="67">
        <f>VLOOKUP($A8,'RevPAR Raw Data'!$B$6:$BE$43,'RevPAR Raw Data'!R$1,FALSE)</f>
        <v>118.87927578854401</v>
      </c>
      <c r="BD8" s="63"/>
      <c r="BE8" s="59">
        <f>VLOOKUP($A8,'RevPAR Raw Data'!$B$6:$BE$43,'RevPAR Raw Data'!T$1,FALSE)</f>
        <v>81.050838512158506</v>
      </c>
      <c r="BF8" s="60">
        <f>VLOOKUP($A8,'RevPAR Raw Data'!$B$6:$BE$43,'RevPAR Raw Data'!U$1,FALSE)</f>
        <v>124.543359372327</v>
      </c>
      <c r="BG8" s="60">
        <f>VLOOKUP($A8,'RevPAR Raw Data'!$B$6:$BE$43,'RevPAR Raw Data'!V$1,FALSE)</f>
        <v>112.786693450732</v>
      </c>
      <c r="BH8" s="60">
        <f>VLOOKUP($A8,'RevPAR Raw Data'!$B$6:$BE$43,'RevPAR Raw Data'!W$1,FALSE)</f>
        <v>104.363298704779</v>
      </c>
      <c r="BI8" s="60">
        <f>VLOOKUP($A8,'RevPAR Raw Data'!$B$6:$BE$43,'RevPAR Raw Data'!X$1,FALSE)</f>
        <v>86.957861291622194</v>
      </c>
      <c r="BJ8" s="61">
        <f>VLOOKUP($A8,'RevPAR Raw Data'!$B$6:$BE$43,'RevPAR Raw Data'!Y$1,FALSE)</f>
        <v>102.42317276687299</v>
      </c>
      <c r="BK8" s="60">
        <f>VLOOKUP($A8,'RevPAR Raw Data'!$B$6:$BE$43,'RevPAR Raw Data'!AA$1,FALSE)</f>
        <v>29.593197880139702</v>
      </c>
      <c r="BL8" s="60">
        <f>VLOOKUP($A8,'RevPAR Raw Data'!$B$6:$BE$43,'RevPAR Raw Data'!AB$1,FALSE)</f>
        <v>32.15904731557</v>
      </c>
      <c r="BM8" s="61">
        <f>VLOOKUP($A8,'RevPAR Raw Data'!$B$6:$BE$43,'RevPAR Raw Data'!AC$1,FALSE)</f>
        <v>30.905170896083799</v>
      </c>
      <c r="BN8" s="62">
        <f>VLOOKUP($A8,'RevPAR Raw Data'!$B$6:$BE$43,'RevPAR Raw Data'!AE$1,FALSE)</f>
        <v>80.237123233023397</v>
      </c>
    </row>
    <row r="9" spans="1:66" x14ac:dyDescent="0.35">
      <c r="A9" s="76" t="s">
        <v>90</v>
      </c>
      <c r="B9" s="59">
        <f>VLOOKUP($A9,'Occupancy Raw Data'!$B$6:$BE$43,'Occupancy Raw Data'!G$1,FALSE)</f>
        <v>58.490566037735803</v>
      </c>
      <c r="C9" s="60">
        <f>VLOOKUP($A9,'Occupancy Raw Data'!$B$6:$BE$43,'Occupancy Raw Data'!H$1,FALSE)</f>
        <v>68.844041079531806</v>
      </c>
      <c r="D9" s="60">
        <f>VLOOKUP($A9,'Occupancy Raw Data'!$B$6:$BE$43,'Occupancy Raw Data'!I$1,FALSE)</f>
        <v>73.608789109147295</v>
      </c>
      <c r="E9" s="60">
        <f>VLOOKUP($A9,'Occupancy Raw Data'!$B$6:$BE$43,'Occupancy Raw Data'!J$1,FALSE)</f>
        <v>70.324814903271999</v>
      </c>
      <c r="F9" s="60">
        <f>VLOOKUP($A9,'Occupancy Raw Data'!$B$6:$BE$43,'Occupancy Raw Data'!K$1,FALSE)</f>
        <v>64.592787198471399</v>
      </c>
      <c r="G9" s="61">
        <f>VLOOKUP($A9,'Occupancy Raw Data'!$B$6:$BE$43,'Occupancy Raw Data'!L$1,FALSE)</f>
        <v>67.172199665631695</v>
      </c>
      <c r="H9" s="60">
        <f>VLOOKUP($A9,'Occupancy Raw Data'!$B$6:$BE$43,'Occupancy Raw Data'!N$1,FALSE)</f>
        <v>67.315500358251697</v>
      </c>
      <c r="I9" s="60">
        <f>VLOOKUP($A9,'Occupancy Raw Data'!$B$6:$BE$43,'Occupancy Raw Data'!O$1,FALSE)</f>
        <v>73.477430140912304</v>
      </c>
      <c r="J9" s="61">
        <f>VLOOKUP($A9,'Occupancy Raw Data'!$B$6:$BE$43,'Occupancy Raw Data'!P$1,FALSE)</f>
        <v>70.396465249581993</v>
      </c>
      <c r="K9" s="62">
        <f>VLOOKUP($A9,'Occupancy Raw Data'!$B$6:$BE$43,'Occupancy Raw Data'!R$1,FALSE)</f>
        <v>68.0934184039032</v>
      </c>
      <c r="L9" s="63"/>
      <c r="M9" s="59">
        <f>VLOOKUP($A9,'Occupancy Raw Data'!$B$6:$BE$43,'Occupancy Raw Data'!T$1,FALSE)</f>
        <v>16.429334282662801</v>
      </c>
      <c r="N9" s="60">
        <f>VLOOKUP($A9,'Occupancy Raw Data'!$B$6:$BE$43,'Occupancy Raw Data'!U$1,FALSE)</f>
        <v>31.0427845537323</v>
      </c>
      <c r="O9" s="60">
        <f>VLOOKUP($A9,'Occupancy Raw Data'!$B$6:$BE$43,'Occupancy Raw Data'!V$1,FALSE)</f>
        <v>26.143792909889001</v>
      </c>
      <c r="P9" s="60">
        <f>VLOOKUP($A9,'Occupancy Raw Data'!$B$6:$BE$43,'Occupancy Raw Data'!W$1,FALSE)</f>
        <v>20.982763510724801</v>
      </c>
      <c r="Q9" s="60">
        <f>VLOOKUP($A9,'Occupancy Raw Data'!$B$6:$BE$43,'Occupancy Raw Data'!X$1,FALSE)</f>
        <v>12.242767954519</v>
      </c>
      <c r="R9" s="61">
        <f>VLOOKUP($A9,'Occupancy Raw Data'!$B$6:$BE$43,'Occupancy Raw Data'!Y$1,FALSE)</f>
        <v>21.336650367676501</v>
      </c>
      <c r="S9" s="60">
        <f>VLOOKUP($A9,'Occupancy Raw Data'!$B$6:$BE$43,'Occupancy Raw Data'!AA$1,FALSE)</f>
        <v>6.57340518170035</v>
      </c>
      <c r="T9" s="60">
        <f>VLOOKUP($A9,'Occupancy Raw Data'!$B$6:$BE$43,'Occupancy Raw Data'!AB$1,FALSE)</f>
        <v>5.3064205110035996</v>
      </c>
      <c r="U9" s="61">
        <f>VLOOKUP($A9,'Occupancy Raw Data'!$B$6:$BE$43,'Occupancy Raw Data'!AC$1,FALSE)</f>
        <v>5.9084076125619198</v>
      </c>
      <c r="V9" s="62">
        <f>VLOOKUP($A9,'Occupancy Raw Data'!$B$6:$BE$43,'Occupancy Raw Data'!AE$1,FALSE)</f>
        <v>16.3310149587242</v>
      </c>
      <c r="W9" s="63"/>
      <c r="X9" s="64">
        <f>VLOOKUP($A9,'ADR Raw Data'!$B$6:$BE$43,'ADR Raw Data'!G$1,FALSE)</f>
        <v>126.674512045732</v>
      </c>
      <c r="Y9" s="65">
        <f>VLOOKUP($A9,'ADR Raw Data'!$B$6:$BE$43,'ADR Raw Data'!H$1,FALSE)</f>
        <v>139.67196704249699</v>
      </c>
      <c r="Z9" s="65">
        <f>VLOOKUP($A9,'ADR Raw Data'!$B$6:$BE$43,'ADR Raw Data'!I$1,FALSE)</f>
        <v>143.60723718364599</v>
      </c>
      <c r="AA9" s="65">
        <f>VLOOKUP($A9,'ADR Raw Data'!$B$6:$BE$43,'ADR Raw Data'!J$1,FALSE)</f>
        <v>139.25240278485299</v>
      </c>
      <c r="AB9" s="65">
        <f>VLOOKUP($A9,'ADR Raw Data'!$B$6:$BE$43,'ADR Raw Data'!K$1,FALSE)</f>
        <v>133.775470512109</v>
      </c>
      <c r="AC9" s="66">
        <f>VLOOKUP($A9,'ADR Raw Data'!$B$6:$BE$43,'ADR Raw Data'!L$1,FALSE)</f>
        <v>137.04905173333299</v>
      </c>
      <c r="AD9" s="65">
        <f>VLOOKUP($A9,'ADR Raw Data'!$B$6:$BE$43,'ADR Raw Data'!N$1,FALSE)</f>
        <v>127.277709774702</v>
      </c>
      <c r="AE9" s="65">
        <f>VLOOKUP($A9,'ADR Raw Data'!$B$6:$BE$43,'ADR Raw Data'!O$1,FALSE)</f>
        <v>128.93108727449999</v>
      </c>
      <c r="AF9" s="66">
        <f>VLOOKUP($A9,'ADR Raw Data'!$B$6:$BE$43,'ADR Raw Data'!P$1,FALSE)</f>
        <v>128.14057930449499</v>
      </c>
      <c r="AG9" s="67">
        <f>VLOOKUP($A9,'ADR Raw Data'!$B$6:$BE$43,'ADR Raw Data'!R$1,FALSE)</f>
        <v>134.41768783665199</v>
      </c>
      <c r="AH9" s="63"/>
      <c r="AI9" s="59">
        <f>VLOOKUP($A9,'ADR Raw Data'!$B$6:$BE$43,'ADR Raw Data'!T$1,FALSE)</f>
        <v>20.187004619895799</v>
      </c>
      <c r="AJ9" s="60">
        <f>VLOOKUP($A9,'ADR Raw Data'!$B$6:$BE$43,'ADR Raw Data'!U$1,FALSE)</f>
        <v>22.310943703878401</v>
      </c>
      <c r="AK9" s="60">
        <f>VLOOKUP($A9,'ADR Raw Data'!$B$6:$BE$43,'ADR Raw Data'!V$1,FALSE)</f>
        <v>21.487903719029799</v>
      </c>
      <c r="AL9" s="60">
        <f>VLOOKUP($A9,'ADR Raw Data'!$B$6:$BE$43,'ADR Raw Data'!W$1,FALSE)</f>
        <v>20.403589050620401</v>
      </c>
      <c r="AM9" s="60">
        <f>VLOOKUP($A9,'ADR Raw Data'!$B$6:$BE$43,'ADR Raw Data'!X$1,FALSE)</f>
        <v>18.999522512401199</v>
      </c>
      <c r="AN9" s="61">
        <f>VLOOKUP($A9,'ADR Raw Data'!$B$6:$BE$43,'ADR Raw Data'!Y$1,FALSE)</f>
        <v>20.8749378339812</v>
      </c>
      <c r="AO9" s="60">
        <f>VLOOKUP($A9,'ADR Raw Data'!$B$6:$BE$43,'ADR Raw Data'!AA$1,FALSE)</f>
        <v>16.844956539951301</v>
      </c>
      <c r="AP9" s="60">
        <f>VLOOKUP($A9,'ADR Raw Data'!$B$6:$BE$43,'ADR Raw Data'!AB$1,FALSE)</f>
        <v>14.054254340941499</v>
      </c>
      <c r="AQ9" s="61">
        <f>VLOOKUP($A9,'ADR Raw Data'!$B$6:$BE$43,'ADR Raw Data'!AC$1,FALSE)</f>
        <v>15.349991396225599</v>
      </c>
      <c r="AR9" s="62">
        <f>VLOOKUP($A9,'ADR Raw Data'!$B$6:$BE$43,'ADR Raw Data'!AE$1,FALSE)</f>
        <v>19.336938288863301</v>
      </c>
      <c r="AS9" s="50"/>
      <c r="AT9" s="64">
        <f>VLOOKUP($A9,'RevPAR Raw Data'!$B$6:$BE$43,'RevPAR Raw Data'!G$1,FALSE)</f>
        <v>74.092639121088993</v>
      </c>
      <c r="AU9" s="65">
        <f>VLOOKUP($A9,'RevPAR Raw Data'!$B$6:$BE$43,'RevPAR Raw Data'!H$1,FALSE)</f>
        <v>96.155826367327407</v>
      </c>
      <c r="AV9" s="65">
        <f>VLOOKUP($A9,'RevPAR Raw Data'!$B$6:$BE$43,'RevPAR Raw Data'!I$1,FALSE)</f>
        <v>105.70754836398299</v>
      </c>
      <c r="AW9" s="65">
        <f>VLOOKUP($A9,'RevPAR Raw Data'!$B$6:$BE$43,'RevPAR Raw Data'!J$1,FALSE)</f>
        <v>97.928994506806703</v>
      </c>
      <c r="AX9" s="65">
        <f>VLOOKUP($A9,'RevPAR Raw Data'!$B$6:$BE$43,'RevPAR Raw Data'!K$1,FALSE)</f>
        <v>86.409304991640695</v>
      </c>
      <c r="AY9" s="66">
        <f>VLOOKUP($A9,'RevPAR Raw Data'!$B$6:$BE$43,'RevPAR Raw Data'!L$1,FALSE)</f>
        <v>92.058862670169503</v>
      </c>
      <c r="AZ9" s="65">
        <f>VLOOKUP($A9,'RevPAR Raw Data'!$B$6:$BE$43,'RevPAR Raw Data'!N$1,FALSE)</f>
        <v>85.677627179364706</v>
      </c>
      <c r="BA9" s="65">
        <f>VLOOKUP($A9,'RevPAR Raw Data'!$B$6:$BE$43,'RevPAR Raw Data'!O$1,FALSE)</f>
        <v>94.7352495820396</v>
      </c>
      <c r="BB9" s="66">
        <f>VLOOKUP($A9,'RevPAR Raw Data'!$B$6:$BE$43,'RevPAR Raw Data'!P$1,FALSE)</f>
        <v>90.206438380702096</v>
      </c>
      <c r="BC9" s="67">
        <f>VLOOKUP($A9,'RevPAR Raw Data'!$B$6:$BE$43,'RevPAR Raw Data'!R$1,FALSE)</f>
        <v>91.529598587464605</v>
      </c>
      <c r="BD9" s="63"/>
      <c r="BE9" s="59">
        <f>VLOOKUP($A9,'RevPAR Raw Data'!$B$6:$BE$43,'RevPAR Raw Data'!T$1,FALSE)</f>
        <v>39.932929373218002</v>
      </c>
      <c r="BF9" s="60">
        <f>VLOOKUP($A9,'RevPAR Raw Data'!$B$6:$BE$43,'RevPAR Raw Data'!U$1,FALSE)</f>
        <v>60.279666443510301</v>
      </c>
      <c r="BG9" s="60">
        <f>VLOOKUP($A9,'RevPAR Raw Data'!$B$6:$BE$43,'RevPAR Raw Data'!V$1,FALSE)</f>
        <v>53.249449677898397</v>
      </c>
      <c r="BH9" s="60">
        <f>VLOOKUP($A9,'RevPAR Raw Data'!$B$6:$BE$43,'RevPAR Raw Data'!W$1,FALSE)</f>
        <v>45.6675893995371</v>
      </c>
      <c r="BI9" s="60">
        <f>VLOOKUP($A9,'RevPAR Raw Data'!$B$6:$BE$43,'RevPAR Raw Data'!X$1,FALSE)</f>
        <v>33.568357920580198</v>
      </c>
      <c r="BJ9" s="61">
        <f>VLOOKUP($A9,'RevPAR Raw Data'!$B$6:$BE$43,'RevPAR Raw Data'!Y$1,FALSE)</f>
        <v>46.665600701764099</v>
      </c>
      <c r="BK9" s="60">
        <f>VLOOKUP($A9,'RevPAR Raw Data'!$B$6:$BE$43,'RevPAR Raw Data'!AA$1,FALSE)</f>
        <v>24.525648967704001</v>
      </c>
      <c r="BL9" s="60">
        <f>VLOOKUP($A9,'RevPAR Raw Data'!$B$6:$BE$43,'RevPAR Raw Data'!AB$1,FALSE)</f>
        <v>20.106452686961401</v>
      </c>
      <c r="BM9" s="61">
        <f>VLOOKUP($A9,'RevPAR Raw Data'!$B$6:$BE$43,'RevPAR Raw Data'!AC$1,FALSE)</f>
        <v>22.1653390689698</v>
      </c>
      <c r="BN9" s="62">
        <f>VLOOKUP($A9,'RevPAR Raw Data'!$B$6:$BE$43,'RevPAR Raw Data'!AE$1,FALSE)</f>
        <v>38.825871532101097</v>
      </c>
    </row>
    <row r="10" spans="1:66" x14ac:dyDescent="0.35">
      <c r="A10" s="76" t="s">
        <v>26</v>
      </c>
      <c r="B10" s="59">
        <f>VLOOKUP($A10,'Occupancy Raw Data'!$B$6:$BE$43,'Occupancy Raw Data'!G$1,FALSE)</f>
        <v>53.425439598081702</v>
      </c>
      <c r="C10" s="60">
        <f>VLOOKUP($A10,'Occupancy Raw Data'!$B$6:$BE$43,'Occupancy Raw Data'!H$1,FALSE)</f>
        <v>65.677095227220804</v>
      </c>
      <c r="D10" s="60">
        <f>VLOOKUP($A10,'Occupancy Raw Data'!$B$6:$BE$43,'Occupancy Raw Data'!I$1,FALSE)</f>
        <v>74.080840374514693</v>
      </c>
      <c r="E10" s="60">
        <f>VLOOKUP($A10,'Occupancy Raw Data'!$B$6:$BE$43,'Occupancy Raw Data'!J$1,FALSE)</f>
        <v>71.0664535282027</v>
      </c>
      <c r="F10" s="60">
        <f>VLOOKUP($A10,'Occupancy Raw Data'!$B$6:$BE$43,'Occupancy Raw Data'!K$1,FALSE)</f>
        <v>60.835807261931897</v>
      </c>
      <c r="G10" s="61">
        <f>VLOOKUP($A10,'Occupancy Raw Data'!$B$6:$BE$43,'Occupancy Raw Data'!L$1,FALSE)</f>
        <v>65.017127197990405</v>
      </c>
      <c r="H10" s="60">
        <f>VLOOKUP($A10,'Occupancy Raw Data'!$B$6:$BE$43,'Occupancy Raw Data'!N$1,FALSE)</f>
        <v>60.7787166019639</v>
      </c>
      <c r="I10" s="60">
        <f>VLOOKUP($A10,'Occupancy Raw Data'!$B$6:$BE$43,'Occupancy Raw Data'!O$1,FALSE)</f>
        <v>65.288878739438204</v>
      </c>
      <c r="J10" s="61">
        <f>VLOOKUP($A10,'Occupancy Raw Data'!$B$6:$BE$43,'Occupancy Raw Data'!P$1,FALSE)</f>
        <v>63.033797670700999</v>
      </c>
      <c r="K10" s="62">
        <f>VLOOKUP($A10,'Occupancy Raw Data'!$B$6:$BE$43,'Occupancy Raw Data'!R$1,FALSE)</f>
        <v>64.450461618764805</v>
      </c>
      <c r="L10" s="63"/>
      <c r="M10" s="59">
        <f>VLOOKUP($A10,'Occupancy Raw Data'!$B$6:$BE$43,'Occupancy Raw Data'!T$1,FALSE)</f>
        <v>4.5725542684063001</v>
      </c>
      <c r="N10" s="60">
        <f>VLOOKUP($A10,'Occupancy Raw Data'!$B$6:$BE$43,'Occupancy Raw Data'!U$1,FALSE)</f>
        <v>17.826497146770699</v>
      </c>
      <c r="O10" s="60">
        <f>VLOOKUP($A10,'Occupancy Raw Data'!$B$6:$BE$43,'Occupancy Raw Data'!V$1,FALSE)</f>
        <v>26.9113998447861</v>
      </c>
      <c r="P10" s="60">
        <f>VLOOKUP($A10,'Occupancy Raw Data'!$B$6:$BE$43,'Occupancy Raw Data'!W$1,FALSE)</f>
        <v>22.208571948098601</v>
      </c>
      <c r="Q10" s="60">
        <f>VLOOKUP($A10,'Occupancy Raw Data'!$B$6:$BE$43,'Occupancy Raw Data'!X$1,FALSE)</f>
        <v>8.0496837673878208</v>
      </c>
      <c r="R10" s="61">
        <f>VLOOKUP($A10,'Occupancy Raw Data'!$B$6:$BE$43,'Occupancy Raw Data'!Y$1,FALSE)</f>
        <v>16.244294732051301</v>
      </c>
      <c r="S10" s="60">
        <f>VLOOKUP($A10,'Occupancy Raw Data'!$B$6:$BE$43,'Occupancy Raw Data'!AA$1,FALSE)</f>
        <v>1.8797937295948299</v>
      </c>
      <c r="T10" s="60">
        <f>VLOOKUP($A10,'Occupancy Raw Data'!$B$6:$BE$43,'Occupancy Raw Data'!AB$1,FALSE)</f>
        <v>1.21634521844598</v>
      </c>
      <c r="U10" s="61">
        <f>VLOOKUP($A10,'Occupancy Raw Data'!$B$6:$BE$43,'Occupancy Raw Data'!AC$1,FALSE)</f>
        <v>1.53511967066793</v>
      </c>
      <c r="V10" s="62">
        <f>VLOOKUP($A10,'Occupancy Raw Data'!$B$6:$BE$43,'Occupancy Raw Data'!AE$1,FALSE)</f>
        <v>11.7216870749625</v>
      </c>
      <c r="W10" s="63"/>
      <c r="X10" s="64">
        <f>VLOOKUP($A10,'ADR Raw Data'!$B$6:$BE$43,'ADR Raw Data'!G$1,FALSE)</f>
        <v>130.72098525325899</v>
      </c>
      <c r="Y10" s="65">
        <f>VLOOKUP($A10,'ADR Raw Data'!$B$6:$BE$43,'ADR Raw Data'!H$1,FALSE)</f>
        <v>148.425615438108</v>
      </c>
      <c r="Z10" s="65">
        <f>VLOOKUP($A10,'ADR Raw Data'!$B$6:$BE$43,'ADR Raw Data'!I$1,FALSE)</f>
        <v>158.01989056720001</v>
      </c>
      <c r="AA10" s="65">
        <f>VLOOKUP($A10,'ADR Raw Data'!$B$6:$BE$43,'ADR Raw Data'!J$1,FALSE)</f>
        <v>161.87983451156799</v>
      </c>
      <c r="AB10" s="65">
        <f>VLOOKUP($A10,'ADR Raw Data'!$B$6:$BE$43,'ADR Raw Data'!K$1,FALSE)</f>
        <v>141.080857732732</v>
      </c>
      <c r="AC10" s="66">
        <f>VLOOKUP($A10,'ADR Raw Data'!$B$6:$BE$43,'ADR Raw Data'!L$1,FALSE)</f>
        <v>149.26906606722599</v>
      </c>
      <c r="AD10" s="65">
        <f>VLOOKUP($A10,'ADR Raw Data'!$B$6:$BE$43,'ADR Raw Data'!N$1,FALSE)</f>
        <v>120.507009205335</v>
      </c>
      <c r="AE10" s="65">
        <f>VLOOKUP($A10,'ADR Raw Data'!$B$6:$BE$43,'ADR Raw Data'!O$1,FALSE)</f>
        <v>120.955260580622</v>
      </c>
      <c r="AF10" s="66">
        <f>VLOOKUP($A10,'ADR Raw Data'!$B$6:$BE$43,'ADR Raw Data'!P$1,FALSE)</f>
        <v>120.73915315641599</v>
      </c>
      <c r="AG10" s="67">
        <f>VLOOKUP($A10,'ADR Raw Data'!$B$6:$BE$43,'ADR Raw Data'!R$1,FALSE)</f>
        <v>141.296835644867</v>
      </c>
      <c r="AH10" s="63"/>
      <c r="AI10" s="59">
        <f>VLOOKUP($A10,'ADR Raw Data'!$B$6:$BE$43,'ADR Raw Data'!T$1,FALSE)</f>
        <v>20.870805184835401</v>
      </c>
      <c r="AJ10" s="60">
        <f>VLOOKUP($A10,'ADR Raw Data'!$B$6:$BE$43,'ADR Raw Data'!U$1,FALSE)</f>
        <v>27.3071749807952</v>
      </c>
      <c r="AK10" s="60">
        <f>VLOOKUP($A10,'ADR Raw Data'!$B$6:$BE$43,'ADR Raw Data'!V$1,FALSE)</f>
        <v>31.383991612411901</v>
      </c>
      <c r="AL10" s="60">
        <f>VLOOKUP($A10,'ADR Raw Data'!$B$6:$BE$43,'ADR Raw Data'!W$1,FALSE)</f>
        <v>35.293825981742998</v>
      </c>
      <c r="AM10" s="60">
        <f>VLOOKUP($A10,'ADR Raw Data'!$B$6:$BE$43,'ADR Raw Data'!X$1,FALSE)</f>
        <v>27.196123374866101</v>
      </c>
      <c r="AN10" s="61">
        <f>VLOOKUP($A10,'ADR Raw Data'!$B$6:$BE$43,'ADR Raw Data'!Y$1,FALSE)</f>
        <v>29.4495575139584</v>
      </c>
      <c r="AO10" s="60">
        <f>VLOOKUP($A10,'ADR Raw Data'!$B$6:$BE$43,'ADR Raw Data'!AA$1,FALSE)</f>
        <v>16.890846726840699</v>
      </c>
      <c r="AP10" s="60">
        <f>VLOOKUP($A10,'ADR Raw Data'!$B$6:$BE$43,'ADR Raw Data'!AB$1,FALSE)</f>
        <v>14.8021754870606</v>
      </c>
      <c r="AQ10" s="61">
        <f>VLOOKUP($A10,'ADR Raw Data'!$B$6:$BE$43,'ADR Raw Data'!AC$1,FALSE)</f>
        <v>15.793710401234501</v>
      </c>
      <c r="AR10" s="62">
        <f>VLOOKUP($A10,'ADR Raw Data'!$B$6:$BE$43,'ADR Raw Data'!AE$1,FALSE)</f>
        <v>26.252301848637099</v>
      </c>
      <c r="AS10" s="50"/>
      <c r="AT10" s="64">
        <f>VLOOKUP($A10,'RevPAR Raw Data'!$B$6:$BE$43,'RevPAR Raw Data'!G$1,FALSE)</f>
        <v>69.838261018497306</v>
      </c>
      <c r="AU10" s="65">
        <f>VLOOKUP($A10,'RevPAR Raw Data'!$B$6:$BE$43,'RevPAR Raw Data'!H$1,FALSE)</f>
        <v>97.481632792875004</v>
      </c>
      <c r="AV10" s="65">
        <f>VLOOKUP($A10,'RevPAR Raw Data'!$B$6:$BE$43,'RevPAR Raw Data'!I$1,FALSE)</f>
        <v>117.06246289107099</v>
      </c>
      <c r="AW10" s="65">
        <f>VLOOKUP($A10,'RevPAR Raw Data'!$B$6:$BE$43,'RevPAR Raw Data'!J$1,FALSE)</f>
        <v>115.042257364695</v>
      </c>
      <c r="AX10" s="65">
        <f>VLOOKUP($A10,'RevPAR Raw Data'!$B$6:$BE$43,'RevPAR Raw Data'!K$1,FALSE)</f>
        <v>85.827678693765606</v>
      </c>
      <c r="AY10" s="66">
        <f>VLOOKUP($A10,'RevPAR Raw Data'!$B$6:$BE$43,'RevPAR Raw Data'!L$1,FALSE)</f>
        <v>97.0504585521808</v>
      </c>
      <c r="AZ10" s="65">
        <f>VLOOKUP($A10,'RevPAR Raw Data'!$B$6:$BE$43,'RevPAR Raw Data'!N$1,FALSE)</f>
        <v>73.242613610413301</v>
      </c>
      <c r="BA10" s="65">
        <f>VLOOKUP($A10,'RevPAR Raw Data'!$B$6:$BE$43,'RevPAR Raw Data'!O$1,FALSE)</f>
        <v>78.970333409454199</v>
      </c>
      <c r="BB10" s="66">
        <f>VLOOKUP($A10,'RevPAR Raw Data'!$B$6:$BE$43,'RevPAR Raw Data'!P$1,FALSE)</f>
        <v>76.106473509933707</v>
      </c>
      <c r="BC10" s="67">
        <f>VLOOKUP($A10,'RevPAR Raw Data'!$B$6:$BE$43,'RevPAR Raw Data'!R$1,FALSE)</f>
        <v>91.066462825824502</v>
      </c>
      <c r="BD10" s="63"/>
      <c r="BE10" s="59">
        <f>VLOOKUP($A10,'RevPAR Raw Data'!$B$6:$BE$43,'RevPAR Raw Data'!T$1,FALSE)</f>
        <v>26.397688346571702</v>
      </c>
      <c r="BF10" s="60">
        <f>VLOOKUP($A10,'RevPAR Raw Data'!$B$6:$BE$43,'RevPAR Raw Data'!U$1,FALSE)</f>
        <v>50.001584896381203</v>
      </c>
      <c r="BG10" s="60">
        <f>VLOOKUP($A10,'RevPAR Raw Data'!$B$6:$BE$43,'RevPAR Raw Data'!V$1,FALSE)</f>
        <v>66.741262927268494</v>
      </c>
      <c r="BH10" s="60">
        <f>VLOOKUP($A10,'RevPAR Raw Data'!$B$6:$BE$43,'RevPAR Raw Data'!W$1,FALSE)</f>
        <v>65.340652666233794</v>
      </c>
      <c r="BI10" s="60">
        <f>VLOOKUP($A10,'RevPAR Raw Data'!$B$6:$BE$43,'RevPAR Raw Data'!X$1,FALSE)</f>
        <v>37.4350090709193</v>
      </c>
      <c r="BJ10" s="61">
        <f>VLOOKUP($A10,'RevPAR Raw Data'!$B$6:$BE$43,'RevPAR Raw Data'!Y$1,FALSE)</f>
        <v>50.477725165862097</v>
      </c>
      <c r="BK10" s="60">
        <f>VLOOKUP($A10,'RevPAR Raw Data'!$B$6:$BE$43,'RevPAR Raw Data'!AA$1,FALSE)</f>
        <v>19.088153534082199</v>
      </c>
      <c r="BL10" s="60">
        <f>VLOOKUP($A10,'RevPAR Raw Data'!$B$6:$BE$43,'RevPAR Raw Data'!AB$1,FALSE)</f>
        <v>16.198566259269398</v>
      </c>
      <c r="BM10" s="61">
        <f>VLOOKUP($A10,'RevPAR Raw Data'!$B$6:$BE$43,'RevPAR Raw Data'!AC$1,FALSE)</f>
        <v>17.571282427000199</v>
      </c>
      <c r="BN10" s="62">
        <f>VLOOKUP($A10,'RevPAR Raw Data'!$B$6:$BE$43,'RevPAR Raw Data'!AE$1,FALSE)</f>
        <v>41.051201596271497</v>
      </c>
    </row>
    <row r="11" spans="1:66" x14ac:dyDescent="0.35">
      <c r="A11" s="76" t="s">
        <v>24</v>
      </c>
      <c r="B11" s="59">
        <f>VLOOKUP($A11,'Occupancy Raw Data'!$B$6:$BE$43,'Occupancy Raw Data'!G$1,FALSE)</f>
        <v>59.792222378211399</v>
      </c>
      <c r="C11" s="60">
        <f>VLOOKUP($A11,'Occupancy Raw Data'!$B$6:$BE$43,'Occupancy Raw Data'!H$1,FALSE)</f>
        <v>68.819317703214907</v>
      </c>
      <c r="D11" s="60">
        <f>VLOOKUP($A11,'Occupancy Raw Data'!$B$6:$BE$43,'Occupancy Raw Data'!I$1,FALSE)</f>
        <v>71.332303804576696</v>
      </c>
      <c r="E11" s="60">
        <f>VLOOKUP($A11,'Occupancy Raw Data'!$B$6:$BE$43,'Occupancy Raw Data'!J$1,FALSE)</f>
        <v>67.443492910290601</v>
      </c>
      <c r="F11" s="60">
        <f>VLOOKUP($A11,'Occupancy Raw Data'!$B$6:$BE$43,'Occupancy Raw Data'!K$1,FALSE)</f>
        <v>70.321493752632307</v>
      </c>
      <c r="G11" s="61">
        <f>VLOOKUP($A11,'Occupancy Raw Data'!$B$6:$BE$43,'Occupancy Raw Data'!L$1,FALSE)</f>
        <v>67.5417661097852</v>
      </c>
      <c r="H11" s="60">
        <f>VLOOKUP($A11,'Occupancy Raw Data'!$B$6:$BE$43,'Occupancy Raw Data'!N$1,FALSE)</f>
        <v>69.577425242173206</v>
      </c>
      <c r="I11" s="60">
        <f>VLOOKUP($A11,'Occupancy Raw Data'!$B$6:$BE$43,'Occupancy Raw Data'!O$1,FALSE)</f>
        <v>81.356170153025403</v>
      </c>
      <c r="J11" s="61">
        <f>VLOOKUP($A11,'Occupancy Raw Data'!$B$6:$BE$43,'Occupancy Raw Data'!P$1,FALSE)</f>
        <v>75.466797697599304</v>
      </c>
      <c r="K11" s="62">
        <f>VLOOKUP($A11,'Occupancy Raw Data'!$B$6:$BE$43,'Occupancy Raw Data'!R$1,FALSE)</f>
        <v>69.806060849160602</v>
      </c>
      <c r="L11" s="63"/>
      <c r="M11" s="59">
        <f>VLOOKUP($A11,'Occupancy Raw Data'!$B$6:$BE$43,'Occupancy Raw Data'!T$1,FALSE)</f>
        <v>-0.17933195595387499</v>
      </c>
      <c r="N11" s="60">
        <f>VLOOKUP($A11,'Occupancy Raw Data'!$B$6:$BE$43,'Occupancy Raw Data'!U$1,FALSE)</f>
        <v>4.1246726637579503</v>
      </c>
      <c r="O11" s="60">
        <f>VLOOKUP($A11,'Occupancy Raw Data'!$B$6:$BE$43,'Occupancy Raw Data'!V$1,FALSE)</f>
        <v>5.7926470416590696</v>
      </c>
      <c r="P11" s="60">
        <f>VLOOKUP($A11,'Occupancy Raw Data'!$B$6:$BE$43,'Occupancy Raw Data'!W$1,FALSE)</f>
        <v>1.18700001059948</v>
      </c>
      <c r="Q11" s="60">
        <f>VLOOKUP($A11,'Occupancy Raw Data'!$B$6:$BE$43,'Occupancy Raw Data'!X$1,FALSE)</f>
        <v>5.3689406927197396</v>
      </c>
      <c r="R11" s="61">
        <f>VLOOKUP($A11,'Occupancy Raw Data'!$B$6:$BE$43,'Occupancy Raw Data'!Y$1,FALSE)</f>
        <v>3.3349020872453998</v>
      </c>
      <c r="S11" s="60">
        <f>VLOOKUP($A11,'Occupancy Raw Data'!$B$6:$BE$43,'Occupancy Raw Data'!AA$1,FALSE)</f>
        <v>-6.3122507598149804</v>
      </c>
      <c r="T11" s="60">
        <f>VLOOKUP($A11,'Occupancy Raw Data'!$B$6:$BE$43,'Occupancy Raw Data'!AB$1,FALSE)</f>
        <v>3.6644659878246602</v>
      </c>
      <c r="U11" s="61">
        <f>VLOOKUP($A11,'Occupancy Raw Data'!$B$6:$BE$43,'Occupancy Raw Data'!AC$1,FALSE)</f>
        <v>-1.18623729289369</v>
      </c>
      <c r="V11" s="62">
        <f>VLOOKUP($A11,'Occupancy Raw Data'!$B$6:$BE$43,'Occupancy Raw Data'!AE$1,FALSE)</f>
        <v>1.89485249066547</v>
      </c>
      <c r="W11" s="63"/>
      <c r="X11" s="64">
        <f>VLOOKUP($A11,'ADR Raw Data'!$B$6:$BE$43,'ADR Raw Data'!G$1,FALSE)</f>
        <v>114.159791030758</v>
      </c>
      <c r="Y11" s="65">
        <f>VLOOKUP($A11,'ADR Raw Data'!$B$6:$BE$43,'ADR Raw Data'!H$1,FALSE)</f>
        <v>115.760552835577</v>
      </c>
      <c r="Z11" s="65">
        <f>VLOOKUP($A11,'ADR Raw Data'!$B$6:$BE$43,'ADR Raw Data'!I$1,FALSE)</f>
        <v>118.521200551072</v>
      </c>
      <c r="AA11" s="65">
        <f>VLOOKUP($A11,'ADR Raw Data'!$B$6:$BE$43,'ADR Raw Data'!J$1,FALSE)</f>
        <v>116.462710241465</v>
      </c>
      <c r="AB11" s="65">
        <f>VLOOKUP($A11,'ADR Raw Data'!$B$6:$BE$43,'ADR Raw Data'!K$1,FALSE)</f>
        <v>128.77368736274701</v>
      </c>
      <c r="AC11" s="66">
        <f>VLOOKUP($A11,'ADR Raw Data'!$B$6:$BE$43,'ADR Raw Data'!L$1,FALSE)</f>
        <v>118.910216586988</v>
      </c>
      <c r="AD11" s="65">
        <f>VLOOKUP($A11,'ADR Raw Data'!$B$6:$BE$43,'ADR Raw Data'!N$1,FALSE)</f>
        <v>120.59647497982201</v>
      </c>
      <c r="AE11" s="65">
        <f>VLOOKUP($A11,'ADR Raw Data'!$B$6:$BE$43,'ADR Raw Data'!O$1,FALSE)</f>
        <v>128.56701466781701</v>
      </c>
      <c r="AF11" s="66">
        <f>VLOOKUP($A11,'ADR Raw Data'!$B$6:$BE$43,'ADR Raw Data'!P$1,FALSE)</f>
        <v>124.89275230211101</v>
      </c>
      <c r="AG11" s="67">
        <f>VLOOKUP($A11,'ADR Raw Data'!$B$6:$BE$43,'ADR Raw Data'!R$1,FALSE)</f>
        <v>120.758123312072</v>
      </c>
      <c r="AH11" s="63"/>
      <c r="AI11" s="59">
        <f>VLOOKUP($A11,'ADR Raw Data'!$B$6:$BE$43,'ADR Raw Data'!T$1,FALSE)</f>
        <v>-0.23099068902514799</v>
      </c>
      <c r="AJ11" s="60">
        <f>VLOOKUP($A11,'ADR Raw Data'!$B$6:$BE$43,'ADR Raw Data'!U$1,FALSE)</f>
        <v>2.6478430865827498</v>
      </c>
      <c r="AK11" s="60">
        <f>VLOOKUP($A11,'ADR Raw Data'!$B$6:$BE$43,'ADR Raw Data'!V$1,FALSE)</f>
        <v>15.0740987885384</v>
      </c>
      <c r="AL11" s="60">
        <f>VLOOKUP($A11,'ADR Raw Data'!$B$6:$BE$43,'ADR Raw Data'!W$1,FALSE)</f>
        <v>7.26301373352391</v>
      </c>
      <c r="AM11" s="60">
        <f>VLOOKUP($A11,'ADR Raw Data'!$B$6:$BE$43,'ADR Raw Data'!X$1,FALSE)</f>
        <v>4.9195613198602999</v>
      </c>
      <c r="AN11" s="61">
        <f>VLOOKUP($A11,'ADR Raw Data'!$B$6:$BE$43,'ADR Raw Data'!Y$1,FALSE)</f>
        <v>5.9453344130024703</v>
      </c>
      <c r="AO11" s="60">
        <f>VLOOKUP($A11,'ADR Raw Data'!$B$6:$BE$43,'ADR Raw Data'!AA$1,FALSE)</f>
        <v>-13.3038261181377</v>
      </c>
      <c r="AP11" s="60">
        <f>VLOOKUP($A11,'ADR Raw Data'!$B$6:$BE$43,'ADR Raw Data'!AB$1,FALSE)</f>
        <v>-12.5752043597886</v>
      </c>
      <c r="AQ11" s="61">
        <f>VLOOKUP($A11,'ADR Raw Data'!$B$6:$BE$43,'ADR Raw Data'!AC$1,FALSE)</f>
        <v>-12.7789517292518</v>
      </c>
      <c r="AR11" s="62">
        <f>VLOOKUP($A11,'ADR Raw Data'!$B$6:$BE$43,'ADR Raw Data'!AE$1,FALSE)</f>
        <v>-1.0962068948157599</v>
      </c>
      <c r="AS11" s="50"/>
      <c r="AT11" s="64">
        <f>VLOOKUP($A11,'RevPAR Raw Data'!$B$6:$BE$43,'RevPAR Raw Data'!G$1,FALSE)</f>
        <v>68.258676119612502</v>
      </c>
      <c r="AU11" s="65">
        <f>VLOOKUP($A11,'RevPAR Raw Data'!$B$6:$BE$43,'RevPAR Raw Data'!H$1,FALSE)</f>
        <v>79.665622630913902</v>
      </c>
      <c r="AV11" s="65">
        <f>VLOOKUP($A11,'RevPAR Raw Data'!$B$6:$BE$43,'RevPAR Raw Data'!I$1,FALSE)</f>
        <v>84.543902849922702</v>
      </c>
      <c r="AW11" s="65">
        <f>VLOOKUP($A11,'RevPAR Raw Data'!$B$6:$BE$43,'RevPAR Raw Data'!J$1,FALSE)</f>
        <v>78.546519724834994</v>
      </c>
      <c r="AX11" s="65">
        <f>VLOOKUP($A11,'RevPAR Raw Data'!$B$6:$BE$43,'RevPAR Raw Data'!K$1,FALSE)</f>
        <v>90.555580513828403</v>
      </c>
      <c r="AY11" s="66">
        <f>VLOOKUP($A11,'RevPAR Raw Data'!$B$6:$BE$43,'RevPAR Raw Data'!L$1,FALSE)</f>
        <v>80.314060367822506</v>
      </c>
      <c r="AZ11" s="65">
        <f>VLOOKUP($A11,'RevPAR Raw Data'!$B$6:$BE$43,'RevPAR Raw Data'!N$1,FALSE)</f>
        <v>83.907922223782094</v>
      </c>
      <c r="BA11" s="65">
        <f>VLOOKUP($A11,'RevPAR Raw Data'!$B$6:$BE$43,'RevPAR Raw Data'!O$1,FALSE)</f>
        <v>104.59719921381399</v>
      </c>
      <c r="BB11" s="66">
        <f>VLOOKUP($A11,'RevPAR Raw Data'!$B$6:$BE$43,'RevPAR Raw Data'!P$1,FALSE)</f>
        <v>94.252560718798193</v>
      </c>
      <c r="BC11" s="67">
        <f>VLOOKUP($A11,'RevPAR Raw Data'!$B$6:$BE$43,'RevPAR Raw Data'!R$1,FALSE)</f>
        <v>84.296489039529803</v>
      </c>
      <c r="BD11" s="63"/>
      <c r="BE11" s="59">
        <f>VLOOKUP($A11,'RevPAR Raw Data'!$B$6:$BE$43,'RevPAR Raw Data'!T$1,FALSE)</f>
        <v>-0.40990840485832403</v>
      </c>
      <c r="BF11" s="60">
        <f>VLOOKUP($A11,'RevPAR Raw Data'!$B$6:$BE$43,'RevPAR Raw Data'!U$1,FALSE)</f>
        <v>6.8817306103121902</v>
      </c>
      <c r="BG11" s="60">
        <f>VLOOKUP($A11,'RevPAR Raw Data'!$B$6:$BE$43,'RevPAR Raw Data'!V$1,FALSE)</f>
        <v>21.7399351677285</v>
      </c>
      <c r="BH11" s="60">
        <f>VLOOKUP($A11,'RevPAR Raw Data'!$B$6:$BE$43,'RevPAR Raw Data'!W$1,FALSE)</f>
        <v>8.5362257179101597</v>
      </c>
      <c r="BI11" s="60">
        <f>VLOOKUP($A11,'RevPAR Raw Data'!$B$6:$BE$43,'RevPAR Raw Data'!X$1,FALSE)</f>
        <v>10.552630342185299</v>
      </c>
      <c r="BJ11" s="61">
        <f>VLOOKUP($A11,'RevPAR Raw Data'!$B$6:$BE$43,'RevPAR Raw Data'!Y$1,FALSE)</f>
        <v>9.4785075816808106</v>
      </c>
      <c r="BK11" s="60">
        <f>VLOOKUP($A11,'RevPAR Raw Data'!$B$6:$BE$43,'RevPAR Raw Data'!AA$1,FALSE)</f>
        <v>-18.776306012726</v>
      </c>
      <c r="BL11" s="60">
        <f>VLOOKUP($A11,'RevPAR Raw Data'!$B$6:$BE$43,'RevPAR Raw Data'!AB$1,FALSE)</f>
        <v>-9.3715524586278498</v>
      </c>
      <c r="BM11" s="61">
        <f>VLOOKUP($A11,'RevPAR Raw Data'!$B$6:$BE$43,'RevPAR Raw Data'!AC$1,FALSE)</f>
        <v>-13.813600331092299</v>
      </c>
      <c r="BN11" s="62">
        <f>VLOOKUP($A11,'RevPAR Raw Data'!$B$6:$BE$43,'RevPAR Raw Data'!AE$1,FALSE)</f>
        <v>0.77787409220045001</v>
      </c>
    </row>
    <row r="12" spans="1:66" x14ac:dyDescent="0.35">
      <c r="A12" s="76" t="s">
        <v>27</v>
      </c>
      <c r="B12" s="59">
        <f>VLOOKUP($A12,'Occupancy Raw Data'!$B$6:$BE$43,'Occupancy Raw Data'!G$1,FALSE)</f>
        <v>60.037767024666501</v>
      </c>
      <c r="C12" s="60">
        <f>VLOOKUP($A12,'Occupancy Raw Data'!$B$6:$BE$43,'Occupancy Raw Data'!H$1,FALSE)</f>
        <v>65.089106573822704</v>
      </c>
      <c r="D12" s="60">
        <f>VLOOKUP($A12,'Occupancy Raw Data'!$B$6:$BE$43,'Occupancy Raw Data'!I$1,FALSE)</f>
        <v>66.989260002360396</v>
      </c>
      <c r="E12" s="60">
        <f>VLOOKUP($A12,'Occupancy Raw Data'!$B$6:$BE$43,'Occupancy Raw Data'!J$1,FALSE)</f>
        <v>67.567567567567494</v>
      </c>
      <c r="F12" s="60">
        <f>VLOOKUP($A12,'Occupancy Raw Data'!$B$6:$BE$43,'Occupancy Raw Data'!K$1,FALSE)</f>
        <v>68.393721232149105</v>
      </c>
      <c r="G12" s="61">
        <f>VLOOKUP($A12,'Occupancy Raw Data'!$B$6:$BE$43,'Occupancy Raw Data'!L$1,FALSE)</f>
        <v>65.615484480113295</v>
      </c>
      <c r="H12" s="60">
        <f>VLOOKUP($A12,'Occupancy Raw Data'!$B$6:$BE$43,'Occupancy Raw Data'!N$1,FALSE)</f>
        <v>80.101498878791404</v>
      </c>
      <c r="I12" s="60">
        <f>VLOOKUP($A12,'Occupancy Raw Data'!$B$6:$BE$43,'Occupancy Raw Data'!O$1,FALSE)</f>
        <v>82.202289625870407</v>
      </c>
      <c r="J12" s="61">
        <f>VLOOKUP($A12,'Occupancy Raw Data'!$B$6:$BE$43,'Occupancy Raw Data'!P$1,FALSE)</f>
        <v>81.151894252330905</v>
      </c>
      <c r="K12" s="62">
        <f>VLOOKUP($A12,'Occupancy Raw Data'!$B$6:$BE$43,'Occupancy Raw Data'!R$1,FALSE)</f>
        <v>70.054458700746906</v>
      </c>
      <c r="L12" s="63"/>
      <c r="M12" s="59">
        <f>VLOOKUP($A12,'Occupancy Raw Data'!$B$6:$BE$43,'Occupancy Raw Data'!T$1,FALSE)</f>
        <v>3.1492238279211402</v>
      </c>
      <c r="N12" s="60">
        <f>VLOOKUP($A12,'Occupancy Raw Data'!$B$6:$BE$43,'Occupancy Raw Data'!U$1,FALSE)</f>
        <v>7.4686213519157203</v>
      </c>
      <c r="O12" s="60">
        <f>VLOOKUP($A12,'Occupancy Raw Data'!$B$6:$BE$43,'Occupancy Raw Data'!V$1,FALSE)</f>
        <v>7.63570114182082</v>
      </c>
      <c r="P12" s="60">
        <f>VLOOKUP($A12,'Occupancy Raw Data'!$B$6:$BE$43,'Occupancy Raw Data'!W$1,FALSE)</f>
        <v>6.6030072115264797</v>
      </c>
      <c r="Q12" s="60">
        <f>VLOOKUP($A12,'Occupancy Raw Data'!$B$6:$BE$43,'Occupancy Raw Data'!X$1,FALSE)</f>
        <v>3.3698425829832801</v>
      </c>
      <c r="R12" s="61">
        <f>VLOOKUP($A12,'Occupancy Raw Data'!$B$6:$BE$43,'Occupancy Raw Data'!Y$1,FALSE)</f>
        <v>5.6426339264328398</v>
      </c>
      <c r="S12" s="60">
        <f>VLOOKUP($A12,'Occupancy Raw Data'!$B$6:$BE$43,'Occupancy Raw Data'!AA$1,FALSE)</f>
        <v>2.6893054250733699</v>
      </c>
      <c r="T12" s="60">
        <f>VLOOKUP($A12,'Occupancy Raw Data'!$B$6:$BE$43,'Occupancy Raw Data'!AB$1,FALSE)</f>
        <v>0.66162731343169301</v>
      </c>
      <c r="U12" s="61">
        <f>VLOOKUP($A12,'Occupancy Raw Data'!$B$6:$BE$43,'Occupancy Raw Data'!AC$1,FALSE)</f>
        <v>1.6522373505517101</v>
      </c>
      <c r="V12" s="62">
        <f>VLOOKUP($A12,'Occupancy Raw Data'!$B$6:$BE$43,'Occupancy Raw Data'!AE$1,FALSE)</f>
        <v>4.2876725120584096</v>
      </c>
      <c r="W12" s="63"/>
      <c r="X12" s="64">
        <f>VLOOKUP($A12,'ADR Raw Data'!$B$6:$BE$43,'ADR Raw Data'!G$1,FALSE)</f>
        <v>90.211716139178193</v>
      </c>
      <c r="Y12" s="65">
        <f>VLOOKUP($A12,'ADR Raw Data'!$B$6:$BE$43,'ADR Raw Data'!H$1,FALSE)</f>
        <v>92.616799637352599</v>
      </c>
      <c r="Z12" s="65">
        <f>VLOOKUP($A12,'ADR Raw Data'!$B$6:$BE$43,'ADR Raw Data'!I$1,FALSE)</f>
        <v>93.7439041578576</v>
      </c>
      <c r="AA12" s="65">
        <f>VLOOKUP($A12,'ADR Raw Data'!$B$6:$BE$43,'ADR Raw Data'!J$1,FALSE)</f>
        <v>93.961800873362407</v>
      </c>
      <c r="AB12" s="65">
        <f>VLOOKUP($A12,'ADR Raw Data'!$B$6:$BE$43,'ADR Raw Data'!K$1,FALSE)</f>
        <v>93.2444797238999</v>
      </c>
      <c r="AC12" s="66">
        <f>VLOOKUP($A12,'ADR Raw Data'!$B$6:$BE$43,'ADR Raw Data'!L$1,FALSE)</f>
        <v>92.814667242247594</v>
      </c>
      <c r="AD12" s="65">
        <f>VLOOKUP($A12,'ADR Raw Data'!$B$6:$BE$43,'ADR Raw Data'!N$1,FALSE)</f>
        <v>107.003951672314</v>
      </c>
      <c r="AE12" s="65">
        <f>VLOOKUP($A12,'ADR Raw Data'!$B$6:$BE$43,'ADR Raw Data'!O$1,FALSE)</f>
        <v>108.89168700646</v>
      </c>
      <c r="AF12" s="66">
        <f>VLOOKUP($A12,'ADR Raw Data'!$B$6:$BE$43,'ADR Raw Data'!P$1,FALSE)</f>
        <v>107.960036358347</v>
      </c>
      <c r="AG12" s="67">
        <f>VLOOKUP($A12,'ADR Raw Data'!$B$6:$BE$43,'ADR Raw Data'!R$1,FALSE)</f>
        <v>97.827401684717202</v>
      </c>
      <c r="AH12" s="63"/>
      <c r="AI12" s="59">
        <f>VLOOKUP($A12,'ADR Raw Data'!$B$6:$BE$43,'ADR Raw Data'!T$1,FALSE)</f>
        <v>11.5625696866603</v>
      </c>
      <c r="AJ12" s="60">
        <f>VLOOKUP($A12,'ADR Raw Data'!$B$6:$BE$43,'ADR Raw Data'!U$1,FALSE)</f>
        <v>12.3294680759376</v>
      </c>
      <c r="AK12" s="60">
        <f>VLOOKUP($A12,'ADR Raw Data'!$B$6:$BE$43,'ADR Raw Data'!V$1,FALSE)</f>
        <v>13.926846192934001</v>
      </c>
      <c r="AL12" s="60">
        <f>VLOOKUP($A12,'ADR Raw Data'!$B$6:$BE$43,'ADR Raw Data'!W$1,FALSE)</f>
        <v>13.1562469462748</v>
      </c>
      <c r="AM12" s="60">
        <f>VLOOKUP($A12,'ADR Raw Data'!$B$6:$BE$43,'ADR Raw Data'!X$1,FALSE)</f>
        <v>11.9336171980424</v>
      </c>
      <c r="AN12" s="61">
        <f>VLOOKUP($A12,'ADR Raw Data'!$B$6:$BE$43,'ADR Raw Data'!Y$1,FALSE)</f>
        <v>12.6104256068128</v>
      </c>
      <c r="AO12" s="60">
        <f>VLOOKUP($A12,'ADR Raw Data'!$B$6:$BE$43,'ADR Raw Data'!AA$1,FALSE)</f>
        <v>13.5220441964246</v>
      </c>
      <c r="AP12" s="60">
        <f>VLOOKUP($A12,'ADR Raw Data'!$B$6:$BE$43,'ADR Raw Data'!AB$1,FALSE)</f>
        <v>15.449940945344901</v>
      </c>
      <c r="AQ12" s="61">
        <f>VLOOKUP($A12,'ADR Raw Data'!$B$6:$BE$43,'ADR Raw Data'!AC$1,FALSE)</f>
        <v>14.498411976952401</v>
      </c>
      <c r="AR12" s="62">
        <f>VLOOKUP($A12,'ADR Raw Data'!$B$6:$BE$43,'ADR Raw Data'!AE$1,FALSE)</f>
        <v>13.1593001962472</v>
      </c>
      <c r="AS12" s="50"/>
      <c r="AT12" s="64">
        <f>VLOOKUP($A12,'RevPAR Raw Data'!$B$6:$BE$43,'RevPAR Raw Data'!G$1,FALSE)</f>
        <v>54.161099964593397</v>
      </c>
      <c r="AU12" s="65">
        <f>VLOOKUP($A12,'RevPAR Raw Data'!$B$6:$BE$43,'RevPAR Raw Data'!H$1,FALSE)</f>
        <v>60.283447421220302</v>
      </c>
      <c r="AV12" s="65">
        <f>VLOOKUP($A12,'RevPAR Raw Data'!$B$6:$BE$43,'RevPAR Raw Data'!I$1,FALSE)</f>
        <v>62.798347692670802</v>
      </c>
      <c r="AW12" s="65">
        <f>VLOOKUP($A12,'RevPAR Raw Data'!$B$6:$BE$43,'RevPAR Raw Data'!J$1,FALSE)</f>
        <v>63.487703292812398</v>
      </c>
      <c r="AX12" s="65">
        <f>VLOOKUP($A12,'RevPAR Raw Data'!$B$6:$BE$43,'RevPAR Raw Data'!K$1,FALSE)</f>
        <v>63.773369526731898</v>
      </c>
      <c r="AY12" s="66">
        <f>VLOOKUP($A12,'RevPAR Raw Data'!$B$6:$BE$43,'RevPAR Raw Data'!L$1,FALSE)</f>
        <v>60.900793579605804</v>
      </c>
      <c r="AZ12" s="65">
        <f>VLOOKUP($A12,'RevPAR Raw Data'!$B$6:$BE$43,'RevPAR Raw Data'!N$1,FALSE)</f>
        <v>85.711769149061695</v>
      </c>
      <c r="BA12" s="65">
        <f>VLOOKUP($A12,'RevPAR Raw Data'!$B$6:$BE$43,'RevPAR Raw Data'!O$1,FALSE)</f>
        <v>89.511459931547193</v>
      </c>
      <c r="BB12" s="66">
        <f>VLOOKUP($A12,'RevPAR Raw Data'!$B$6:$BE$43,'RevPAR Raw Data'!P$1,FALSE)</f>
        <v>87.611614540304402</v>
      </c>
      <c r="BC12" s="67">
        <f>VLOOKUP($A12,'RevPAR Raw Data'!$B$6:$BE$43,'RevPAR Raw Data'!R$1,FALSE)</f>
        <v>68.532456711234005</v>
      </c>
      <c r="BD12" s="63"/>
      <c r="BE12" s="59">
        <f>VLOOKUP($A12,'RevPAR Raw Data'!$B$6:$BE$43,'RevPAR Raw Data'!T$1,FALSE)</f>
        <v>15.0759247142737</v>
      </c>
      <c r="BF12" s="60">
        <f>VLOOKUP($A12,'RevPAR Raw Data'!$B$6:$BE$43,'RevPAR Raw Data'!U$1,FALSE)</f>
        <v>20.718930713150399</v>
      </c>
      <c r="BG12" s="60">
        <f>VLOOKUP($A12,'RevPAR Raw Data'!$B$6:$BE$43,'RevPAR Raw Data'!V$1,FALSE)</f>
        <v>22.625959688528301</v>
      </c>
      <c r="BH12" s="60">
        <f>VLOOKUP($A12,'RevPAR Raw Data'!$B$6:$BE$43,'RevPAR Raw Data'!W$1,FALSE)</f>
        <v>20.62796209243</v>
      </c>
      <c r="BI12" s="60">
        <f>VLOOKUP($A12,'RevPAR Raw Data'!$B$6:$BE$43,'RevPAR Raw Data'!X$1,FALSE)</f>
        <v>15.7056038950555</v>
      </c>
      <c r="BJ12" s="61">
        <f>VLOOKUP($A12,'RevPAR Raw Data'!$B$6:$BE$43,'RevPAR Raw Data'!Y$1,FALSE)</f>
        <v>18.964619686803299</v>
      </c>
      <c r="BK12" s="60">
        <f>VLOOKUP($A12,'RevPAR Raw Data'!$B$6:$BE$43,'RevPAR Raw Data'!AA$1,FALSE)</f>
        <v>16.574998689653199</v>
      </c>
      <c r="BL12" s="60">
        <f>VLOOKUP($A12,'RevPAR Raw Data'!$B$6:$BE$43,'RevPAR Raw Data'!AB$1,FALSE)</f>
        <v>16.213789287980099</v>
      </c>
      <c r="BM12" s="61">
        <f>VLOOKUP($A12,'RevPAR Raw Data'!$B$6:$BE$43,'RevPAR Raw Data'!AC$1,FALSE)</f>
        <v>16.390197505424201</v>
      </c>
      <c r="BN12" s="62">
        <f>VLOOKUP($A12,'RevPAR Raw Data'!$B$6:$BE$43,'RevPAR Raw Data'!AE$1,FALSE)</f>
        <v>18.0112004055993</v>
      </c>
    </row>
    <row r="13" spans="1:66" x14ac:dyDescent="0.35">
      <c r="A13" s="76" t="s">
        <v>91</v>
      </c>
      <c r="B13" s="59">
        <f>VLOOKUP($A13,'Occupancy Raw Data'!$B$6:$BE$43,'Occupancy Raw Data'!G$1,FALSE)</f>
        <v>65.079365079365004</v>
      </c>
      <c r="C13" s="60">
        <f>VLOOKUP($A13,'Occupancy Raw Data'!$B$6:$BE$43,'Occupancy Raw Data'!H$1,FALSE)</f>
        <v>82.026143790849602</v>
      </c>
      <c r="D13" s="60">
        <f>VLOOKUP($A13,'Occupancy Raw Data'!$B$6:$BE$43,'Occupancy Raw Data'!I$1,FALSE)</f>
        <v>83.604108309990593</v>
      </c>
      <c r="E13" s="60">
        <f>VLOOKUP($A13,'Occupancy Raw Data'!$B$6:$BE$43,'Occupancy Raw Data'!J$1,FALSE)</f>
        <v>83.352007469654495</v>
      </c>
      <c r="F13" s="60">
        <f>VLOOKUP($A13,'Occupancy Raw Data'!$B$6:$BE$43,'Occupancy Raw Data'!K$1,FALSE)</f>
        <v>76.433239962651697</v>
      </c>
      <c r="G13" s="61">
        <f>VLOOKUP($A13,'Occupancy Raw Data'!$B$6:$BE$43,'Occupancy Raw Data'!L$1,FALSE)</f>
        <v>78.098972922502298</v>
      </c>
      <c r="H13" s="60">
        <f>VLOOKUP($A13,'Occupancy Raw Data'!$B$6:$BE$43,'Occupancy Raw Data'!N$1,FALSE)</f>
        <v>72.987861811391198</v>
      </c>
      <c r="I13" s="60">
        <f>VLOOKUP($A13,'Occupancy Raw Data'!$B$6:$BE$43,'Occupancy Raw Data'!O$1,FALSE)</f>
        <v>74.696545284780498</v>
      </c>
      <c r="J13" s="61">
        <f>VLOOKUP($A13,'Occupancy Raw Data'!$B$6:$BE$43,'Occupancy Raw Data'!P$1,FALSE)</f>
        <v>73.842203548085905</v>
      </c>
      <c r="K13" s="62">
        <f>VLOOKUP($A13,'Occupancy Raw Data'!$B$6:$BE$43,'Occupancy Raw Data'!R$1,FALSE)</f>
        <v>76.882753101240397</v>
      </c>
      <c r="L13" s="63"/>
      <c r="M13" s="59">
        <f>VLOOKUP($A13,'Occupancy Raw Data'!$B$6:$BE$43,'Occupancy Raw Data'!T$1,FALSE)</f>
        <v>12.253989556455499</v>
      </c>
      <c r="N13" s="60">
        <f>VLOOKUP($A13,'Occupancy Raw Data'!$B$6:$BE$43,'Occupancy Raw Data'!U$1,FALSE)</f>
        <v>25.9735340489195</v>
      </c>
      <c r="O13" s="60">
        <f>VLOOKUP($A13,'Occupancy Raw Data'!$B$6:$BE$43,'Occupancy Raw Data'!V$1,FALSE)</f>
        <v>21.586625409239598</v>
      </c>
      <c r="P13" s="60">
        <f>VLOOKUP($A13,'Occupancy Raw Data'!$B$6:$BE$43,'Occupancy Raw Data'!W$1,FALSE)</f>
        <v>19.147134825940199</v>
      </c>
      <c r="Q13" s="60">
        <f>VLOOKUP($A13,'Occupancy Raw Data'!$B$6:$BE$43,'Occupancy Raw Data'!X$1,FALSE)</f>
        <v>19.127872259509601</v>
      </c>
      <c r="R13" s="61">
        <f>VLOOKUP($A13,'Occupancy Raw Data'!$B$6:$BE$43,'Occupancy Raw Data'!Y$1,FALSE)</f>
        <v>19.7955662354053</v>
      </c>
      <c r="S13" s="60">
        <f>VLOOKUP($A13,'Occupancy Raw Data'!$B$6:$BE$43,'Occupancy Raw Data'!AA$1,FALSE)</f>
        <v>15.669111458804601</v>
      </c>
      <c r="T13" s="60">
        <f>VLOOKUP($A13,'Occupancy Raw Data'!$B$6:$BE$43,'Occupancy Raw Data'!AB$1,FALSE)</f>
        <v>15.406443068086199</v>
      </c>
      <c r="U13" s="61">
        <f>VLOOKUP($A13,'Occupancy Raw Data'!$B$6:$BE$43,'Occupancy Raw Data'!AC$1,FALSE)</f>
        <v>15.5361084807759</v>
      </c>
      <c r="V13" s="62">
        <f>VLOOKUP($A13,'Occupancy Raw Data'!$B$6:$BE$43,'Occupancy Raw Data'!AE$1,FALSE)</f>
        <v>18.5957536961504</v>
      </c>
      <c r="W13" s="63"/>
      <c r="X13" s="64">
        <f>VLOOKUP($A13,'ADR Raw Data'!$B$6:$BE$43,'ADR Raw Data'!G$1,FALSE)</f>
        <v>111.68164275466199</v>
      </c>
      <c r="Y13" s="65">
        <f>VLOOKUP($A13,'ADR Raw Data'!$B$6:$BE$43,'ADR Raw Data'!H$1,FALSE)</f>
        <v>128.50613204325501</v>
      </c>
      <c r="Z13" s="65">
        <f>VLOOKUP($A13,'ADR Raw Data'!$B$6:$BE$43,'ADR Raw Data'!I$1,FALSE)</f>
        <v>133.25076278757999</v>
      </c>
      <c r="AA13" s="65">
        <f>VLOOKUP($A13,'ADR Raw Data'!$B$6:$BE$43,'ADR Raw Data'!J$1,FALSE)</f>
        <v>130.00948022852</v>
      </c>
      <c r="AB13" s="65">
        <f>VLOOKUP($A13,'ADR Raw Data'!$B$6:$BE$43,'ADR Raw Data'!K$1,FALSE)</f>
        <v>119.86283532860899</v>
      </c>
      <c r="AC13" s="66">
        <f>VLOOKUP($A13,'ADR Raw Data'!$B$6:$BE$43,'ADR Raw Data'!L$1,FALSE)</f>
        <v>125.34710319927299</v>
      </c>
      <c r="AD13" s="65">
        <f>VLOOKUP($A13,'ADR Raw Data'!$B$6:$BE$43,'ADR Raw Data'!N$1,FALSE)</f>
        <v>109.14604579762</v>
      </c>
      <c r="AE13" s="65">
        <f>VLOOKUP($A13,'ADR Raw Data'!$B$6:$BE$43,'ADR Raw Data'!O$1,FALSE)</f>
        <v>108.09121875</v>
      </c>
      <c r="AF13" s="66">
        <f>VLOOKUP($A13,'ADR Raw Data'!$B$6:$BE$43,'ADR Raw Data'!P$1,FALSE)</f>
        <v>108.612530189037</v>
      </c>
      <c r="AG13" s="67">
        <f>VLOOKUP($A13,'ADR Raw Data'!$B$6:$BE$43,'ADR Raw Data'!R$1,FALSE)</f>
        <v>120.754887142386</v>
      </c>
      <c r="AH13" s="63"/>
      <c r="AI13" s="59">
        <f>VLOOKUP($A13,'ADR Raw Data'!$B$6:$BE$43,'ADR Raw Data'!T$1,FALSE)</f>
        <v>18.686273251323001</v>
      </c>
      <c r="AJ13" s="60">
        <f>VLOOKUP($A13,'ADR Raw Data'!$B$6:$BE$43,'ADR Raw Data'!U$1,FALSE)</f>
        <v>24.5694075712548</v>
      </c>
      <c r="AK13" s="60">
        <f>VLOOKUP($A13,'ADR Raw Data'!$B$6:$BE$43,'ADR Raw Data'!V$1,FALSE)</f>
        <v>25.163486118710399</v>
      </c>
      <c r="AL13" s="60">
        <f>VLOOKUP($A13,'ADR Raw Data'!$B$6:$BE$43,'ADR Raw Data'!W$1,FALSE)</f>
        <v>24.613512445604201</v>
      </c>
      <c r="AM13" s="60">
        <f>VLOOKUP($A13,'ADR Raw Data'!$B$6:$BE$43,'ADR Raw Data'!X$1,FALSE)</f>
        <v>22.611986764453999</v>
      </c>
      <c r="AN13" s="61">
        <f>VLOOKUP($A13,'ADR Raw Data'!$B$6:$BE$43,'ADR Raw Data'!Y$1,FALSE)</f>
        <v>23.576758834433399</v>
      </c>
      <c r="AO13" s="60">
        <f>VLOOKUP($A13,'ADR Raw Data'!$B$6:$BE$43,'ADR Raw Data'!AA$1,FALSE)</f>
        <v>20.337919293088401</v>
      </c>
      <c r="AP13" s="60">
        <f>VLOOKUP($A13,'ADR Raw Data'!$B$6:$BE$43,'ADR Raw Data'!AB$1,FALSE)</f>
        <v>18.796718469180799</v>
      </c>
      <c r="AQ13" s="61">
        <f>VLOOKUP($A13,'ADR Raw Data'!$B$6:$BE$43,'ADR Raw Data'!AC$1,FALSE)</f>
        <v>19.5569626700944</v>
      </c>
      <c r="AR13" s="62">
        <f>VLOOKUP($A13,'ADR Raw Data'!$B$6:$BE$43,'ADR Raw Data'!AE$1,FALSE)</f>
        <v>22.655443478110602</v>
      </c>
      <c r="AS13" s="50"/>
      <c r="AT13" s="64">
        <f>VLOOKUP($A13,'RevPAR Raw Data'!$B$6:$BE$43,'RevPAR Raw Data'!G$1,FALSE)</f>
        <v>72.681704014939299</v>
      </c>
      <c r="AU13" s="65">
        <f>VLOOKUP($A13,'RevPAR Raw Data'!$B$6:$BE$43,'RevPAR Raw Data'!H$1,FALSE)</f>
        <v>105.40862464985899</v>
      </c>
      <c r="AV13" s="65">
        <f>VLOOKUP($A13,'RevPAR Raw Data'!$B$6:$BE$43,'RevPAR Raw Data'!I$1,FALSE)</f>
        <v>111.40311204481699</v>
      </c>
      <c r="AW13" s="65">
        <f>VLOOKUP($A13,'RevPAR Raw Data'!$B$6:$BE$43,'RevPAR Raw Data'!J$1,FALSE)</f>
        <v>108.365511671335</v>
      </c>
      <c r="AX13" s="65">
        <f>VLOOKUP($A13,'RevPAR Raw Data'!$B$6:$BE$43,'RevPAR Raw Data'!K$1,FALSE)</f>
        <v>91.615048552754402</v>
      </c>
      <c r="AY13" s="66">
        <f>VLOOKUP($A13,'RevPAR Raw Data'!$B$6:$BE$43,'RevPAR Raw Data'!L$1,FALSE)</f>
        <v>97.894800186741307</v>
      </c>
      <c r="AZ13" s="65">
        <f>VLOOKUP($A13,'RevPAR Raw Data'!$B$6:$BE$43,'RevPAR Raw Data'!N$1,FALSE)</f>
        <v>79.663365079364993</v>
      </c>
      <c r="BA13" s="65">
        <f>VLOOKUP($A13,'RevPAR Raw Data'!$B$6:$BE$43,'RevPAR Raw Data'!O$1,FALSE)</f>
        <v>80.740406162464893</v>
      </c>
      <c r="BB13" s="66">
        <f>VLOOKUP($A13,'RevPAR Raw Data'!$B$6:$BE$43,'RevPAR Raw Data'!P$1,FALSE)</f>
        <v>80.201885620914993</v>
      </c>
      <c r="BC13" s="67">
        <f>VLOOKUP($A13,'RevPAR Raw Data'!$B$6:$BE$43,'RevPAR Raw Data'!R$1,FALSE)</f>
        <v>92.839681739362405</v>
      </c>
      <c r="BD13" s="63"/>
      <c r="BE13" s="59">
        <f>VLOOKUP($A13,'RevPAR Raw Data'!$B$6:$BE$43,'RevPAR Raw Data'!T$1,FALSE)</f>
        <v>33.230076780486499</v>
      </c>
      <c r="BF13" s="60">
        <f>VLOOKUP($A13,'RevPAR Raw Data'!$B$6:$BE$43,'RevPAR Raw Data'!U$1,FALSE)</f>
        <v>56.924485061312097</v>
      </c>
      <c r="BG13" s="60">
        <f>VLOOKUP($A13,'RevPAR Raw Data'!$B$6:$BE$43,'RevPAR Raw Data'!V$1,FALSE)</f>
        <v>52.182059016301999</v>
      </c>
      <c r="BH13" s="60">
        <f>VLOOKUP($A13,'RevPAR Raw Data'!$B$6:$BE$43,'RevPAR Raw Data'!W$1,FALSE)</f>
        <v>48.473429684903799</v>
      </c>
      <c r="BI13" s="60">
        <f>VLOOKUP($A13,'RevPAR Raw Data'!$B$6:$BE$43,'RevPAR Raw Data'!X$1,FALSE)</f>
        <v>46.0650509676056</v>
      </c>
      <c r="BJ13" s="61">
        <f>VLOOKUP($A13,'RevPAR Raw Data'!$B$6:$BE$43,'RevPAR Raw Data'!Y$1,FALSE)</f>
        <v>48.039477981070803</v>
      </c>
      <c r="BK13" s="60">
        <f>VLOOKUP($A13,'RevPAR Raw Data'!$B$6:$BE$43,'RevPAR Raw Data'!AA$1,FALSE)</f>
        <v>39.193801994328901</v>
      </c>
      <c r="BL13" s="60">
        <f>VLOOKUP($A13,'RevPAR Raw Data'!$B$6:$BE$43,'RevPAR Raw Data'!AB$1,FALSE)</f>
        <v>37.099067266889897</v>
      </c>
      <c r="BM13" s="61">
        <f>VLOOKUP($A13,'RevPAR Raw Data'!$B$6:$BE$43,'RevPAR Raw Data'!AC$1,FALSE)</f>
        <v>38.131462086841097</v>
      </c>
      <c r="BN13" s="62">
        <f>VLOOKUP($A13,'RevPAR Raw Data'!$B$6:$BE$43,'RevPAR Raw Data'!AE$1,FALSE)</f>
        <v>45.4641476422211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67.317967522262904</v>
      </c>
      <c r="C15" s="60">
        <f>VLOOKUP($A15,'Occupancy Raw Data'!$B$6:$BE$43,'Occupancy Raw Data'!H$1,FALSE)</f>
        <v>76.254583551597605</v>
      </c>
      <c r="D15" s="60">
        <f>VLOOKUP($A15,'Occupancy Raw Data'!$B$6:$BE$43,'Occupancy Raw Data'!I$1,FALSE)</f>
        <v>80.505500261917206</v>
      </c>
      <c r="E15" s="60">
        <f>VLOOKUP($A15,'Occupancy Raw Data'!$B$6:$BE$43,'Occupancy Raw Data'!J$1,FALSE)</f>
        <v>83.153483499214204</v>
      </c>
      <c r="F15" s="60">
        <f>VLOOKUP($A15,'Occupancy Raw Data'!$B$6:$BE$43,'Occupancy Raw Data'!K$1,FALSE)</f>
        <v>84.245678365636394</v>
      </c>
      <c r="G15" s="61">
        <f>VLOOKUP($A15,'Occupancy Raw Data'!$B$6:$BE$43,'Occupancy Raw Data'!L$1,FALSE)</f>
        <v>78.2954426401257</v>
      </c>
      <c r="H15" s="60">
        <f>VLOOKUP($A15,'Occupancy Raw Data'!$B$6:$BE$43,'Occupancy Raw Data'!N$1,FALSE)</f>
        <v>90.4557359874279</v>
      </c>
      <c r="I15" s="60">
        <f>VLOOKUP($A15,'Occupancy Raw Data'!$B$6:$BE$43,'Occupancy Raw Data'!O$1,FALSE)</f>
        <v>92.739654269250906</v>
      </c>
      <c r="J15" s="61">
        <f>VLOOKUP($A15,'Occupancy Raw Data'!$B$6:$BE$43,'Occupancy Raw Data'!P$1,FALSE)</f>
        <v>91.597695128339396</v>
      </c>
      <c r="K15" s="62">
        <f>VLOOKUP($A15,'Occupancy Raw Data'!$B$6:$BE$43,'Occupancy Raw Data'!R$1,FALSE)</f>
        <v>82.096086208186705</v>
      </c>
      <c r="L15" s="63"/>
      <c r="M15" s="59">
        <f>VLOOKUP($A15,'Occupancy Raw Data'!$B$6:$BE$43,'Occupancy Raw Data'!T$1,FALSE)</f>
        <v>-6.5495936324555997</v>
      </c>
      <c r="N15" s="60">
        <f>VLOOKUP($A15,'Occupancy Raw Data'!$B$6:$BE$43,'Occupancy Raw Data'!U$1,FALSE)</f>
        <v>-0.21936920838812701</v>
      </c>
      <c r="O15" s="60">
        <f>VLOOKUP($A15,'Occupancy Raw Data'!$B$6:$BE$43,'Occupancy Raw Data'!V$1,FALSE)</f>
        <v>1.94453776473332</v>
      </c>
      <c r="P15" s="60">
        <f>VLOOKUP($A15,'Occupancy Raw Data'!$B$6:$BE$43,'Occupancy Raw Data'!W$1,FALSE)</f>
        <v>4.9834443329602802</v>
      </c>
      <c r="Q15" s="60">
        <f>VLOOKUP($A15,'Occupancy Raw Data'!$B$6:$BE$43,'Occupancy Raw Data'!X$1,FALSE)</f>
        <v>3.7041693531601201</v>
      </c>
      <c r="R15" s="61">
        <f>VLOOKUP($A15,'Occupancy Raw Data'!$B$6:$BE$43,'Occupancy Raw Data'!Y$1,FALSE)</f>
        <v>0.92974861117250596</v>
      </c>
      <c r="S15" s="60">
        <f>VLOOKUP($A15,'Occupancy Raw Data'!$B$6:$BE$43,'Occupancy Raw Data'!AA$1,FALSE)</f>
        <v>0.32660487023224799</v>
      </c>
      <c r="T15" s="60">
        <f>VLOOKUP($A15,'Occupancy Raw Data'!$B$6:$BE$43,'Occupancy Raw Data'!AB$1,FALSE)</f>
        <v>0.95118496862107604</v>
      </c>
      <c r="U15" s="61">
        <f>VLOOKUP($A15,'Occupancy Raw Data'!$B$6:$BE$43,'Occupancy Raw Data'!AC$1,FALSE)</f>
        <v>0.64181932952589305</v>
      </c>
      <c r="V15" s="62">
        <f>VLOOKUP($A15,'Occupancy Raw Data'!$B$6:$BE$43,'Occupancy Raw Data'!AE$1,FALSE)</f>
        <v>0.83778316289075805</v>
      </c>
      <c r="W15" s="63"/>
      <c r="X15" s="64">
        <f>VLOOKUP($A15,'ADR Raw Data'!$B$6:$BE$43,'ADR Raw Data'!G$1,FALSE)</f>
        <v>146.00018732005199</v>
      </c>
      <c r="Y15" s="65">
        <f>VLOOKUP($A15,'ADR Raw Data'!$B$6:$BE$43,'ADR Raw Data'!H$1,FALSE)</f>
        <v>148.792847533832</v>
      </c>
      <c r="Z15" s="65">
        <f>VLOOKUP($A15,'ADR Raw Data'!$B$6:$BE$43,'ADR Raw Data'!I$1,FALSE)</f>
        <v>151.11881231740199</v>
      </c>
      <c r="AA15" s="65">
        <f>VLOOKUP($A15,'ADR Raw Data'!$B$6:$BE$43,'ADR Raw Data'!J$1,FALSE)</f>
        <v>154.47232587249499</v>
      </c>
      <c r="AB15" s="65">
        <f>VLOOKUP($A15,'ADR Raw Data'!$B$6:$BE$43,'ADR Raw Data'!K$1,FALSE)</f>
        <v>155.91786040727399</v>
      </c>
      <c r="AC15" s="66">
        <f>VLOOKUP($A15,'ADR Raw Data'!$B$6:$BE$43,'ADR Raw Data'!L$1,FALSE)</f>
        <v>151.530622975124</v>
      </c>
      <c r="AD15" s="65">
        <f>VLOOKUP($A15,'ADR Raw Data'!$B$6:$BE$43,'ADR Raw Data'!N$1,FALSE)</f>
        <v>198.252621869932</v>
      </c>
      <c r="AE15" s="65">
        <f>VLOOKUP($A15,'ADR Raw Data'!$B$6:$BE$43,'ADR Raw Data'!O$1,FALSE)</f>
        <v>208.623039070266</v>
      </c>
      <c r="AF15" s="66">
        <f>VLOOKUP($A15,'ADR Raw Data'!$B$6:$BE$43,'ADR Raw Data'!P$1,FALSE)</f>
        <v>203.50247507005599</v>
      </c>
      <c r="AG15" s="67">
        <f>VLOOKUP($A15,'ADR Raw Data'!$B$6:$BE$43,'ADR Raw Data'!R$1,FALSE)</f>
        <v>168.09832373136999</v>
      </c>
      <c r="AH15" s="63"/>
      <c r="AI15" s="59">
        <f>VLOOKUP($A15,'ADR Raw Data'!$B$6:$BE$43,'ADR Raw Data'!T$1,FALSE)</f>
        <v>-1.7222666353395899</v>
      </c>
      <c r="AJ15" s="60">
        <f>VLOOKUP($A15,'ADR Raw Data'!$B$6:$BE$43,'ADR Raw Data'!U$1,FALSE)</f>
        <v>-0.64534966940316596</v>
      </c>
      <c r="AK15" s="60">
        <f>VLOOKUP($A15,'ADR Raw Data'!$B$6:$BE$43,'ADR Raw Data'!V$1,FALSE)</f>
        <v>0.19099485816073999</v>
      </c>
      <c r="AL15" s="60">
        <f>VLOOKUP($A15,'ADR Raw Data'!$B$6:$BE$43,'ADR Raw Data'!W$1,FALSE)</f>
        <v>3.6477756715696201</v>
      </c>
      <c r="AM15" s="60">
        <f>VLOOKUP($A15,'ADR Raw Data'!$B$6:$BE$43,'ADR Raw Data'!X$1,FALSE)</f>
        <v>1.3063680735824099</v>
      </c>
      <c r="AN15" s="61">
        <f>VLOOKUP($A15,'ADR Raw Data'!$B$6:$BE$43,'ADR Raw Data'!Y$1,FALSE)</f>
        <v>0.70119139444243805</v>
      </c>
      <c r="AO15" s="60">
        <f>VLOOKUP($A15,'ADR Raw Data'!$B$6:$BE$43,'ADR Raw Data'!AA$1,FALSE)</f>
        <v>2.3967473323814499</v>
      </c>
      <c r="AP15" s="60">
        <f>VLOOKUP($A15,'ADR Raw Data'!$B$6:$BE$43,'ADR Raw Data'!AB$1,FALSE)</f>
        <v>2.4586970780041399</v>
      </c>
      <c r="AQ15" s="61">
        <f>VLOOKUP($A15,'ADR Raw Data'!$B$6:$BE$43,'ADR Raw Data'!AC$1,FALSE)</f>
        <v>2.4368904503618301</v>
      </c>
      <c r="AR15" s="62">
        <f>VLOOKUP($A15,'ADR Raw Data'!$B$6:$BE$43,'ADR Raw Data'!AE$1,FALSE)</f>
        <v>1.3457431761583201</v>
      </c>
      <c r="AS15" s="50"/>
      <c r="AT15" s="64">
        <f>VLOOKUP($A15,'RevPAR Raw Data'!$B$6:$BE$43,'RevPAR Raw Data'!G$1,FALSE)</f>
        <v>98.284358682556302</v>
      </c>
      <c r="AU15" s="65">
        <f>VLOOKUP($A15,'RevPAR Raw Data'!$B$6:$BE$43,'RevPAR Raw Data'!H$1,FALSE)</f>
        <v>113.461366241487</v>
      </c>
      <c r="AV15" s="65">
        <f>VLOOKUP($A15,'RevPAR Raw Data'!$B$6:$BE$43,'RevPAR Raw Data'!I$1,FALSE)</f>
        <v>121.658955845992</v>
      </c>
      <c r="AW15" s="65">
        <f>VLOOKUP($A15,'RevPAR Raw Data'!$B$6:$BE$43,'RevPAR Raw Data'!J$1,FALSE)</f>
        <v>128.449120005238</v>
      </c>
      <c r="AX15" s="65">
        <f>VLOOKUP($A15,'RevPAR Raw Data'!$B$6:$BE$43,'RevPAR Raw Data'!K$1,FALSE)</f>
        <v>131.35405919329401</v>
      </c>
      <c r="AY15" s="66">
        <f>VLOOKUP($A15,'RevPAR Raw Data'!$B$6:$BE$43,'RevPAR Raw Data'!L$1,FALSE)</f>
        <v>118.641571993713</v>
      </c>
      <c r="AZ15" s="65">
        <f>VLOOKUP($A15,'RevPAR Raw Data'!$B$6:$BE$43,'RevPAR Raw Data'!N$1,FALSE)</f>
        <v>179.33086822682</v>
      </c>
      <c r="BA15" s="65">
        <f>VLOOKUP($A15,'RevPAR Raw Data'!$B$6:$BE$43,'RevPAR Raw Data'!O$1,FALSE)</f>
        <v>193.47628515976899</v>
      </c>
      <c r="BB15" s="66">
        <f>VLOOKUP($A15,'RevPAR Raw Data'!$B$6:$BE$43,'RevPAR Raw Data'!P$1,FALSE)</f>
        <v>186.40357669329401</v>
      </c>
      <c r="BC15" s="67">
        <f>VLOOKUP($A15,'RevPAR Raw Data'!$B$6:$BE$43,'RevPAR Raw Data'!R$1,FALSE)</f>
        <v>138.002144765022</v>
      </c>
      <c r="BD15" s="63"/>
      <c r="BE15" s="59">
        <f>VLOOKUP($A15,'RevPAR Raw Data'!$B$6:$BE$43,'RevPAR Raw Data'!T$1,FALSE)</f>
        <v>-8.1590588019130905</v>
      </c>
      <c r="BF15" s="60">
        <f>VLOOKUP($A15,'RevPAR Raw Data'!$B$6:$BE$43,'RevPAR Raw Data'!U$1,FALSE)</f>
        <v>-0.86330317933018896</v>
      </c>
      <c r="BG15" s="60">
        <f>VLOOKUP($A15,'RevPAR Raw Data'!$B$6:$BE$43,'RevPAR Raw Data'!V$1,FALSE)</f>
        <v>2.13924659003969</v>
      </c>
      <c r="BH15" s="60">
        <f>VLOOKUP($A15,'RevPAR Raw Data'!$B$6:$BE$43,'RevPAR Raw Data'!W$1,FALSE)</f>
        <v>8.8130048745138403</v>
      </c>
      <c r="BI15" s="60">
        <f>VLOOKUP($A15,'RevPAR Raw Data'!$B$6:$BE$43,'RevPAR Raw Data'!X$1,FALSE)</f>
        <v>5.0589275125636401</v>
      </c>
      <c r="BJ15" s="61">
        <f>VLOOKUP($A15,'RevPAR Raw Data'!$B$6:$BE$43,'RevPAR Raw Data'!Y$1,FALSE)</f>
        <v>1.63745932286643</v>
      </c>
      <c r="BK15" s="60">
        <f>VLOOKUP($A15,'RevPAR Raw Data'!$B$6:$BE$43,'RevPAR Raw Data'!AA$1,FALSE)</f>
        <v>2.7311800961284201</v>
      </c>
      <c r="BL15" s="60">
        <f>VLOOKUP($A15,'RevPAR Raw Data'!$B$6:$BE$43,'RevPAR Raw Data'!AB$1,FALSE)</f>
        <v>3.4332688036551202</v>
      </c>
      <c r="BM15" s="61">
        <f>VLOOKUP($A15,'RevPAR Raw Data'!$B$6:$BE$43,'RevPAR Raw Data'!AC$1,FALSE)</f>
        <v>3.0943502138375201</v>
      </c>
      <c r="BN15" s="62">
        <f>VLOOKUP($A15,'RevPAR Raw Data'!$B$6:$BE$43,'RevPAR Raw Data'!AE$1,FALSE)</f>
        <v>2.1948007487946799</v>
      </c>
    </row>
    <row r="16" spans="1:66" x14ac:dyDescent="0.35">
      <c r="A16" s="76" t="s">
        <v>92</v>
      </c>
      <c r="B16" s="59">
        <f>VLOOKUP($A16,'Occupancy Raw Data'!$B$6:$BE$43,'Occupancy Raw Data'!G$1,FALSE)</f>
        <v>68.558951965065503</v>
      </c>
      <c r="C16" s="60">
        <f>VLOOKUP($A16,'Occupancy Raw Data'!$B$6:$BE$43,'Occupancy Raw Data'!H$1,FALSE)</f>
        <v>83.615720524017405</v>
      </c>
      <c r="D16" s="60">
        <f>VLOOKUP($A16,'Occupancy Raw Data'!$B$6:$BE$43,'Occupancy Raw Data'!I$1,FALSE)</f>
        <v>87.947598253275103</v>
      </c>
      <c r="E16" s="60">
        <f>VLOOKUP($A16,'Occupancy Raw Data'!$B$6:$BE$43,'Occupancy Raw Data'!J$1,FALSE)</f>
        <v>89.117903930131007</v>
      </c>
      <c r="F16" s="60">
        <f>VLOOKUP($A16,'Occupancy Raw Data'!$B$6:$BE$43,'Occupancy Raw Data'!K$1,FALSE)</f>
        <v>86.026200873362399</v>
      </c>
      <c r="G16" s="61">
        <f>VLOOKUP($A16,'Occupancy Raw Data'!$B$6:$BE$43,'Occupancy Raw Data'!L$1,FALSE)</f>
        <v>83.053275109170301</v>
      </c>
      <c r="H16" s="60">
        <f>VLOOKUP($A16,'Occupancy Raw Data'!$B$6:$BE$43,'Occupancy Raw Data'!N$1,FALSE)</f>
        <v>90.078602620087295</v>
      </c>
      <c r="I16" s="60">
        <f>VLOOKUP($A16,'Occupancy Raw Data'!$B$6:$BE$43,'Occupancy Raw Data'!O$1,FALSE)</f>
        <v>93.589519650655006</v>
      </c>
      <c r="J16" s="61">
        <f>VLOOKUP($A16,'Occupancy Raw Data'!$B$6:$BE$43,'Occupancy Raw Data'!P$1,FALSE)</f>
        <v>91.834061135371101</v>
      </c>
      <c r="K16" s="62">
        <f>VLOOKUP($A16,'Occupancy Raw Data'!$B$6:$BE$43,'Occupancy Raw Data'!R$1,FALSE)</f>
        <v>85.562071116656199</v>
      </c>
      <c r="L16" s="63"/>
      <c r="M16" s="59">
        <f>VLOOKUP($A16,'Occupancy Raw Data'!$B$6:$BE$43,'Occupancy Raw Data'!T$1,FALSE)</f>
        <v>-6.8138651471984799</v>
      </c>
      <c r="N16" s="60">
        <f>VLOOKUP($A16,'Occupancy Raw Data'!$B$6:$BE$43,'Occupancy Raw Data'!U$1,FALSE)</f>
        <v>1.3121693121693101</v>
      </c>
      <c r="O16" s="60">
        <f>VLOOKUP($A16,'Occupancy Raw Data'!$B$6:$BE$43,'Occupancy Raw Data'!V$1,FALSE)</f>
        <v>1.2467323547154601</v>
      </c>
      <c r="P16" s="60">
        <f>VLOOKUP($A16,'Occupancy Raw Data'!$B$6:$BE$43,'Occupancy Raw Data'!W$1,FALSE)</f>
        <v>3.23755564548765</v>
      </c>
      <c r="Q16" s="60">
        <f>VLOOKUP($A16,'Occupancy Raw Data'!$B$6:$BE$43,'Occupancy Raw Data'!X$1,FALSE)</f>
        <v>2.8398413029860001</v>
      </c>
      <c r="R16" s="61">
        <f>VLOOKUP($A16,'Occupancy Raw Data'!$B$6:$BE$43,'Occupancy Raw Data'!Y$1,FALSE)</f>
        <v>0.56258195507804198</v>
      </c>
      <c r="S16" s="60">
        <f>VLOOKUP($A16,'Occupancy Raw Data'!$B$6:$BE$43,'Occupancy Raw Data'!AA$1,FALSE)</f>
        <v>-2.0140604218126499</v>
      </c>
      <c r="T16" s="60">
        <f>VLOOKUP($A16,'Occupancy Raw Data'!$B$6:$BE$43,'Occupancy Raw Data'!AB$1,FALSE)</f>
        <v>0.84697910784867303</v>
      </c>
      <c r="U16" s="61">
        <f>VLOOKUP($A16,'Occupancy Raw Data'!$B$6:$BE$43,'Occupancy Raw Data'!AC$1,FALSE)</f>
        <v>-0.57677760968229896</v>
      </c>
      <c r="V16" s="62">
        <f>VLOOKUP($A16,'Occupancy Raw Data'!$B$6:$BE$43,'Occupancy Raw Data'!AE$1,FALSE)</f>
        <v>0.210421720197562</v>
      </c>
      <c r="W16" s="63"/>
      <c r="X16" s="64">
        <f>VLOOKUP($A16,'ADR Raw Data'!$B$6:$BE$43,'ADR Raw Data'!G$1,FALSE)</f>
        <v>95.117330675159195</v>
      </c>
      <c r="Y16" s="65">
        <f>VLOOKUP($A16,'ADR Raw Data'!$B$6:$BE$43,'ADR Raw Data'!H$1,FALSE)</f>
        <v>102.399350198454</v>
      </c>
      <c r="Z16" s="65">
        <f>VLOOKUP($A16,'ADR Raw Data'!$B$6:$BE$43,'ADR Raw Data'!I$1,FALSE)</f>
        <v>106.888682780536</v>
      </c>
      <c r="AA16" s="65">
        <f>VLOOKUP($A16,'ADR Raw Data'!$B$6:$BE$43,'ADR Raw Data'!J$1,FALSE)</f>
        <v>108.57836920815301</v>
      </c>
      <c r="AB16" s="65">
        <f>VLOOKUP($A16,'ADR Raw Data'!$B$6:$BE$43,'ADR Raw Data'!K$1,FALSE)</f>
        <v>107.465414700507</v>
      </c>
      <c r="AC16" s="66">
        <f>VLOOKUP($A16,'ADR Raw Data'!$B$6:$BE$43,'ADR Raw Data'!L$1,FALSE)</f>
        <v>104.523417901909</v>
      </c>
      <c r="AD16" s="65">
        <f>VLOOKUP($A16,'ADR Raw Data'!$B$6:$BE$43,'ADR Raw Data'!N$1,FALSE)</f>
        <v>141.90968404110899</v>
      </c>
      <c r="AE16" s="65">
        <f>VLOOKUP($A16,'ADR Raw Data'!$B$6:$BE$43,'ADR Raw Data'!O$1,FALSE)</f>
        <v>145.41913271743101</v>
      </c>
      <c r="AF16" s="66">
        <f>VLOOKUP($A16,'ADR Raw Data'!$B$6:$BE$43,'ADR Raw Data'!P$1,FALSE)</f>
        <v>143.69795089871599</v>
      </c>
      <c r="AG16" s="67">
        <f>VLOOKUP($A16,'ADR Raw Data'!$B$6:$BE$43,'ADR Raw Data'!R$1,FALSE)</f>
        <v>116.536606226486</v>
      </c>
      <c r="AH16" s="63"/>
      <c r="AI16" s="59">
        <f>VLOOKUP($A16,'ADR Raw Data'!$B$6:$BE$43,'ADR Raw Data'!T$1,FALSE)</f>
        <v>1.25238796206415</v>
      </c>
      <c r="AJ16" s="60">
        <f>VLOOKUP($A16,'ADR Raw Data'!$B$6:$BE$43,'ADR Raw Data'!U$1,FALSE)</f>
        <v>6.0062863786802101</v>
      </c>
      <c r="AK16" s="60">
        <f>VLOOKUP($A16,'ADR Raw Data'!$B$6:$BE$43,'ADR Raw Data'!V$1,FALSE)</f>
        <v>6.2837769032609696</v>
      </c>
      <c r="AL16" s="60">
        <f>VLOOKUP($A16,'ADR Raw Data'!$B$6:$BE$43,'ADR Raw Data'!W$1,FALSE)</f>
        <v>10.8548235013082</v>
      </c>
      <c r="AM16" s="60">
        <f>VLOOKUP($A16,'ADR Raw Data'!$B$6:$BE$43,'ADR Raw Data'!X$1,FALSE)</f>
        <v>10.301848665729</v>
      </c>
      <c r="AN16" s="61">
        <f>VLOOKUP($A16,'ADR Raw Data'!$B$6:$BE$43,'ADR Raw Data'!Y$1,FALSE)</f>
        <v>7.3026224302723399</v>
      </c>
      <c r="AO16" s="60">
        <f>VLOOKUP($A16,'ADR Raw Data'!$B$6:$BE$43,'ADR Raw Data'!AA$1,FALSE)</f>
        <v>8.8859533818024907</v>
      </c>
      <c r="AP16" s="60">
        <f>VLOOKUP($A16,'ADR Raw Data'!$B$6:$BE$43,'ADR Raw Data'!AB$1,FALSE)</f>
        <v>4.5661754722216701</v>
      </c>
      <c r="AQ16" s="61">
        <f>VLOOKUP($A16,'ADR Raw Data'!$B$6:$BE$43,'ADR Raw Data'!AC$1,FALSE)</f>
        <v>6.6645308504486502</v>
      </c>
      <c r="AR16" s="62">
        <f>VLOOKUP($A16,'ADR Raw Data'!$B$6:$BE$43,'ADR Raw Data'!AE$1,FALSE)</f>
        <v>6.9714206046129101</v>
      </c>
      <c r="AS16" s="50"/>
      <c r="AT16" s="64">
        <f>VLOOKUP($A16,'RevPAR Raw Data'!$B$6:$BE$43,'RevPAR Raw Data'!G$1,FALSE)</f>
        <v>65.211445048034903</v>
      </c>
      <c r="AU16" s="65">
        <f>VLOOKUP($A16,'RevPAR Raw Data'!$B$6:$BE$43,'RevPAR Raw Data'!H$1,FALSE)</f>
        <v>85.621954480349302</v>
      </c>
      <c r="AV16" s="65">
        <f>VLOOKUP($A16,'RevPAR Raw Data'!$B$6:$BE$43,'RevPAR Raw Data'!I$1,FALSE)</f>
        <v>94.006029310043601</v>
      </c>
      <c r="AW16" s="65">
        <f>VLOOKUP($A16,'RevPAR Raw Data'!$B$6:$BE$43,'RevPAR Raw Data'!J$1,FALSE)</f>
        <v>96.762766759825297</v>
      </c>
      <c r="AX16" s="65">
        <f>VLOOKUP($A16,'RevPAR Raw Data'!$B$6:$BE$43,'RevPAR Raw Data'!K$1,FALSE)</f>
        <v>92.4484135196506</v>
      </c>
      <c r="AY16" s="66">
        <f>VLOOKUP($A16,'RevPAR Raw Data'!$B$6:$BE$43,'RevPAR Raw Data'!L$1,FALSE)</f>
        <v>86.810121823580701</v>
      </c>
      <c r="AZ16" s="65">
        <f>VLOOKUP($A16,'RevPAR Raw Data'!$B$6:$BE$43,'RevPAR Raw Data'!N$1,FALSE)</f>
        <v>127.830260366812</v>
      </c>
      <c r="BA16" s="65">
        <f>VLOOKUP($A16,'RevPAR Raw Data'!$B$6:$BE$43,'RevPAR Raw Data'!O$1,FALSE)</f>
        <v>136.097067790393</v>
      </c>
      <c r="BB16" s="66">
        <f>VLOOKUP($A16,'RevPAR Raw Data'!$B$6:$BE$43,'RevPAR Raw Data'!P$1,FALSE)</f>
        <v>131.96366407860199</v>
      </c>
      <c r="BC16" s="67">
        <f>VLOOKUP($A16,'RevPAR Raw Data'!$B$6:$BE$43,'RevPAR Raw Data'!R$1,FALSE)</f>
        <v>99.711133896444096</v>
      </c>
      <c r="BD16" s="63"/>
      <c r="BE16" s="59">
        <f>VLOOKUP($A16,'RevPAR Raw Data'!$B$6:$BE$43,'RevPAR Raw Data'!T$1,FALSE)</f>
        <v>-5.6468132119891203</v>
      </c>
      <c r="BF16" s="60">
        <f>VLOOKUP($A16,'RevPAR Raw Data'!$B$6:$BE$43,'RevPAR Raw Data'!U$1,FALSE)</f>
        <v>7.3972683375115702</v>
      </c>
      <c r="BG16" s="60">
        <f>VLOOKUP($A16,'RevPAR Raw Data'!$B$6:$BE$43,'RevPAR Raw Data'!V$1,FALSE)</f>
        <v>7.6088511377275196</v>
      </c>
      <c r="BH16" s="60">
        <f>VLOOKUP($A16,'RevPAR Raw Data'!$B$6:$BE$43,'RevPAR Raw Data'!W$1,FALSE)</f>
        <v>14.443810097870101</v>
      </c>
      <c r="BI16" s="60">
        <f>VLOOKUP($A16,'RevPAR Raw Data'!$B$6:$BE$43,'RevPAR Raw Data'!X$1,FALSE)</f>
        <v>13.4342461220955</v>
      </c>
      <c r="BJ16" s="61">
        <f>VLOOKUP($A16,'RevPAR Raw Data'!$B$6:$BE$43,'RevPAR Raw Data'!Y$1,FALSE)</f>
        <v>7.9062876213905797</v>
      </c>
      <c r="BK16" s="60">
        <f>VLOOKUP($A16,'RevPAR Raw Data'!$B$6:$BE$43,'RevPAR Raw Data'!AA$1,FALSE)</f>
        <v>6.6929244898262299</v>
      </c>
      <c r="BL16" s="60">
        <f>VLOOKUP($A16,'RevPAR Raw Data'!$B$6:$BE$43,'RevPAR Raw Data'!AB$1,FALSE)</f>
        <v>5.4518291323477799</v>
      </c>
      <c r="BM16" s="61">
        <f>VLOOKUP($A16,'RevPAR Raw Data'!$B$6:$BE$43,'RevPAR Raw Data'!AC$1,FALSE)</f>
        <v>6.0493137190306001</v>
      </c>
      <c r="BN16" s="62">
        <f>VLOOKUP($A16,'RevPAR Raw Data'!$B$6:$BE$43,'RevPAR Raw Data'!AE$1,FALSE)</f>
        <v>7.1965117079689103</v>
      </c>
    </row>
    <row r="17" spans="1:66" x14ac:dyDescent="0.35">
      <c r="A17" s="78" t="s">
        <v>32</v>
      </c>
      <c r="B17" s="59">
        <f>VLOOKUP($A17,'Occupancy Raw Data'!$B$6:$BE$43,'Occupancy Raw Data'!G$1,FALSE)</f>
        <v>64.180611656087706</v>
      </c>
      <c r="C17" s="60">
        <f>VLOOKUP($A17,'Occupancy Raw Data'!$B$6:$BE$43,'Occupancy Raw Data'!H$1,FALSE)</f>
        <v>73.182342758222703</v>
      </c>
      <c r="D17" s="60">
        <f>VLOOKUP($A17,'Occupancy Raw Data'!$B$6:$BE$43,'Occupancy Raw Data'!I$1,FALSE)</f>
        <v>77.365839584535394</v>
      </c>
      <c r="E17" s="60">
        <f>VLOOKUP($A17,'Occupancy Raw Data'!$B$6:$BE$43,'Occupancy Raw Data'!J$1,FALSE)</f>
        <v>81.592613964223801</v>
      </c>
      <c r="F17" s="60">
        <f>VLOOKUP($A17,'Occupancy Raw Data'!$B$6:$BE$43,'Occupancy Raw Data'!K$1,FALSE)</f>
        <v>83.453548759376801</v>
      </c>
      <c r="G17" s="61">
        <f>VLOOKUP($A17,'Occupancy Raw Data'!$B$6:$BE$43,'Occupancy Raw Data'!L$1,FALSE)</f>
        <v>75.954991344489301</v>
      </c>
      <c r="H17" s="60">
        <f>VLOOKUP($A17,'Occupancy Raw Data'!$B$6:$BE$43,'Occupancy Raw Data'!N$1,FALSE)</f>
        <v>91.503173687247497</v>
      </c>
      <c r="I17" s="60">
        <f>VLOOKUP($A17,'Occupancy Raw Data'!$B$6:$BE$43,'Occupancy Raw Data'!O$1,FALSE)</f>
        <v>92.412002308136096</v>
      </c>
      <c r="J17" s="61">
        <f>VLOOKUP($A17,'Occupancy Raw Data'!$B$6:$BE$43,'Occupancy Raw Data'!P$1,FALSE)</f>
        <v>91.957587997691803</v>
      </c>
      <c r="K17" s="62">
        <f>VLOOKUP($A17,'Occupancy Raw Data'!$B$6:$BE$43,'Occupancy Raw Data'!R$1,FALSE)</f>
        <v>80.527161816832901</v>
      </c>
      <c r="L17" s="63"/>
      <c r="M17" s="59">
        <f>VLOOKUP($A17,'Occupancy Raw Data'!$B$6:$BE$43,'Occupancy Raw Data'!T$1,FALSE)</f>
        <v>-7.3253532161224797</v>
      </c>
      <c r="N17" s="60">
        <f>VLOOKUP($A17,'Occupancy Raw Data'!$B$6:$BE$43,'Occupancy Raw Data'!U$1,FALSE)</f>
        <v>-0.34985476044168501</v>
      </c>
      <c r="O17" s="60">
        <f>VLOOKUP($A17,'Occupancy Raw Data'!$B$6:$BE$43,'Occupancy Raw Data'!V$1,FALSE)</f>
        <v>0.65985552737790498</v>
      </c>
      <c r="P17" s="60">
        <f>VLOOKUP($A17,'Occupancy Raw Data'!$B$6:$BE$43,'Occupancy Raw Data'!W$1,FALSE)</f>
        <v>4.9963014825360501</v>
      </c>
      <c r="Q17" s="60">
        <f>VLOOKUP($A17,'Occupancy Raw Data'!$B$6:$BE$43,'Occupancy Raw Data'!X$1,FALSE)</f>
        <v>5.1073287448334002</v>
      </c>
      <c r="R17" s="61">
        <f>VLOOKUP($A17,'Occupancy Raw Data'!$B$6:$BE$43,'Occupancy Raw Data'!Y$1,FALSE)</f>
        <v>0.826982144114355</v>
      </c>
      <c r="S17" s="60">
        <f>VLOOKUP($A17,'Occupancy Raw Data'!$B$6:$BE$43,'Occupancy Raw Data'!AA$1,FALSE)</f>
        <v>0.48525524271123599</v>
      </c>
      <c r="T17" s="60">
        <f>VLOOKUP($A17,'Occupancy Raw Data'!$B$6:$BE$43,'Occupancy Raw Data'!AB$1,FALSE)</f>
        <v>0.403852669607491</v>
      </c>
      <c r="U17" s="61">
        <f>VLOOKUP($A17,'Occupancy Raw Data'!$B$6:$BE$43,'Occupancy Raw Data'!AC$1,FALSE)</f>
        <v>0.44433633595230598</v>
      </c>
      <c r="V17" s="62">
        <f>VLOOKUP($A17,'Occupancy Raw Data'!$B$6:$BE$43,'Occupancy Raw Data'!AE$1,FALSE)</f>
        <v>0.70181626774988104</v>
      </c>
      <c r="W17" s="63"/>
      <c r="X17" s="64">
        <f>VLOOKUP($A17,'ADR Raw Data'!$B$6:$BE$43,'ADR Raw Data'!G$1,FALSE)</f>
        <v>83.0062461676781</v>
      </c>
      <c r="Y17" s="65">
        <f>VLOOKUP($A17,'ADR Raw Data'!$B$6:$BE$43,'ADR Raw Data'!H$1,FALSE)</f>
        <v>83.960327735068006</v>
      </c>
      <c r="Z17" s="65">
        <f>VLOOKUP($A17,'ADR Raw Data'!$B$6:$BE$43,'ADR Raw Data'!I$1,FALSE)</f>
        <v>88.238271657654195</v>
      </c>
      <c r="AA17" s="65">
        <f>VLOOKUP($A17,'ADR Raw Data'!$B$6:$BE$43,'ADR Raw Data'!J$1,FALSE)</f>
        <v>90.504294165487906</v>
      </c>
      <c r="AB17" s="65">
        <f>VLOOKUP($A17,'ADR Raw Data'!$B$6:$BE$43,'ADR Raw Data'!K$1,FALSE)</f>
        <v>93.437036058772605</v>
      </c>
      <c r="AC17" s="66">
        <f>VLOOKUP($A17,'ADR Raw Data'!$B$6:$BE$43,'ADR Raw Data'!L$1,FALSE)</f>
        <v>88.158965437210298</v>
      </c>
      <c r="AD17" s="65">
        <f>VLOOKUP($A17,'ADR Raw Data'!$B$6:$BE$43,'ADR Raw Data'!N$1,FALSE)</f>
        <v>117.989908529087</v>
      </c>
      <c r="AE17" s="65">
        <f>VLOOKUP($A17,'ADR Raw Data'!$B$6:$BE$43,'ADR Raw Data'!O$1,FALSE)</f>
        <v>119.876552606931</v>
      </c>
      <c r="AF17" s="66">
        <f>VLOOKUP($A17,'ADR Raw Data'!$B$6:$BE$43,'ADR Raw Data'!P$1,FALSE)</f>
        <v>118.937892054278</v>
      </c>
      <c r="AG17" s="67">
        <f>VLOOKUP($A17,'ADR Raw Data'!$B$6:$BE$43,'ADR Raw Data'!R$1,FALSE)</f>
        <v>98.201205627639098</v>
      </c>
      <c r="AH17" s="63"/>
      <c r="AI17" s="59">
        <f>VLOOKUP($A17,'ADR Raw Data'!$B$6:$BE$43,'ADR Raw Data'!T$1,FALSE)</f>
        <v>4.5379220600574204</v>
      </c>
      <c r="AJ17" s="60">
        <f>VLOOKUP($A17,'ADR Raw Data'!$B$6:$BE$43,'ADR Raw Data'!U$1,FALSE)</f>
        <v>5.5051509266063903</v>
      </c>
      <c r="AK17" s="60">
        <f>VLOOKUP($A17,'ADR Raw Data'!$B$6:$BE$43,'ADR Raw Data'!V$1,FALSE)</f>
        <v>8.07887360473873</v>
      </c>
      <c r="AL17" s="60">
        <f>VLOOKUP($A17,'ADR Raw Data'!$B$6:$BE$43,'ADR Raw Data'!W$1,FALSE)</f>
        <v>13.932411502001999</v>
      </c>
      <c r="AM17" s="60">
        <f>VLOOKUP($A17,'ADR Raw Data'!$B$6:$BE$43,'ADR Raw Data'!X$1,FALSE)</f>
        <v>10.8391030861999</v>
      </c>
      <c r="AN17" s="61">
        <f>VLOOKUP($A17,'ADR Raw Data'!$B$6:$BE$43,'ADR Raw Data'!Y$1,FALSE)</f>
        <v>8.9275980467902301</v>
      </c>
      <c r="AO17" s="60">
        <f>VLOOKUP($A17,'ADR Raw Data'!$B$6:$BE$43,'ADR Raw Data'!AA$1,FALSE)</f>
        <v>3.7828896297943699</v>
      </c>
      <c r="AP17" s="60">
        <f>VLOOKUP($A17,'ADR Raw Data'!$B$6:$BE$43,'ADR Raw Data'!AB$1,FALSE)</f>
        <v>1.5272625501236601</v>
      </c>
      <c r="AQ17" s="61">
        <f>VLOOKUP($A17,'ADR Raw Data'!$B$6:$BE$43,'ADR Raw Data'!AC$1,FALSE)</f>
        <v>2.6273848101868902</v>
      </c>
      <c r="AR17" s="62">
        <f>VLOOKUP($A17,'ADR Raw Data'!$B$6:$BE$43,'ADR Raw Data'!AE$1,FALSE)</f>
        <v>6.31404740885504</v>
      </c>
      <c r="AS17" s="50"/>
      <c r="AT17" s="64">
        <f>VLOOKUP($A17,'RevPAR Raw Data'!$B$6:$BE$43,'RevPAR Raw Data'!G$1,FALSE)</f>
        <v>53.273916503173602</v>
      </c>
      <c r="AU17" s="65">
        <f>VLOOKUP($A17,'RevPAR Raw Data'!$B$6:$BE$43,'RevPAR Raw Data'!H$1,FALSE)</f>
        <v>61.4441348240046</v>
      </c>
      <c r="AV17" s="65">
        <f>VLOOKUP($A17,'RevPAR Raw Data'!$B$6:$BE$43,'RevPAR Raw Data'!I$1,FALSE)</f>
        <v>68.266279702827404</v>
      </c>
      <c r="AW17" s="65">
        <f>VLOOKUP($A17,'RevPAR Raw Data'!$B$6:$BE$43,'RevPAR Raw Data'!J$1,FALSE)</f>
        <v>73.844819359492206</v>
      </c>
      <c r="AX17" s="65">
        <f>VLOOKUP($A17,'RevPAR Raw Data'!$B$6:$BE$43,'RevPAR Raw Data'!K$1,FALSE)</f>
        <v>77.976522446624301</v>
      </c>
      <c r="AY17" s="66">
        <f>VLOOKUP($A17,'RevPAR Raw Data'!$B$6:$BE$43,'RevPAR Raw Data'!L$1,FALSE)</f>
        <v>66.961134567224406</v>
      </c>
      <c r="AZ17" s="65">
        <f>VLOOKUP($A17,'RevPAR Raw Data'!$B$6:$BE$43,'RevPAR Raw Data'!N$1,FALSE)</f>
        <v>107.964510934795</v>
      </c>
      <c r="BA17" s="65">
        <f>VLOOKUP($A17,'RevPAR Raw Data'!$B$6:$BE$43,'RevPAR Raw Data'!O$1,FALSE)</f>
        <v>110.780322562031</v>
      </c>
      <c r="BB17" s="66">
        <f>VLOOKUP($A17,'RevPAR Raw Data'!$B$6:$BE$43,'RevPAR Raw Data'!P$1,FALSE)</f>
        <v>109.372416748413</v>
      </c>
      <c r="BC17" s="67">
        <f>VLOOKUP($A17,'RevPAR Raw Data'!$B$6:$BE$43,'RevPAR Raw Data'!R$1,FALSE)</f>
        <v>79.078643761849804</v>
      </c>
      <c r="BD17" s="63"/>
      <c r="BE17" s="59">
        <f>VLOOKUP($A17,'RevPAR Raw Data'!$B$6:$BE$43,'RevPAR Raw Data'!T$1,FALSE)</f>
        <v>-3.1198499756365998</v>
      </c>
      <c r="BF17" s="60">
        <f>VLOOKUP($A17,'RevPAR Raw Data'!$B$6:$BE$43,'RevPAR Raw Data'!U$1,FALSE)</f>
        <v>5.1360361335784699</v>
      </c>
      <c r="BG17" s="60">
        <f>VLOOKUP($A17,'RevPAR Raw Data'!$B$6:$BE$43,'RevPAR Raw Data'!V$1,FALSE)</f>
        <v>8.7920380261473792</v>
      </c>
      <c r="BH17" s="60">
        <f>VLOOKUP($A17,'RevPAR Raw Data'!$B$6:$BE$43,'RevPAR Raw Data'!W$1,FALSE)</f>
        <v>19.624818266965601</v>
      </c>
      <c r="BI17" s="60">
        <f>VLOOKUP($A17,'RevPAR Raw Data'!$B$6:$BE$43,'RevPAR Raw Data'!X$1,FALSE)</f>
        <v>16.500020458637</v>
      </c>
      <c r="BJ17" s="61">
        <f>VLOOKUP($A17,'RevPAR Raw Data'!$B$6:$BE$43,'RevPAR Raw Data'!Y$1,FALSE)</f>
        <v>9.8284098326498395</v>
      </c>
      <c r="BK17" s="60">
        <f>VLOOKUP($A17,'RevPAR Raw Data'!$B$6:$BE$43,'RevPAR Raw Data'!AA$1,FALSE)</f>
        <v>4.2865015427601598</v>
      </c>
      <c r="BL17" s="60">
        <f>VLOOKUP($A17,'RevPAR Raw Data'!$B$6:$BE$43,'RevPAR Raw Data'!AB$1,FALSE)</f>
        <v>1.9372831103117401</v>
      </c>
      <c r="BM17" s="61">
        <f>VLOOKUP($A17,'RevPAR Raw Data'!$B$6:$BE$43,'RevPAR Raw Data'!AC$1,FALSE)</f>
        <v>3.0833955715361498</v>
      </c>
      <c r="BN17" s="62">
        <f>VLOOKUP($A17,'RevPAR Raw Data'!$B$6:$BE$43,'RevPAR Raw Data'!AE$1,FALSE)</f>
        <v>7.0601766884737103</v>
      </c>
    </row>
    <row r="18" spans="1:66" x14ac:dyDescent="0.35">
      <c r="A18" s="78" t="s">
        <v>93</v>
      </c>
      <c r="B18" s="59">
        <f>VLOOKUP($A18,'Occupancy Raw Data'!$B$6:$BE$43,'Occupancy Raw Data'!G$1,FALSE)</f>
        <v>64.369836526630294</v>
      </c>
      <c r="C18" s="60">
        <f>VLOOKUP($A18,'Occupancy Raw Data'!$B$6:$BE$43,'Occupancy Raw Data'!H$1,FALSE)</f>
        <v>73.527860783969004</v>
      </c>
      <c r="D18" s="60">
        <f>VLOOKUP($A18,'Occupancy Raw Data'!$B$6:$BE$43,'Occupancy Raw Data'!I$1,FALSE)</f>
        <v>81.051151344700202</v>
      </c>
      <c r="E18" s="60">
        <f>VLOOKUP($A18,'Occupancy Raw Data'!$B$6:$BE$43,'Occupancy Raw Data'!J$1,FALSE)</f>
        <v>84.250307611179394</v>
      </c>
      <c r="F18" s="60">
        <f>VLOOKUP($A18,'Occupancy Raw Data'!$B$6:$BE$43,'Occupancy Raw Data'!K$1,FALSE)</f>
        <v>83.986640885920096</v>
      </c>
      <c r="G18" s="61">
        <f>VLOOKUP($A18,'Occupancy Raw Data'!$B$6:$BE$43,'Occupancy Raw Data'!L$1,FALSE)</f>
        <v>77.437159430479795</v>
      </c>
      <c r="H18" s="60">
        <f>VLOOKUP($A18,'Occupancy Raw Data'!$B$6:$BE$43,'Occupancy Raw Data'!N$1,FALSE)</f>
        <v>87.677975039550006</v>
      </c>
      <c r="I18" s="60">
        <f>VLOOKUP($A18,'Occupancy Raw Data'!$B$6:$BE$43,'Occupancy Raw Data'!O$1,FALSE)</f>
        <v>92.125153805589704</v>
      </c>
      <c r="J18" s="61">
        <f>VLOOKUP($A18,'Occupancy Raw Data'!$B$6:$BE$43,'Occupancy Raw Data'!P$1,FALSE)</f>
        <v>89.901564422569805</v>
      </c>
      <c r="K18" s="62">
        <f>VLOOKUP($A18,'Occupancy Raw Data'!$B$6:$BE$43,'Occupancy Raw Data'!R$1,FALSE)</f>
        <v>80.998417999648396</v>
      </c>
      <c r="L18" s="63"/>
      <c r="M18" s="59">
        <f>VLOOKUP($A18,'Occupancy Raw Data'!$B$6:$BE$43,'Occupancy Raw Data'!T$1,FALSE)</f>
        <v>-13.7338044758539</v>
      </c>
      <c r="N18" s="60">
        <f>VLOOKUP($A18,'Occupancy Raw Data'!$B$6:$BE$43,'Occupancy Raw Data'!U$1,FALSE)</f>
        <v>-2.5168958284782099</v>
      </c>
      <c r="O18" s="60">
        <f>VLOOKUP($A18,'Occupancy Raw Data'!$B$6:$BE$43,'Occupancy Raw Data'!V$1,FALSE)</f>
        <v>5.8783008036739304</v>
      </c>
      <c r="P18" s="60">
        <f>VLOOKUP($A18,'Occupancy Raw Data'!$B$6:$BE$43,'Occupancy Raw Data'!W$1,FALSE)</f>
        <v>10.006885471654799</v>
      </c>
      <c r="Q18" s="60">
        <f>VLOOKUP($A18,'Occupancy Raw Data'!$B$6:$BE$43,'Occupancy Raw Data'!X$1,FALSE)</f>
        <v>6.2722419928825603</v>
      </c>
      <c r="R18" s="61">
        <f>VLOOKUP($A18,'Occupancy Raw Data'!$B$6:$BE$43,'Occupancy Raw Data'!Y$1,FALSE)</f>
        <v>1.3015084621044799</v>
      </c>
      <c r="S18" s="60">
        <f>VLOOKUP($A18,'Occupancy Raw Data'!$B$6:$BE$43,'Occupancy Raw Data'!AA$1,FALSE)</f>
        <v>-1.1102299762093499</v>
      </c>
      <c r="T18" s="60">
        <f>VLOOKUP($A18,'Occupancy Raw Data'!$B$6:$BE$43,'Occupancy Raw Data'!AB$1,FALSE)</f>
        <v>0.44078190877730899</v>
      </c>
      <c r="U18" s="61">
        <f>VLOOKUP($A18,'Occupancy Raw Data'!$B$6:$BE$43,'Occupancy Raw Data'!AC$1,FALSE)</f>
        <v>-0.32157474176573703</v>
      </c>
      <c r="V18" s="62">
        <f>VLOOKUP($A18,'Occupancy Raw Data'!$B$6:$BE$43,'Occupancy Raw Data'!AE$1,FALSE)</f>
        <v>0.78110354308567098</v>
      </c>
      <c r="W18" s="63"/>
      <c r="X18" s="64">
        <f>VLOOKUP($A18,'ADR Raw Data'!$B$6:$BE$43,'ADR Raw Data'!G$1,FALSE)</f>
        <v>109.24190262151799</v>
      </c>
      <c r="Y18" s="65">
        <f>VLOOKUP($A18,'ADR Raw Data'!$B$6:$BE$43,'ADR Raw Data'!H$1,FALSE)</f>
        <v>116.640881185751</v>
      </c>
      <c r="Z18" s="65">
        <f>VLOOKUP($A18,'ADR Raw Data'!$B$6:$BE$43,'ADR Raw Data'!I$1,FALSE)</f>
        <v>122.772196052916</v>
      </c>
      <c r="AA18" s="65">
        <f>VLOOKUP($A18,'ADR Raw Data'!$B$6:$BE$43,'ADR Raw Data'!J$1,FALSE)</f>
        <v>124.70217442102999</v>
      </c>
      <c r="AB18" s="65">
        <f>VLOOKUP($A18,'ADR Raw Data'!$B$6:$BE$43,'ADR Raw Data'!K$1,FALSE)</f>
        <v>121.628235600669</v>
      </c>
      <c r="AC18" s="66">
        <f>VLOOKUP($A18,'ADR Raw Data'!$B$6:$BE$43,'ADR Raw Data'!L$1,FALSE)</f>
        <v>119.53023476188299</v>
      </c>
      <c r="AD18" s="65">
        <f>VLOOKUP($A18,'ADR Raw Data'!$B$6:$BE$43,'ADR Raw Data'!N$1,FALSE)</f>
        <v>158.65844546912501</v>
      </c>
      <c r="AE18" s="65">
        <f>VLOOKUP($A18,'ADR Raw Data'!$B$6:$BE$43,'ADR Raw Data'!O$1,FALSE)</f>
        <v>169.677911810723</v>
      </c>
      <c r="AF18" s="66">
        <f>VLOOKUP($A18,'ADR Raw Data'!$B$6:$BE$43,'ADR Raw Data'!P$1,FALSE)</f>
        <v>164.304454179294</v>
      </c>
      <c r="AG18" s="67">
        <f>VLOOKUP($A18,'ADR Raw Data'!$B$6:$BE$43,'ADR Raw Data'!R$1,FALSE)</f>
        <v>133.729003686135</v>
      </c>
      <c r="AH18" s="63"/>
      <c r="AI18" s="59">
        <f>VLOOKUP($A18,'ADR Raw Data'!$B$6:$BE$43,'ADR Raw Data'!T$1,FALSE)</f>
        <v>-3.4526300253787001</v>
      </c>
      <c r="AJ18" s="60">
        <f>VLOOKUP($A18,'ADR Raw Data'!$B$6:$BE$43,'ADR Raw Data'!U$1,FALSE)</f>
        <v>3.3293281746354002</v>
      </c>
      <c r="AK18" s="60">
        <f>VLOOKUP($A18,'ADR Raw Data'!$B$6:$BE$43,'ADR Raw Data'!V$1,FALSE)</f>
        <v>8.4294211219152899</v>
      </c>
      <c r="AL18" s="60">
        <f>VLOOKUP($A18,'ADR Raw Data'!$B$6:$BE$43,'ADR Raw Data'!W$1,FALSE)</f>
        <v>11.257386956002099</v>
      </c>
      <c r="AM18" s="60">
        <f>VLOOKUP($A18,'ADR Raw Data'!$B$6:$BE$43,'ADR Raw Data'!X$1,FALSE)</f>
        <v>3.25440966083934</v>
      </c>
      <c r="AN18" s="61">
        <f>VLOOKUP($A18,'ADR Raw Data'!$B$6:$BE$43,'ADR Raw Data'!Y$1,FALSE)</f>
        <v>4.9805737172132796</v>
      </c>
      <c r="AO18" s="60">
        <f>VLOOKUP($A18,'ADR Raw Data'!$B$6:$BE$43,'ADR Raw Data'!AA$1,FALSE)</f>
        <v>1.5431418825436001</v>
      </c>
      <c r="AP18" s="60">
        <f>VLOOKUP($A18,'ADR Raw Data'!$B$6:$BE$43,'ADR Raw Data'!AB$1,FALSE)</f>
        <v>1.0755451303880199</v>
      </c>
      <c r="AQ18" s="61">
        <f>VLOOKUP($A18,'ADR Raw Data'!$B$6:$BE$43,'ADR Raw Data'!AC$1,FALSE)</f>
        <v>1.3234283939790501</v>
      </c>
      <c r="AR18" s="62">
        <f>VLOOKUP($A18,'ADR Raw Data'!$B$6:$BE$43,'ADR Raw Data'!AE$1,FALSE)</f>
        <v>3.38909013411608</v>
      </c>
      <c r="AS18" s="50"/>
      <c r="AT18" s="64">
        <f>VLOOKUP($A18,'RevPAR Raw Data'!$B$6:$BE$43,'RevPAR Raw Data'!G$1,FALSE)</f>
        <v>70.318834136052004</v>
      </c>
      <c r="AU18" s="65">
        <f>VLOOKUP($A18,'RevPAR Raw Data'!$B$6:$BE$43,'RevPAR Raw Data'!H$1,FALSE)</f>
        <v>85.763544735454303</v>
      </c>
      <c r="AV18" s="65">
        <f>VLOOKUP($A18,'RevPAR Raw Data'!$B$6:$BE$43,'RevPAR Raw Data'!I$1,FALSE)</f>
        <v>99.5082784320618</v>
      </c>
      <c r="AW18" s="65">
        <f>VLOOKUP($A18,'RevPAR Raw Data'!$B$6:$BE$43,'RevPAR Raw Data'!J$1,FALSE)</f>
        <v>105.061965547547</v>
      </c>
      <c r="AX18" s="65">
        <f>VLOOKUP($A18,'RevPAR Raw Data'!$B$6:$BE$43,'RevPAR Raw Data'!K$1,FALSE)</f>
        <v>102.151469449815</v>
      </c>
      <c r="AY18" s="66">
        <f>VLOOKUP($A18,'RevPAR Raw Data'!$B$6:$BE$43,'RevPAR Raw Data'!L$1,FALSE)</f>
        <v>92.560818460186297</v>
      </c>
      <c r="AZ18" s="65">
        <f>VLOOKUP($A18,'RevPAR Raw Data'!$B$6:$BE$43,'RevPAR Raw Data'!N$1,FALSE)</f>
        <v>139.10851221655801</v>
      </c>
      <c r="BA18" s="65">
        <f>VLOOKUP($A18,'RevPAR Raw Data'!$B$6:$BE$43,'RevPAR Raw Data'!O$1,FALSE)</f>
        <v>156.316037229741</v>
      </c>
      <c r="BB18" s="66">
        <f>VLOOKUP($A18,'RevPAR Raw Data'!$B$6:$BE$43,'RevPAR Raw Data'!P$1,FALSE)</f>
        <v>147.71227472314899</v>
      </c>
      <c r="BC18" s="67">
        <f>VLOOKUP($A18,'RevPAR Raw Data'!$B$6:$BE$43,'RevPAR Raw Data'!R$1,FALSE)</f>
        <v>108.318377392461</v>
      </c>
      <c r="BD18" s="63"/>
      <c r="BE18" s="59">
        <f>VLOOKUP($A18,'RevPAR Raw Data'!$B$6:$BE$43,'RevPAR Raw Data'!T$1,FALSE)</f>
        <v>-16.712257044272501</v>
      </c>
      <c r="BF18" s="60">
        <f>VLOOKUP($A18,'RevPAR Raw Data'!$B$6:$BE$43,'RevPAR Raw Data'!U$1,FALSE)</f>
        <v>0.72863662421344699</v>
      </c>
      <c r="BG18" s="60">
        <f>VLOOKUP($A18,'RevPAR Raw Data'!$B$6:$BE$43,'RevPAR Raw Data'!V$1,FALSE)</f>
        <v>14.803228655143799</v>
      </c>
      <c r="BH18" s="60">
        <f>VLOOKUP($A18,'RevPAR Raw Data'!$B$6:$BE$43,'RevPAR Raw Data'!W$1,FALSE)</f>
        <v>22.390786247445</v>
      </c>
      <c r="BI18" s="60">
        <f>VLOOKUP($A18,'RevPAR Raw Data'!$B$6:$BE$43,'RevPAR Raw Data'!X$1,FALSE)</f>
        <v>9.7307761030895001</v>
      </c>
      <c r="BJ18" s="61">
        <f>VLOOKUP($A18,'RevPAR Raw Data'!$B$6:$BE$43,'RevPAR Raw Data'!Y$1,FALSE)</f>
        <v>6.3469047677086499</v>
      </c>
      <c r="BK18" s="60">
        <f>VLOOKUP($A18,'RevPAR Raw Data'!$B$6:$BE$43,'RevPAR Raw Data'!AA$1,FALSE)</f>
        <v>0.41577948257880998</v>
      </c>
      <c r="BL18" s="60">
        <f>VLOOKUP($A18,'RevPAR Raw Data'!$B$6:$BE$43,'RevPAR Raw Data'!AB$1,FALSE)</f>
        <v>1.5210678475208199</v>
      </c>
      <c r="BM18" s="61">
        <f>VLOOKUP($A18,'RevPAR Raw Data'!$B$6:$BE$43,'RevPAR Raw Data'!AC$1,FALSE)</f>
        <v>0.99759784077292801</v>
      </c>
      <c r="BN18" s="62">
        <f>VLOOKUP($A18,'RevPAR Raw Data'!$B$6:$BE$43,'RevPAR Raw Data'!AE$1,FALSE)</f>
        <v>4.1966659803176896</v>
      </c>
    </row>
    <row r="19" spans="1:66" x14ac:dyDescent="0.35">
      <c r="A19" s="78" t="s">
        <v>94</v>
      </c>
      <c r="B19" s="59">
        <f>VLOOKUP($A19,'Occupancy Raw Data'!$B$6:$BE$43,'Occupancy Raw Data'!G$1,FALSE)</f>
        <v>74.134304207119698</v>
      </c>
      <c r="C19" s="60">
        <f>VLOOKUP($A19,'Occupancy Raw Data'!$B$6:$BE$43,'Occupancy Raw Data'!H$1,FALSE)</f>
        <v>82.176375404530702</v>
      </c>
      <c r="D19" s="60">
        <f>VLOOKUP($A19,'Occupancy Raw Data'!$B$6:$BE$43,'Occupancy Raw Data'!I$1,FALSE)</f>
        <v>86.229773462783101</v>
      </c>
      <c r="E19" s="60">
        <f>VLOOKUP($A19,'Occupancy Raw Data'!$B$6:$BE$43,'Occupancy Raw Data'!J$1,FALSE)</f>
        <v>90.169902912621296</v>
      </c>
      <c r="F19" s="60">
        <f>VLOOKUP($A19,'Occupancy Raw Data'!$B$6:$BE$43,'Occupancy Raw Data'!K$1,FALSE)</f>
        <v>91.674757281553298</v>
      </c>
      <c r="G19" s="61">
        <f>VLOOKUP($A19,'Occupancy Raw Data'!$B$6:$BE$43,'Occupancy Raw Data'!L$1,FALSE)</f>
        <v>84.877022653721596</v>
      </c>
      <c r="H19" s="60">
        <f>VLOOKUP($A19,'Occupancy Raw Data'!$B$6:$BE$43,'Occupancy Raw Data'!N$1,FALSE)</f>
        <v>94.514563106796103</v>
      </c>
      <c r="I19" s="60">
        <f>VLOOKUP($A19,'Occupancy Raw Data'!$B$6:$BE$43,'Occupancy Raw Data'!O$1,FALSE)</f>
        <v>96.521035598705495</v>
      </c>
      <c r="J19" s="61">
        <f>VLOOKUP($A19,'Occupancy Raw Data'!$B$6:$BE$43,'Occupancy Raw Data'!P$1,FALSE)</f>
        <v>95.517799352750799</v>
      </c>
      <c r="K19" s="62">
        <f>VLOOKUP($A19,'Occupancy Raw Data'!$B$6:$BE$43,'Occupancy Raw Data'!R$1,FALSE)</f>
        <v>87.917244567729995</v>
      </c>
      <c r="L19" s="63"/>
      <c r="M19" s="59">
        <f>VLOOKUP($A19,'Occupancy Raw Data'!$B$6:$BE$43,'Occupancy Raw Data'!T$1,FALSE)</f>
        <v>-9.2079877625355309</v>
      </c>
      <c r="N19" s="60">
        <f>VLOOKUP($A19,'Occupancy Raw Data'!$B$6:$BE$43,'Occupancy Raw Data'!U$1,FALSE)</f>
        <v>-4.5469768268386197</v>
      </c>
      <c r="O19" s="60">
        <f>VLOOKUP($A19,'Occupancy Raw Data'!$B$6:$BE$43,'Occupancy Raw Data'!V$1,FALSE)</f>
        <v>-3.2204564604696801</v>
      </c>
      <c r="P19" s="60">
        <f>VLOOKUP($A19,'Occupancy Raw Data'!$B$6:$BE$43,'Occupancy Raw Data'!W$1,FALSE)</f>
        <v>2.1874894860652199</v>
      </c>
      <c r="Q19" s="60">
        <f>VLOOKUP($A19,'Occupancy Raw Data'!$B$6:$BE$43,'Occupancy Raw Data'!X$1,FALSE)</f>
        <v>1.2564639987947099</v>
      </c>
      <c r="R19" s="61">
        <f>VLOOKUP($A19,'Occupancy Raw Data'!$B$6:$BE$43,'Occupancy Raw Data'!Y$1,FALSE)</f>
        <v>-2.5790197201638798</v>
      </c>
      <c r="S19" s="60">
        <f>VLOOKUP($A19,'Occupancy Raw Data'!$B$6:$BE$43,'Occupancy Raw Data'!AA$1,FALSE)</f>
        <v>0.51205955284171201</v>
      </c>
      <c r="T19" s="60">
        <f>VLOOKUP($A19,'Occupancy Raw Data'!$B$6:$BE$43,'Occupancy Raw Data'!AB$1,FALSE)</f>
        <v>0.52543731660669302</v>
      </c>
      <c r="U19" s="61">
        <f>VLOOKUP($A19,'Occupancy Raw Data'!$B$6:$BE$43,'Occupancy Raw Data'!AC$1,FALSE)</f>
        <v>0.51881824389326703</v>
      </c>
      <c r="V19" s="62">
        <f>VLOOKUP($A19,'Occupancy Raw Data'!$B$6:$BE$43,'Occupancy Raw Data'!AE$1,FALSE)</f>
        <v>-1.6380390604875199</v>
      </c>
      <c r="W19" s="63"/>
      <c r="X19" s="64">
        <f>VLOOKUP($A19,'ADR Raw Data'!$B$6:$BE$43,'ADR Raw Data'!G$1,FALSE)</f>
        <v>215.87730273927701</v>
      </c>
      <c r="Y19" s="65">
        <f>VLOOKUP($A19,'ADR Raw Data'!$B$6:$BE$43,'ADR Raw Data'!H$1,FALSE)</f>
        <v>219.966473870237</v>
      </c>
      <c r="Z19" s="65">
        <f>VLOOKUP($A19,'ADR Raw Data'!$B$6:$BE$43,'ADR Raw Data'!I$1,FALSE)</f>
        <v>220.79899976543399</v>
      </c>
      <c r="AA19" s="65">
        <f>VLOOKUP($A19,'ADR Raw Data'!$B$6:$BE$43,'ADR Raw Data'!J$1,FALSE)</f>
        <v>224.98778755495701</v>
      </c>
      <c r="AB19" s="65">
        <f>VLOOKUP($A19,'ADR Raw Data'!$B$6:$BE$43,'ADR Raw Data'!K$1,FALSE)</f>
        <v>227.297977168828</v>
      </c>
      <c r="AC19" s="66">
        <f>VLOOKUP($A19,'ADR Raw Data'!$B$6:$BE$43,'ADR Raw Data'!L$1,FALSE)</f>
        <v>222.07193371716099</v>
      </c>
      <c r="AD19" s="65">
        <f>VLOOKUP($A19,'ADR Raw Data'!$B$6:$BE$43,'ADR Raw Data'!N$1,FALSE)</f>
        <v>287.03609848484803</v>
      </c>
      <c r="AE19" s="65">
        <f>VLOOKUP($A19,'ADR Raw Data'!$B$6:$BE$43,'ADR Raw Data'!O$1,FALSE)</f>
        <v>306.20433466051901</v>
      </c>
      <c r="AF19" s="66">
        <f>VLOOKUP($A19,'ADR Raw Data'!$B$6:$BE$43,'ADR Raw Data'!P$1,FALSE)</f>
        <v>296.72087984922899</v>
      </c>
      <c r="AG19" s="67">
        <f>VLOOKUP($A19,'ADR Raw Data'!$B$6:$BE$43,'ADR Raw Data'!R$1,FALSE)</f>
        <v>245.24405945100301</v>
      </c>
      <c r="AH19" s="63"/>
      <c r="AI19" s="59">
        <f>VLOOKUP($A19,'ADR Raw Data'!$B$6:$BE$43,'ADR Raw Data'!T$1,FALSE)</f>
        <v>-3.6137548075221901</v>
      </c>
      <c r="AJ19" s="60">
        <f>VLOOKUP($A19,'ADR Raw Data'!$B$6:$BE$43,'ADR Raw Data'!U$1,FALSE)</f>
        <v>-1.8412028065238799</v>
      </c>
      <c r="AK19" s="60">
        <f>VLOOKUP($A19,'ADR Raw Data'!$B$6:$BE$43,'ADR Raw Data'!V$1,FALSE)</f>
        <v>-1.2403793301964501</v>
      </c>
      <c r="AL19" s="60">
        <f>VLOOKUP($A19,'ADR Raw Data'!$B$6:$BE$43,'ADR Raw Data'!W$1,FALSE)</f>
        <v>0.68648149920934898</v>
      </c>
      <c r="AM19" s="60">
        <f>VLOOKUP($A19,'ADR Raw Data'!$B$6:$BE$43,'ADR Raw Data'!X$1,FALSE)</f>
        <v>-1.29098297349202</v>
      </c>
      <c r="AN19" s="61">
        <f>VLOOKUP($A19,'ADR Raw Data'!$B$6:$BE$43,'ADR Raw Data'!Y$1,FALSE)</f>
        <v>-1.3530910222355099</v>
      </c>
      <c r="AO19" s="60">
        <f>VLOOKUP($A19,'ADR Raw Data'!$B$6:$BE$43,'ADR Raw Data'!AA$1,FALSE)</f>
        <v>-0.52062654710071798</v>
      </c>
      <c r="AP19" s="60">
        <f>VLOOKUP($A19,'ADR Raw Data'!$B$6:$BE$43,'ADR Raw Data'!AB$1,FALSE)</f>
        <v>2.2047710706991199</v>
      </c>
      <c r="AQ19" s="61">
        <f>VLOOKUP($A19,'ADR Raw Data'!$B$6:$BE$43,'ADR Raw Data'!AC$1,FALSE)</f>
        <v>0.88213022546083897</v>
      </c>
      <c r="AR19" s="62">
        <f>VLOOKUP($A19,'ADR Raw Data'!$B$6:$BE$43,'ADR Raw Data'!AE$1,FALSE)</f>
        <v>-0.33951534951989998</v>
      </c>
      <c r="AS19" s="50"/>
      <c r="AT19" s="64">
        <f>VLOOKUP($A19,'RevPAR Raw Data'!$B$6:$BE$43,'RevPAR Raw Data'!G$1,FALSE)</f>
        <v>160.03913632685999</v>
      </c>
      <c r="AU19" s="65">
        <f>VLOOKUP($A19,'RevPAR Raw Data'!$B$6:$BE$43,'RevPAR Raw Data'!H$1,FALSE)</f>
        <v>180.76047533171501</v>
      </c>
      <c r="AV19" s="65">
        <f>VLOOKUP($A19,'RevPAR Raw Data'!$B$6:$BE$43,'RevPAR Raw Data'!I$1,FALSE)</f>
        <v>190.39447730582501</v>
      </c>
      <c r="AW19" s="65">
        <f>VLOOKUP($A19,'RevPAR Raw Data'!$B$6:$BE$43,'RevPAR Raw Data'!J$1,FALSE)</f>
        <v>202.871269603559</v>
      </c>
      <c r="AX19" s="65">
        <f>VLOOKUP($A19,'RevPAR Raw Data'!$B$6:$BE$43,'RevPAR Raw Data'!K$1,FALSE)</f>
        <v>208.37486887540399</v>
      </c>
      <c r="AY19" s="66">
        <f>VLOOKUP($A19,'RevPAR Raw Data'!$B$6:$BE$43,'RevPAR Raw Data'!L$1,FALSE)</f>
        <v>188.48804548867301</v>
      </c>
      <c r="AZ19" s="65">
        <f>VLOOKUP($A19,'RevPAR Raw Data'!$B$6:$BE$43,'RevPAR Raw Data'!N$1,FALSE)</f>
        <v>271.29091444174702</v>
      </c>
      <c r="BA19" s="65">
        <f>VLOOKUP($A19,'RevPAR Raw Data'!$B$6:$BE$43,'RevPAR Raw Data'!O$1,FALSE)</f>
        <v>295.55159486245901</v>
      </c>
      <c r="BB19" s="66">
        <f>VLOOKUP($A19,'RevPAR Raw Data'!$B$6:$BE$43,'RevPAR Raw Data'!P$1,FALSE)</f>
        <v>283.42125465210302</v>
      </c>
      <c r="BC19" s="67">
        <f>VLOOKUP($A19,'RevPAR Raw Data'!$B$6:$BE$43,'RevPAR Raw Data'!R$1,FALSE)</f>
        <v>215.611819535367</v>
      </c>
      <c r="BD19" s="63"/>
      <c r="BE19" s="59">
        <f>VLOOKUP($A19,'RevPAR Raw Data'!$B$6:$BE$43,'RevPAR Raw Data'!T$1,FALSE)</f>
        <v>-12.488988469613</v>
      </c>
      <c r="BF19" s="60">
        <f>VLOOKUP($A19,'RevPAR Raw Data'!$B$6:$BE$43,'RevPAR Raw Data'!U$1,FALSE)</f>
        <v>-6.3044605684147603</v>
      </c>
      <c r="BG19" s="60">
        <f>VLOOKUP($A19,'RevPAR Raw Data'!$B$6:$BE$43,'RevPAR Raw Data'!V$1,FALSE)</f>
        <v>-4.4208899143924896</v>
      </c>
      <c r="BH19" s="60">
        <f>VLOOKUP($A19,'RevPAR Raw Data'!$B$6:$BE$43,'RevPAR Raw Data'!W$1,FALSE)</f>
        <v>2.8889876958935599</v>
      </c>
      <c r="BI19" s="60">
        <f>VLOOKUP($A19,'RevPAR Raw Data'!$B$6:$BE$43,'RevPAR Raw Data'!X$1,FALSE)</f>
        <v>-5.0739710989800797E-2</v>
      </c>
      <c r="BJ19" s="61">
        <f>VLOOKUP($A19,'RevPAR Raw Data'!$B$6:$BE$43,'RevPAR Raw Data'!Y$1,FALSE)</f>
        <v>-3.89721425810417</v>
      </c>
      <c r="BK19" s="60">
        <f>VLOOKUP($A19,'RevPAR Raw Data'!$B$6:$BE$43,'RevPAR Raw Data'!AA$1,FALSE)</f>
        <v>-1.12329122280649E-2</v>
      </c>
      <c r="BL19" s="60">
        <f>VLOOKUP($A19,'RevPAR Raw Data'!$B$6:$BE$43,'RevPAR Raw Data'!AB$1,FALSE)</f>
        <v>2.7417930772570198</v>
      </c>
      <c r="BM19" s="61">
        <f>VLOOKUP($A19,'RevPAR Raw Data'!$B$6:$BE$43,'RevPAR Raw Data'!AC$1,FALSE)</f>
        <v>1.4055251218986899</v>
      </c>
      <c r="BN19" s="62">
        <f>VLOOKUP($A19,'RevPAR Raw Data'!$B$6:$BE$43,'RevPAR Raw Data'!AE$1,FALSE)</f>
        <v>-1.97199301596593</v>
      </c>
    </row>
    <row r="20" spans="1:66" x14ac:dyDescent="0.35">
      <c r="A20" s="78" t="s">
        <v>29</v>
      </c>
      <c r="B20" s="59">
        <f>VLOOKUP($A20,'Occupancy Raw Data'!$B$6:$BE$43,'Occupancy Raw Data'!G$1,FALSE)</f>
        <v>60.248862724110197</v>
      </c>
      <c r="C20" s="60">
        <f>VLOOKUP($A20,'Occupancy Raw Data'!$B$6:$BE$43,'Occupancy Raw Data'!H$1,FALSE)</f>
        <v>65.747926143965699</v>
      </c>
      <c r="D20" s="60">
        <f>VLOOKUP($A20,'Occupancy Raw Data'!$B$6:$BE$43,'Occupancy Raw Data'!I$1,FALSE)</f>
        <v>67.835161894567804</v>
      </c>
      <c r="E20" s="60">
        <f>VLOOKUP($A20,'Occupancy Raw Data'!$B$6:$BE$43,'Occupancy Raw Data'!J$1,FALSE)</f>
        <v>67.594327000267498</v>
      </c>
      <c r="F20" s="60">
        <f>VLOOKUP($A20,'Occupancy Raw Data'!$B$6:$BE$43,'Occupancy Raw Data'!K$1,FALSE)</f>
        <v>71.5279636071715</v>
      </c>
      <c r="G20" s="61">
        <f>VLOOKUP($A20,'Occupancy Raw Data'!$B$6:$BE$43,'Occupancy Raw Data'!L$1,FALSE)</f>
        <v>66.590848274016494</v>
      </c>
      <c r="H20" s="60">
        <f>VLOOKUP($A20,'Occupancy Raw Data'!$B$6:$BE$43,'Occupancy Raw Data'!N$1,FALSE)</f>
        <v>85.175274284185093</v>
      </c>
      <c r="I20" s="60">
        <f>VLOOKUP($A20,'Occupancy Raw Data'!$B$6:$BE$43,'Occupancy Raw Data'!O$1,FALSE)</f>
        <v>86.606903933636602</v>
      </c>
      <c r="J20" s="61">
        <f>VLOOKUP($A20,'Occupancy Raw Data'!$B$6:$BE$43,'Occupancy Raw Data'!P$1,FALSE)</f>
        <v>85.891089108910805</v>
      </c>
      <c r="K20" s="62">
        <f>VLOOKUP($A20,'Occupancy Raw Data'!$B$6:$BE$43,'Occupancy Raw Data'!R$1,FALSE)</f>
        <v>72.105202798272103</v>
      </c>
      <c r="L20" s="63"/>
      <c r="M20" s="59">
        <f>VLOOKUP($A20,'Occupancy Raw Data'!$B$6:$BE$43,'Occupancy Raw Data'!T$1,FALSE)</f>
        <v>7.5289752396094496</v>
      </c>
      <c r="N20" s="60">
        <f>VLOOKUP($A20,'Occupancy Raw Data'!$B$6:$BE$43,'Occupancy Raw Data'!U$1,FALSE)</f>
        <v>10.0486678238571</v>
      </c>
      <c r="O20" s="60">
        <f>VLOOKUP($A20,'Occupancy Raw Data'!$B$6:$BE$43,'Occupancy Raw Data'!V$1,FALSE)</f>
        <v>12.217074686631401</v>
      </c>
      <c r="P20" s="60">
        <f>VLOOKUP($A20,'Occupancy Raw Data'!$B$6:$BE$43,'Occupancy Raw Data'!W$1,FALSE)</f>
        <v>7.9440017912436502</v>
      </c>
      <c r="Q20" s="60">
        <f>VLOOKUP($A20,'Occupancy Raw Data'!$B$6:$BE$43,'Occupancy Raw Data'!X$1,FALSE)</f>
        <v>5.4805776633436398</v>
      </c>
      <c r="R20" s="61">
        <f>VLOOKUP($A20,'Occupancy Raw Data'!$B$6:$BE$43,'Occupancy Raw Data'!Y$1,FALSE)</f>
        <v>8.5758057463128594</v>
      </c>
      <c r="S20" s="60">
        <f>VLOOKUP($A20,'Occupancy Raw Data'!$B$6:$BE$43,'Occupancy Raw Data'!AA$1,FALSE)</f>
        <v>2.7850056904094802</v>
      </c>
      <c r="T20" s="60">
        <f>VLOOKUP($A20,'Occupancy Raw Data'!$B$6:$BE$43,'Occupancy Raw Data'!AB$1,FALSE)</f>
        <v>2.6007037296133402</v>
      </c>
      <c r="U20" s="61">
        <f>VLOOKUP($A20,'Occupancy Raw Data'!$B$6:$BE$43,'Occupancy Raw Data'!AC$1,FALSE)</f>
        <v>2.6920040404485999</v>
      </c>
      <c r="V20" s="62">
        <f>VLOOKUP($A20,'Occupancy Raw Data'!$B$6:$BE$43,'Occupancy Raw Data'!AE$1,FALSE)</f>
        <v>6.4990726348053496</v>
      </c>
      <c r="W20" s="63"/>
      <c r="X20" s="64">
        <f>VLOOKUP($A20,'ADR Raw Data'!$B$6:$BE$43,'ADR Raw Data'!G$1,FALSE)</f>
        <v>140.29290028869599</v>
      </c>
      <c r="Y20" s="65">
        <f>VLOOKUP($A20,'ADR Raw Data'!$B$6:$BE$43,'ADR Raw Data'!H$1,FALSE)</f>
        <v>141.17424704924699</v>
      </c>
      <c r="Z20" s="65">
        <f>VLOOKUP($A20,'ADR Raw Data'!$B$6:$BE$43,'ADR Raw Data'!I$1,FALSE)</f>
        <v>140.85882248520701</v>
      </c>
      <c r="AA20" s="65">
        <f>VLOOKUP($A20,'ADR Raw Data'!$B$6:$BE$43,'ADR Raw Data'!J$1,FALSE)</f>
        <v>145.11913301662699</v>
      </c>
      <c r="AB20" s="65">
        <f>VLOOKUP($A20,'ADR Raw Data'!$B$6:$BE$43,'ADR Raw Data'!K$1,FALSE)</f>
        <v>147.52047699214299</v>
      </c>
      <c r="AC20" s="66">
        <f>VLOOKUP($A20,'ADR Raw Data'!$B$6:$BE$43,'ADR Raw Data'!L$1,FALSE)</f>
        <v>143.11471729957799</v>
      </c>
      <c r="AD20" s="65">
        <f>VLOOKUP($A20,'ADR Raw Data'!$B$6:$BE$43,'ADR Raw Data'!N$1,FALSE)</f>
        <v>191.96831448319099</v>
      </c>
      <c r="AE20" s="65">
        <f>VLOOKUP($A20,'ADR Raw Data'!$B$6:$BE$43,'ADR Raw Data'!O$1,FALSE)</f>
        <v>200.454195890622</v>
      </c>
      <c r="AF20" s="66">
        <f>VLOOKUP($A20,'ADR Raw Data'!$B$6:$BE$43,'ADR Raw Data'!P$1,FALSE)</f>
        <v>196.246615780045</v>
      </c>
      <c r="AG20" s="67">
        <f>VLOOKUP($A20,'ADR Raw Data'!$B$6:$BE$43,'ADR Raw Data'!R$1,FALSE)</f>
        <v>161.19764712119601</v>
      </c>
      <c r="AH20" s="63"/>
      <c r="AI20" s="59">
        <f>VLOOKUP($A20,'ADR Raw Data'!$B$6:$BE$43,'ADR Raw Data'!T$1,FALSE)</f>
        <v>-1.27633325925375</v>
      </c>
      <c r="AJ20" s="60">
        <f>VLOOKUP($A20,'ADR Raw Data'!$B$6:$BE$43,'ADR Raw Data'!U$1,FALSE)</f>
        <v>-5.5006919831226604</v>
      </c>
      <c r="AK20" s="60">
        <f>VLOOKUP($A20,'ADR Raw Data'!$B$6:$BE$43,'ADR Raw Data'!V$1,FALSE)</f>
        <v>-7.1912118252890602</v>
      </c>
      <c r="AL20" s="60">
        <f>VLOOKUP($A20,'ADR Raw Data'!$B$6:$BE$43,'ADR Raw Data'!W$1,FALSE)</f>
        <v>-2.6438597553544998</v>
      </c>
      <c r="AM20" s="60">
        <f>VLOOKUP($A20,'ADR Raw Data'!$B$6:$BE$43,'ADR Raw Data'!X$1,FALSE)</f>
        <v>-2.3818185514777399</v>
      </c>
      <c r="AN20" s="61">
        <f>VLOOKUP($A20,'ADR Raw Data'!$B$6:$BE$43,'ADR Raw Data'!Y$1,FALSE)</f>
        <v>-3.8495279182114999</v>
      </c>
      <c r="AO20" s="60">
        <f>VLOOKUP($A20,'ADR Raw Data'!$B$6:$BE$43,'ADR Raw Data'!AA$1,FALSE)</f>
        <v>3.04920227234348</v>
      </c>
      <c r="AP20" s="60">
        <f>VLOOKUP($A20,'ADR Raw Data'!$B$6:$BE$43,'ADR Raw Data'!AB$1,FALSE)</f>
        <v>0.84819063617576096</v>
      </c>
      <c r="AQ20" s="61">
        <f>VLOOKUP($A20,'ADR Raw Data'!$B$6:$BE$43,'ADR Raw Data'!AC$1,FALSE)</f>
        <v>1.9009052499295001</v>
      </c>
      <c r="AR20" s="62">
        <f>VLOOKUP($A20,'ADR Raw Data'!$B$6:$BE$43,'ADR Raw Data'!AE$1,FALSE)</f>
        <v>-1.8782674236665799</v>
      </c>
      <c r="AS20" s="50"/>
      <c r="AT20" s="64">
        <f>VLOOKUP($A20,'RevPAR Raw Data'!$B$6:$BE$43,'RevPAR Raw Data'!G$1,FALSE)</f>
        <v>84.524876906609506</v>
      </c>
      <c r="AU20" s="65">
        <f>VLOOKUP($A20,'RevPAR Raw Data'!$B$6:$BE$43,'RevPAR Raw Data'!H$1,FALSE)</f>
        <v>92.819139684238607</v>
      </c>
      <c r="AV20" s="65">
        <f>VLOOKUP($A20,'RevPAR Raw Data'!$B$6:$BE$43,'RevPAR Raw Data'!I$1,FALSE)</f>
        <v>95.551810275622103</v>
      </c>
      <c r="AW20" s="65">
        <f>VLOOKUP($A20,'RevPAR Raw Data'!$B$6:$BE$43,'RevPAR Raw Data'!J$1,FALSE)</f>
        <v>98.092301311212196</v>
      </c>
      <c r="AX20" s="65">
        <f>VLOOKUP($A20,'RevPAR Raw Data'!$B$6:$BE$43,'RevPAR Raw Data'!K$1,FALSE)</f>
        <v>105.51839309606601</v>
      </c>
      <c r="AY20" s="66">
        <f>VLOOKUP($A20,'RevPAR Raw Data'!$B$6:$BE$43,'RevPAR Raw Data'!L$1,FALSE)</f>
        <v>95.301304254749695</v>
      </c>
      <c r="AZ20" s="65">
        <f>VLOOKUP($A20,'RevPAR Raw Data'!$B$6:$BE$43,'RevPAR Raw Data'!N$1,FALSE)</f>
        <v>163.50953839978499</v>
      </c>
      <c r="BA20" s="65">
        <f>VLOOKUP($A20,'RevPAR Raw Data'!$B$6:$BE$43,'RevPAR Raw Data'!O$1,FALSE)</f>
        <v>173.60717286593501</v>
      </c>
      <c r="BB20" s="66">
        <f>VLOOKUP($A20,'RevPAR Raw Data'!$B$6:$BE$43,'RevPAR Raw Data'!P$1,FALSE)</f>
        <v>168.55835563286001</v>
      </c>
      <c r="BC20" s="67">
        <f>VLOOKUP($A20,'RevPAR Raw Data'!$B$6:$BE$43,'RevPAR Raw Data'!R$1,FALSE)</f>
        <v>116.231890362781</v>
      </c>
      <c r="BD20" s="63"/>
      <c r="BE20" s="59">
        <f>VLOOKUP($A20,'RevPAR Raw Data'!$B$6:$BE$43,'RevPAR Raw Data'!T$1,FALSE)</f>
        <v>6.1565471652915802</v>
      </c>
      <c r="BF20" s="60">
        <f>VLOOKUP($A20,'RevPAR Raw Data'!$B$6:$BE$43,'RevPAR Raw Data'!U$1,FALSE)</f>
        <v>3.9952295753369</v>
      </c>
      <c r="BG20" s="60">
        <f>VLOOKUP($A20,'RevPAR Raw Data'!$B$6:$BE$43,'RevPAR Raw Data'!V$1,FALSE)</f>
        <v>4.1473071417729699</v>
      </c>
      <c r="BH20" s="60">
        <f>VLOOKUP($A20,'RevPAR Raw Data'!$B$6:$BE$43,'RevPAR Raw Data'!W$1,FALSE)</f>
        <v>5.0901137695658099</v>
      </c>
      <c r="BI20" s="60">
        <f>VLOOKUP($A20,'RevPAR Raw Data'!$B$6:$BE$43,'RevPAR Raw Data'!X$1,FALSE)</f>
        <v>2.9682216963522299</v>
      </c>
      <c r="BJ20" s="61">
        <f>VLOOKUP($A20,'RevPAR Raw Data'!$B$6:$BE$43,'RevPAR Raw Data'!Y$1,FALSE)</f>
        <v>4.3961497916854597</v>
      </c>
      <c r="BK20" s="60">
        <f>VLOOKUP($A20,'RevPAR Raw Data'!$B$6:$BE$43,'RevPAR Raw Data'!AA$1,FALSE)</f>
        <v>5.9191284195498302</v>
      </c>
      <c r="BL20" s="60">
        <f>VLOOKUP($A20,'RevPAR Raw Data'!$B$6:$BE$43,'RevPAR Raw Data'!AB$1,FALSE)</f>
        <v>3.4709532912983501</v>
      </c>
      <c r="BM20" s="61">
        <f>VLOOKUP($A20,'RevPAR Raw Data'!$B$6:$BE$43,'RevPAR Raw Data'!AC$1,FALSE)</f>
        <v>4.6440817365113096</v>
      </c>
      <c r="BN20" s="62">
        <f>VLOOKUP($A20,'RevPAR Raw Data'!$B$6:$BE$43,'RevPAR Raw Data'!AE$1,FALSE)</f>
        <v>4.4987352469987902</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49.781455250917404</v>
      </c>
      <c r="C22" s="60">
        <f>VLOOKUP($A22,'Occupancy Raw Data'!$B$6:$BE$43,'Occupancy Raw Data'!H$1,FALSE)</f>
        <v>61.674029404202599</v>
      </c>
      <c r="D22" s="60">
        <f>VLOOKUP($A22,'Occupancy Raw Data'!$B$6:$BE$43,'Occupancy Raw Data'!I$1,FALSE)</f>
        <v>64.315265409157803</v>
      </c>
      <c r="E22" s="60">
        <f>VLOOKUP($A22,'Occupancy Raw Data'!$B$6:$BE$43,'Occupancy Raw Data'!J$1,FALSE)</f>
        <v>64.245144099291707</v>
      </c>
      <c r="F22" s="60">
        <f>VLOOKUP($A22,'Occupancy Raw Data'!$B$6:$BE$43,'Occupancy Raw Data'!K$1,FALSE)</f>
        <v>64.259168361264898</v>
      </c>
      <c r="G22" s="61">
        <f>VLOOKUP($A22,'Occupancy Raw Data'!$B$6:$BE$43,'Occupancy Raw Data'!L$1,FALSE)</f>
        <v>60.855012504966901</v>
      </c>
      <c r="H22" s="60">
        <f>VLOOKUP($A22,'Occupancy Raw Data'!$B$6:$BE$43,'Occupancy Raw Data'!N$1,FALSE)</f>
        <v>71.360119673702101</v>
      </c>
      <c r="I22" s="60">
        <f>VLOOKUP($A22,'Occupancy Raw Data'!$B$6:$BE$43,'Occupancy Raw Data'!O$1,FALSE)</f>
        <v>72.545169810438694</v>
      </c>
      <c r="J22" s="61">
        <f>VLOOKUP($A22,'Occupancy Raw Data'!$B$6:$BE$43,'Occupancy Raw Data'!P$1,FALSE)</f>
        <v>71.952644742070405</v>
      </c>
      <c r="K22" s="62">
        <f>VLOOKUP($A22,'Occupancy Raw Data'!$B$6:$BE$43,'Occupancy Raw Data'!R$1,FALSE)</f>
        <v>64.025764572710699</v>
      </c>
      <c r="L22" s="63"/>
      <c r="M22" s="59">
        <f>VLOOKUP($A22,'Occupancy Raw Data'!$B$6:$BE$43,'Occupancy Raw Data'!T$1,FALSE)</f>
        <v>-8.47750531220513</v>
      </c>
      <c r="N22" s="60">
        <f>VLOOKUP($A22,'Occupancy Raw Data'!$B$6:$BE$43,'Occupancy Raw Data'!U$1,FALSE)</f>
        <v>-1.09746312980078</v>
      </c>
      <c r="O22" s="60">
        <f>VLOOKUP($A22,'Occupancy Raw Data'!$B$6:$BE$43,'Occupancy Raw Data'!V$1,FALSE)</f>
        <v>-0.54742186446101604</v>
      </c>
      <c r="P22" s="60">
        <f>VLOOKUP($A22,'Occupancy Raw Data'!$B$6:$BE$43,'Occupancy Raw Data'!W$1,FALSE)</f>
        <v>-2.1401565624527801</v>
      </c>
      <c r="Q22" s="60">
        <f>VLOOKUP($A22,'Occupancy Raw Data'!$B$6:$BE$43,'Occupancy Raw Data'!X$1,FALSE)</f>
        <v>-2.1329565271264399</v>
      </c>
      <c r="R22" s="61">
        <f>VLOOKUP($A22,'Occupancy Raw Data'!$B$6:$BE$43,'Occupancy Raw Data'!Y$1,FALSE)</f>
        <v>-2.7036149032985501</v>
      </c>
      <c r="S22" s="60">
        <f>VLOOKUP($A22,'Occupancy Raw Data'!$B$6:$BE$43,'Occupancy Raw Data'!AA$1,FALSE)</f>
        <v>-6.7062709165612002</v>
      </c>
      <c r="T22" s="60">
        <f>VLOOKUP($A22,'Occupancy Raw Data'!$B$6:$BE$43,'Occupancy Raw Data'!AB$1,FALSE)</f>
        <v>-7.61253478711141</v>
      </c>
      <c r="U22" s="61">
        <f>VLOOKUP($A22,'Occupancy Raw Data'!$B$6:$BE$43,'Occupancy Raw Data'!AC$1,FALSE)</f>
        <v>-7.1653457478434603</v>
      </c>
      <c r="V22" s="62">
        <f>VLOOKUP($A22,'Occupancy Raw Data'!$B$6:$BE$43,'Occupancy Raw Data'!AE$1,FALSE)</f>
        <v>-4.1822571945287903</v>
      </c>
      <c r="W22" s="63"/>
      <c r="X22" s="64">
        <f>VLOOKUP($A22,'ADR Raw Data'!$B$6:$BE$43,'ADR Raw Data'!G$1,FALSE)</f>
        <v>105.756986101981</v>
      </c>
      <c r="Y22" s="65">
        <f>VLOOKUP($A22,'ADR Raw Data'!$B$6:$BE$43,'ADR Raw Data'!H$1,FALSE)</f>
        <v>107.176763435155</v>
      </c>
      <c r="Z22" s="65">
        <f>VLOOKUP($A22,'ADR Raw Data'!$B$6:$BE$43,'ADR Raw Data'!I$1,FALSE)</f>
        <v>108.44283180694801</v>
      </c>
      <c r="AA22" s="65">
        <f>VLOOKUP($A22,'ADR Raw Data'!$B$6:$BE$43,'ADR Raw Data'!J$1,FALSE)</f>
        <v>107.783685876446</v>
      </c>
      <c r="AB22" s="65">
        <f>VLOOKUP($A22,'ADR Raw Data'!$B$6:$BE$43,'ADR Raw Data'!K$1,FALSE)</f>
        <v>111.410100392841</v>
      </c>
      <c r="AC22" s="66">
        <f>VLOOKUP($A22,'ADR Raw Data'!$B$6:$BE$43,'ADR Raw Data'!L$1,FALSE)</f>
        <v>108.234265390465</v>
      </c>
      <c r="AD22" s="65">
        <f>VLOOKUP($A22,'ADR Raw Data'!$B$6:$BE$43,'ADR Raw Data'!N$1,FALSE)</f>
        <v>130.82186996396899</v>
      </c>
      <c r="AE22" s="65">
        <f>VLOOKUP($A22,'ADR Raw Data'!$B$6:$BE$43,'ADR Raw Data'!O$1,FALSE)</f>
        <v>132.779725811128</v>
      </c>
      <c r="AF22" s="66">
        <f>VLOOKUP($A22,'ADR Raw Data'!$B$6:$BE$43,'ADR Raw Data'!P$1,FALSE)</f>
        <v>131.80885929150301</v>
      </c>
      <c r="AG22" s="67">
        <f>VLOOKUP($A22,'ADR Raw Data'!$B$6:$BE$43,'ADR Raw Data'!R$1,FALSE)</f>
        <v>115.803782315053</v>
      </c>
      <c r="AH22" s="63"/>
      <c r="AI22" s="59">
        <f>VLOOKUP($A22,'ADR Raw Data'!$B$6:$BE$43,'ADR Raw Data'!T$1,FALSE)</f>
        <v>5.0399963054897698</v>
      </c>
      <c r="AJ22" s="60">
        <f>VLOOKUP($A22,'ADR Raw Data'!$B$6:$BE$43,'ADR Raw Data'!U$1,FALSE)</f>
        <v>6.4618698302204303</v>
      </c>
      <c r="AK22" s="60">
        <f>VLOOKUP($A22,'ADR Raw Data'!$B$6:$BE$43,'ADR Raw Data'!V$1,FALSE)</f>
        <v>6.4281577253786102</v>
      </c>
      <c r="AL22" s="60">
        <f>VLOOKUP($A22,'ADR Raw Data'!$B$6:$BE$43,'ADR Raw Data'!W$1,FALSE)</f>
        <v>7.4689443992565803</v>
      </c>
      <c r="AM22" s="60">
        <f>VLOOKUP($A22,'ADR Raw Data'!$B$6:$BE$43,'ADR Raw Data'!X$1,FALSE)</f>
        <v>8.4792833482657208</v>
      </c>
      <c r="AN22" s="61">
        <f>VLOOKUP($A22,'ADR Raw Data'!$B$6:$BE$43,'ADR Raw Data'!Y$1,FALSE)</f>
        <v>6.8739789782962797</v>
      </c>
      <c r="AO22" s="60">
        <f>VLOOKUP($A22,'ADR Raw Data'!$B$6:$BE$43,'ADR Raw Data'!AA$1,FALSE)</f>
        <v>8.2745512812603401</v>
      </c>
      <c r="AP22" s="60">
        <f>VLOOKUP($A22,'ADR Raw Data'!$B$6:$BE$43,'ADR Raw Data'!AB$1,FALSE)</f>
        <v>7.9899477188380503</v>
      </c>
      <c r="AQ22" s="61">
        <f>VLOOKUP($A22,'ADR Raw Data'!$B$6:$BE$43,'ADR Raw Data'!AC$1,FALSE)</f>
        <v>8.1252203885951992</v>
      </c>
      <c r="AR22" s="62">
        <f>VLOOKUP($A22,'ADR Raw Data'!$B$6:$BE$43,'ADR Raw Data'!AE$1,FALSE)</f>
        <v>7.1165677991116398</v>
      </c>
      <c r="AS22" s="50"/>
      <c r="AT22" s="64">
        <f>VLOOKUP($A22,'RevPAR Raw Data'!$B$6:$BE$43,'RevPAR Raw Data'!G$1,FALSE)</f>
        <v>52.647366711076799</v>
      </c>
      <c r="AU22" s="65">
        <f>VLOOKUP($A22,'RevPAR Raw Data'!$B$6:$BE$43,'RevPAR Raw Data'!H$1,FALSE)</f>
        <v>66.100228595470099</v>
      </c>
      <c r="AV22" s="65">
        <f>VLOOKUP($A22,'RevPAR Raw Data'!$B$6:$BE$43,'RevPAR Raw Data'!I$1,FALSE)</f>
        <v>69.745295093845598</v>
      </c>
      <c r="AW22" s="65">
        <f>VLOOKUP($A22,'RevPAR Raw Data'!$B$6:$BE$43,'RevPAR Raw Data'!J$1,FALSE)</f>
        <v>69.245784306850794</v>
      </c>
      <c r="AX22" s="65">
        <f>VLOOKUP($A22,'RevPAR Raw Data'!$B$6:$BE$43,'RevPAR Raw Data'!K$1,FALSE)</f>
        <v>71.591203982890406</v>
      </c>
      <c r="AY22" s="66">
        <f>VLOOKUP($A22,'RevPAR Raw Data'!$B$6:$BE$43,'RevPAR Raw Data'!L$1,FALSE)</f>
        <v>65.865975738026705</v>
      </c>
      <c r="AZ22" s="65">
        <f>VLOOKUP($A22,'RevPAR Raw Data'!$B$6:$BE$43,'RevPAR Raw Data'!N$1,FALSE)</f>
        <v>93.354642965663899</v>
      </c>
      <c r="BA22" s="65">
        <f>VLOOKUP($A22,'RevPAR Raw Data'!$B$6:$BE$43,'RevPAR Raw Data'!O$1,FALSE)</f>
        <v>96.325277563518199</v>
      </c>
      <c r="BB22" s="66">
        <f>VLOOKUP($A22,'RevPAR Raw Data'!$B$6:$BE$43,'RevPAR Raw Data'!P$1,FALSE)</f>
        <v>94.839960264590999</v>
      </c>
      <c r="BC22" s="67">
        <f>VLOOKUP($A22,'RevPAR Raw Data'!$B$6:$BE$43,'RevPAR Raw Data'!R$1,FALSE)</f>
        <v>74.144257031330795</v>
      </c>
      <c r="BD22" s="63"/>
      <c r="BE22" s="59">
        <f>VLOOKUP($A22,'RevPAR Raw Data'!$B$6:$BE$43,'RevPAR Raw Data'!T$1,FALSE)</f>
        <v>-3.8647749612481901</v>
      </c>
      <c r="BF22" s="60">
        <f>VLOOKUP($A22,'RevPAR Raw Data'!$B$6:$BE$43,'RevPAR Raw Data'!U$1,FALSE)</f>
        <v>5.29349006153726</v>
      </c>
      <c r="BG22" s="60">
        <f>VLOOKUP($A22,'RevPAR Raw Data'!$B$6:$BE$43,'RevPAR Raw Data'!V$1,FALSE)</f>
        <v>5.8455467200468298</v>
      </c>
      <c r="BH22" s="60">
        <f>VLOOKUP($A22,'RevPAR Raw Data'!$B$6:$BE$43,'RevPAR Raw Data'!W$1,FALSE)</f>
        <v>5.1689407330971502</v>
      </c>
      <c r="BI22" s="60">
        <f>VLOOKUP($A22,'RevPAR Raw Data'!$B$6:$BE$43,'RevPAR Raw Data'!X$1,FALSE)</f>
        <v>6.1654673935088997</v>
      </c>
      <c r="BJ22" s="61">
        <f>VLOOKUP($A22,'RevPAR Raw Data'!$B$6:$BE$43,'RevPAR Raw Data'!Y$1,FALSE)</f>
        <v>3.9845181548908899</v>
      </c>
      <c r="BK22" s="60">
        <f>VLOOKUP($A22,'RevPAR Raw Data'!$B$6:$BE$43,'RevPAR Raw Data'!AA$1,FALSE)</f>
        <v>1.0133665386480299</v>
      </c>
      <c r="BL22" s="60">
        <f>VLOOKUP($A22,'RevPAR Raw Data'!$B$6:$BE$43,'RevPAR Raw Data'!AB$1,FALSE)</f>
        <v>-0.23082461784191199</v>
      </c>
      <c r="BM22" s="61">
        <f>VLOOKUP($A22,'RevPAR Raw Data'!$B$6:$BE$43,'RevPAR Raw Data'!AC$1,FALSE)</f>
        <v>0.37767450713461598</v>
      </c>
      <c r="BN22" s="62">
        <f>VLOOKUP($A22,'RevPAR Raw Data'!$B$6:$BE$43,'RevPAR Raw Data'!AE$1,FALSE)</f>
        <v>2.6366774358009799</v>
      </c>
    </row>
    <row r="23" spans="1:66" x14ac:dyDescent="0.35">
      <c r="A23" s="78" t="s">
        <v>71</v>
      </c>
      <c r="B23" s="59">
        <f>VLOOKUP($A23,'Occupancy Raw Data'!$B$6:$BE$43,'Occupancy Raw Data'!G$1,FALSE)</f>
        <v>48.355614293701997</v>
      </c>
      <c r="C23" s="60">
        <f>VLOOKUP($A23,'Occupancy Raw Data'!$B$6:$BE$43,'Occupancy Raw Data'!H$1,FALSE)</f>
        <v>58.745488740913899</v>
      </c>
      <c r="D23" s="60">
        <f>VLOOKUP($A23,'Occupancy Raw Data'!$B$6:$BE$43,'Occupancy Raw Data'!I$1,FALSE)</f>
        <v>61.790270929700597</v>
      </c>
      <c r="E23" s="60">
        <f>VLOOKUP($A23,'Occupancy Raw Data'!$B$6:$BE$43,'Occupancy Raw Data'!J$1,FALSE)</f>
        <v>61.281960046764603</v>
      </c>
      <c r="F23" s="60">
        <f>VLOOKUP($A23,'Occupancy Raw Data'!$B$6:$BE$43,'Occupancy Raw Data'!K$1,FALSE)</f>
        <v>62.644233213032997</v>
      </c>
      <c r="G23" s="61">
        <f>VLOOKUP($A23,'Occupancy Raw Data'!$B$6:$BE$43,'Occupancy Raw Data'!L$1,FALSE)</f>
        <v>58.563513444822803</v>
      </c>
      <c r="H23" s="60">
        <f>VLOOKUP($A23,'Occupancy Raw Data'!$B$6:$BE$43,'Occupancy Raw Data'!N$1,FALSE)</f>
        <v>67.412189294972805</v>
      </c>
      <c r="I23" s="60">
        <f>VLOOKUP($A23,'Occupancy Raw Data'!$B$6:$BE$43,'Occupancy Raw Data'!O$1,FALSE)</f>
        <v>68.881207746657793</v>
      </c>
      <c r="J23" s="61">
        <f>VLOOKUP($A23,'Occupancy Raw Data'!$B$6:$BE$43,'Occupancy Raw Data'!P$1,FALSE)</f>
        <v>68.146698520815306</v>
      </c>
      <c r="K23" s="62">
        <f>VLOOKUP($A23,'Occupancy Raw Data'!$B$6:$BE$43,'Occupancy Raw Data'!R$1,FALSE)</f>
        <v>61.301566323677797</v>
      </c>
      <c r="L23" s="63"/>
      <c r="M23" s="59">
        <f>VLOOKUP($A23,'Occupancy Raw Data'!$B$6:$BE$43,'Occupancy Raw Data'!T$1,FALSE)</f>
        <v>-7.5772765621400602</v>
      </c>
      <c r="N23" s="60">
        <f>VLOOKUP($A23,'Occupancy Raw Data'!$B$6:$BE$43,'Occupancy Raw Data'!U$1,FALSE)</f>
        <v>-2.6783567744177601</v>
      </c>
      <c r="O23" s="60">
        <f>VLOOKUP($A23,'Occupancy Raw Data'!$B$6:$BE$43,'Occupancy Raw Data'!V$1,FALSE)</f>
        <v>-1.6357662787802101</v>
      </c>
      <c r="P23" s="60">
        <f>VLOOKUP($A23,'Occupancy Raw Data'!$B$6:$BE$43,'Occupancy Raw Data'!W$1,FALSE)</f>
        <v>-4.1083515022328099</v>
      </c>
      <c r="Q23" s="60">
        <f>VLOOKUP($A23,'Occupancy Raw Data'!$B$6:$BE$43,'Occupancy Raw Data'!X$1,FALSE)</f>
        <v>-2.6004751340154399</v>
      </c>
      <c r="R23" s="61">
        <f>VLOOKUP($A23,'Occupancy Raw Data'!$B$6:$BE$43,'Occupancy Raw Data'!Y$1,FALSE)</f>
        <v>-3.5910157400366902</v>
      </c>
      <c r="S23" s="60">
        <f>VLOOKUP($A23,'Occupancy Raw Data'!$B$6:$BE$43,'Occupancy Raw Data'!AA$1,FALSE)</f>
        <v>-12.8674162435473</v>
      </c>
      <c r="T23" s="60">
        <f>VLOOKUP($A23,'Occupancy Raw Data'!$B$6:$BE$43,'Occupancy Raw Data'!AB$1,FALSE)</f>
        <v>-13.010662370854</v>
      </c>
      <c r="U23" s="61">
        <f>VLOOKUP($A23,'Occupancy Raw Data'!$B$6:$BE$43,'Occupancy Raw Data'!AC$1,FALSE)</f>
        <v>-12.9398702012105</v>
      </c>
      <c r="V23" s="62">
        <f>VLOOKUP($A23,'Occupancy Raw Data'!$B$6:$BE$43,'Occupancy Raw Data'!AE$1,FALSE)</f>
        <v>-6.7707900577690703</v>
      </c>
      <c r="W23" s="63"/>
      <c r="X23" s="64">
        <f>VLOOKUP($A23,'ADR Raw Data'!$B$6:$BE$43,'ADR Raw Data'!G$1,FALSE)</f>
        <v>111.95791022810801</v>
      </c>
      <c r="Y23" s="65">
        <f>VLOOKUP($A23,'ADR Raw Data'!$B$6:$BE$43,'ADR Raw Data'!H$1,FALSE)</f>
        <v>111.312965302414</v>
      </c>
      <c r="Z23" s="65">
        <f>VLOOKUP($A23,'ADR Raw Data'!$B$6:$BE$43,'ADR Raw Data'!I$1,FALSE)</f>
        <v>112.592458868048</v>
      </c>
      <c r="AA23" s="65">
        <f>VLOOKUP($A23,'ADR Raw Data'!$B$6:$BE$43,'ADR Raw Data'!J$1,FALSE)</f>
        <v>109.142247013934</v>
      </c>
      <c r="AB23" s="65">
        <f>VLOOKUP($A23,'ADR Raw Data'!$B$6:$BE$43,'ADR Raw Data'!K$1,FALSE)</f>
        <v>114.79739289191799</v>
      </c>
      <c r="AC23" s="66">
        <f>VLOOKUP($A23,'ADR Raw Data'!$B$6:$BE$43,'ADR Raw Data'!L$1,FALSE)</f>
        <v>111.980617817588</v>
      </c>
      <c r="AD23" s="65">
        <f>VLOOKUP($A23,'ADR Raw Data'!$B$6:$BE$43,'ADR Raw Data'!N$1,FALSE)</f>
        <v>133.40295204343201</v>
      </c>
      <c r="AE23" s="65">
        <f>VLOOKUP($A23,'ADR Raw Data'!$B$6:$BE$43,'ADR Raw Data'!O$1,FALSE)</f>
        <v>133.85771751162201</v>
      </c>
      <c r="AF23" s="66">
        <f>VLOOKUP($A23,'ADR Raw Data'!$B$6:$BE$43,'ADR Raw Data'!P$1,FALSE)</f>
        <v>133.63278558907899</v>
      </c>
      <c r="AG23" s="67">
        <f>VLOOKUP($A23,'ADR Raw Data'!$B$6:$BE$43,'ADR Raw Data'!R$1,FALSE)</f>
        <v>118.85773759461701</v>
      </c>
      <c r="AH23" s="63"/>
      <c r="AI23" s="59">
        <f>VLOOKUP($A23,'ADR Raw Data'!$B$6:$BE$43,'ADR Raw Data'!T$1,FALSE)</f>
        <v>3.6507050322546699</v>
      </c>
      <c r="AJ23" s="60">
        <f>VLOOKUP($A23,'ADR Raw Data'!$B$6:$BE$43,'ADR Raw Data'!U$1,FALSE)</f>
        <v>4.1808076082260399</v>
      </c>
      <c r="AK23" s="60">
        <f>VLOOKUP($A23,'ADR Raw Data'!$B$6:$BE$43,'ADR Raw Data'!V$1,FALSE)</f>
        <v>4.5696091722009102</v>
      </c>
      <c r="AL23" s="60">
        <f>VLOOKUP($A23,'ADR Raw Data'!$B$6:$BE$43,'ADR Raw Data'!W$1,FALSE)</f>
        <v>4.5187690694373401</v>
      </c>
      <c r="AM23" s="60">
        <f>VLOOKUP($A23,'ADR Raw Data'!$B$6:$BE$43,'ADR Raw Data'!X$1,FALSE)</f>
        <v>6.2123919163136403</v>
      </c>
      <c r="AN23" s="61">
        <f>VLOOKUP($A23,'ADR Raw Data'!$B$6:$BE$43,'ADR Raw Data'!Y$1,FALSE)</f>
        <v>4.6837440215891402</v>
      </c>
      <c r="AO23" s="60">
        <f>VLOOKUP($A23,'ADR Raw Data'!$B$6:$BE$43,'ADR Raw Data'!AA$1,FALSE)</f>
        <v>7.5168679923951602</v>
      </c>
      <c r="AP23" s="60">
        <f>VLOOKUP($A23,'ADR Raw Data'!$B$6:$BE$43,'ADR Raw Data'!AB$1,FALSE)</f>
        <v>5.0510222786225798</v>
      </c>
      <c r="AQ23" s="61">
        <f>VLOOKUP($A23,'ADR Raw Data'!$B$6:$BE$43,'ADR Raw Data'!AC$1,FALSE)</f>
        <v>6.2530982699219999</v>
      </c>
      <c r="AR23" s="62">
        <f>VLOOKUP($A23,'ADR Raw Data'!$B$6:$BE$43,'ADR Raw Data'!AE$1,FALSE)</f>
        <v>4.8460604344713998</v>
      </c>
      <c r="AS23" s="50"/>
      <c r="AT23" s="64">
        <f>VLOOKUP($A23,'RevPAR Raw Data'!$B$6:$BE$43,'RevPAR Raw Data'!G$1,FALSE)</f>
        <v>54.137935241193503</v>
      </c>
      <c r="AU23" s="65">
        <f>VLOOKUP($A23,'RevPAR Raw Data'!$B$6:$BE$43,'RevPAR Raw Data'!H$1,FALSE)</f>
        <v>65.3913454989071</v>
      </c>
      <c r="AV23" s="65">
        <f>VLOOKUP($A23,'RevPAR Raw Data'!$B$6:$BE$43,'RevPAR Raw Data'!I$1,FALSE)</f>
        <v>69.571185380979003</v>
      </c>
      <c r="AW23" s="65">
        <f>VLOOKUP($A23,'RevPAR Raw Data'!$B$6:$BE$43,'RevPAR Raw Data'!J$1,FALSE)</f>
        <v>66.884508209220698</v>
      </c>
      <c r="AX23" s="65">
        <f>VLOOKUP($A23,'RevPAR Raw Data'!$B$6:$BE$43,'RevPAR Raw Data'!K$1,FALSE)</f>
        <v>71.913946525695096</v>
      </c>
      <c r="AY23" s="66">
        <f>VLOOKUP($A23,'RevPAR Raw Data'!$B$6:$BE$43,'RevPAR Raw Data'!L$1,FALSE)</f>
        <v>65.579784171199094</v>
      </c>
      <c r="AZ23" s="65">
        <f>VLOOKUP($A23,'RevPAR Raw Data'!$B$6:$BE$43,'RevPAR Raw Data'!N$1,FALSE)</f>
        <v>89.9298505566004</v>
      </c>
      <c r="BA23" s="65">
        <f>VLOOKUP($A23,'RevPAR Raw Data'!$B$6:$BE$43,'RevPAR Raw Data'!O$1,FALSE)</f>
        <v>92.202812484115199</v>
      </c>
      <c r="BB23" s="66">
        <f>VLOOKUP($A23,'RevPAR Raw Data'!$B$6:$BE$43,'RevPAR Raw Data'!P$1,FALSE)</f>
        <v>91.066331520357807</v>
      </c>
      <c r="BC23" s="67">
        <f>VLOOKUP($A23,'RevPAR Raw Data'!$B$6:$BE$43,'RevPAR Raw Data'!R$1,FALSE)</f>
        <v>72.861654842387296</v>
      </c>
      <c r="BD23" s="63"/>
      <c r="BE23" s="59">
        <f>VLOOKUP($A23,'RevPAR Raw Data'!$B$6:$BE$43,'RevPAR Raw Data'!T$1,FALSE)</f>
        <v>-4.2031955466472901</v>
      </c>
      <c r="BF23" s="60">
        <f>VLOOKUP($A23,'RevPAR Raw Data'!$B$6:$BE$43,'RevPAR Raw Data'!U$1,FALSE)</f>
        <v>1.3904738900079801</v>
      </c>
      <c r="BG23" s="60">
        <f>VLOOKUP($A23,'RevPAR Raw Data'!$B$6:$BE$43,'RevPAR Raw Data'!V$1,FALSE)</f>
        <v>2.85909476750978</v>
      </c>
      <c r="BH23" s="60">
        <f>VLOOKUP($A23,'RevPAR Raw Data'!$B$6:$BE$43,'RevPAR Raw Data'!W$1,FALSE)</f>
        <v>0.22477065025787099</v>
      </c>
      <c r="BI23" s="60">
        <f>VLOOKUP($A23,'RevPAR Raw Data'!$B$6:$BE$43,'RevPAR Raw Data'!X$1,FALSE)</f>
        <v>3.4503650752868702</v>
      </c>
      <c r="BJ23" s="61">
        <f>VLOOKUP($A23,'RevPAR Raw Data'!$B$6:$BE$43,'RevPAR Raw Data'!Y$1,FALSE)</f>
        <v>0.92453429651416197</v>
      </c>
      <c r="BK23" s="60">
        <f>VLOOKUP($A23,'RevPAR Raw Data'!$B$6:$BE$43,'RevPAR Raw Data'!AA$1,FALSE)</f>
        <v>-6.3177749442116502</v>
      </c>
      <c r="BL23" s="60">
        <f>VLOOKUP($A23,'RevPAR Raw Data'!$B$6:$BE$43,'RevPAR Raw Data'!AB$1,FALSE)</f>
        <v>-8.61681154717966</v>
      </c>
      <c r="BM23" s="61">
        <f>VLOOKUP($A23,'RevPAR Raw Data'!$B$6:$BE$43,'RevPAR Raw Data'!AC$1,FALSE)</f>
        <v>-7.4959147309706404</v>
      </c>
      <c r="BN23" s="62">
        <f>VLOOKUP($A23,'RevPAR Raw Data'!$B$6:$BE$43,'RevPAR Raw Data'!AE$1,FALSE)</f>
        <v>-2.2528462013883401</v>
      </c>
    </row>
    <row r="24" spans="1:66" x14ac:dyDescent="0.35">
      <c r="A24" s="78" t="s">
        <v>53</v>
      </c>
      <c r="B24" s="59">
        <f>VLOOKUP($A24,'Occupancy Raw Data'!$B$6:$BE$43,'Occupancy Raw Data'!G$1,FALSE)</f>
        <v>40.351448096322798</v>
      </c>
      <c r="C24" s="60">
        <f>VLOOKUP($A24,'Occupancy Raw Data'!$B$6:$BE$43,'Occupancy Raw Data'!H$1,FALSE)</f>
        <v>58.509599739667998</v>
      </c>
      <c r="D24" s="60">
        <f>VLOOKUP($A24,'Occupancy Raw Data'!$B$6:$BE$43,'Occupancy Raw Data'!I$1,FALSE)</f>
        <v>61.568499837292499</v>
      </c>
      <c r="E24" s="60">
        <f>VLOOKUP($A24,'Occupancy Raw Data'!$B$6:$BE$43,'Occupancy Raw Data'!J$1,FALSE)</f>
        <v>56.264236902050101</v>
      </c>
      <c r="F24" s="60">
        <f>VLOOKUP($A24,'Occupancy Raw Data'!$B$6:$BE$43,'Occupancy Raw Data'!K$1,FALSE)</f>
        <v>50.667100553205302</v>
      </c>
      <c r="G24" s="61">
        <f>VLOOKUP($A24,'Occupancy Raw Data'!$B$6:$BE$43,'Occupancy Raw Data'!L$1,FALSE)</f>
        <v>53.472177025707701</v>
      </c>
      <c r="H24" s="60">
        <f>VLOOKUP($A24,'Occupancy Raw Data'!$B$6:$BE$43,'Occupancy Raw Data'!N$1,FALSE)</f>
        <v>73.055645948584399</v>
      </c>
      <c r="I24" s="60">
        <f>VLOOKUP($A24,'Occupancy Raw Data'!$B$6:$BE$43,'Occupancy Raw Data'!O$1,FALSE)</f>
        <v>80.702896192645596</v>
      </c>
      <c r="J24" s="61">
        <f>VLOOKUP($A24,'Occupancy Raw Data'!$B$6:$BE$43,'Occupancy Raw Data'!P$1,FALSE)</f>
        <v>76.879271070615005</v>
      </c>
      <c r="K24" s="62">
        <f>VLOOKUP($A24,'Occupancy Raw Data'!$B$6:$BE$43,'Occupancy Raw Data'!R$1,FALSE)</f>
        <v>60.159918181395497</v>
      </c>
      <c r="L24" s="63"/>
      <c r="M24" s="59">
        <f>VLOOKUP($A24,'Occupancy Raw Data'!$B$6:$BE$43,'Occupancy Raw Data'!T$1,FALSE)</f>
        <v>-9.3781405386235708</v>
      </c>
      <c r="N24" s="60">
        <f>VLOOKUP($A24,'Occupancy Raw Data'!$B$6:$BE$43,'Occupancy Raw Data'!U$1,FALSE)</f>
        <v>5.3458382133987099</v>
      </c>
      <c r="O24" s="60">
        <f>VLOOKUP($A24,'Occupancy Raw Data'!$B$6:$BE$43,'Occupancy Raw Data'!V$1,FALSE)</f>
        <v>2.12964756596419</v>
      </c>
      <c r="P24" s="60">
        <f>VLOOKUP($A24,'Occupancy Raw Data'!$B$6:$BE$43,'Occupancy Raw Data'!W$1,FALSE)</f>
        <v>-3.8031500011877801</v>
      </c>
      <c r="Q24" s="60">
        <f>VLOOKUP($A24,'Occupancy Raw Data'!$B$6:$BE$43,'Occupancy Raw Data'!X$1,FALSE)</f>
        <v>-13.2722658164101</v>
      </c>
      <c r="R24" s="61">
        <f>VLOOKUP($A24,'Occupancy Raw Data'!$B$6:$BE$43,'Occupancy Raw Data'!Y$1,FALSE)</f>
        <v>-3.5710129535176902</v>
      </c>
      <c r="S24" s="60">
        <f>VLOOKUP($A24,'Occupancy Raw Data'!$B$6:$BE$43,'Occupancy Raw Data'!AA$1,FALSE)</f>
        <v>-7.8687131648407203</v>
      </c>
      <c r="T24" s="60">
        <f>VLOOKUP($A24,'Occupancy Raw Data'!$B$6:$BE$43,'Occupancy Raw Data'!AB$1,FALSE)</f>
        <v>-6.2015570443098698</v>
      </c>
      <c r="U24" s="61">
        <f>VLOOKUP($A24,'Occupancy Raw Data'!$B$6:$BE$43,'Occupancy Raw Data'!AC$1,FALSE)</f>
        <v>-7.0011359174482601</v>
      </c>
      <c r="V24" s="62">
        <f>VLOOKUP($A24,'Occupancy Raw Data'!$B$6:$BE$43,'Occupancy Raw Data'!AE$1,FALSE)</f>
        <v>-4.8523520501425397</v>
      </c>
      <c r="W24" s="63"/>
      <c r="X24" s="64">
        <f>VLOOKUP($A24,'ADR Raw Data'!$B$6:$BE$43,'ADR Raw Data'!G$1,FALSE)</f>
        <v>98.052927419354802</v>
      </c>
      <c r="Y24" s="65">
        <f>VLOOKUP($A24,'ADR Raw Data'!$B$6:$BE$43,'ADR Raw Data'!H$1,FALSE)</f>
        <v>101.07080088987701</v>
      </c>
      <c r="Z24" s="65">
        <f>VLOOKUP($A24,'ADR Raw Data'!$B$6:$BE$43,'ADR Raw Data'!I$1,FALSE)</f>
        <v>101.571453488372</v>
      </c>
      <c r="AA24" s="65">
        <f>VLOOKUP($A24,'ADR Raw Data'!$B$6:$BE$43,'ADR Raw Data'!J$1,FALSE)</f>
        <v>101.62108733371799</v>
      </c>
      <c r="AB24" s="65">
        <f>VLOOKUP($A24,'ADR Raw Data'!$B$6:$BE$43,'ADR Raw Data'!K$1,FALSE)</f>
        <v>104.250089916506</v>
      </c>
      <c r="AC24" s="66">
        <f>VLOOKUP($A24,'ADR Raw Data'!$B$6:$BE$43,'ADR Raw Data'!L$1,FALSE)</f>
        <v>101.44892526776999</v>
      </c>
      <c r="AD24" s="65">
        <f>VLOOKUP($A24,'ADR Raw Data'!$B$6:$BE$43,'ADR Raw Data'!N$1,FALSE)</f>
        <v>129.644191536748</v>
      </c>
      <c r="AE24" s="65">
        <f>VLOOKUP($A24,'ADR Raw Data'!$B$6:$BE$43,'ADR Raw Data'!O$1,FALSE)</f>
        <v>136.695899193548</v>
      </c>
      <c r="AF24" s="66">
        <f>VLOOKUP($A24,'ADR Raw Data'!$B$6:$BE$43,'ADR Raw Data'!P$1,FALSE)</f>
        <v>133.34540529100499</v>
      </c>
      <c r="AG24" s="67">
        <f>VLOOKUP($A24,'ADR Raw Data'!$B$6:$BE$43,'ADR Raw Data'!R$1,FALSE)</f>
        <v>113.094923885325</v>
      </c>
      <c r="AH24" s="63"/>
      <c r="AI24" s="59">
        <f>VLOOKUP($A24,'ADR Raw Data'!$B$6:$BE$43,'ADR Raw Data'!T$1,FALSE)</f>
        <v>4.5769280360708597</v>
      </c>
      <c r="AJ24" s="60">
        <f>VLOOKUP($A24,'ADR Raw Data'!$B$6:$BE$43,'ADR Raw Data'!U$1,FALSE)</f>
        <v>5.7444811445803499</v>
      </c>
      <c r="AK24" s="60">
        <f>VLOOKUP($A24,'ADR Raw Data'!$B$6:$BE$43,'ADR Raw Data'!V$1,FALSE)</f>
        <v>7.2823861771656597</v>
      </c>
      <c r="AL24" s="60">
        <f>VLOOKUP($A24,'ADR Raw Data'!$B$6:$BE$43,'ADR Raw Data'!W$1,FALSE)</f>
        <v>7.0222119010295803</v>
      </c>
      <c r="AM24" s="60">
        <f>VLOOKUP($A24,'ADR Raw Data'!$B$6:$BE$43,'ADR Raw Data'!X$1,FALSE)</f>
        <v>7.68929496821639</v>
      </c>
      <c r="AN24" s="61">
        <f>VLOOKUP($A24,'ADR Raw Data'!$B$6:$BE$43,'ADR Raw Data'!Y$1,FALSE)</f>
        <v>6.5440773866436697</v>
      </c>
      <c r="AO24" s="60">
        <f>VLOOKUP($A24,'ADR Raw Data'!$B$6:$BE$43,'ADR Raw Data'!AA$1,FALSE)</f>
        <v>3.7526048484112402</v>
      </c>
      <c r="AP24" s="60">
        <f>VLOOKUP($A24,'ADR Raw Data'!$B$6:$BE$43,'ADR Raw Data'!AB$1,FALSE)</f>
        <v>7.1462835080318303</v>
      </c>
      <c r="AQ24" s="61">
        <f>VLOOKUP($A24,'ADR Raw Data'!$B$6:$BE$43,'ADR Raw Data'!AC$1,FALSE)</f>
        <v>5.5612221290853903</v>
      </c>
      <c r="AR24" s="62">
        <f>VLOOKUP($A24,'ADR Raw Data'!$B$6:$BE$43,'ADR Raw Data'!AE$1,FALSE)</f>
        <v>5.8581006978954004</v>
      </c>
      <c r="AS24" s="50"/>
      <c r="AT24" s="64">
        <f>VLOOKUP($A24,'RevPAR Raw Data'!$B$6:$BE$43,'RevPAR Raw Data'!G$1,FALSE)</f>
        <v>39.565776114545997</v>
      </c>
      <c r="AU24" s="65">
        <f>VLOOKUP($A24,'RevPAR Raw Data'!$B$6:$BE$43,'RevPAR Raw Data'!H$1,FALSE)</f>
        <v>59.136121054344201</v>
      </c>
      <c r="AV24" s="65">
        <f>VLOOKUP($A24,'RevPAR Raw Data'!$B$6:$BE$43,'RevPAR Raw Data'!I$1,FALSE)</f>
        <v>62.536020175723998</v>
      </c>
      <c r="AW24" s="65">
        <f>VLOOKUP($A24,'RevPAR Raw Data'!$B$6:$BE$43,'RevPAR Raw Data'!J$1,FALSE)</f>
        <v>57.176329319882797</v>
      </c>
      <c r="AX24" s="65">
        <f>VLOOKUP($A24,'RevPAR Raw Data'!$B$6:$BE$43,'RevPAR Raw Data'!K$1,FALSE)</f>
        <v>52.820497884803103</v>
      </c>
      <c r="AY24" s="66">
        <f>VLOOKUP($A24,'RevPAR Raw Data'!$B$6:$BE$43,'RevPAR Raw Data'!L$1,FALSE)</f>
        <v>54.246948909860002</v>
      </c>
      <c r="AZ24" s="65">
        <f>VLOOKUP($A24,'RevPAR Raw Data'!$B$6:$BE$43,'RevPAR Raw Data'!N$1,FALSE)</f>
        <v>94.712401561991499</v>
      </c>
      <c r="BA24" s="65">
        <f>VLOOKUP($A24,'RevPAR Raw Data'!$B$6:$BE$43,'RevPAR Raw Data'!O$1,FALSE)</f>
        <v>110.317549625772</v>
      </c>
      <c r="BB24" s="66">
        <f>VLOOKUP($A24,'RevPAR Raw Data'!$B$6:$BE$43,'RevPAR Raw Data'!P$1,FALSE)</f>
        <v>102.514975593882</v>
      </c>
      <c r="BC24" s="67">
        <f>VLOOKUP($A24,'RevPAR Raw Data'!$B$6:$BE$43,'RevPAR Raw Data'!R$1,FALSE)</f>
        <v>68.037813676723502</v>
      </c>
      <c r="BD24" s="63"/>
      <c r="BE24" s="59">
        <f>VLOOKUP($A24,'RevPAR Raw Data'!$B$6:$BE$43,'RevPAR Raw Data'!T$1,FALSE)</f>
        <v>-5.2304432461271002</v>
      </c>
      <c r="BF24" s="60">
        <f>VLOOKUP($A24,'RevPAR Raw Data'!$B$6:$BE$43,'RevPAR Raw Data'!U$1,FALSE)</f>
        <v>11.397410026167501</v>
      </c>
      <c r="BG24" s="60">
        <f>VLOOKUP($A24,'RevPAR Raw Data'!$B$6:$BE$43,'RevPAR Raw Data'!V$1,FALSE)</f>
        <v>9.5671229030959797</v>
      </c>
      <c r="BH24" s="60">
        <f>VLOOKUP($A24,'RevPAR Raw Data'!$B$6:$BE$43,'RevPAR Raw Data'!W$1,FALSE)</f>
        <v>2.9519966478443802</v>
      </c>
      <c r="BI24" s="60">
        <f>VLOOKUP($A24,'RevPAR Raw Data'!$B$6:$BE$43,'RevPAR Raw Data'!X$1,FALSE)</f>
        <v>-6.6035145157832504</v>
      </c>
      <c r="BJ24" s="61">
        <f>VLOOKUP($A24,'RevPAR Raw Data'!$B$6:$BE$43,'RevPAR Raw Data'!Y$1,FALSE)</f>
        <v>2.73937458196071</v>
      </c>
      <c r="BK24" s="60">
        <f>VLOOKUP($A24,'RevPAR Raw Data'!$B$6:$BE$43,'RevPAR Raw Data'!AA$1,FALSE)</f>
        <v>-4.4113900281608602</v>
      </c>
      <c r="BL24" s="60">
        <f>VLOOKUP($A24,'RevPAR Raw Data'!$B$6:$BE$43,'RevPAR Raw Data'!AB$1,FALSE)</f>
        <v>0.50154561542325504</v>
      </c>
      <c r="BM24" s="61">
        <f>VLOOKUP($A24,'RevPAR Raw Data'!$B$6:$BE$43,'RevPAR Raw Data'!AC$1,FALSE)</f>
        <v>-1.8292625082913401</v>
      </c>
      <c r="BN24" s="62">
        <f>VLOOKUP($A24,'RevPAR Raw Data'!$B$6:$BE$43,'RevPAR Raw Data'!AE$1,FALSE)</f>
        <v>0.72149297843911597</v>
      </c>
    </row>
    <row r="25" spans="1:66" x14ac:dyDescent="0.35">
      <c r="A25" s="78" t="s">
        <v>52</v>
      </c>
      <c r="B25" s="59">
        <f>VLOOKUP($A25,'Occupancy Raw Data'!$B$6:$BE$43,'Occupancy Raw Data'!G$1,FALSE)</f>
        <v>46.853691798168697</v>
      </c>
      <c r="C25" s="60">
        <f>VLOOKUP($A25,'Occupancy Raw Data'!$B$6:$BE$43,'Occupancy Raw Data'!H$1,FALSE)</f>
        <v>58.834989285018501</v>
      </c>
      <c r="D25" s="60">
        <f>VLOOKUP($A25,'Occupancy Raw Data'!$B$6:$BE$43,'Occupancy Raw Data'!I$1,FALSE)</f>
        <v>61.971556594584001</v>
      </c>
      <c r="E25" s="60">
        <f>VLOOKUP($A25,'Occupancy Raw Data'!$B$6:$BE$43,'Occupancy Raw Data'!J$1,FALSE)</f>
        <v>62.9456458211572</v>
      </c>
      <c r="F25" s="60">
        <f>VLOOKUP($A25,'Occupancy Raw Data'!$B$6:$BE$43,'Occupancy Raw Data'!K$1,FALSE)</f>
        <v>68.108318721994905</v>
      </c>
      <c r="G25" s="61">
        <f>VLOOKUP($A25,'Occupancy Raw Data'!$B$6:$BE$43,'Occupancy Raw Data'!L$1,FALSE)</f>
        <v>59.742840444184601</v>
      </c>
      <c r="H25" s="60">
        <f>VLOOKUP($A25,'Occupancy Raw Data'!$B$6:$BE$43,'Occupancy Raw Data'!N$1,FALSE)</f>
        <v>83.498928501850699</v>
      </c>
      <c r="I25" s="60">
        <f>VLOOKUP($A25,'Occupancy Raw Data'!$B$6:$BE$43,'Occupancy Raw Data'!O$1,FALSE)</f>
        <v>76.6997857003701</v>
      </c>
      <c r="J25" s="61">
        <f>VLOOKUP($A25,'Occupancy Raw Data'!$B$6:$BE$43,'Occupancy Raw Data'!P$1,FALSE)</f>
        <v>80.0993571011104</v>
      </c>
      <c r="K25" s="62">
        <f>VLOOKUP($A25,'Occupancy Raw Data'!$B$6:$BE$43,'Occupancy Raw Data'!R$1,FALSE)</f>
        <v>65.558988060449096</v>
      </c>
      <c r="L25" s="63"/>
      <c r="M25" s="59">
        <f>VLOOKUP($A25,'Occupancy Raw Data'!$B$6:$BE$43,'Occupancy Raw Data'!T$1,FALSE)</f>
        <v>-12.9884225759768</v>
      </c>
      <c r="N25" s="60">
        <f>VLOOKUP($A25,'Occupancy Raw Data'!$B$6:$BE$43,'Occupancy Raw Data'!U$1,FALSE)</f>
        <v>-3.8522763451130202</v>
      </c>
      <c r="O25" s="60">
        <f>VLOOKUP($A25,'Occupancy Raw Data'!$B$6:$BE$43,'Occupancy Raw Data'!V$1,FALSE)</f>
        <v>-0.96513075965130701</v>
      </c>
      <c r="P25" s="60">
        <f>VLOOKUP($A25,'Occupancy Raw Data'!$B$6:$BE$43,'Occupancy Raw Data'!W$1,FALSE)</f>
        <v>-2.9438269750675801</v>
      </c>
      <c r="Q25" s="60">
        <f>VLOOKUP($A25,'Occupancy Raw Data'!$B$6:$BE$43,'Occupancy Raw Data'!X$1,FALSE)</f>
        <v>0.89466089466089405</v>
      </c>
      <c r="R25" s="61">
        <f>VLOOKUP($A25,'Occupancy Raw Data'!$B$6:$BE$43,'Occupancy Raw Data'!Y$1,FALSE)</f>
        <v>-3.63270693231097</v>
      </c>
      <c r="S25" s="60">
        <f>VLOOKUP($A25,'Occupancy Raw Data'!$B$6:$BE$43,'Occupancy Raw Data'!AA$1,FALSE)</f>
        <v>3.1280076997112598</v>
      </c>
      <c r="T25" s="60">
        <f>VLOOKUP($A25,'Occupancy Raw Data'!$B$6:$BE$43,'Occupancy Raw Data'!AB$1,FALSE)</f>
        <v>-0.42994436014162801</v>
      </c>
      <c r="U25" s="61">
        <f>VLOOKUP($A25,'Occupancy Raw Data'!$B$6:$BE$43,'Occupancy Raw Data'!AC$1,FALSE)</f>
        <v>1.39334155363748</v>
      </c>
      <c r="V25" s="62">
        <f>VLOOKUP($A25,'Occupancy Raw Data'!$B$6:$BE$43,'Occupancy Raw Data'!AE$1,FALSE)</f>
        <v>-1.93580616960159</v>
      </c>
      <c r="W25" s="63"/>
      <c r="X25" s="64">
        <f>VLOOKUP($A25,'ADR Raw Data'!$B$6:$BE$43,'ADR Raw Data'!G$1,FALSE)</f>
        <v>93.271176715176694</v>
      </c>
      <c r="Y25" s="65">
        <f>VLOOKUP($A25,'ADR Raw Data'!$B$6:$BE$43,'ADR Raw Data'!H$1,FALSE)</f>
        <v>94.986125827814504</v>
      </c>
      <c r="Z25" s="65">
        <f>VLOOKUP($A25,'ADR Raw Data'!$B$6:$BE$43,'ADR Raw Data'!I$1,FALSE)</f>
        <v>95.877186419364904</v>
      </c>
      <c r="AA25" s="65">
        <f>VLOOKUP($A25,'ADR Raw Data'!$B$6:$BE$43,'ADR Raw Data'!J$1,FALSE)</f>
        <v>95.108260600433297</v>
      </c>
      <c r="AB25" s="65">
        <f>VLOOKUP($A25,'ADR Raw Data'!$B$6:$BE$43,'ADR Raw Data'!K$1,FALSE)</f>
        <v>101.131304347826</v>
      </c>
      <c r="AC25" s="66">
        <f>VLOOKUP($A25,'ADR Raw Data'!$B$6:$BE$43,'ADR Raw Data'!L$1,FALSE)</f>
        <v>96.328861931781105</v>
      </c>
      <c r="AD25" s="65">
        <f>VLOOKUP($A25,'ADR Raw Data'!$B$6:$BE$43,'ADR Raw Data'!N$1,FALSE)</f>
        <v>125.903971068595</v>
      </c>
      <c r="AE25" s="65">
        <f>VLOOKUP($A25,'ADR Raw Data'!$B$6:$BE$43,'ADR Raw Data'!O$1,FALSE)</f>
        <v>122.321803403606</v>
      </c>
      <c r="AF25" s="66">
        <f>VLOOKUP($A25,'ADR Raw Data'!$B$6:$BE$43,'ADR Raw Data'!P$1,FALSE)</f>
        <v>124.18890429283699</v>
      </c>
      <c r="AG25" s="67">
        <f>VLOOKUP($A25,'ADR Raw Data'!$B$6:$BE$43,'ADR Raw Data'!R$1,FALSE)</f>
        <v>106.05433010697899</v>
      </c>
      <c r="AH25" s="63"/>
      <c r="AI25" s="59">
        <f>VLOOKUP($A25,'ADR Raw Data'!$B$6:$BE$43,'ADR Raw Data'!T$1,FALSE)</f>
        <v>9.4570988787258603</v>
      </c>
      <c r="AJ25" s="60">
        <f>VLOOKUP($A25,'ADR Raw Data'!$B$6:$BE$43,'ADR Raw Data'!U$1,FALSE)</f>
        <v>10.8957436131039</v>
      </c>
      <c r="AK25" s="60">
        <f>VLOOKUP($A25,'ADR Raw Data'!$B$6:$BE$43,'ADR Raw Data'!V$1,FALSE)</f>
        <v>11.048352725825399</v>
      </c>
      <c r="AL25" s="60">
        <f>VLOOKUP($A25,'ADR Raw Data'!$B$6:$BE$43,'ADR Raw Data'!W$1,FALSE)</f>
        <v>8.7862323387192696</v>
      </c>
      <c r="AM25" s="60">
        <f>VLOOKUP($A25,'ADR Raw Data'!$B$6:$BE$43,'ADR Raw Data'!X$1,FALSE)</f>
        <v>14.1777072015757</v>
      </c>
      <c r="AN25" s="61">
        <f>VLOOKUP($A25,'ADR Raw Data'!$B$6:$BE$43,'ADR Raw Data'!Y$1,FALSE)</f>
        <v>11.0776843214368</v>
      </c>
      <c r="AO25" s="60">
        <f>VLOOKUP($A25,'ADR Raw Data'!$B$6:$BE$43,'ADR Raw Data'!AA$1,FALSE)</f>
        <v>8.8693948108907001</v>
      </c>
      <c r="AP25" s="60">
        <f>VLOOKUP($A25,'ADR Raw Data'!$B$6:$BE$43,'ADR Raw Data'!AB$1,FALSE)</f>
        <v>10.783421471319</v>
      </c>
      <c r="AQ25" s="61">
        <f>VLOOKUP($A25,'ADR Raw Data'!$B$6:$BE$43,'ADR Raw Data'!AC$1,FALSE)</f>
        <v>9.8082194799033608</v>
      </c>
      <c r="AR25" s="62">
        <f>VLOOKUP($A25,'ADR Raw Data'!$B$6:$BE$43,'ADR Raw Data'!AE$1,FALSE)</f>
        <v>10.904717235369301</v>
      </c>
      <c r="AS25" s="50"/>
      <c r="AT25" s="64">
        <f>VLOOKUP($A25,'RevPAR Raw Data'!$B$6:$BE$43,'RevPAR Raw Data'!G$1,FALSE)</f>
        <v>43.700989674654103</v>
      </c>
      <c r="AU25" s="65">
        <f>VLOOKUP($A25,'RevPAR Raw Data'!$B$6:$BE$43,'RevPAR Raw Data'!H$1,FALSE)</f>
        <v>55.885076953048802</v>
      </c>
      <c r="AV25" s="65">
        <f>VLOOKUP($A25,'RevPAR Raw Data'!$B$6:$BE$43,'RevPAR Raw Data'!I$1,FALSE)</f>
        <v>59.416584843171599</v>
      </c>
      <c r="AW25" s="65">
        <f>VLOOKUP($A25,'RevPAR Raw Data'!$B$6:$BE$43,'RevPAR Raw Data'!J$1,FALSE)</f>
        <v>59.866508864211902</v>
      </c>
      <c r="AX25" s="65">
        <f>VLOOKUP($A25,'RevPAR Raw Data'!$B$6:$BE$43,'RevPAR Raw Data'!K$1,FALSE)</f>
        <v>68.878831092928095</v>
      </c>
      <c r="AY25" s="66">
        <f>VLOOKUP($A25,'RevPAR Raw Data'!$B$6:$BE$43,'RevPAR Raw Data'!L$1,FALSE)</f>
        <v>57.549598285602897</v>
      </c>
      <c r="AZ25" s="65">
        <f>VLOOKUP($A25,'RevPAR Raw Data'!$B$6:$BE$43,'RevPAR Raw Data'!N$1,FALSE)</f>
        <v>105.128466783557</v>
      </c>
      <c r="BA25" s="65">
        <f>VLOOKUP($A25,'RevPAR Raw Data'!$B$6:$BE$43,'RevPAR Raw Data'!O$1,FALSE)</f>
        <v>93.820561075394494</v>
      </c>
      <c r="BB25" s="66">
        <f>VLOOKUP($A25,'RevPAR Raw Data'!$B$6:$BE$43,'RevPAR Raw Data'!P$1,FALSE)</f>
        <v>99.474513929475904</v>
      </c>
      <c r="BC25" s="67">
        <f>VLOOKUP($A25,'RevPAR Raw Data'!$B$6:$BE$43,'RevPAR Raw Data'!R$1,FALSE)</f>
        <v>69.528145612423799</v>
      </c>
      <c r="BD25" s="63"/>
      <c r="BE25" s="59">
        <f>VLOOKUP($A25,'RevPAR Raw Data'!$B$6:$BE$43,'RevPAR Raw Data'!T$1,FALSE)</f>
        <v>-4.75965166304786</v>
      </c>
      <c r="BF25" s="60">
        <f>VLOOKUP($A25,'RevPAR Raw Data'!$B$6:$BE$43,'RevPAR Raw Data'!U$1,FALSE)</f>
        <v>6.6237331141591396</v>
      </c>
      <c r="BG25" s="60">
        <f>VLOOKUP($A25,'RevPAR Raw Data'!$B$6:$BE$43,'RevPAR Raw Data'!V$1,FALSE)</f>
        <v>9.9765909155824595</v>
      </c>
      <c r="BH25" s="60">
        <f>VLOOKUP($A25,'RevPAR Raw Data'!$B$6:$BE$43,'RevPAR Raw Data'!W$1,FALSE)</f>
        <v>5.5837538859723503</v>
      </c>
      <c r="BI25" s="60">
        <f>VLOOKUP($A25,'RevPAR Raw Data'!$B$6:$BE$43,'RevPAR Raw Data'!X$1,FALSE)</f>
        <v>15.1992104983286</v>
      </c>
      <c r="BJ25" s="61">
        <f>VLOOKUP($A25,'RevPAR Raw Data'!$B$6:$BE$43,'RevPAR Raw Data'!Y$1,FALSE)</f>
        <v>7.0425575828414999</v>
      </c>
      <c r="BK25" s="60">
        <f>VLOOKUP($A25,'RevPAR Raw Data'!$B$6:$BE$43,'RevPAR Raw Data'!AA$1,FALSE)</f>
        <v>12.2748378632044</v>
      </c>
      <c r="BL25" s="60">
        <f>VLOOKUP($A25,'RevPAR Raw Data'!$B$6:$BE$43,'RevPAR Raw Data'!AB$1,FALSE)</f>
        <v>10.3071143987311</v>
      </c>
      <c r="BM25" s="61">
        <f>VLOOKUP($A25,'RevPAR Raw Data'!$B$6:$BE$43,'RevPAR Raw Data'!AC$1,FALSE)</f>
        <v>11.338223031226301</v>
      </c>
      <c r="BN25" s="62">
        <f>VLOOKUP($A25,'RevPAR Raw Data'!$B$6:$BE$43,'RevPAR Raw Data'!AE$1,FALSE)</f>
        <v>8.7578168767478299</v>
      </c>
    </row>
    <row r="26" spans="1:66" x14ac:dyDescent="0.35">
      <c r="A26" s="78" t="s">
        <v>51</v>
      </c>
      <c r="B26" s="59">
        <f>VLOOKUP($A26,'Occupancy Raw Data'!$B$6:$BE$43,'Occupancy Raw Data'!G$1,FALSE)</f>
        <v>58.552373479795897</v>
      </c>
      <c r="C26" s="60">
        <f>VLOOKUP($A26,'Occupancy Raw Data'!$B$6:$BE$43,'Occupancy Raw Data'!H$1,FALSE)</f>
        <v>67.516673205178506</v>
      </c>
      <c r="D26" s="60">
        <f>VLOOKUP($A26,'Occupancy Raw Data'!$B$6:$BE$43,'Occupancy Raw Data'!I$1,FALSE)</f>
        <v>67.104746959591907</v>
      </c>
      <c r="E26" s="60">
        <f>VLOOKUP($A26,'Occupancy Raw Data'!$B$6:$BE$43,'Occupancy Raw Data'!J$1,FALSE)</f>
        <v>67.438211063162001</v>
      </c>
      <c r="F26" s="60">
        <f>VLOOKUP($A26,'Occupancy Raw Data'!$B$6:$BE$43,'Occupancy Raw Data'!K$1,FALSE)</f>
        <v>66.928207140054894</v>
      </c>
      <c r="G26" s="61">
        <f>VLOOKUP($A26,'Occupancy Raw Data'!$B$6:$BE$43,'Occupancy Raw Data'!L$1,FALSE)</f>
        <v>65.508042369556605</v>
      </c>
      <c r="H26" s="60">
        <f>VLOOKUP($A26,'Occupancy Raw Data'!$B$6:$BE$43,'Occupancy Raw Data'!N$1,FALSE)</f>
        <v>74.382110631620193</v>
      </c>
      <c r="I26" s="60">
        <f>VLOOKUP($A26,'Occupancy Raw Data'!$B$6:$BE$43,'Occupancy Raw Data'!O$1,FALSE)</f>
        <v>78.0109846998823</v>
      </c>
      <c r="J26" s="61">
        <f>VLOOKUP($A26,'Occupancy Raw Data'!$B$6:$BE$43,'Occupancy Raw Data'!P$1,FALSE)</f>
        <v>76.196547665751197</v>
      </c>
      <c r="K26" s="62">
        <f>VLOOKUP($A26,'Occupancy Raw Data'!$B$6:$BE$43,'Occupancy Raw Data'!R$1,FALSE)</f>
        <v>68.561901025612201</v>
      </c>
      <c r="L26" s="63"/>
      <c r="M26" s="59">
        <f>VLOOKUP($A26,'Occupancy Raw Data'!$B$6:$BE$43,'Occupancy Raw Data'!T$1,FALSE)</f>
        <v>1.3884937380320199</v>
      </c>
      <c r="N26" s="60">
        <f>VLOOKUP($A26,'Occupancy Raw Data'!$B$6:$BE$43,'Occupancy Raw Data'!U$1,FALSE)</f>
        <v>4.2819115519023496</v>
      </c>
      <c r="O26" s="60">
        <f>VLOOKUP($A26,'Occupancy Raw Data'!$B$6:$BE$43,'Occupancy Raw Data'!V$1,FALSE)</f>
        <v>2.25684407366932</v>
      </c>
      <c r="P26" s="60">
        <f>VLOOKUP($A26,'Occupancy Raw Data'!$B$6:$BE$43,'Occupancy Raw Data'!W$1,FALSE)</f>
        <v>2.8932455846684202</v>
      </c>
      <c r="Q26" s="60">
        <f>VLOOKUP($A26,'Occupancy Raw Data'!$B$6:$BE$43,'Occupancy Raw Data'!X$1,FALSE)</f>
        <v>0.39231071008238499</v>
      </c>
      <c r="R26" s="61">
        <f>VLOOKUP($A26,'Occupancy Raw Data'!$B$6:$BE$43,'Occupancy Raw Data'!Y$1,FALSE)</f>
        <v>2.2517642961989899</v>
      </c>
      <c r="S26" s="60">
        <f>VLOOKUP($A26,'Occupancy Raw Data'!$B$6:$BE$43,'Occupancy Raw Data'!AA$1,FALSE)</f>
        <v>-3.2122083585356598</v>
      </c>
      <c r="T26" s="60">
        <f>VLOOKUP($A26,'Occupancy Raw Data'!$B$6:$BE$43,'Occupancy Raw Data'!AB$1,FALSE)</f>
        <v>-5.0588065748072397</v>
      </c>
      <c r="U26" s="61">
        <f>VLOOKUP($A26,'Occupancy Raw Data'!$B$6:$BE$43,'Occupancy Raw Data'!AC$1,FALSE)</f>
        <v>-4.16637909322949</v>
      </c>
      <c r="V26" s="62">
        <f>VLOOKUP($A26,'Occupancy Raw Data'!$B$6:$BE$43,'Occupancy Raw Data'!AE$1,FALSE)</f>
        <v>0.12260546530326399</v>
      </c>
      <c r="W26" s="63"/>
      <c r="X26" s="64">
        <f>VLOOKUP($A26,'ADR Raw Data'!$B$6:$BE$43,'ADR Raw Data'!G$1,FALSE)</f>
        <v>92.923343383584495</v>
      </c>
      <c r="Y26" s="65">
        <f>VLOOKUP($A26,'ADR Raw Data'!$B$6:$BE$43,'ADR Raw Data'!H$1,FALSE)</f>
        <v>93.894755955839599</v>
      </c>
      <c r="Z26" s="65">
        <f>VLOOKUP($A26,'ADR Raw Data'!$B$6:$BE$43,'ADR Raw Data'!I$1,FALSE)</f>
        <v>93.416860567085607</v>
      </c>
      <c r="AA26" s="65">
        <f>VLOOKUP($A26,'ADR Raw Data'!$B$6:$BE$43,'ADR Raw Data'!J$1,FALSE)</f>
        <v>93.971212914485093</v>
      </c>
      <c r="AB26" s="65">
        <f>VLOOKUP($A26,'ADR Raw Data'!$B$6:$BE$43,'ADR Raw Data'!K$1,FALSE)</f>
        <v>96.184557444314095</v>
      </c>
      <c r="AC26" s="66">
        <f>VLOOKUP($A26,'ADR Raw Data'!$B$6:$BE$43,'ADR Raw Data'!L$1,FALSE)</f>
        <v>94.106824170559307</v>
      </c>
      <c r="AD26" s="65">
        <f>VLOOKUP($A26,'ADR Raw Data'!$B$6:$BE$43,'ADR Raw Data'!N$1,FALSE)</f>
        <v>114.72197521097</v>
      </c>
      <c r="AE26" s="65">
        <f>VLOOKUP($A26,'ADR Raw Data'!$B$6:$BE$43,'ADR Raw Data'!O$1,FALSE)</f>
        <v>116.83817953230999</v>
      </c>
      <c r="AF26" s="66">
        <f>VLOOKUP($A26,'ADR Raw Data'!$B$6:$BE$43,'ADR Raw Data'!P$1,FALSE)</f>
        <v>115.805273522975</v>
      </c>
      <c r="AG26" s="67">
        <f>VLOOKUP($A26,'ADR Raw Data'!$B$6:$BE$43,'ADR Raw Data'!R$1,FALSE)</f>
        <v>100.996727020067</v>
      </c>
      <c r="AH26" s="63"/>
      <c r="AI26" s="59">
        <f>VLOOKUP($A26,'ADR Raw Data'!$B$6:$BE$43,'ADR Raw Data'!T$1,FALSE)</f>
        <v>4.61866547937466</v>
      </c>
      <c r="AJ26" s="60">
        <f>VLOOKUP($A26,'ADR Raw Data'!$B$6:$BE$43,'ADR Raw Data'!U$1,FALSE)</f>
        <v>1.01222883042691</v>
      </c>
      <c r="AK26" s="60">
        <f>VLOOKUP($A26,'ADR Raw Data'!$B$6:$BE$43,'ADR Raw Data'!V$1,FALSE)</f>
        <v>0.318232924852138</v>
      </c>
      <c r="AL26" s="60">
        <f>VLOOKUP($A26,'ADR Raw Data'!$B$6:$BE$43,'ADR Raw Data'!W$1,FALSE)</f>
        <v>3.1994246004375801</v>
      </c>
      <c r="AM26" s="60">
        <f>VLOOKUP($A26,'ADR Raw Data'!$B$6:$BE$43,'ADR Raw Data'!X$1,FALSE)</f>
        <v>3.73626819860826</v>
      </c>
      <c r="AN26" s="61">
        <f>VLOOKUP($A26,'ADR Raw Data'!$B$6:$BE$43,'ADR Raw Data'!Y$1,FALSE)</f>
        <v>2.5057824332825298</v>
      </c>
      <c r="AO26" s="60">
        <f>VLOOKUP($A26,'ADR Raw Data'!$B$6:$BE$43,'ADR Raw Data'!AA$1,FALSE)</f>
        <v>8.3807305648329908</v>
      </c>
      <c r="AP26" s="60">
        <f>VLOOKUP($A26,'ADR Raw Data'!$B$6:$BE$43,'ADR Raw Data'!AB$1,FALSE)</f>
        <v>8.0656629097460506</v>
      </c>
      <c r="AQ26" s="61">
        <f>VLOOKUP($A26,'ADR Raw Data'!$B$6:$BE$43,'ADR Raw Data'!AC$1,FALSE)</f>
        <v>8.2067482440964898</v>
      </c>
      <c r="AR26" s="62">
        <f>VLOOKUP($A26,'ADR Raw Data'!$B$6:$BE$43,'ADR Raw Data'!AE$1,FALSE)</f>
        <v>4.2772051484750504</v>
      </c>
      <c r="AS26" s="50"/>
      <c r="AT26" s="64">
        <f>VLOOKUP($A26,'RevPAR Raw Data'!$B$6:$BE$43,'RevPAR Raw Data'!G$1,FALSE)</f>
        <v>54.408823067869697</v>
      </c>
      <c r="AU26" s="65">
        <f>VLOOKUP($A26,'RevPAR Raw Data'!$B$6:$BE$43,'RevPAR Raw Data'!H$1,FALSE)</f>
        <v>63.394615535504101</v>
      </c>
      <c r="AV26" s="65">
        <f>VLOOKUP($A26,'RevPAR Raw Data'!$B$6:$BE$43,'RevPAR Raw Data'!I$1,FALSE)</f>
        <v>62.687147901137699</v>
      </c>
      <c r="AW26" s="65">
        <f>VLOOKUP($A26,'RevPAR Raw Data'!$B$6:$BE$43,'RevPAR Raw Data'!J$1,FALSE)</f>
        <v>63.372504903883801</v>
      </c>
      <c r="AX26" s="65">
        <f>VLOOKUP($A26,'RevPAR Raw Data'!$B$6:$BE$43,'RevPAR Raw Data'!K$1,FALSE)</f>
        <v>64.3745998430757</v>
      </c>
      <c r="AY26" s="66">
        <f>VLOOKUP($A26,'RevPAR Raw Data'!$B$6:$BE$43,'RevPAR Raw Data'!L$1,FALSE)</f>
        <v>61.647538250294197</v>
      </c>
      <c r="AZ26" s="65">
        <f>VLOOKUP($A26,'RevPAR Raw Data'!$B$6:$BE$43,'RevPAR Raw Data'!N$1,FALSE)</f>
        <v>85.332626520204002</v>
      </c>
      <c r="BA26" s="65">
        <f>VLOOKUP($A26,'RevPAR Raw Data'!$B$6:$BE$43,'RevPAR Raw Data'!O$1,FALSE)</f>
        <v>91.146614358571895</v>
      </c>
      <c r="BB26" s="66">
        <f>VLOOKUP($A26,'RevPAR Raw Data'!$B$6:$BE$43,'RevPAR Raw Data'!P$1,FALSE)</f>
        <v>88.239620439387906</v>
      </c>
      <c r="BC26" s="67">
        <f>VLOOKUP($A26,'RevPAR Raw Data'!$B$6:$BE$43,'RevPAR Raw Data'!R$1,FALSE)</f>
        <v>69.245276018606702</v>
      </c>
      <c r="BD26" s="63"/>
      <c r="BE26" s="59">
        <f>VLOOKUP($A26,'RevPAR Raw Data'!$B$6:$BE$43,'RevPAR Raw Data'!T$1,FALSE)</f>
        <v>6.0712890983684504</v>
      </c>
      <c r="BF26" s="60">
        <f>VLOOKUP($A26,'RevPAR Raw Data'!$B$6:$BE$43,'RevPAR Raw Data'!U$1,FALSE)</f>
        <v>5.3374831255510102</v>
      </c>
      <c r="BG26" s="60">
        <f>VLOOKUP($A26,'RevPAR Raw Data'!$B$6:$BE$43,'RevPAR Raw Data'!V$1,FALSE)</f>
        <v>2.5822590194264499</v>
      </c>
      <c r="BH26" s="60">
        <f>VLOOKUP($A26,'RevPAR Raw Data'!$B$6:$BE$43,'RevPAR Raw Data'!W$1,FALSE)</f>
        <v>6.1852373960929503</v>
      </c>
      <c r="BI26" s="60">
        <f>VLOOKUP($A26,'RevPAR Raw Data'!$B$6:$BE$43,'RevPAR Raw Data'!X$1,FALSE)</f>
        <v>4.1432366889911902</v>
      </c>
      <c r="BJ26" s="61">
        <f>VLOOKUP($A26,'RevPAR Raw Data'!$B$6:$BE$43,'RevPAR Raw Data'!Y$1,FALSE)</f>
        <v>4.8139710436546101</v>
      </c>
      <c r="BK26" s="60">
        <f>VLOOKUP($A26,'RevPAR Raw Data'!$B$6:$BE$43,'RevPAR Raw Data'!AA$1,FALSE)</f>
        <v>4.8993156785874099</v>
      </c>
      <c r="BL26" s="60">
        <f>VLOOKUP($A26,'RevPAR Raw Data'!$B$6:$BE$43,'RevPAR Raw Data'!AB$1,FALSE)</f>
        <v>2.5988300493587801</v>
      </c>
      <c r="BM26" s="61">
        <f>VLOOKUP($A26,'RevPAR Raw Data'!$B$6:$BE$43,'RevPAR Raw Data'!AC$1,FALSE)</f>
        <v>3.69844490779098</v>
      </c>
      <c r="BN26" s="62">
        <f>VLOOKUP($A26,'RevPAR Raw Data'!$B$6:$BE$43,'RevPAR Raw Data'!AE$1,FALSE)</f>
        <v>4.4050547010525802</v>
      </c>
    </row>
    <row r="27" spans="1:66" x14ac:dyDescent="0.35">
      <c r="A27" s="78" t="s">
        <v>48</v>
      </c>
      <c r="B27" s="59">
        <f>VLOOKUP($A27,'Occupancy Raw Data'!$B$6:$BE$43,'Occupancy Raw Data'!G$1,FALSE)</f>
        <v>49.446883230904298</v>
      </c>
      <c r="C27" s="60">
        <f>VLOOKUP($A27,'Occupancy Raw Data'!$B$6:$BE$43,'Occupancy Raw Data'!H$1,FALSE)</f>
        <v>60.386303775241402</v>
      </c>
      <c r="D27" s="60">
        <f>VLOOKUP($A27,'Occupancy Raw Data'!$B$6:$BE$43,'Occupancy Raw Data'!I$1,FALSE)</f>
        <v>65.899912203687407</v>
      </c>
      <c r="E27" s="60">
        <f>VLOOKUP($A27,'Occupancy Raw Data'!$B$6:$BE$43,'Occupancy Raw Data'!J$1,FALSE)</f>
        <v>65.267778753292305</v>
      </c>
      <c r="F27" s="60">
        <f>VLOOKUP($A27,'Occupancy Raw Data'!$B$6:$BE$43,'Occupancy Raw Data'!K$1,FALSE)</f>
        <v>61.580333625987699</v>
      </c>
      <c r="G27" s="61">
        <f>VLOOKUP($A27,'Occupancy Raw Data'!$B$6:$BE$43,'Occupancy Raw Data'!L$1,FALSE)</f>
        <v>60.516242317822602</v>
      </c>
      <c r="H27" s="60">
        <f>VLOOKUP($A27,'Occupancy Raw Data'!$B$6:$BE$43,'Occupancy Raw Data'!N$1,FALSE)</f>
        <v>66.918349429323897</v>
      </c>
      <c r="I27" s="60">
        <f>VLOOKUP($A27,'Occupancy Raw Data'!$B$6:$BE$43,'Occupancy Raw Data'!O$1,FALSE)</f>
        <v>66.567164179104395</v>
      </c>
      <c r="J27" s="61">
        <f>VLOOKUP($A27,'Occupancy Raw Data'!$B$6:$BE$43,'Occupancy Raw Data'!P$1,FALSE)</f>
        <v>66.742756804214196</v>
      </c>
      <c r="K27" s="62">
        <f>VLOOKUP($A27,'Occupancy Raw Data'!$B$6:$BE$43,'Occupancy Raw Data'!R$1,FALSE)</f>
        <v>62.295246456791602</v>
      </c>
      <c r="L27" s="63"/>
      <c r="M27" s="59">
        <f>VLOOKUP($A27,'Occupancy Raw Data'!$B$6:$BE$43,'Occupancy Raw Data'!T$1,FALSE)</f>
        <v>-23.457087517700401</v>
      </c>
      <c r="N27" s="60">
        <f>VLOOKUP($A27,'Occupancy Raw Data'!$B$6:$BE$43,'Occupancy Raw Data'!U$1,FALSE)</f>
        <v>-16.778293001014301</v>
      </c>
      <c r="O27" s="60">
        <f>VLOOKUP($A27,'Occupancy Raw Data'!$B$6:$BE$43,'Occupancy Raw Data'!V$1,FALSE)</f>
        <v>-9.4872516950804702</v>
      </c>
      <c r="P27" s="60">
        <f>VLOOKUP($A27,'Occupancy Raw Data'!$B$6:$BE$43,'Occupancy Raw Data'!W$1,FALSE)</f>
        <v>-11.5957901333029</v>
      </c>
      <c r="Q27" s="60">
        <f>VLOOKUP($A27,'Occupancy Raw Data'!$B$6:$BE$43,'Occupancy Raw Data'!X$1,FALSE)</f>
        <v>-12.804704656269699</v>
      </c>
      <c r="R27" s="61">
        <f>VLOOKUP($A27,'Occupancy Raw Data'!$B$6:$BE$43,'Occupancy Raw Data'!Y$1,FALSE)</f>
        <v>-14.626509669897301</v>
      </c>
      <c r="S27" s="60">
        <f>VLOOKUP($A27,'Occupancy Raw Data'!$B$6:$BE$43,'Occupancy Raw Data'!AA$1,FALSE)</f>
        <v>-5.3171223374778203</v>
      </c>
      <c r="T27" s="60">
        <f>VLOOKUP($A27,'Occupancy Raw Data'!$B$6:$BE$43,'Occupancy Raw Data'!AB$1,FALSE)</f>
        <v>-7.83507480883803</v>
      </c>
      <c r="U27" s="61">
        <f>VLOOKUP($A27,'Occupancy Raw Data'!$B$6:$BE$43,'Occupancy Raw Data'!AC$1,FALSE)</f>
        <v>-6.5897527398746902</v>
      </c>
      <c r="V27" s="62">
        <f>VLOOKUP($A27,'Occupancy Raw Data'!$B$6:$BE$43,'Occupancy Raw Data'!AE$1,FALSE)</f>
        <v>-12.3172014423244</v>
      </c>
      <c r="W27" s="63"/>
      <c r="X27" s="64">
        <f>VLOOKUP($A27,'ADR Raw Data'!$B$6:$BE$43,'ADR Raw Data'!G$1,FALSE)</f>
        <v>90.906626420454501</v>
      </c>
      <c r="Y27" s="65">
        <f>VLOOKUP($A27,'ADR Raw Data'!$B$6:$BE$43,'ADR Raw Data'!H$1,FALSE)</f>
        <v>100.657138703111</v>
      </c>
      <c r="Z27" s="65">
        <f>VLOOKUP($A27,'ADR Raw Data'!$B$6:$BE$43,'ADR Raw Data'!I$1,FALSE)</f>
        <v>104.495667466027</v>
      </c>
      <c r="AA27" s="65">
        <f>VLOOKUP($A27,'ADR Raw Data'!$B$6:$BE$43,'ADR Raw Data'!J$1,FALSE)</f>
        <v>105.742881355932</v>
      </c>
      <c r="AB27" s="65">
        <f>VLOOKUP($A27,'ADR Raw Data'!$B$6:$BE$43,'ADR Raw Data'!K$1,FALSE)</f>
        <v>99.464274308525802</v>
      </c>
      <c r="AC27" s="66">
        <f>VLOOKUP($A27,'ADR Raw Data'!$B$6:$BE$43,'ADR Raw Data'!L$1,FALSE)</f>
        <v>100.75398676880199</v>
      </c>
      <c r="AD27" s="65">
        <f>VLOOKUP($A27,'ADR Raw Data'!$B$6:$BE$43,'ADR Raw Data'!N$1,FALSE)</f>
        <v>108.087609551298</v>
      </c>
      <c r="AE27" s="65">
        <f>VLOOKUP($A27,'ADR Raw Data'!$B$6:$BE$43,'ADR Raw Data'!O$1,FALSE)</f>
        <v>109.31112107623299</v>
      </c>
      <c r="AF27" s="66">
        <f>VLOOKUP($A27,'ADR Raw Data'!$B$6:$BE$43,'ADR Raw Data'!P$1,FALSE)</f>
        <v>108.697755853722</v>
      </c>
      <c r="AG27" s="67">
        <f>VLOOKUP($A27,'ADR Raw Data'!$B$6:$BE$43,'ADR Raw Data'!R$1,FALSE)</f>
        <v>103.185674478537</v>
      </c>
      <c r="AH27" s="63"/>
      <c r="AI27" s="59">
        <f>VLOOKUP($A27,'ADR Raw Data'!$B$6:$BE$43,'ADR Raw Data'!T$1,FALSE)</f>
        <v>-1.79874732734016</v>
      </c>
      <c r="AJ27" s="60">
        <f>VLOOKUP($A27,'ADR Raw Data'!$B$6:$BE$43,'ADR Raw Data'!U$1,FALSE)</f>
        <v>5.86085492965148</v>
      </c>
      <c r="AK27" s="60">
        <f>VLOOKUP($A27,'ADR Raw Data'!$B$6:$BE$43,'ADR Raw Data'!V$1,FALSE)</f>
        <v>6.9432449702153596</v>
      </c>
      <c r="AL27" s="60">
        <f>VLOOKUP($A27,'ADR Raw Data'!$B$6:$BE$43,'ADR Raw Data'!W$1,FALSE)</f>
        <v>9.4740343086552006</v>
      </c>
      <c r="AM27" s="60">
        <f>VLOOKUP($A27,'ADR Raw Data'!$B$6:$BE$43,'ADR Raw Data'!X$1,FALSE)</f>
        <v>3.6262185159118299</v>
      </c>
      <c r="AN27" s="61">
        <f>VLOOKUP($A27,'ADR Raw Data'!$B$6:$BE$43,'ADR Raw Data'!Y$1,FALSE)</f>
        <v>5.3259231929381903</v>
      </c>
      <c r="AO27" s="60">
        <f>VLOOKUP($A27,'ADR Raw Data'!$B$6:$BE$43,'ADR Raw Data'!AA$1,FALSE)</f>
        <v>10.1977943370932</v>
      </c>
      <c r="AP27" s="60">
        <f>VLOOKUP($A27,'ADR Raw Data'!$B$6:$BE$43,'ADR Raw Data'!AB$1,FALSE)</f>
        <v>9.3886160155430893</v>
      </c>
      <c r="AQ27" s="61">
        <f>VLOOKUP($A27,'ADR Raw Data'!$B$6:$BE$43,'ADR Raw Data'!AC$1,FALSE)</f>
        <v>9.7767241354784904</v>
      </c>
      <c r="AR27" s="62">
        <f>VLOOKUP($A27,'ADR Raw Data'!$B$6:$BE$43,'ADR Raw Data'!AE$1,FALSE)</f>
        <v>6.7908128921471098</v>
      </c>
      <c r="AS27" s="50"/>
      <c r="AT27" s="64">
        <f>VLOOKUP($A27,'RevPAR Raw Data'!$B$6:$BE$43,'RevPAR Raw Data'!G$1,FALSE)</f>
        <v>44.950493415276497</v>
      </c>
      <c r="AU27" s="65">
        <f>VLOOKUP($A27,'RevPAR Raw Data'!$B$6:$BE$43,'RevPAR Raw Data'!H$1,FALSE)</f>
        <v>60.7831255487269</v>
      </c>
      <c r="AV27" s="65">
        <f>VLOOKUP($A27,'RevPAR Raw Data'!$B$6:$BE$43,'RevPAR Raw Data'!I$1,FALSE)</f>
        <v>68.862553116769007</v>
      </c>
      <c r="AW27" s="65">
        <f>VLOOKUP($A27,'RevPAR Raw Data'!$B$6:$BE$43,'RevPAR Raw Data'!J$1,FALSE)</f>
        <v>69.016029850746193</v>
      </c>
      <c r="AX27" s="65">
        <f>VLOOKUP($A27,'RevPAR Raw Data'!$B$6:$BE$43,'RevPAR Raw Data'!K$1,FALSE)</f>
        <v>61.2504319578577</v>
      </c>
      <c r="AY27" s="66">
        <f>VLOOKUP($A27,'RevPAR Raw Data'!$B$6:$BE$43,'RevPAR Raw Data'!L$1,FALSE)</f>
        <v>60.972526777875302</v>
      </c>
      <c r="AZ27" s="65">
        <f>VLOOKUP($A27,'RevPAR Raw Data'!$B$6:$BE$43,'RevPAR Raw Data'!N$1,FALSE)</f>
        <v>72.330444249341497</v>
      </c>
      <c r="BA27" s="65">
        <f>VLOOKUP($A27,'RevPAR Raw Data'!$B$6:$BE$43,'RevPAR Raw Data'!O$1,FALSE)</f>
        <v>72.765313432835796</v>
      </c>
      <c r="BB27" s="66">
        <f>VLOOKUP($A27,'RevPAR Raw Data'!$B$6:$BE$43,'RevPAR Raw Data'!P$1,FALSE)</f>
        <v>72.547878841088604</v>
      </c>
      <c r="BC27" s="67">
        <f>VLOOKUP($A27,'RevPAR Raw Data'!$B$6:$BE$43,'RevPAR Raw Data'!R$1,FALSE)</f>
        <v>64.279770224507701</v>
      </c>
      <c r="BD27" s="63"/>
      <c r="BE27" s="59">
        <f>VLOOKUP($A27,'RevPAR Raw Data'!$B$6:$BE$43,'RevPAR Raw Data'!T$1,FALSE)</f>
        <v>-24.833901110244099</v>
      </c>
      <c r="BF27" s="60">
        <f>VLOOKUP($A27,'RevPAR Raw Data'!$B$6:$BE$43,'RevPAR Raw Data'!U$1,FALSE)</f>
        <v>-11.9007894838241</v>
      </c>
      <c r="BG27" s="60">
        <f>VLOOKUP($A27,'RevPAR Raw Data'!$B$6:$BE$43,'RevPAR Raw Data'!V$1,FALSE)</f>
        <v>-3.2027298509954498</v>
      </c>
      <c r="BH27" s="60">
        <f>VLOOKUP($A27,'RevPAR Raw Data'!$B$6:$BE$43,'RevPAR Raw Data'!W$1,FALSE)</f>
        <v>-3.2203449602365199</v>
      </c>
      <c r="BI27" s="60">
        <f>VLOOKUP($A27,'RevPAR Raw Data'!$B$6:$BE$43,'RevPAR Raw Data'!X$1,FALSE)</f>
        <v>-9.6428127115114197</v>
      </c>
      <c r="BJ27" s="61">
        <f>VLOOKUP($A27,'RevPAR Raw Data'!$B$6:$BE$43,'RevPAR Raw Data'!Y$1,FALSE)</f>
        <v>-10.079583147785501</v>
      </c>
      <c r="BK27" s="60">
        <f>VLOOKUP($A27,'RevPAR Raw Data'!$B$6:$BE$43,'RevPAR Raw Data'!AA$1,FALSE)</f>
        <v>4.3384427989877796</v>
      </c>
      <c r="BL27" s="60">
        <f>VLOOKUP($A27,'RevPAR Raw Data'!$B$6:$BE$43,'RevPAR Raw Data'!AB$1,FALSE)</f>
        <v>0.81793611837271296</v>
      </c>
      <c r="BM27" s="61">
        <f>VLOOKUP($A27,'RevPAR Raw Data'!$B$6:$BE$43,'RevPAR Raw Data'!AC$1,FALSE)</f>
        <v>2.54270944901611</v>
      </c>
      <c r="BN27" s="62">
        <f>VLOOKUP($A27,'RevPAR Raw Data'!$B$6:$BE$43,'RevPAR Raw Data'!AE$1,FALSE)</f>
        <v>-6.3628266536744498</v>
      </c>
    </row>
    <row r="28" spans="1:66" x14ac:dyDescent="0.35">
      <c r="A28" s="78" t="s">
        <v>49</v>
      </c>
      <c r="B28" s="59">
        <f>VLOOKUP($A28,'Occupancy Raw Data'!$B$6:$BE$43,'Occupancy Raw Data'!G$1,FALSE)</f>
        <v>56.896132327900702</v>
      </c>
      <c r="C28" s="60">
        <f>VLOOKUP($A28,'Occupancy Raw Data'!$B$6:$BE$43,'Occupancy Raw Data'!H$1,FALSE)</f>
        <v>76.137192897105294</v>
      </c>
      <c r="D28" s="60">
        <f>VLOOKUP($A28,'Occupancy Raw Data'!$B$6:$BE$43,'Occupancy Raw Data'!I$1,FALSE)</f>
        <v>75.723668207248807</v>
      </c>
      <c r="E28" s="60">
        <f>VLOOKUP($A28,'Occupancy Raw Data'!$B$6:$BE$43,'Occupancy Raw Data'!J$1,FALSE)</f>
        <v>80.637314522014094</v>
      </c>
      <c r="F28" s="60">
        <f>VLOOKUP($A28,'Occupancy Raw Data'!$B$6:$BE$43,'Occupancy Raw Data'!K$1,FALSE)</f>
        <v>77.742641693018697</v>
      </c>
      <c r="G28" s="61">
        <f>VLOOKUP($A28,'Occupancy Raw Data'!$B$6:$BE$43,'Occupancy Raw Data'!L$1,FALSE)</f>
        <v>73.427389929457505</v>
      </c>
      <c r="H28" s="60">
        <f>VLOOKUP($A28,'Occupancy Raw Data'!$B$6:$BE$43,'Occupancy Raw Data'!N$1,FALSE)</f>
        <v>76.234492824130299</v>
      </c>
      <c r="I28" s="60">
        <f>VLOOKUP($A28,'Occupancy Raw Data'!$B$6:$BE$43,'Occupancy Raw Data'!O$1,FALSE)</f>
        <v>80.296764777426404</v>
      </c>
      <c r="J28" s="61">
        <f>VLOOKUP($A28,'Occupancy Raw Data'!$B$6:$BE$43,'Occupancy Raw Data'!P$1,FALSE)</f>
        <v>78.265628800778302</v>
      </c>
      <c r="K28" s="62">
        <f>VLOOKUP($A28,'Occupancy Raw Data'!$B$6:$BE$43,'Occupancy Raw Data'!R$1,FALSE)</f>
        <v>74.809743892691998</v>
      </c>
      <c r="L28" s="63"/>
      <c r="M28" s="59">
        <f>VLOOKUP($A28,'Occupancy Raw Data'!$B$6:$BE$43,'Occupancy Raw Data'!T$1,FALSE)</f>
        <v>5.5754360440761701</v>
      </c>
      <c r="N28" s="60">
        <f>VLOOKUP($A28,'Occupancy Raw Data'!$B$6:$BE$43,'Occupancy Raw Data'!U$1,FALSE)</f>
        <v>24.379705335045301</v>
      </c>
      <c r="O28" s="60">
        <f>VLOOKUP($A28,'Occupancy Raw Data'!$B$6:$BE$43,'Occupancy Raw Data'!V$1,FALSE)</f>
        <v>13.064467896603199</v>
      </c>
      <c r="P28" s="60">
        <f>VLOOKUP($A28,'Occupancy Raw Data'!$B$6:$BE$43,'Occupancy Raw Data'!W$1,FALSE)</f>
        <v>16.741790408816499</v>
      </c>
      <c r="Q28" s="60">
        <f>VLOOKUP($A28,'Occupancy Raw Data'!$B$6:$BE$43,'Occupancy Raw Data'!X$1,FALSE)</f>
        <v>16.123425794619902</v>
      </c>
      <c r="R28" s="61">
        <f>VLOOKUP($A28,'Occupancy Raw Data'!$B$6:$BE$43,'Occupancy Raw Data'!Y$1,FALSE)</f>
        <v>15.4154467060206</v>
      </c>
      <c r="S28" s="60">
        <f>VLOOKUP($A28,'Occupancy Raw Data'!$B$6:$BE$43,'Occupancy Raw Data'!AA$1,FALSE)</f>
        <v>5.7428725039251596</v>
      </c>
      <c r="T28" s="60">
        <f>VLOOKUP($A28,'Occupancy Raw Data'!$B$6:$BE$43,'Occupancy Raw Data'!AB$1,FALSE)</f>
        <v>5.5313469786768401</v>
      </c>
      <c r="U28" s="61">
        <f>VLOOKUP($A28,'Occupancy Raw Data'!$B$6:$BE$43,'Occupancy Raw Data'!AC$1,FALSE)</f>
        <v>5.6342591899932302</v>
      </c>
      <c r="V28" s="62">
        <f>VLOOKUP($A28,'Occupancy Raw Data'!$B$6:$BE$43,'Occupancy Raw Data'!AE$1,FALSE)</f>
        <v>12.307034399274499</v>
      </c>
      <c r="W28" s="63"/>
      <c r="X28" s="64">
        <f>VLOOKUP($A28,'ADR Raw Data'!$B$6:$BE$43,'ADR Raw Data'!G$1,FALSE)</f>
        <v>131.71639162035001</v>
      </c>
      <c r="Y28" s="65">
        <f>VLOOKUP($A28,'ADR Raw Data'!$B$6:$BE$43,'ADR Raw Data'!H$1,FALSE)</f>
        <v>128.94347923322599</v>
      </c>
      <c r="Z28" s="65">
        <f>VLOOKUP($A28,'ADR Raw Data'!$B$6:$BE$43,'ADR Raw Data'!I$1,FALSE)</f>
        <v>130.52656280115599</v>
      </c>
      <c r="AA28" s="65">
        <f>VLOOKUP($A28,'ADR Raw Data'!$B$6:$BE$43,'ADR Raw Data'!J$1,FALSE)</f>
        <v>135.02458220211099</v>
      </c>
      <c r="AB28" s="65">
        <f>VLOOKUP($A28,'ADR Raw Data'!$B$6:$BE$43,'ADR Raw Data'!K$1,FALSE)</f>
        <v>142.44307259073801</v>
      </c>
      <c r="AC28" s="66">
        <f>VLOOKUP($A28,'ADR Raw Data'!$B$6:$BE$43,'ADR Raw Data'!L$1,FALSE)</f>
        <v>133.89395547604801</v>
      </c>
      <c r="AD28" s="65">
        <f>VLOOKUP($A28,'ADR Raw Data'!$B$6:$BE$43,'ADR Raw Data'!N$1,FALSE)</f>
        <v>174.594288449266</v>
      </c>
      <c r="AE28" s="65">
        <f>VLOOKUP($A28,'ADR Raw Data'!$B$6:$BE$43,'ADR Raw Data'!O$1,FALSE)</f>
        <v>184.043547409875</v>
      </c>
      <c r="AF28" s="66">
        <f>VLOOKUP($A28,'ADR Raw Data'!$B$6:$BE$43,'ADR Raw Data'!P$1,FALSE)</f>
        <v>179.44153069153001</v>
      </c>
      <c r="AG28" s="67">
        <f>VLOOKUP($A28,'ADR Raw Data'!$B$6:$BE$43,'ADR Raw Data'!R$1,FALSE)</f>
        <v>147.508719806763</v>
      </c>
      <c r="AH28" s="63"/>
      <c r="AI28" s="59">
        <f>VLOOKUP($A28,'ADR Raw Data'!$B$6:$BE$43,'ADR Raw Data'!T$1,FALSE)</f>
        <v>10.0017267619557</v>
      </c>
      <c r="AJ28" s="60">
        <f>VLOOKUP($A28,'ADR Raw Data'!$B$6:$BE$43,'ADR Raw Data'!U$1,FALSE)</f>
        <v>13.8398581796312</v>
      </c>
      <c r="AK28" s="60">
        <f>VLOOKUP($A28,'ADR Raw Data'!$B$6:$BE$43,'ADR Raw Data'!V$1,FALSE)</f>
        <v>12.385916409233101</v>
      </c>
      <c r="AL28" s="60">
        <f>VLOOKUP($A28,'ADR Raw Data'!$B$6:$BE$43,'ADR Raw Data'!W$1,FALSE)</f>
        <v>15.228981966592</v>
      </c>
      <c r="AM28" s="60">
        <f>VLOOKUP($A28,'ADR Raw Data'!$B$6:$BE$43,'ADR Raw Data'!X$1,FALSE)</f>
        <v>16.5812644482336</v>
      </c>
      <c r="AN28" s="61">
        <f>VLOOKUP($A28,'ADR Raw Data'!$B$6:$BE$43,'ADR Raw Data'!Y$1,FALSE)</f>
        <v>13.7634253435975</v>
      </c>
      <c r="AO28" s="60">
        <f>VLOOKUP($A28,'ADR Raw Data'!$B$6:$BE$43,'ADR Raw Data'!AA$1,FALSE)</f>
        <v>9.1523546817037804</v>
      </c>
      <c r="AP28" s="60">
        <f>VLOOKUP($A28,'ADR Raw Data'!$B$6:$BE$43,'ADR Raw Data'!AB$1,FALSE)</f>
        <v>12.040477922168201</v>
      </c>
      <c r="AQ28" s="61">
        <f>VLOOKUP($A28,'ADR Raw Data'!$B$6:$BE$43,'ADR Raw Data'!AC$1,FALSE)</f>
        <v>10.6516004921882</v>
      </c>
      <c r="AR28" s="62">
        <f>VLOOKUP($A28,'ADR Raw Data'!$B$6:$BE$43,'ADR Raw Data'!AE$1,FALSE)</f>
        <v>11.894523718550699</v>
      </c>
      <c r="AS28" s="50"/>
      <c r="AT28" s="64">
        <f>VLOOKUP($A28,'RevPAR Raw Data'!$B$6:$BE$43,'RevPAR Raw Data'!G$1,FALSE)</f>
        <v>74.9415324738506</v>
      </c>
      <c r="AU28" s="65">
        <f>VLOOKUP($A28,'RevPAR Raw Data'!$B$6:$BE$43,'RevPAR Raw Data'!H$1,FALSE)</f>
        <v>98.173945512040802</v>
      </c>
      <c r="AV28" s="65">
        <f>VLOOKUP($A28,'RevPAR Raw Data'!$B$6:$BE$43,'RevPAR Raw Data'!I$1,FALSE)</f>
        <v>98.839501337873898</v>
      </c>
      <c r="AW28" s="65">
        <f>VLOOKUP($A28,'RevPAR Raw Data'!$B$6:$BE$43,'RevPAR Raw Data'!J$1,FALSE)</f>
        <v>108.880197032352</v>
      </c>
      <c r="AX28" s="65">
        <f>VLOOKUP($A28,'RevPAR Raw Data'!$B$6:$BE$43,'RevPAR Raw Data'!K$1,FALSE)</f>
        <v>110.739007540744</v>
      </c>
      <c r="AY28" s="66">
        <f>VLOOKUP($A28,'RevPAR Raw Data'!$B$6:$BE$43,'RevPAR Raw Data'!L$1,FALSE)</f>
        <v>98.314836779372399</v>
      </c>
      <c r="AZ28" s="65">
        <f>VLOOKUP($A28,'RevPAR Raw Data'!$B$6:$BE$43,'RevPAR Raw Data'!N$1,FALSE)</f>
        <v>133.101070299197</v>
      </c>
      <c r="BA28" s="65">
        <f>VLOOKUP($A28,'RevPAR Raw Data'!$B$6:$BE$43,'RevPAR Raw Data'!O$1,FALSE)</f>
        <v>147.781014351739</v>
      </c>
      <c r="BB28" s="66">
        <f>VLOOKUP($A28,'RevPAR Raw Data'!$B$6:$BE$43,'RevPAR Raw Data'!P$1,FALSE)</f>
        <v>140.441042325468</v>
      </c>
      <c r="BC28" s="67">
        <f>VLOOKUP($A28,'RevPAR Raw Data'!$B$6:$BE$43,'RevPAR Raw Data'!R$1,FALSE)</f>
        <v>110.350895506828</v>
      </c>
      <c r="BD28" s="63"/>
      <c r="BE28" s="59">
        <f>VLOOKUP($A28,'RevPAR Raw Data'!$B$6:$BE$43,'RevPAR Raw Data'!T$1,FALSE)</f>
        <v>16.134802684947999</v>
      </c>
      <c r="BF28" s="60">
        <f>VLOOKUP($A28,'RevPAR Raw Data'!$B$6:$BE$43,'RevPAR Raw Data'!U$1,FALSE)</f>
        <v>41.593680157658802</v>
      </c>
      <c r="BG28" s="60">
        <f>VLOOKUP($A28,'RevPAR Raw Data'!$B$6:$BE$43,'RevPAR Raw Data'!V$1,FALSE)</f>
        <v>27.068538378820602</v>
      </c>
      <c r="BH28" s="60">
        <f>VLOOKUP($A28,'RevPAR Raw Data'!$B$6:$BE$43,'RevPAR Raw Data'!W$1,FALSE)</f>
        <v>34.520376617651898</v>
      </c>
      <c r="BI28" s="60">
        <f>VLOOKUP($A28,'RevPAR Raw Data'!$B$6:$BE$43,'RevPAR Raw Data'!X$1,FALSE)</f>
        <v>35.378158111974102</v>
      </c>
      <c r="BJ28" s="61">
        <f>VLOOKUP($A28,'RevPAR Raw Data'!$B$6:$BE$43,'RevPAR Raw Data'!Y$1,FALSE)</f>
        <v>31.3005655483833</v>
      </c>
      <c r="BK28" s="60">
        <f>VLOOKUP($A28,'RevPAR Raw Data'!$B$6:$BE$43,'RevPAR Raw Data'!AA$1,FALSE)</f>
        <v>15.420835246106201</v>
      </c>
      <c r="BL28" s="60">
        <f>VLOOKUP($A28,'RevPAR Raw Data'!$B$6:$BE$43,'RevPAR Raw Data'!AB$1,FALSE)</f>
        <v>18.237825512611099</v>
      </c>
      <c r="BM28" s="61">
        <f>VLOOKUP($A28,'RevPAR Raw Data'!$B$6:$BE$43,'RevPAR Raw Data'!AC$1,FALSE)</f>
        <v>16.8859984617939</v>
      </c>
      <c r="BN28" s="62">
        <f>VLOOKUP($A28,'RevPAR Raw Data'!$B$6:$BE$43,'RevPAR Raw Data'!AE$1,FALSE)</f>
        <v>25.6654212434971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56.191467221644103</v>
      </c>
      <c r="C30" s="60">
        <f>VLOOKUP($A30,'Occupancy Raw Data'!$B$6:$BE$43,'Occupancy Raw Data'!H$1,FALSE)</f>
        <v>66.9243347703285</v>
      </c>
      <c r="D30" s="60">
        <f>VLOOKUP($A30,'Occupancy Raw Data'!$B$6:$BE$43,'Occupancy Raw Data'!I$1,FALSE)</f>
        <v>69.555522521183207</v>
      </c>
      <c r="E30" s="60">
        <f>VLOOKUP($A30,'Occupancy Raw Data'!$B$6:$BE$43,'Occupancy Raw Data'!J$1,FALSE)</f>
        <v>71.428571428571402</v>
      </c>
      <c r="F30" s="60">
        <f>VLOOKUP($A30,'Occupancy Raw Data'!$B$6:$BE$43,'Occupancy Raw Data'!K$1,FALSE)</f>
        <v>69.555522521183207</v>
      </c>
      <c r="G30" s="61">
        <f>VLOOKUP($A30,'Occupancy Raw Data'!$B$6:$BE$43,'Occupancy Raw Data'!L$1,FALSE)</f>
        <v>66.731083692582104</v>
      </c>
      <c r="H30" s="60">
        <f>VLOOKUP($A30,'Occupancy Raw Data'!$B$6:$BE$43,'Occupancy Raw Data'!N$1,FALSE)</f>
        <v>70.581239779990995</v>
      </c>
      <c r="I30" s="60">
        <f>VLOOKUP($A30,'Occupancy Raw Data'!$B$6:$BE$43,'Occupancy Raw Data'!O$1,FALSE)</f>
        <v>73.866508101679699</v>
      </c>
      <c r="J30" s="61">
        <f>VLOOKUP($A30,'Occupancy Raw Data'!$B$6:$BE$43,'Occupancy Raw Data'!P$1,FALSE)</f>
        <v>72.223873940835404</v>
      </c>
      <c r="K30" s="62">
        <f>VLOOKUP($A30,'Occupancy Raw Data'!$B$6:$BE$43,'Occupancy Raw Data'!R$1,FALSE)</f>
        <v>68.300452334940204</v>
      </c>
      <c r="L30" s="63"/>
      <c r="M30" s="59">
        <f>VLOOKUP($A30,'Occupancy Raw Data'!$B$6:$BE$43,'Occupancy Raw Data'!T$1,FALSE)</f>
        <v>-1.0936426797338099</v>
      </c>
      <c r="N30" s="60">
        <f>VLOOKUP($A30,'Occupancy Raw Data'!$B$6:$BE$43,'Occupancy Raw Data'!U$1,FALSE)</f>
        <v>-3.1562133799275101</v>
      </c>
      <c r="O30" s="60">
        <f>VLOOKUP($A30,'Occupancy Raw Data'!$B$6:$BE$43,'Occupancy Raw Data'!V$1,FALSE)</f>
        <v>-4.8157908263012601</v>
      </c>
      <c r="P30" s="60">
        <f>VLOOKUP($A30,'Occupancy Raw Data'!$B$6:$BE$43,'Occupancy Raw Data'!W$1,FALSE)</f>
        <v>-6.2794958636388802</v>
      </c>
      <c r="Q30" s="60">
        <f>VLOOKUP($A30,'Occupancy Raw Data'!$B$6:$BE$43,'Occupancy Raw Data'!X$1,FALSE)</f>
        <v>-11.4056049683022</v>
      </c>
      <c r="R30" s="61">
        <f>VLOOKUP($A30,'Occupancy Raw Data'!$B$6:$BE$43,'Occupancy Raw Data'!Y$1,FALSE)</f>
        <v>-5.6717587630711002</v>
      </c>
      <c r="S30" s="60">
        <f>VLOOKUP($A30,'Occupancy Raw Data'!$B$6:$BE$43,'Occupancy Raw Data'!AA$1,FALSE)</f>
        <v>-13.1149442124886</v>
      </c>
      <c r="T30" s="60">
        <f>VLOOKUP($A30,'Occupancy Raw Data'!$B$6:$BE$43,'Occupancy Raw Data'!AB$1,FALSE)</f>
        <v>-5.5046110832622199</v>
      </c>
      <c r="U30" s="61">
        <f>VLOOKUP($A30,'Occupancy Raw Data'!$B$6:$BE$43,'Occupancy Raw Data'!AC$1,FALSE)</f>
        <v>-9.3829607268380695</v>
      </c>
      <c r="V30" s="62">
        <f>VLOOKUP($A30,'Occupancy Raw Data'!$B$6:$BE$43,'Occupancy Raw Data'!AE$1,FALSE)</f>
        <v>-6.8246672297346098</v>
      </c>
      <c r="W30" s="63"/>
      <c r="X30" s="64">
        <f>VLOOKUP($A30,'ADR Raw Data'!$B$6:$BE$43,'ADR Raw Data'!G$1,FALSE)</f>
        <v>90.455843915343905</v>
      </c>
      <c r="Y30" s="65">
        <f>VLOOKUP($A30,'ADR Raw Data'!$B$6:$BE$43,'ADR Raw Data'!H$1,FALSE)</f>
        <v>96.335131052865293</v>
      </c>
      <c r="Z30" s="65">
        <f>VLOOKUP($A30,'ADR Raw Data'!$B$6:$BE$43,'ADR Raw Data'!I$1,FALSE)</f>
        <v>97.624838640735106</v>
      </c>
      <c r="AA30" s="65">
        <f>VLOOKUP($A30,'ADR Raw Data'!$B$6:$BE$43,'ADR Raw Data'!J$1,FALSE)</f>
        <v>97.265207075962493</v>
      </c>
      <c r="AB30" s="65">
        <f>VLOOKUP($A30,'ADR Raw Data'!$B$6:$BE$43,'ADR Raw Data'!K$1,FALSE)</f>
        <v>95.042233383201506</v>
      </c>
      <c r="AC30" s="66">
        <f>VLOOKUP($A30,'ADR Raw Data'!$B$6:$BE$43,'ADR Raw Data'!L$1,FALSE)</f>
        <v>95.543435063488502</v>
      </c>
      <c r="AD30" s="65">
        <f>VLOOKUP($A30,'ADR Raw Data'!$B$6:$BE$43,'ADR Raw Data'!N$1,FALSE)</f>
        <v>102.726099410278</v>
      </c>
      <c r="AE30" s="65">
        <f>VLOOKUP($A30,'ADR Raw Data'!$B$6:$BE$43,'ADR Raw Data'!O$1,FALSE)</f>
        <v>103.93802374723199</v>
      </c>
      <c r="AF30" s="66">
        <f>VLOOKUP($A30,'ADR Raw Data'!$B$6:$BE$43,'ADR Raw Data'!P$1,FALSE)</f>
        <v>103.34584336729399</v>
      </c>
      <c r="AG30" s="67">
        <f>VLOOKUP($A30,'ADR Raw Data'!$B$6:$BE$43,'ADR Raw Data'!R$1,FALSE)</f>
        <v>97.900751197064807</v>
      </c>
      <c r="AH30" s="80"/>
      <c r="AI30" s="59">
        <f>VLOOKUP($A30,'ADR Raw Data'!$B$6:$BE$43,'ADR Raw Data'!T$1,FALSE)</f>
        <v>1.0430745787462601</v>
      </c>
      <c r="AJ30" s="60">
        <f>VLOOKUP($A30,'ADR Raw Data'!$B$6:$BE$43,'ADR Raw Data'!U$1,FALSE)</f>
        <v>-0.31718415437652703</v>
      </c>
      <c r="AK30" s="60">
        <f>VLOOKUP($A30,'ADR Raw Data'!$B$6:$BE$43,'ADR Raw Data'!V$1,FALSE)</f>
        <v>-0.50344236103255102</v>
      </c>
      <c r="AL30" s="60">
        <f>VLOOKUP($A30,'ADR Raw Data'!$B$6:$BE$43,'ADR Raw Data'!W$1,FALSE)</f>
        <v>-2.3242873000039102</v>
      </c>
      <c r="AM30" s="60">
        <f>VLOOKUP($A30,'ADR Raw Data'!$B$6:$BE$43,'ADR Raw Data'!X$1,FALSE)</f>
        <v>-4.7167112201756796</v>
      </c>
      <c r="AN30" s="61">
        <f>VLOOKUP($A30,'ADR Raw Data'!$B$6:$BE$43,'ADR Raw Data'!Y$1,FALSE)</f>
        <v>-1.6290019512807301</v>
      </c>
      <c r="AO30" s="60">
        <f>VLOOKUP($A30,'ADR Raw Data'!$B$6:$BE$43,'ADR Raw Data'!AA$1,FALSE)</f>
        <v>-3.2331158184704498</v>
      </c>
      <c r="AP30" s="60">
        <f>VLOOKUP($A30,'ADR Raw Data'!$B$6:$BE$43,'ADR Raw Data'!AB$1,FALSE)</f>
        <v>-2.4963454961570899</v>
      </c>
      <c r="AQ30" s="61">
        <f>VLOOKUP($A30,'ADR Raw Data'!$B$6:$BE$43,'ADR Raw Data'!AC$1,FALSE)</f>
        <v>-2.8471409454949699</v>
      </c>
      <c r="AR30" s="62">
        <f>VLOOKUP($A30,'ADR Raw Data'!$B$6:$BE$43,'ADR Raw Data'!AE$1,FALSE)</f>
        <v>-2.0981040803686901</v>
      </c>
      <c r="AS30" s="50"/>
      <c r="AT30" s="64">
        <f>VLOOKUP($A30,'RevPAR Raw Data'!$B$6:$BE$43,'RevPAR Raw Data'!G$1,FALSE)</f>
        <v>50.828465883752003</v>
      </c>
      <c r="AU30" s="65">
        <f>VLOOKUP($A30,'RevPAR Raw Data'!$B$6:$BE$43,'RevPAR Raw Data'!H$1,FALSE)</f>
        <v>64.471645607254302</v>
      </c>
      <c r="AV30" s="65">
        <f>VLOOKUP($A30,'RevPAR Raw Data'!$B$6:$BE$43,'RevPAR Raw Data'!I$1,FALSE)</f>
        <v>67.903466627025395</v>
      </c>
      <c r="AW30" s="65">
        <f>VLOOKUP($A30,'RevPAR Raw Data'!$B$6:$BE$43,'RevPAR Raw Data'!J$1,FALSE)</f>
        <v>69.475147911401805</v>
      </c>
      <c r="AX30" s="65">
        <f>VLOOKUP($A30,'RevPAR Raw Data'!$B$6:$BE$43,'RevPAR Raw Data'!K$1,FALSE)</f>
        <v>66.107122045488296</v>
      </c>
      <c r="AY30" s="66">
        <f>VLOOKUP($A30,'RevPAR Raw Data'!$B$6:$BE$43,'RevPAR Raw Data'!L$1,FALSE)</f>
        <v>63.757169614984299</v>
      </c>
      <c r="AZ30" s="65">
        <f>VLOOKUP($A30,'RevPAR Raw Data'!$B$6:$BE$43,'RevPAR Raw Data'!N$1,FALSE)</f>
        <v>72.505354541400294</v>
      </c>
      <c r="BA30" s="65">
        <f>VLOOKUP($A30,'RevPAR Raw Data'!$B$6:$BE$43,'RevPAR Raw Data'!O$1,FALSE)</f>
        <v>76.775388731975596</v>
      </c>
      <c r="BB30" s="66">
        <f>VLOOKUP($A30,'RevPAR Raw Data'!$B$6:$BE$43,'RevPAR Raw Data'!P$1,FALSE)</f>
        <v>74.640371636687902</v>
      </c>
      <c r="BC30" s="67">
        <f>VLOOKUP($A30,'RevPAR Raw Data'!$B$6:$BE$43,'RevPAR Raw Data'!R$1,FALSE)</f>
        <v>66.866655906899695</v>
      </c>
      <c r="BD30" s="63"/>
      <c r="BE30" s="59">
        <f>VLOOKUP($A30,'RevPAR Raw Data'!$B$6:$BE$43,'RevPAR Raw Data'!T$1,FALSE)</f>
        <v>-6.1975609762164097E-2</v>
      </c>
      <c r="BF30" s="60">
        <f>VLOOKUP($A30,'RevPAR Raw Data'!$B$6:$BE$43,'RevPAR Raw Data'!U$1,FALSE)</f>
        <v>-3.4633865255846001</v>
      </c>
      <c r="BG30" s="60">
        <f>VLOOKUP($A30,'RevPAR Raw Data'!$B$6:$BE$43,'RevPAR Raw Data'!V$1,FALSE)</f>
        <v>-5.2949884562954903</v>
      </c>
      <c r="BH30" s="60">
        <f>VLOOKUP($A30,'RevPAR Raw Data'!$B$6:$BE$43,'RevPAR Raw Data'!W$1,FALSE)</f>
        <v>-8.4578296387799696</v>
      </c>
      <c r="BI30" s="60">
        <f>VLOOKUP($A30,'RevPAR Raw Data'!$B$6:$BE$43,'RevPAR Raw Data'!X$1,FALSE)</f>
        <v>-15.584346739209099</v>
      </c>
      <c r="BJ30" s="61">
        <f>VLOOKUP($A30,'RevPAR Raw Data'!$B$6:$BE$43,'RevPAR Raw Data'!Y$1,FALSE)</f>
        <v>-7.2083676534294696</v>
      </c>
      <c r="BK30" s="60">
        <f>VLOOKUP($A30,'RevPAR Raw Data'!$B$6:$BE$43,'RevPAR Raw Data'!AA$1,FALSE)</f>
        <v>-15.924038695041499</v>
      </c>
      <c r="BL30" s="60">
        <f>VLOOKUP($A30,'RevPAR Raw Data'!$B$6:$BE$43,'RevPAR Raw Data'!AB$1,FALSE)</f>
        <v>-7.86354246856133</v>
      </c>
      <c r="BM30" s="61">
        <f>VLOOKUP($A30,'RevPAR Raw Data'!$B$6:$BE$43,'RevPAR Raw Data'!AC$1,FALSE)</f>
        <v>-11.9629555555795</v>
      </c>
      <c r="BN30" s="62">
        <f>VLOOKUP($A30,'RevPAR Raw Data'!$B$6:$BE$43,'RevPAR Raw Data'!AE$1,FALSE)</f>
        <v>-8.7795826884846608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55.306150156129704</v>
      </c>
      <c r="C32" s="60">
        <f>VLOOKUP($A32,'Occupancy Raw Data'!$B$6:$BE$43,'Occupancy Raw Data'!H$1,FALSE)</f>
        <v>70.154319590894602</v>
      </c>
      <c r="D32" s="60">
        <f>VLOOKUP($A32,'Occupancy Raw Data'!$B$6:$BE$43,'Occupancy Raw Data'!I$1,FALSE)</f>
        <v>78.236864732769106</v>
      </c>
      <c r="E32" s="60">
        <f>VLOOKUP($A32,'Occupancy Raw Data'!$B$6:$BE$43,'Occupancy Raw Data'!J$1,FALSE)</f>
        <v>80.128524234058901</v>
      </c>
      <c r="F32" s="60">
        <f>VLOOKUP($A32,'Occupancy Raw Data'!$B$6:$BE$43,'Occupancy Raw Data'!K$1,FALSE)</f>
        <v>76.521699778250394</v>
      </c>
      <c r="G32" s="61">
        <f>VLOOKUP($A32,'Occupancy Raw Data'!$B$6:$BE$43,'Occupancy Raw Data'!L$1,FALSE)</f>
        <v>72.069511698420598</v>
      </c>
      <c r="H32" s="60">
        <f>VLOOKUP($A32,'Occupancy Raw Data'!$B$6:$BE$43,'Occupancy Raw Data'!N$1,FALSE)</f>
        <v>79.354663528985796</v>
      </c>
      <c r="I32" s="60">
        <f>VLOOKUP($A32,'Occupancy Raw Data'!$B$6:$BE$43,'Occupancy Raw Data'!O$1,FALSE)</f>
        <v>75.091641399284896</v>
      </c>
      <c r="J32" s="61">
        <f>VLOOKUP($A32,'Occupancy Raw Data'!$B$6:$BE$43,'Occupancy Raw Data'!P$1,FALSE)</f>
        <v>77.223152464135396</v>
      </c>
      <c r="K32" s="62">
        <f>VLOOKUP($A32,'Occupancy Raw Data'!$B$6:$BE$43,'Occupancy Raw Data'!R$1,FALSE)</f>
        <v>73.541980488624802</v>
      </c>
      <c r="L32" s="63"/>
      <c r="M32" s="59">
        <f>VLOOKUP($A32,'Occupancy Raw Data'!$B$6:$BE$43,'Occupancy Raw Data'!T$1,FALSE)</f>
        <v>-3.5673108524543302</v>
      </c>
      <c r="N32" s="60">
        <f>VLOOKUP($A32,'Occupancy Raw Data'!$B$6:$BE$43,'Occupancy Raw Data'!U$1,FALSE)</f>
        <v>12.2053218847139</v>
      </c>
      <c r="O32" s="60">
        <f>VLOOKUP($A32,'Occupancy Raw Data'!$B$6:$BE$43,'Occupancy Raw Data'!V$1,FALSE)</f>
        <v>17.831993905851402</v>
      </c>
      <c r="P32" s="60">
        <f>VLOOKUP($A32,'Occupancy Raw Data'!$B$6:$BE$43,'Occupancy Raw Data'!W$1,FALSE)</f>
        <v>19.727363341218702</v>
      </c>
      <c r="Q32" s="60">
        <f>VLOOKUP($A32,'Occupancy Raw Data'!$B$6:$BE$43,'Occupancy Raw Data'!X$1,FALSE)</f>
        <v>10.9873181796521</v>
      </c>
      <c r="R32" s="61">
        <f>VLOOKUP($A32,'Occupancy Raw Data'!$B$6:$BE$43,'Occupancy Raw Data'!Y$1,FALSE)</f>
        <v>11.8590256008418</v>
      </c>
      <c r="S32" s="60">
        <f>VLOOKUP($A32,'Occupancy Raw Data'!$B$6:$BE$43,'Occupancy Raw Data'!AA$1,FALSE)</f>
        <v>-0.93317412946483602</v>
      </c>
      <c r="T32" s="60">
        <f>VLOOKUP($A32,'Occupancy Raw Data'!$B$6:$BE$43,'Occupancy Raw Data'!AB$1,FALSE)</f>
        <v>-8.3042235096107806</v>
      </c>
      <c r="U32" s="61">
        <f>VLOOKUP($A32,'Occupancy Raw Data'!$B$6:$BE$43,'Occupancy Raw Data'!AC$1,FALSE)</f>
        <v>-4.6594228492623699</v>
      </c>
      <c r="V32" s="62">
        <f>VLOOKUP($A32,'Occupancy Raw Data'!$B$6:$BE$43,'Occupancy Raw Data'!AE$1,FALSE)</f>
        <v>6.3319014849675002</v>
      </c>
      <c r="W32" s="63"/>
      <c r="X32" s="64">
        <f>VLOOKUP($A32,'ADR Raw Data'!$B$6:$BE$43,'ADR Raw Data'!G$1,FALSE)</f>
        <v>94.398360445135395</v>
      </c>
      <c r="Y32" s="65">
        <f>VLOOKUP($A32,'ADR Raw Data'!$B$6:$BE$43,'ADR Raw Data'!H$1,FALSE)</f>
        <v>103.60216703006</v>
      </c>
      <c r="Z32" s="65">
        <f>VLOOKUP($A32,'ADR Raw Data'!$B$6:$BE$43,'ADR Raw Data'!I$1,FALSE)</f>
        <v>110.711948449791</v>
      </c>
      <c r="AA32" s="65">
        <f>VLOOKUP($A32,'ADR Raw Data'!$B$6:$BE$43,'ADR Raw Data'!J$1,FALSE)</f>
        <v>112.43046636168501</v>
      </c>
      <c r="AB32" s="65">
        <f>VLOOKUP($A32,'ADR Raw Data'!$B$6:$BE$43,'ADR Raw Data'!K$1,FALSE)</f>
        <v>108.464142953456</v>
      </c>
      <c r="AC32" s="66">
        <f>VLOOKUP($A32,'ADR Raw Data'!$B$6:$BE$43,'ADR Raw Data'!L$1,FALSE)</f>
        <v>106.728773914299</v>
      </c>
      <c r="AD32" s="65">
        <f>VLOOKUP($A32,'ADR Raw Data'!$B$6:$BE$43,'ADR Raw Data'!N$1,FALSE)</f>
        <v>118.16522682634699</v>
      </c>
      <c r="AE32" s="65">
        <f>VLOOKUP($A32,'ADR Raw Data'!$B$6:$BE$43,'ADR Raw Data'!O$1,FALSE)</f>
        <v>115.63563661785</v>
      </c>
      <c r="AF32" s="66">
        <f>VLOOKUP($A32,'ADR Raw Data'!$B$6:$BE$43,'ADR Raw Data'!P$1,FALSE)</f>
        <v>116.93534255743</v>
      </c>
      <c r="AG32" s="67">
        <f>VLOOKUP($A32,'ADR Raw Data'!$B$6:$BE$43,'ADR Raw Data'!R$1,FALSE)</f>
        <v>109.790906012096</v>
      </c>
      <c r="AH32" s="63"/>
      <c r="AI32" s="59">
        <f>VLOOKUP($A32,'ADR Raw Data'!$B$6:$BE$43,'ADR Raw Data'!T$1,FALSE)</f>
        <v>9.69326286281275</v>
      </c>
      <c r="AJ32" s="60">
        <f>VLOOKUP($A32,'ADR Raw Data'!$B$6:$BE$43,'ADR Raw Data'!U$1,FALSE)</f>
        <v>17.644782463378199</v>
      </c>
      <c r="AK32" s="60">
        <f>VLOOKUP($A32,'ADR Raw Data'!$B$6:$BE$43,'ADR Raw Data'!V$1,FALSE)</f>
        <v>21.575333523564801</v>
      </c>
      <c r="AL32" s="60">
        <f>VLOOKUP($A32,'ADR Raw Data'!$B$6:$BE$43,'ADR Raw Data'!W$1,FALSE)</f>
        <v>23.6386845499256</v>
      </c>
      <c r="AM32" s="60">
        <f>VLOOKUP($A32,'ADR Raw Data'!$B$6:$BE$43,'ADR Raw Data'!X$1,FALSE)</f>
        <v>18.7348932490507</v>
      </c>
      <c r="AN32" s="61">
        <f>VLOOKUP($A32,'ADR Raw Data'!$B$6:$BE$43,'ADR Raw Data'!Y$1,FALSE)</f>
        <v>19.084231587067801</v>
      </c>
      <c r="AO32" s="60">
        <f>VLOOKUP($A32,'ADR Raw Data'!$B$6:$BE$43,'ADR Raw Data'!AA$1,FALSE)</f>
        <v>12.4561648090224</v>
      </c>
      <c r="AP32" s="60">
        <f>VLOOKUP($A32,'ADR Raw Data'!$B$6:$BE$43,'ADR Raw Data'!AB$1,FALSE)</f>
        <v>5.8150571422654798</v>
      </c>
      <c r="AQ32" s="61">
        <f>VLOOKUP($A32,'ADR Raw Data'!$B$6:$BE$43,'ADR Raw Data'!AC$1,FALSE)</f>
        <v>9.0794180796045705</v>
      </c>
      <c r="AR32" s="62">
        <f>VLOOKUP($A32,'ADR Raw Data'!$B$6:$BE$43,'ADR Raw Data'!AE$1,FALSE)</f>
        <v>14.956999428114599</v>
      </c>
      <c r="AS32" s="50"/>
      <c r="AT32" s="64">
        <f>VLOOKUP($A32,'RevPAR Raw Data'!$B$6:$BE$43,'RevPAR Raw Data'!G$1,FALSE)</f>
        <v>52.208098972711198</v>
      </c>
      <c r="AU32" s="65">
        <f>VLOOKUP($A32,'RevPAR Raw Data'!$B$6:$BE$43,'RevPAR Raw Data'!H$1,FALSE)</f>
        <v>72.681395361361197</v>
      </c>
      <c r="AV32" s="65">
        <f>VLOOKUP($A32,'RevPAR Raw Data'!$B$6:$BE$43,'RevPAR Raw Data'!I$1,FALSE)</f>
        <v>86.617557351676595</v>
      </c>
      <c r="AW32" s="65">
        <f>VLOOKUP($A32,'RevPAR Raw Data'!$B$6:$BE$43,'RevPAR Raw Data'!J$1,FALSE)</f>
        <v>90.088873485088399</v>
      </c>
      <c r="AX32" s="65">
        <f>VLOOKUP($A32,'RevPAR Raw Data'!$B$6:$BE$43,'RevPAR Raw Data'!K$1,FALSE)</f>
        <v>82.998605837896505</v>
      </c>
      <c r="AY32" s="66">
        <f>VLOOKUP($A32,'RevPAR Raw Data'!$B$6:$BE$43,'RevPAR Raw Data'!L$1,FALSE)</f>
        <v>76.918906201746793</v>
      </c>
      <c r="AZ32" s="65">
        <f>VLOOKUP($A32,'RevPAR Raw Data'!$B$6:$BE$43,'RevPAR Raw Data'!N$1,FALSE)</f>
        <v>93.769618156310798</v>
      </c>
      <c r="BA32" s="65">
        <f>VLOOKUP($A32,'RevPAR Raw Data'!$B$6:$BE$43,'RevPAR Raw Data'!O$1,FALSE)</f>
        <v>86.832697578856795</v>
      </c>
      <c r="BB32" s="66">
        <f>VLOOKUP($A32,'RevPAR Raw Data'!$B$6:$BE$43,'RevPAR Raw Data'!P$1,FALSE)</f>
        <v>90.301157867583797</v>
      </c>
      <c r="BC32" s="67">
        <f>VLOOKUP($A32,'RevPAR Raw Data'!$B$6:$BE$43,'RevPAR Raw Data'!R$1,FALSE)</f>
        <v>80.742406677700203</v>
      </c>
      <c r="BD32" s="80"/>
      <c r="BE32" s="59">
        <f>VLOOKUP($A32,'RevPAR Raw Data'!$B$6:$BE$43,'RevPAR Raw Data'!T$1,FALSE)</f>
        <v>5.7801631922963699</v>
      </c>
      <c r="BF32" s="60">
        <f>VLOOKUP($A32,'RevPAR Raw Data'!$B$6:$BE$43,'RevPAR Raw Data'!U$1,FALSE)</f>
        <v>32.003706843605002</v>
      </c>
      <c r="BG32" s="60">
        <f>VLOOKUP($A32,'RevPAR Raw Data'!$B$6:$BE$43,'RevPAR Raw Data'!V$1,FALSE)</f>
        <v>43.254639588505498</v>
      </c>
      <c r="BH32" s="60">
        <f>VLOOKUP($A32,'RevPAR Raw Data'!$B$6:$BE$43,'RevPAR Raw Data'!W$1,FALSE)</f>
        <v>48.029337081392804</v>
      </c>
      <c r="BI32" s="60">
        <f>VLOOKUP($A32,'RevPAR Raw Data'!$B$6:$BE$43,'RevPAR Raw Data'!X$1,FALSE)</f>
        <v>31.780673760594301</v>
      </c>
      <c r="BJ32" s="61">
        <f>VLOOKUP($A32,'RevPAR Raw Data'!$B$6:$BE$43,'RevPAR Raw Data'!Y$1,FALSE)</f>
        <v>33.206461097543901</v>
      </c>
      <c r="BK32" s="60">
        <f>VLOOKUP($A32,'RevPAR Raw Data'!$B$6:$BE$43,'RevPAR Raw Data'!AA$1,FALSE)</f>
        <v>11.406752972036299</v>
      </c>
      <c r="BL32" s="60">
        <f>VLOOKUP($A32,'RevPAR Raw Data'!$B$6:$BE$43,'RevPAR Raw Data'!AB$1,FALSE)</f>
        <v>-2.9720617096506001</v>
      </c>
      <c r="BM32" s="61">
        <f>VLOOKUP($A32,'RevPAR Raw Data'!$B$6:$BE$43,'RevPAR Raw Data'!AC$1,FALSE)</f>
        <v>3.9969467497610398</v>
      </c>
      <c r="BN32" s="62">
        <f>VLOOKUP($A32,'RevPAR Raw Data'!$B$6:$BE$43,'RevPAR Raw Data'!AE$1,FALSE)</f>
        <v>22.235963381977498</v>
      </c>
    </row>
    <row r="33" spans="1:66" x14ac:dyDescent="0.35">
      <c r="A33" s="78" t="s">
        <v>46</v>
      </c>
      <c r="B33" s="59">
        <f>VLOOKUP($A33,'Occupancy Raw Data'!$B$6:$BE$43,'Occupancy Raw Data'!G$1,FALSE)</f>
        <v>66.329900913153196</v>
      </c>
      <c r="C33" s="60">
        <f>VLOOKUP($A33,'Occupancy Raw Data'!$B$6:$BE$43,'Occupancy Raw Data'!H$1,FALSE)</f>
        <v>75.247717116767006</v>
      </c>
      <c r="D33" s="60">
        <f>VLOOKUP($A33,'Occupancy Raw Data'!$B$6:$BE$43,'Occupancy Raw Data'!I$1,FALSE)</f>
        <v>78.239751311443499</v>
      </c>
      <c r="E33" s="60">
        <f>VLOOKUP($A33,'Occupancy Raw Data'!$B$6:$BE$43,'Occupancy Raw Data'!J$1,FALSE)</f>
        <v>77.190596463959494</v>
      </c>
      <c r="F33" s="60">
        <f>VLOOKUP($A33,'Occupancy Raw Data'!$B$6:$BE$43,'Occupancy Raw Data'!K$1,FALSE)</f>
        <v>76.160870409947506</v>
      </c>
      <c r="G33" s="61">
        <f>VLOOKUP($A33,'Occupancy Raw Data'!$B$6:$BE$43,'Occupancy Raw Data'!L$1,FALSE)</f>
        <v>74.633767243054194</v>
      </c>
      <c r="H33" s="60">
        <f>VLOOKUP($A33,'Occupancy Raw Data'!$B$6:$BE$43,'Occupancy Raw Data'!N$1,FALSE)</f>
        <v>81.231785506120005</v>
      </c>
      <c r="I33" s="60">
        <f>VLOOKUP($A33,'Occupancy Raw Data'!$B$6:$BE$43,'Occupancy Raw Data'!O$1,FALSE)</f>
        <v>80.920924810569204</v>
      </c>
      <c r="J33" s="61">
        <f>VLOOKUP($A33,'Occupancy Raw Data'!$B$6:$BE$43,'Occupancy Raw Data'!P$1,FALSE)</f>
        <v>81.076355158344597</v>
      </c>
      <c r="K33" s="62">
        <f>VLOOKUP($A33,'Occupancy Raw Data'!$B$6:$BE$43,'Occupancy Raw Data'!R$1,FALSE)</f>
        <v>76.474506647422899</v>
      </c>
      <c r="L33" s="63"/>
      <c r="M33" s="59">
        <f>VLOOKUP($A33,'Occupancy Raw Data'!$B$6:$BE$43,'Occupancy Raw Data'!T$1,FALSE)</f>
        <v>-1.6988194644399599</v>
      </c>
      <c r="N33" s="60">
        <f>VLOOKUP($A33,'Occupancy Raw Data'!$B$6:$BE$43,'Occupancy Raw Data'!U$1,FALSE)</f>
        <v>2.2709268550303601</v>
      </c>
      <c r="O33" s="60">
        <f>VLOOKUP($A33,'Occupancy Raw Data'!$B$6:$BE$43,'Occupancy Raw Data'!V$1,FALSE)</f>
        <v>2.1562658548959899</v>
      </c>
      <c r="P33" s="60">
        <f>VLOOKUP($A33,'Occupancy Raw Data'!$B$6:$BE$43,'Occupancy Raw Data'!W$1,FALSE)</f>
        <v>-0.67500000000000004</v>
      </c>
      <c r="Q33" s="60">
        <f>VLOOKUP($A33,'Occupancy Raw Data'!$B$6:$BE$43,'Occupancy Raw Data'!X$1,FALSE)</f>
        <v>-5.5421686746987904</v>
      </c>
      <c r="R33" s="61">
        <f>VLOOKUP($A33,'Occupancy Raw Data'!$B$6:$BE$43,'Occupancy Raw Data'!Y$1,FALSE)</f>
        <v>-0.74927656056221503</v>
      </c>
      <c r="S33" s="60">
        <f>VLOOKUP($A33,'Occupancy Raw Data'!$B$6:$BE$43,'Occupancy Raw Data'!AA$1,FALSE)</f>
        <v>-7.0888888888888797</v>
      </c>
      <c r="T33" s="60">
        <f>VLOOKUP($A33,'Occupancy Raw Data'!$B$6:$BE$43,'Occupancy Raw Data'!AB$1,FALSE)</f>
        <v>-6.3834569566194599</v>
      </c>
      <c r="U33" s="61">
        <f>VLOOKUP($A33,'Occupancy Raw Data'!$B$6:$BE$43,'Occupancy Raw Data'!AC$1,FALSE)</f>
        <v>-6.7381830372108604</v>
      </c>
      <c r="V33" s="62">
        <f>VLOOKUP($A33,'Occupancy Raw Data'!$B$6:$BE$43,'Occupancy Raw Data'!AE$1,FALSE)</f>
        <v>-2.64301614783929</v>
      </c>
      <c r="W33" s="63"/>
      <c r="X33" s="64">
        <f>VLOOKUP($A33,'ADR Raw Data'!$B$6:$BE$43,'ADR Raw Data'!G$1,FALSE)</f>
        <v>83.809972554188604</v>
      </c>
      <c r="Y33" s="65">
        <f>VLOOKUP($A33,'ADR Raw Data'!$B$6:$BE$43,'ADR Raw Data'!H$1,FALSE)</f>
        <v>88.621566718306198</v>
      </c>
      <c r="Z33" s="65">
        <f>VLOOKUP($A33,'ADR Raw Data'!$B$6:$BE$43,'ADR Raw Data'!I$1,FALSE)</f>
        <v>89.556505934939096</v>
      </c>
      <c r="AA33" s="65">
        <f>VLOOKUP($A33,'ADR Raw Data'!$B$6:$BE$43,'ADR Raw Data'!J$1,FALSE)</f>
        <v>89.862898313616896</v>
      </c>
      <c r="AB33" s="65">
        <f>VLOOKUP($A33,'ADR Raw Data'!$B$6:$BE$43,'ADR Raw Data'!K$1,FALSE)</f>
        <v>87.086682015306096</v>
      </c>
      <c r="AC33" s="66">
        <f>VLOOKUP($A33,'ADR Raw Data'!$B$6:$BE$43,'ADR Raw Data'!L$1,FALSE)</f>
        <v>87.905852663091494</v>
      </c>
      <c r="AD33" s="65">
        <f>VLOOKUP($A33,'ADR Raw Data'!$B$6:$BE$43,'ADR Raw Data'!N$1,FALSE)</f>
        <v>94.151577086821305</v>
      </c>
      <c r="AE33" s="65">
        <f>VLOOKUP($A33,'ADR Raw Data'!$B$6:$BE$43,'ADR Raw Data'!O$1,FALSE)</f>
        <v>95.289064609843905</v>
      </c>
      <c r="AF33" s="66">
        <f>VLOOKUP($A33,'ADR Raw Data'!$B$6:$BE$43,'ADR Raw Data'!P$1,FALSE)</f>
        <v>94.719230517613198</v>
      </c>
      <c r="AG33" s="67">
        <f>VLOOKUP($A33,'ADR Raw Data'!$B$6:$BE$43,'ADR Raw Data'!R$1,FALSE)</f>
        <v>89.969673356803199</v>
      </c>
      <c r="AH33" s="63"/>
      <c r="AI33" s="59">
        <f>VLOOKUP($A33,'ADR Raw Data'!$B$6:$BE$43,'ADR Raw Data'!T$1,FALSE)</f>
        <v>13.7094974078266</v>
      </c>
      <c r="AJ33" s="60">
        <f>VLOOKUP($A33,'ADR Raw Data'!$B$6:$BE$43,'ADR Raw Data'!U$1,FALSE)</f>
        <v>15.2175567859898</v>
      </c>
      <c r="AK33" s="60">
        <f>VLOOKUP($A33,'ADR Raw Data'!$B$6:$BE$43,'ADR Raw Data'!V$1,FALSE)</f>
        <v>15.3252566924979</v>
      </c>
      <c r="AL33" s="60">
        <f>VLOOKUP($A33,'ADR Raw Data'!$B$6:$BE$43,'ADR Raw Data'!W$1,FALSE)</f>
        <v>14.363449105837899</v>
      </c>
      <c r="AM33" s="60">
        <f>VLOOKUP($A33,'ADR Raw Data'!$B$6:$BE$43,'ADR Raw Data'!X$1,FALSE)</f>
        <v>7.7019347217125196</v>
      </c>
      <c r="AN33" s="61">
        <f>VLOOKUP($A33,'ADR Raw Data'!$B$6:$BE$43,'ADR Raw Data'!Y$1,FALSE)</f>
        <v>13.1649510182145</v>
      </c>
      <c r="AO33" s="60">
        <f>VLOOKUP($A33,'ADR Raw Data'!$B$6:$BE$43,'ADR Raw Data'!AA$1,FALSE)</f>
        <v>7.3748656404947397</v>
      </c>
      <c r="AP33" s="60">
        <f>VLOOKUP($A33,'ADR Raw Data'!$B$6:$BE$43,'ADR Raw Data'!AB$1,FALSE)</f>
        <v>7.5180751925704596</v>
      </c>
      <c r="AQ33" s="61">
        <f>VLOOKUP($A33,'ADR Raw Data'!$B$6:$BE$43,'ADR Raw Data'!AC$1,FALSE)</f>
        <v>7.4488845600997404</v>
      </c>
      <c r="AR33" s="62">
        <f>VLOOKUP($A33,'ADR Raw Data'!$B$6:$BE$43,'ADR Raw Data'!AE$1,FALSE)</f>
        <v>11.0857676346599</v>
      </c>
      <c r="AS33" s="50"/>
      <c r="AT33" s="64">
        <f>VLOOKUP($A33,'RevPAR Raw Data'!$B$6:$BE$43,'RevPAR Raw Data'!G$1,FALSE)</f>
        <v>55.591071750534198</v>
      </c>
      <c r="AU33" s="65">
        <f>VLOOKUP($A33,'RevPAR Raw Data'!$B$6:$BE$43,'RevPAR Raw Data'!H$1,FALSE)</f>
        <v>66.685705828638007</v>
      </c>
      <c r="AV33" s="65">
        <f>VLOOKUP($A33,'RevPAR Raw Data'!$B$6:$BE$43,'RevPAR Raw Data'!I$1,FALSE)</f>
        <v>70.068787526714502</v>
      </c>
      <c r="AW33" s="65">
        <f>VLOOKUP($A33,'RevPAR Raw Data'!$B$6:$BE$43,'RevPAR Raw Data'!J$1,FALSE)</f>
        <v>69.365707208082299</v>
      </c>
      <c r="AX33" s="65">
        <f>VLOOKUP($A33,'RevPAR Raw Data'!$B$6:$BE$43,'RevPAR Raw Data'!K$1,FALSE)</f>
        <v>66.325975034000294</v>
      </c>
      <c r="AY33" s="66">
        <f>VLOOKUP($A33,'RevPAR Raw Data'!$B$6:$BE$43,'RevPAR Raw Data'!L$1,FALSE)</f>
        <v>65.607449469593902</v>
      </c>
      <c r="AZ33" s="65">
        <f>VLOOKUP($A33,'RevPAR Raw Data'!$B$6:$BE$43,'RevPAR Raw Data'!N$1,FALSE)</f>
        <v>76.4810071497959</v>
      </c>
      <c r="BA33" s="65">
        <f>VLOOKUP($A33,'RevPAR Raw Data'!$B$6:$BE$43,'RevPAR Raw Data'!O$1,FALSE)</f>
        <v>77.108792325626496</v>
      </c>
      <c r="BB33" s="66">
        <f>VLOOKUP($A33,'RevPAR Raw Data'!$B$6:$BE$43,'RevPAR Raw Data'!P$1,FALSE)</f>
        <v>76.794899737711205</v>
      </c>
      <c r="BC33" s="67">
        <f>VLOOKUP($A33,'RevPAR Raw Data'!$B$6:$BE$43,'RevPAR Raw Data'!R$1,FALSE)</f>
        <v>68.803863831913105</v>
      </c>
      <c r="BD33" s="63"/>
      <c r="BE33" s="59">
        <f>VLOOKUP($A33,'RevPAR Raw Data'!$B$6:$BE$43,'RevPAR Raw Data'!T$1,FALSE)</f>
        <v>11.7777783329456</v>
      </c>
      <c r="BF33" s="60">
        <f>VLOOKUP($A33,'RevPAR Raw Data'!$B$6:$BE$43,'RevPAR Raw Data'!U$1,FALSE)</f>
        <v>17.8340632247527</v>
      </c>
      <c r="BG33" s="60">
        <f>VLOOKUP($A33,'RevPAR Raw Data'!$B$6:$BE$43,'RevPAR Raw Data'!V$1,FALSE)</f>
        <v>17.8119758246294</v>
      </c>
      <c r="BH33" s="60">
        <f>VLOOKUP($A33,'RevPAR Raw Data'!$B$6:$BE$43,'RevPAR Raw Data'!W$1,FALSE)</f>
        <v>13.591495824373499</v>
      </c>
      <c r="BI33" s="60">
        <f>VLOOKUP($A33,'RevPAR Raw Data'!$B$6:$BE$43,'RevPAR Raw Data'!X$1,FALSE)</f>
        <v>1.7329118335212299</v>
      </c>
      <c r="BJ33" s="61">
        <f>VLOOKUP($A33,'RevPAR Raw Data'!$B$6:$BE$43,'RevPAR Raw Data'!Y$1,FALSE)</f>
        <v>12.3170325654633</v>
      </c>
      <c r="BK33" s="60">
        <f>VLOOKUP($A33,'RevPAR Raw Data'!$B$6:$BE$43,'RevPAR Raw Data'!AA$1,FALSE)</f>
        <v>-0.23681927935366301</v>
      </c>
      <c r="BL33" s="60">
        <f>VLOOKUP($A33,'RevPAR Raw Data'!$B$6:$BE$43,'RevPAR Raw Data'!AB$1,FALSE)</f>
        <v>0.65470514206697406</v>
      </c>
      <c r="BM33" s="61">
        <f>VLOOKUP($A33,'RevPAR Raw Data'!$B$6:$BE$43,'RevPAR Raw Data'!AC$1,FALSE)</f>
        <v>0.20878204699882599</v>
      </c>
      <c r="BN33" s="62">
        <f>VLOOKUP($A33,'RevPAR Raw Data'!$B$6:$BE$43,'RevPAR Raw Data'!AE$1,FALSE)</f>
        <v>8.1497528581246108</v>
      </c>
    </row>
    <row r="34" spans="1:66" x14ac:dyDescent="0.35">
      <c r="A34" s="78" t="s">
        <v>95</v>
      </c>
      <c r="B34" s="59">
        <f>VLOOKUP($A34,'Occupancy Raw Data'!$B$6:$BE$43,'Occupancy Raw Data'!G$1,FALSE)</f>
        <v>48.9537339220579</v>
      </c>
      <c r="C34" s="60">
        <f>VLOOKUP($A34,'Occupancy Raw Data'!$B$6:$BE$43,'Occupancy Raw Data'!H$1,FALSE)</f>
        <v>66.692263390286001</v>
      </c>
      <c r="D34" s="60">
        <f>VLOOKUP($A34,'Occupancy Raw Data'!$B$6:$BE$43,'Occupancy Raw Data'!I$1,FALSE)</f>
        <v>80.188135918602399</v>
      </c>
      <c r="E34" s="60">
        <f>VLOOKUP($A34,'Occupancy Raw Data'!$B$6:$BE$43,'Occupancy Raw Data'!J$1,FALSE)</f>
        <v>84.8531387982338</v>
      </c>
      <c r="F34" s="60">
        <f>VLOOKUP($A34,'Occupancy Raw Data'!$B$6:$BE$43,'Occupancy Raw Data'!K$1,FALSE)</f>
        <v>78.844307928585096</v>
      </c>
      <c r="G34" s="61">
        <f>VLOOKUP($A34,'Occupancy Raw Data'!$B$6:$BE$43,'Occupancy Raw Data'!L$1,FALSE)</f>
        <v>71.906315991553001</v>
      </c>
      <c r="H34" s="60">
        <f>VLOOKUP($A34,'Occupancy Raw Data'!$B$6:$BE$43,'Occupancy Raw Data'!N$1,FALSE)</f>
        <v>75.484737953541895</v>
      </c>
      <c r="I34" s="60">
        <f>VLOOKUP($A34,'Occupancy Raw Data'!$B$6:$BE$43,'Occupancy Raw Data'!O$1,FALSE)</f>
        <v>65.156459973123404</v>
      </c>
      <c r="J34" s="61">
        <f>VLOOKUP($A34,'Occupancy Raw Data'!$B$6:$BE$43,'Occupancy Raw Data'!P$1,FALSE)</f>
        <v>70.3205989633326</v>
      </c>
      <c r="K34" s="62">
        <f>VLOOKUP($A34,'Occupancy Raw Data'!$B$6:$BE$43,'Occupancy Raw Data'!R$1,FALSE)</f>
        <v>71.4532539834901</v>
      </c>
      <c r="L34" s="63"/>
      <c r="M34" s="59">
        <f>VLOOKUP($A34,'Occupancy Raw Data'!$B$6:$BE$43,'Occupancy Raw Data'!T$1,FALSE)</f>
        <v>9.3784063436490204</v>
      </c>
      <c r="N34" s="60">
        <f>VLOOKUP($A34,'Occupancy Raw Data'!$B$6:$BE$43,'Occupancy Raw Data'!U$1,FALSE)</f>
        <v>32.156446770754698</v>
      </c>
      <c r="O34" s="60">
        <f>VLOOKUP($A34,'Occupancy Raw Data'!$B$6:$BE$43,'Occupancy Raw Data'!V$1,FALSE)</f>
        <v>45.603319799859001</v>
      </c>
      <c r="P34" s="60">
        <f>VLOOKUP($A34,'Occupancy Raw Data'!$B$6:$BE$43,'Occupancy Raw Data'!W$1,FALSE)</f>
        <v>55.519847369859903</v>
      </c>
      <c r="Q34" s="60">
        <f>VLOOKUP($A34,'Occupancy Raw Data'!$B$6:$BE$43,'Occupancy Raw Data'!X$1,FALSE)</f>
        <v>46.8029787102505</v>
      </c>
      <c r="R34" s="61">
        <f>VLOOKUP($A34,'Occupancy Raw Data'!$B$6:$BE$43,'Occupancy Raw Data'!Y$1,FALSE)</f>
        <v>39.050170244777497</v>
      </c>
      <c r="S34" s="60">
        <f>VLOOKUP($A34,'Occupancy Raw Data'!$B$6:$BE$43,'Occupancy Raw Data'!AA$1,FALSE)</f>
        <v>10.90304352996</v>
      </c>
      <c r="T34" s="60">
        <f>VLOOKUP($A34,'Occupancy Raw Data'!$B$6:$BE$43,'Occupancy Raw Data'!AB$1,FALSE)</f>
        <v>-12.843730736103501</v>
      </c>
      <c r="U34" s="61">
        <f>VLOOKUP($A34,'Occupancy Raw Data'!$B$6:$BE$43,'Occupancy Raw Data'!AC$1,FALSE)</f>
        <v>-1.5268839905315901</v>
      </c>
      <c r="V34" s="62">
        <f>VLOOKUP($A34,'Occupancy Raw Data'!$B$6:$BE$43,'Occupancy Raw Data'!AE$1,FALSE)</f>
        <v>24.6119091795229</v>
      </c>
      <c r="W34" s="63"/>
      <c r="X34" s="64">
        <f>VLOOKUP($A34,'ADR Raw Data'!$B$6:$BE$43,'ADR Raw Data'!G$1,FALSE)</f>
        <v>116.05036862745</v>
      </c>
      <c r="Y34" s="65">
        <f>VLOOKUP($A34,'ADR Raw Data'!$B$6:$BE$43,'ADR Raw Data'!H$1,FALSE)</f>
        <v>130.24222797927399</v>
      </c>
      <c r="Z34" s="65">
        <f>VLOOKUP($A34,'ADR Raw Data'!$B$6:$BE$43,'ADR Raw Data'!I$1,FALSE)</f>
        <v>146.30637060090899</v>
      </c>
      <c r="AA34" s="65">
        <f>VLOOKUP($A34,'ADR Raw Data'!$B$6:$BE$43,'ADR Raw Data'!J$1,FALSE)</f>
        <v>148.789687782805</v>
      </c>
      <c r="AB34" s="65">
        <f>VLOOKUP($A34,'ADR Raw Data'!$B$6:$BE$43,'ADR Raw Data'!K$1,FALSE)</f>
        <v>143.00311663014301</v>
      </c>
      <c r="AC34" s="66">
        <f>VLOOKUP($A34,'ADR Raw Data'!$B$6:$BE$43,'ADR Raw Data'!L$1,FALSE)</f>
        <v>139.06855350277601</v>
      </c>
      <c r="AD34" s="65">
        <f>VLOOKUP($A34,'ADR Raw Data'!$B$6:$BE$43,'ADR Raw Data'!N$1,FALSE)</f>
        <v>148.81001271617399</v>
      </c>
      <c r="AE34" s="65">
        <f>VLOOKUP($A34,'ADR Raw Data'!$B$6:$BE$43,'ADR Raw Data'!O$1,FALSE)</f>
        <v>141.521794342958</v>
      </c>
      <c r="AF34" s="66">
        <f>VLOOKUP($A34,'ADR Raw Data'!$B$6:$BE$43,'ADR Raw Data'!P$1,FALSE)</f>
        <v>145.43351624351601</v>
      </c>
      <c r="AG34" s="67">
        <f>VLOOKUP($A34,'ADR Raw Data'!$B$6:$BE$43,'ADR Raw Data'!R$1,FALSE)</f>
        <v>140.85828701926701</v>
      </c>
      <c r="AH34" s="63"/>
      <c r="AI34" s="59">
        <f>VLOOKUP($A34,'ADR Raw Data'!$B$6:$BE$43,'ADR Raw Data'!T$1,FALSE)</f>
        <v>8.0934623001317707</v>
      </c>
      <c r="AJ34" s="60">
        <f>VLOOKUP($A34,'ADR Raw Data'!$B$6:$BE$43,'ADR Raw Data'!U$1,FALSE)</f>
        <v>16.124048566616999</v>
      </c>
      <c r="AK34" s="60">
        <f>VLOOKUP($A34,'ADR Raw Data'!$B$6:$BE$43,'ADR Raw Data'!V$1,FALSE)</f>
        <v>25.298612751753399</v>
      </c>
      <c r="AL34" s="60">
        <f>VLOOKUP($A34,'ADR Raw Data'!$B$6:$BE$43,'ADR Raw Data'!W$1,FALSE)</f>
        <v>29.761878588083501</v>
      </c>
      <c r="AM34" s="60">
        <f>VLOOKUP($A34,'ADR Raw Data'!$B$6:$BE$43,'ADR Raw Data'!X$1,FALSE)</f>
        <v>26.581788979178601</v>
      </c>
      <c r="AN34" s="61">
        <f>VLOOKUP($A34,'ADR Raw Data'!$B$6:$BE$43,'ADR Raw Data'!Y$1,FALSE)</f>
        <v>23.061709205790699</v>
      </c>
      <c r="AO34" s="60">
        <f>VLOOKUP($A34,'ADR Raw Data'!$B$6:$BE$43,'ADR Raw Data'!AA$1,FALSE)</f>
        <v>15.767091451241001</v>
      </c>
      <c r="AP34" s="60">
        <f>VLOOKUP($A34,'ADR Raw Data'!$B$6:$BE$43,'ADR Raw Data'!AB$1,FALSE)</f>
        <v>2.1546217072550302</v>
      </c>
      <c r="AQ34" s="61">
        <f>VLOOKUP($A34,'ADR Raw Data'!$B$6:$BE$43,'ADR Raw Data'!AC$1,FALSE)</f>
        <v>8.7158738772086704</v>
      </c>
      <c r="AR34" s="62">
        <f>VLOOKUP($A34,'ADR Raw Data'!$B$6:$BE$43,'ADR Raw Data'!AE$1,FALSE)</f>
        <v>16.9953605117738</v>
      </c>
      <c r="AS34" s="50"/>
      <c r="AT34" s="64">
        <f>VLOOKUP($A34,'RevPAR Raw Data'!$B$6:$BE$43,'RevPAR Raw Data'!G$1,FALSE)</f>
        <v>56.8109886734497</v>
      </c>
      <c r="AU34" s="65">
        <f>VLOOKUP($A34,'RevPAR Raw Data'!$B$6:$BE$43,'RevPAR Raw Data'!H$1,FALSE)</f>
        <v>86.861489729314599</v>
      </c>
      <c r="AV34" s="65">
        <f>VLOOKUP($A34,'RevPAR Raw Data'!$B$6:$BE$43,'RevPAR Raw Data'!I$1,FALSE)</f>
        <v>117.320351315031</v>
      </c>
      <c r="AW34" s="65">
        <f>VLOOKUP($A34,'RevPAR Raw Data'!$B$6:$BE$43,'RevPAR Raw Data'!J$1,FALSE)</f>
        <v>126.25272029180201</v>
      </c>
      <c r="AX34" s="65">
        <f>VLOOKUP($A34,'RevPAR Raw Data'!$B$6:$BE$43,'RevPAR Raw Data'!K$1,FALSE)</f>
        <v>112.749817623344</v>
      </c>
      <c r="AY34" s="66">
        <f>VLOOKUP($A34,'RevPAR Raw Data'!$B$6:$BE$43,'RevPAR Raw Data'!L$1,FALSE)</f>
        <v>99.999073526588504</v>
      </c>
      <c r="AZ34" s="65">
        <f>VLOOKUP($A34,'RevPAR Raw Data'!$B$6:$BE$43,'RevPAR Raw Data'!N$1,FALSE)</f>
        <v>112.328848147437</v>
      </c>
      <c r="BA34" s="65">
        <f>VLOOKUP($A34,'RevPAR Raw Data'!$B$6:$BE$43,'RevPAR Raw Data'!O$1,FALSE)</f>
        <v>92.210591284315598</v>
      </c>
      <c r="BB34" s="66">
        <f>VLOOKUP($A34,'RevPAR Raw Data'!$B$6:$BE$43,'RevPAR Raw Data'!P$1,FALSE)</f>
        <v>102.26971971587599</v>
      </c>
      <c r="BC34" s="67">
        <f>VLOOKUP($A34,'RevPAR Raw Data'!$B$6:$BE$43,'RevPAR Raw Data'!R$1,FALSE)</f>
        <v>100.64782958067001</v>
      </c>
      <c r="BD34" s="63"/>
      <c r="BE34" s="59">
        <f>VLOOKUP($A34,'RevPAR Raw Data'!$B$6:$BE$43,'RevPAR Raw Data'!T$1,FALSE)</f>
        <v>18.230906425557201</v>
      </c>
      <c r="BF34" s="60">
        <f>VLOOKUP($A34,'RevPAR Raw Data'!$B$6:$BE$43,'RevPAR Raw Data'!U$1,FALSE)</f>
        <v>53.465416431986597</v>
      </c>
      <c r="BG34" s="60">
        <f>VLOOKUP($A34,'RevPAR Raw Data'!$B$6:$BE$43,'RevPAR Raw Data'!V$1,FALSE)</f>
        <v>82.4389398297225</v>
      </c>
      <c r="BH34" s="60">
        <f>VLOOKUP($A34,'RevPAR Raw Data'!$B$6:$BE$43,'RevPAR Raw Data'!W$1,FALSE)</f>
        <v>101.80547552445</v>
      </c>
      <c r="BI34" s="60">
        <f>VLOOKUP($A34,'RevPAR Raw Data'!$B$6:$BE$43,'RevPAR Raw Data'!X$1,FALSE)</f>
        <v>85.825836726157803</v>
      </c>
      <c r="BJ34" s="61">
        <f>VLOOKUP($A34,'RevPAR Raw Data'!$B$6:$BE$43,'RevPAR Raw Data'!Y$1,FALSE)</f>
        <v>71.117516156785001</v>
      </c>
      <c r="BK34" s="60">
        <f>VLOOKUP($A34,'RevPAR Raw Data'!$B$6:$BE$43,'RevPAR Raw Data'!AA$1,FALSE)</f>
        <v>28.389227825538502</v>
      </c>
      <c r="BL34" s="60">
        <f>VLOOKUP($A34,'RevPAR Raw Data'!$B$6:$BE$43,'RevPAR Raw Data'!AB$1,FALSE)</f>
        <v>-10.9658428393099</v>
      </c>
      <c r="BM34" s="61">
        <f>VLOOKUP($A34,'RevPAR Raw Data'!$B$6:$BE$43,'RevPAR Raw Data'!AC$1,FALSE)</f>
        <v>7.0559086038110497</v>
      </c>
      <c r="BN34" s="62">
        <f>VLOOKUP($A34,'RevPAR Raw Data'!$B$6:$BE$43,'RevPAR Raw Data'!AE$1,FALSE)</f>
        <v>45.790152385187</v>
      </c>
    </row>
    <row r="35" spans="1:66" x14ac:dyDescent="0.35">
      <c r="A35" s="78" t="s">
        <v>96</v>
      </c>
      <c r="B35" s="59">
        <f>VLOOKUP($A35,'Occupancy Raw Data'!$B$6:$BE$43,'Occupancy Raw Data'!G$1,FALSE)</f>
        <v>53.195573622402797</v>
      </c>
      <c r="C35" s="60">
        <f>VLOOKUP($A35,'Occupancy Raw Data'!$B$6:$BE$43,'Occupancy Raw Data'!H$1,FALSE)</f>
        <v>71.375338753387496</v>
      </c>
      <c r="D35" s="60">
        <f>VLOOKUP($A35,'Occupancy Raw Data'!$B$6:$BE$43,'Occupancy Raw Data'!I$1,FALSE)</f>
        <v>79.189250225835494</v>
      </c>
      <c r="E35" s="60">
        <f>VLOOKUP($A35,'Occupancy Raw Data'!$B$6:$BE$43,'Occupancy Raw Data'!J$1,FALSE)</f>
        <v>80.070009033423602</v>
      </c>
      <c r="F35" s="60">
        <f>VLOOKUP($A35,'Occupancy Raw Data'!$B$6:$BE$43,'Occupancy Raw Data'!K$1,FALSE)</f>
        <v>75.327461607949402</v>
      </c>
      <c r="G35" s="61">
        <f>VLOOKUP($A35,'Occupancy Raw Data'!$B$6:$BE$43,'Occupancy Raw Data'!L$1,FALSE)</f>
        <v>71.831526648599805</v>
      </c>
      <c r="H35" s="60">
        <f>VLOOKUP($A35,'Occupancy Raw Data'!$B$6:$BE$43,'Occupancy Raw Data'!N$1,FALSE)</f>
        <v>80.047425474254695</v>
      </c>
      <c r="I35" s="60">
        <f>VLOOKUP($A35,'Occupancy Raw Data'!$B$6:$BE$43,'Occupancy Raw Data'!O$1,FALSE)</f>
        <v>75.937217705510307</v>
      </c>
      <c r="J35" s="61">
        <f>VLOOKUP($A35,'Occupancy Raw Data'!$B$6:$BE$43,'Occupancy Raw Data'!P$1,FALSE)</f>
        <v>77.992321589882494</v>
      </c>
      <c r="K35" s="62">
        <f>VLOOKUP($A35,'Occupancy Raw Data'!$B$6:$BE$43,'Occupancy Raw Data'!R$1,FALSE)</f>
        <v>73.591753774680598</v>
      </c>
      <c r="L35" s="63"/>
      <c r="M35" s="59">
        <f>VLOOKUP($A35,'Occupancy Raw Data'!$B$6:$BE$43,'Occupancy Raw Data'!T$1,FALSE)</f>
        <v>-10.6176508760768</v>
      </c>
      <c r="N35" s="60">
        <f>VLOOKUP($A35,'Occupancy Raw Data'!$B$6:$BE$43,'Occupancy Raw Data'!U$1,FALSE)</f>
        <v>13.7516242774934</v>
      </c>
      <c r="O35" s="60">
        <f>VLOOKUP($A35,'Occupancy Raw Data'!$B$6:$BE$43,'Occupancy Raw Data'!V$1,FALSE)</f>
        <v>18.6358831959596</v>
      </c>
      <c r="P35" s="60">
        <f>VLOOKUP($A35,'Occupancy Raw Data'!$B$6:$BE$43,'Occupancy Raw Data'!W$1,FALSE)</f>
        <v>18.7449276247443</v>
      </c>
      <c r="Q35" s="60">
        <f>VLOOKUP($A35,'Occupancy Raw Data'!$B$6:$BE$43,'Occupancy Raw Data'!X$1,FALSE)</f>
        <v>9.5017402668806294</v>
      </c>
      <c r="R35" s="61">
        <f>VLOOKUP($A35,'Occupancy Raw Data'!$B$6:$BE$43,'Occupancy Raw Data'!Y$1,FALSE)</f>
        <v>10.431047454122</v>
      </c>
      <c r="S35" s="60">
        <f>VLOOKUP($A35,'Occupancy Raw Data'!$B$6:$BE$43,'Occupancy Raw Data'!AA$1,FALSE)</f>
        <v>-1.2923789914727499</v>
      </c>
      <c r="T35" s="60">
        <f>VLOOKUP($A35,'Occupancy Raw Data'!$B$6:$BE$43,'Occupancy Raw Data'!AB$1,FALSE)</f>
        <v>-7.0883327699194298</v>
      </c>
      <c r="U35" s="61">
        <f>VLOOKUP($A35,'Occupancy Raw Data'!$B$6:$BE$43,'Occupancy Raw Data'!AC$1,FALSE)</f>
        <v>-4.2016587575449904</v>
      </c>
      <c r="V35" s="62">
        <f>VLOOKUP($A35,'Occupancy Raw Data'!$B$6:$BE$43,'Occupancy Raw Data'!AE$1,FALSE)</f>
        <v>5.5492853473972303</v>
      </c>
      <c r="W35" s="63"/>
      <c r="X35" s="64">
        <f>VLOOKUP($A35,'ADR Raw Data'!$B$6:$BE$43,'ADR Raw Data'!G$1,FALSE)</f>
        <v>93.628885586924198</v>
      </c>
      <c r="Y35" s="65">
        <f>VLOOKUP($A35,'ADR Raw Data'!$B$6:$BE$43,'ADR Raw Data'!H$1,FALSE)</f>
        <v>102.08040816326501</v>
      </c>
      <c r="Z35" s="65">
        <f>VLOOKUP($A35,'ADR Raw Data'!$B$6:$BE$43,'ADR Raw Data'!I$1,FALSE)</f>
        <v>106.832639384001</v>
      </c>
      <c r="AA35" s="65">
        <f>VLOOKUP($A35,'ADR Raw Data'!$B$6:$BE$43,'ADR Raw Data'!J$1,FALSE)</f>
        <v>107.17733182907899</v>
      </c>
      <c r="AB35" s="65">
        <f>VLOOKUP($A35,'ADR Raw Data'!$B$6:$BE$43,'ADR Raw Data'!K$1,FALSE)</f>
        <v>102.900671563483</v>
      </c>
      <c r="AC35" s="66">
        <f>VLOOKUP($A35,'ADR Raw Data'!$B$6:$BE$43,'ADR Raw Data'!L$1,FALSE)</f>
        <v>103.18477316313999</v>
      </c>
      <c r="AD35" s="65">
        <f>VLOOKUP($A35,'ADR Raw Data'!$B$6:$BE$43,'ADR Raw Data'!N$1,FALSE)</f>
        <v>118.399906898011</v>
      </c>
      <c r="AE35" s="65">
        <f>VLOOKUP($A35,'ADR Raw Data'!$B$6:$BE$43,'ADR Raw Data'!O$1,FALSE)</f>
        <v>117.99017992565</v>
      </c>
      <c r="AF35" s="66">
        <f>VLOOKUP($A35,'ADR Raw Data'!$B$6:$BE$43,'ADR Raw Data'!P$1,FALSE)</f>
        <v>118.200441581004</v>
      </c>
      <c r="AG35" s="67">
        <f>VLOOKUP($A35,'ADR Raw Data'!$B$6:$BE$43,'ADR Raw Data'!R$1,FALSE)</f>
        <v>107.73150478946</v>
      </c>
      <c r="AH35" s="63"/>
      <c r="AI35" s="59">
        <f>VLOOKUP($A35,'ADR Raw Data'!$B$6:$BE$43,'ADR Raw Data'!T$1,FALSE)</f>
        <v>7.4434090011206502</v>
      </c>
      <c r="AJ35" s="60">
        <f>VLOOKUP($A35,'ADR Raw Data'!$B$6:$BE$43,'ADR Raw Data'!U$1,FALSE)</f>
        <v>17.282171588871702</v>
      </c>
      <c r="AK35" s="60">
        <f>VLOOKUP($A35,'ADR Raw Data'!$B$6:$BE$43,'ADR Raw Data'!V$1,FALSE)</f>
        <v>17.441469294272899</v>
      </c>
      <c r="AL35" s="60">
        <f>VLOOKUP($A35,'ADR Raw Data'!$B$6:$BE$43,'ADR Raw Data'!W$1,FALSE)</f>
        <v>17.886167382007802</v>
      </c>
      <c r="AM35" s="60">
        <f>VLOOKUP($A35,'ADR Raw Data'!$B$6:$BE$43,'ADR Raw Data'!X$1,FALSE)</f>
        <v>13.973112883819701</v>
      </c>
      <c r="AN35" s="61">
        <f>VLOOKUP($A35,'ADR Raw Data'!$B$6:$BE$43,'ADR Raw Data'!Y$1,FALSE)</f>
        <v>15.478230926296201</v>
      </c>
      <c r="AO35" s="60">
        <f>VLOOKUP($A35,'ADR Raw Data'!$B$6:$BE$43,'ADR Raw Data'!AA$1,FALSE)</f>
        <v>11.462480696625001</v>
      </c>
      <c r="AP35" s="60">
        <f>VLOOKUP($A35,'ADR Raw Data'!$B$6:$BE$43,'ADR Raw Data'!AB$1,FALSE)</f>
        <v>8.3489771859106803</v>
      </c>
      <c r="AQ35" s="61">
        <f>VLOOKUP($A35,'ADR Raw Data'!$B$6:$BE$43,'ADR Raw Data'!AC$1,FALSE)</f>
        <v>9.8860669950007605</v>
      </c>
      <c r="AR35" s="62">
        <f>VLOOKUP($A35,'ADR Raw Data'!$B$6:$BE$43,'ADR Raw Data'!AE$1,FALSE)</f>
        <v>12.890356672614301</v>
      </c>
      <c r="AS35" s="50"/>
      <c r="AT35" s="64">
        <f>VLOOKUP($A35,'RevPAR Raw Data'!$B$6:$BE$43,'RevPAR Raw Data'!G$1,FALSE)</f>
        <v>49.806422764227598</v>
      </c>
      <c r="AU35" s="65">
        <f>VLOOKUP($A35,'RevPAR Raw Data'!$B$6:$BE$43,'RevPAR Raw Data'!H$1,FALSE)</f>
        <v>72.860237127371207</v>
      </c>
      <c r="AV35" s="65">
        <f>VLOOKUP($A35,'RevPAR Raw Data'!$B$6:$BE$43,'RevPAR Raw Data'!I$1,FALSE)</f>
        <v>84.599966124661194</v>
      </c>
      <c r="AW35" s="65">
        <f>VLOOKUP($A35,'RevPAR Raw Data'!$B$6:$BE$43,'RevPAR Raw Data'!J$1,FALSE)</f>
        <v>85.816899277326101</v>
      </c>
      <c r="AX35" s="65">
        <f>VLOOKUP($A35,'RevPAR Raw Data'!$B$6:$BE$43,'RevPAR Raw Data'!K$1,FALSE)</f>
        <v>77.512463866305296</v>
      </c>
      <c r="AY35" s="66">
        <f>VLOOKUP($A35,'RevPAR Raw Data'!$B$6:$BE$43,'RevPAR Raw Data'!L$1,FALSE)</f>
        <v>74.119197831978298</v>
      </c>
      <c r="AZ35" s="65">
        <f>VLOOKUP($A35,'RevPAR Raw Data'!$B$6:$BE$43,'RevPAR Raw Data'!N$1,FALSE)</f>
        <v>94.776077235772306</v>
      </c>
      <c r="BA35" s="65">
        <f>VLOOKUP($A35,'RevPAR Raw Data'!$B$6:$BE$43,'RevPAR Raw Data'!O$1,FALSE)</f>
        <v>89.598459801264596</v>
      </c>
      <c r="BB35" s="66">
        <f>VLOOKUP($A35,'RevPAR Raw Data'!$B$6:$BE$43,'RevPAR Raw Data'!P$1,FALSE)</f>
        <v>92.187268518518493</v>
      </c>
      <c r="BC35" s="67">
        <f>VLOOKUP($A35,'RevPAR Raw Data'!$B$6:$BE$43,'RevPAR Raw Data'!R$1,FALSE)</f>
        <v>79.281503742418295</v>
      </c>
      <c r="BD35" s="63"/>
      <c r="BE35" s="59">
        <f>VLOOKUP($A35,'RevPAR Raw Data'!$B$6:$BE$43,'RevPAR Raw Data'!T$1,FALSE)</f>
        <v>-3.96455705597366</v>
      </c>
      <c r="BF35" s="60">
        <f>VLOOKUP($A35,'RevPAR Raw Data'!$B$6:$BE$43,'RevPAR Raw Data'!U$1,FALSE)</f>
        <v>33.410375170258497</v>
      </c>
      <c r="BG35" s="60">
        <f>VLOOKUP($A35,'RevPAR Raw Data'!$B$6:$BE$43,'RevPAR Raw Data'!V$1,FALSE)</f>
        <v>39.327724335572299</v>
      </c>
      <c r="BH35" s="60">
        <f>VLOOKUP($A35,'RevPAR Raw Data'!$B$6:$BE$43,'RevPAR Raw Data'!W$1,FALSE)</f>
        <v>39.983844137350097</v>
      </c>
      <c r="BI35" s="60">
        <f>VLOOKUP($A35,'RevPAR Raw Data'!$B$6:$BE$43,'RevPAR Raw Data'!X$1,FALSE)</f>
        <v>24.802542044118901</v>
      </c>
      <c r="BJ35" s="61">
        <f>VLOOKUP($A35,'RevPAR Raw Data'!$B$6:$BE$43,'RevPAR Raw Data'!Y$1,FALSE)</f>
        <v>27.523819993398799</v>
      </c>
      <c r="BK35" s="60">
        <f>VLOOKUP($A35,'RevPAR Raw Data'!$B$6:$BE$43,'RevPAR Raw Data'!AA$1,FALSE)</f>
        <v>10.021963012727401</v>
      </c>
      <c r="BL35" s="60">
        <f>VLOOKUP($A35,'RevPAR Raw Data'!$B$6:$BE$43,'RevPAR Raw Data'!AB$1,FALSE)</f>
        <v>0.66884113016924296</v>
      </c>
      <c r="BM35" s="61">
        <f>VLOOKUP($A35,'RevPAR Raw Data'!$B$6:$BE$43,'RevPAR Raw Data'!AC$1,FALSE)</f>
        <v>5.2690294377835496</v>
      </c>
      <c r="BN35" s="62">
        <f>VLOOKUP($A35,'RevPAR Raw Data'!$B$6:$BE$43,'RevPAR Raw Data'!AE$1,FALSE)</f>
        <v>19.154964694072099</v>
      </c>
    </row>
    <row r="36" spans="1:66" x14ac:dyDescent="0.35">
      <c r="A36" s="78" t="s">
        <v>45</v>
      </c>
      <c r="B36" s="59">
        <f>VLOOKUP($A36,'Occupancy Raw Data'!$B$6:$BE$43,'Occupancy Raw Data'!G$1,FALSE)</f>
        <v>53.587521663778098</v>
      </c>
      <c r="C36" s="60">
        <f>VLOOKUP($A36,'Occupancy Raw Data'!$B$6:$BE$43,'Occupancy Raw Data'!H$1,FALSE)</f>
        <v>63.570190641247798</v>
      </c>
      <c r="D36" s="60">
        <f>VLOOKUP($A36,'Occupancy Raw Data'!$B$6:$BE$43,'Occupancy Raw Data'!I$1,FALSE)</f>
        <v>71.785095320623896</v>
      </c>
      <c r="E36" s="60">
        <f>VLOOKUP($A36,'Occupancy Raw Data'!$B$6:$BE$43,'Occupancy Raw Data'!J$1,FALSE)</f>
        <v>77.019064124783299</v>
      </c>
      <c r="F36" s="60">
        <f>VLOOKUP($A36,'Occupancy Raw Data'!$B$6:$BE$43,'Occupancy Raw Data'!K$1,FALSE)</f>
        <v>76.637781629116105</v>
      </c>
      <c r="G36" s="61">
        <f>VLOOKUP($A36,'Occupancy Raw Data'!$B$6:$BE$43,'Occupancy Raw Data'!L$1,FALSE)</f>
        <v>68.519930675909805</v>
      </c>
      <c r="H36" s="60">
        <f>VLOOKUP($A36,'Occupancy Raw Data'!$B$6:$BE$43,'Occupancy Raw Data'!N$1,FALSE)</f>
        <v>80.866551126516399</v>
      </c>
      <c r="I36" s="60">
        <f>VLOOKUP($A36,'Occupancy Raw Data'!$B$6:$BE$43,'Occupancy Raw Data'!O$1,FALSE)</f>
        <v>80.0346620450606</v>
      </c>
      <c r="J36" s="61">
        <f>VLOOKUP($A36,'Occupancy Raw Data'!$B$6:$BE$43,'Occupancy Raw Data'!P$1,FALSE)</f>
        <v>80.450606585788506</v>
      </c>
      <c r="K36" s="62">
        <f>VLOOKUP($A36,'Occupancy Raw Data'!$B$6:$BE$43,'Occupancy Raw Data'!R$1,FALSE)</f>
        <v>71.928695221589507</v>
      </c>
      <c r="L36" s="63"/>
      <c r="M36" s="59">
        <f>VLOOKUP($A36,'Occupancy Raw Data'!$B$6:$BE$43,'Occupancy Raw Data'!T$1,FALSE)</f>
        <v>-3.79589296826384</v>
      </c>
      <c r="N36" s="60">
        <f>VLOOKUP($A36,'Occupancy Raw Data'!$B$6:$BE$43,'Occupancy Raw Data'!U$1,FALSE)</f>
        <v>-0.91842247433819502</v>
      </c>
      <c r="O36" s="60">
        <f>VLOOKUP($A36,'Occupancy Raw Data'!$B$6:$BE$43,'Occupancy Raw Data'!V$1,FALSE)</f>
        <v>5.8252427184466002</v>
      </c>
      <c r="P36" s="60">
        <f>VLOOKUP($A36,'Occupancy Raw Data'!$B$6:$BE$43,'Occupancy Raw Data'!W$1,FALSE)</f>
        <v>12.0524457892082</v>
      </c>
      <c r="Q36" s="60">
        <f>VLOOKUP($A36,'Occupancy Raw Data'!$B$6:$BE$43,'Occupancy Raw Data'!X$1,FALSE)</f>
        <v>0.27210884353741399</v>
      </c>
      <c r="R36" s="61">
        <f>VLOOKUP($A36,'Occupancy Raw Data'!$B$6:$BE$43,'Occupancy Raw Data'!Y$1,FALSE)</f>
        <v>2.9261689055503401</v>
      </c>
      <c r="S36" s="60">
        <f>VLOOKUP($A36,'Occupancy Raw Data'!$B$6:$BE$43,'Occupancy Raw Data'!AA$1,FALSE)</f>
        <v>-5.9653365578395796</v>
      </c>
      <c r="T36" s="60">
        <f>VLOOKUP($A36,'Occupancy Raw Data'!$B$6:$BE$43,'Occupancy Raw Data'!AB$1,FALSE)</f>
        <v>-8.3366415244144498</v>
      </c>
      <c r="U36" s="61">
        <f>VLOOKUP($A36,'Occupancy Raw Data'!$B$6:$BE$43,'Occupancy Raw Data'!AC$1,FALSE)</f>
        <v>-7.1599999999999904</v>
      </c>
      <c r="V36" s="62">
        <f>VLOOKUP($A36,'Occupancy Raw Data'!$B$6:$BE$43,'Occupancy Raw Data'!AE$1,FALSE)</f>
        <v>-0.527288913237006</v>
      </c>
      <c r="W36" s="63"/>
      <c r="X36" s="64">
        <f>VLOOKUP($A36,'ADR Raw Data'!$B$6:$BE$43,'ADR Raw Data'!G$1,FALSE)</f>
        <v>84.412028913324704</v>
      </c>
      <c r="Y36" s="65">
        <f>VLOOKUP($A36,'ADR Raw Data'!$B$6:$BE$43,'ADR Raw Data'!H$1,FALSE)</f>
        <v>90.020559105779697</v>
      </c>
      <c r="Z36" s="65">
        <f>VLOOKUP($A36,'ADR Raw Data'!$B$6:$BE$43,'ADR Raw Data'!I$1,FALSE)</f>
        <v>93.194160019314296</v>
      </c>
      <c r="AA36" s="65">
        <f>VLOOKUP($A36,'ADR Raw Data'!$B$6:$BE$43,'ADR Raw Data'!J$1,FALSE)</f>
        <v>97.220370117011697</v>
      </c>
      <c r="AB36" s="65">
        <f>VLOOKUP($A36,'ADR Raw Data'!$B$6:$BE$43,'ADR Raw Data'!K$1,FALSE)</f>
        <v>98.994219674355406</v>
      </c>
      <c r="AC36" s="66">
        <f>VLOOKUP($A36,'ADR Raw Data'!$B$6:$BE$43,'ADR Raw Data'!L$1,FALSE)</f>
        <v>93.434205746661206</v>
      </c>
      <c r="AD36" s="65">
        <f>VLOOKUP($A36,'ADR Raw Data'!$B$6:$BE$43,'ADR Raw Data'!N$1,FALSE)</f>
        <v>108.839090698671</v>
      </c>
      <c r="AE36" s="65">
        <f>VLOOKUP($A36,'ADR Raw Data'!$B$6:$BE$43,'ADR Raw Data'!O$1,FALSE)</f>
        <v>107.429291598094</v>
      </c>
      <c r="AF36" s="66">
        <f>VLOOKUP($A36,'ADR Raw Data'!$B$6:$BE$43,'ADR Raw Data'!P$1,FALSE)</f>
        <v>108.13783560965101</v>
      </c>
      <c r="AG36" s="67">
        <f>VLOOKUP($A36,'ADR Raw Data'!$B$6:$BE$43,'ADR Raw Data'!R$1,FALSE)</f>
        <v>98.132970019275703</v>
      </c>
      <c r="AH36" s="63"/>
      <c r="AI36" s="59">
        <f>VLOOKUP($A36,'ADR Raw Data'!$B$6:$BE$43,'ADR Raw Data'!T$1,FALSE)</f>
        <v>8.3362830060646598</v>
      </c>
      <c r="AJ36" s="60">
        <f>VLOOKUP($A36,'ADR Raw Data'!$B$6:$BE$43,'ADR Raw Data'!U$1,FALSE)</f>
        <v>13.5250909699124</v>
      </c>
      <c r="AK36" s="60">
        <f>VLOOKUP($A36,'ADR Raw Data'!$B$6:$BE$43,'ADR Raw Data'!V$1,FALSE)</f>
        <v>16.159638821619701</v>
      </c>
      <c r="AL36" s="60">
        <f>VLOOKUP($A36,'ADR Raw Data'!$B$6:$BE$43,'ADR Raw Data'!W$1,FALSE)</f>
        <v>19.300040340488099</v>
      </c>
      <c r="AM36" s="60">
        <f>VLOOKUP($A36,'ADR Raw Data'!$B$6:$BE$43,'ADR Raw Data'!X$1,FALSE)</f>
        <v>14.772948910913099</v>
      </c>
      <c r="AN36" s="61">
        <f>VLOOKUP($A36,'ADR Raw Data'!$B$6:$BE$43,'ADR Raw Data'!Y$1,FALSE)</f>
        <v>14.916548484297399</v>
      </c>
      <c r="AO36" s="60">
        <f>VLOOKUP($A36,'ADR Raw Data'!$B$6:$BE$43,'ADR Raw Data'!AA$1,FALSE)</f>
        <v>9.5300724403603603</v>
      </c>
      <c r="AP36" s="60">
        <f>VLOOKUP($A36,'ADR Raw Data'!$B$6:$BE$43,'ADR Raw Data'!AB$1,FALSE)</f>
        <v>6.2890952657480099</v>
      </c>
      <c r="AQ36" s="61">
        <f>VLOOKUP($A36,'ADR Raw Data'!$B$6:$BE$43,'ADR Raw Data'!AC$1,FALSE)</f>
        <v>7.89247827426132</v>
      </c>
      <c r="AR36" s="62">
        <f>VLOOKUP($A36,'ADR Raw Data'!$B$6:$BE$43,'ADR Raw Data'!AE$1,FALSE)</f>
        <v>11.7882474585855</v>
      </c>
      <c r="AS36" s="50"/>
      <c r="AT36" s="64">
        <f>VLOOKUP($A36,'RevPAR Raw Data'!$B$6:$BE$43,'RevPAR Raw Data'!G$1,FALSE)</f>
        <v>45.234314280762497</v>
      </c>
      <c r="AU36" s="65">
        <f>VLOOKUP($A36,'RevPAR Raw Data'!$B$6:$BE$43,'RevPAR Raw Data'!H$1,FALSE)</f>
        <v>57.2262410398613</v>
      </c>
      <c r="AV36" s="65">
        <f>VLOOKUP($A36,'RevPAR Raw Data'!$B$6:$BE$43,'RevPAR Raw Data'!I$1,FALSE)</f>
        <v>66.899516603119494</v>
      </c>
      <c r="AW36" s="65">
        <f>VLOOKUP($A36,'RevPAR Raw Data'!$B$6:$BE$43,'RevPAR Raw Data'!J$1,FALSE)</f>
        <v>74.878219202772897</v>
      </c>
      <c r="AX36" s="65">
        <f>VLOOKUP($A36,'RevPAR Raw Data'!$B$6:$BE$43,'RevPAR Raw Data'!K$1,FALSE)</f>
        <v>75.866973899480001</v>
      </c>
      <c r="AY36" s="66">
        <f>VLOOKUP($A36,'RevPAR Raw Data'!$B$6:$BE$43,'RevPAR Raw Data'!L$1,FALSE)</f>
        <v>64.021053005199306</v>
      </c>
      <c r="AZ36" s="65">
        <f>VLOOKUP($A36,'RevPAR Raw Data'!$B$6:$BE$43,'RevPAR Raw Data'!N$1,FALSE)</f>
        <v>88.014418925476605</v>
      </c>
      <c r="BA36" s="65">
        <f>VLOOKUP($A36,'RevPAR Raw Data'!$B$6:$BE$43,'RevPAR Raw Data'!O$1,FALSE)</f>
        <v>85.9806704679376</v>
      </c>
      <c r="BB36" s="66">
        <f>VLOOKUP($A36,'RevPAR Raw Data'!$B$6:$BE$43,'RevPAR Raw Data'!P$1,FALSE)</f>
        <v>86.997544696707095</v>
      </c>
      <c r="BC36" s="67">
        <f>VLOOKUP($A36,'RevPAR Raw Data'!$B$6:$BE$43,'RevPAR Raw Data'!R$1,FALSE)</f>
        <v>70.585764917058597</v>
      </c>
      <c r="BD36" s="63"/>
      <c r="BE36" s="59">
        <f>VLOOKUP($A36,'RevPAR Raw Data'!$B$6:$BE$43,'RevPAR Raw Data'!T$1,FALSE)</f>
        <v>4.2239536573590302</v>
      </c>
      <c r="BF36" s="60">
        <f>VLOOKUP($A36,'RevPAR Raw Data'!$B$6:$BE$43,'RevPAR Raw Data'!U$1,FALSE)</f>
        <v>12.482451020431901</v>
      </c>
      <c r="BG36" s="60">
        <f>VLOOKUP($A36,'RevPAR Raw Data'!$B$6:$BE$43,'RevPAR Raw Data'!V$1,FALSE)</f>
        <v>22.92621972385</v>
      </c>
      <c r="BH36" s="60">
        <f>VLOOKUP($A36,'RevPAR Raw Data'!$B$6:$BE$43,'RevPAR Raw Data'!W$1,FALSE)</f>
        <v>33.678613029029002</v>
      </c>
      <c r="BI36" s="60">
        <f>VLOOKUP($A36,'RevPAR Raw Data'!$B$6:$BE$43,'RevPAR Raw Data'!X$1,FALSE)</f>
        <v>15.0852562548883</v>
      </c>
      <c r="BJ36" s="61">
        <f>VLOOKUP($A36,'RevPAR Raw Data'!$B$6:$BE$43,'RevPAR Raw Data'!Y$1,FALSE)</f>
        <v>18.279200793376599</v>
      </c>
      <c r="BK36" s="60">
        <f>VLOOKUP($A36,'RevPAR Raw Data'!$B$6:$BE$43,'RevPAR Raw Data'!AA$1,FALSE)</f>
        <v>2.9962349872473699</v>
      </c>
      <c r="BL36" s="60">
        <f>VLOOKUP($A36,'RevPAR Raw Data'!$B$6:$BE$43,'RevPAR Raw Data'!AB$1,FALSE)</f>
        <v>-2.5718455861007601</v>
      </c>
      <c r="BM36" s="61">
        <f>VLOOKUP($A36,'RevPAR Raw Data'!$B$6:$BE$43,'RevPAR Raw Data'!AC$1,FALSE)</f>
        <v>0.16737682982421201</v>
      </c>
      <c r="BN36" s="62">
        <f>VLOOKUP($A36,'RevPAR Raw Data'!$B$6:$BE$43,'RevPAR Raw Data'!AE$1,FALSE)</f>
        <v>11.198800423434401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53.950742240215902</v>
      </c>
      <c r="C39" s="60">
        <f>VLOOKUP($A39,'Occupancy Raw Data'!$B$6:$BE$43,'Occupancy Raw Data'!H$1,FALSE)</f>
        <v>69.585020242914894</v>
      </c>
      <c r="D39" s="60">
        <f>VLOOKUP($A39,'Occupancy Raw Data'!$B$6:$BE$43,'Occupancy Raw Data'!I$1,FALSE)</f>
        <v>75.394736842105203</v>
      </c>
      <c r="E39" s="60">
        <f>VLOOKUP($A39,'Occupancy Raw Data'!$B$6:$BE$43,'Occupancy Raw Data'!J$1,FALSE)</f>
        <v>77.037786774628799</v>
      </c>
      <c r="F39" s="60">
        <f>VLOOKUP($A39,'Occupancy Raw Data'!$B$6:$BE$43,'Occupancy Raw Data'!K$1,FALSE)</f>
        <v>73.697705802968898</v>
      </c>
      <c r="G39" s="61">
        <f>VLOOKUP($A39,'Occupancy Raw Data'!$B$6:$BE$43,'Occupancy Raw Data'!L$1,FALSE)</f>
        <v>69.933198380566793</v>
      </c>
      <c r="H39" s="60">
        <f>VLOOKUP($A39,'Occupancy Raw Data'!$B$6:$BE$43,'Occupancy Raw Data'!N$1,FALSE)</f>
        <v>77.483130904183497</v>
      </c>
      <c r="I39" s="60">
        <f>VLOOKUP($A39,'Occupancy Raw Data'!$B$6:$BE$43,'Occupancy Raw Data'!O$1,FALSE)</f>
        <v>75.971659919028298</v>
      </c>
      <c r="J39" s="61">
        <f>VLOOKUP($A39,'Occupancy Raw Data'!$B$6:$BE$43,'Occupancy Raw Data'!P$1,FALSE)</f>
        <v>76.727395411605897</v>
      </c>
      <c r="K39" s="62">
        <f>VLOOKUP($A39,'Occupancy Raw Data'!$B$6:$BE$43,'Occupancy Raw Data'!R$1,FALSE)</f>
        <v>71.874397532292207</v>
      </c>
      <c r="L39" s="63"/>
      <c r="M39" s="59">
        <f>VLOOKUP($A39,'Occupancy Raw Data'!$B$6:$BE$43,'Occupancy Raw Data'!T$1,FALSE)</f>
        <v>-2.20793263981263</v>
      </c>
      <c r="N39" s="60">
        <f>VLOOKUP($A39,'Occupancy Raw Data'!$B$6:$BE$43,'Occupancy Raw Data'!U$1,FALSE)</f>
        <v>12.6187055728651</v>
      </c>
      <c r="O39" s="60">
        <f>VLOOKUP($A39,'Occupancy Raw Data'!$B$6:$BE$43,'Occupancy Raw Data'!V$1,FALSE)</f>
        <v>15.053863828367501</v>
      </c>
      <c r="P39" s="60">
        <f>VLOOKUP($A39,'Occupancy Raw Data'!$B$6:$BE$43,'Occupancy Raw Data'!W$1,FALSE)</f>
        <v>16.189158328511098</v>
      </c>
      <c r="Q39" s="60">
        <f>VLOOKUP($A39,'Occupancy Raw Data'!$B$6:$BE$43,'Occupancy Raw Data'!X$1,FALSE)</f>
        <v>9.2582396518786894</v>
      </c>
      <c r="R39" s="61">
        <f>VLOOKUP($A39,'Occupancy Raw Data'!$B$6:$BE$43,'Occupancy Raw Data'!Y$1,FALSE)</f>
        <v>10.568605373480199</v>
      </c>
      <c r="S39" s="60">
        <f>VLOOKUP($A39,'Occupancy Raw Data'!$B$6:$BE$43,'Occupancy Raw Data'!AA$1,FALSE)</f>
        <v>-1.67376195580314</v>
      </c>
      <c r="T39" s="60">
        <f>VLOOKUP($A39,'Occupancy Raw Data'!$B$6:$BE$43,'Occupancy Raw Data'!AB$1,FALSE)</f>
        <v>-6.6474853090131703</v>
      </c>
      <c r="U39" s="61">
        <f>VLOOKUP($A39,'Occupancy Raw Data'!$B$6:$BE$43,'Occupancy Raw Data'!AC$1,FALSE)</f>
        <v>-4.2006688766882503</v>
      </c>
      <c r="V39" s="62">
        <f>VLOOKUP($A39,'Occupancy Raw Data'!$B$6:$BE$43,'Occupancy Raw Data'!AE$1,FALSE)</f>
        <v>5.6029025258778198</v>
      </c>
      <c r="W39" s="63"/>
      <c r="X39" s="64">
        <f>VLOOKUP($A39,'ADR Raw Data'!$B$6:$BE$43,'ADR Raw Data'!G$1,FALSE)</f>
        <v>100.769287724344</v>
      </c>
      <c r="Y39" s="65">
        <f>VLOOKUP($A39,'ADR Raw Data'!$B$6:$BE$43,'ADR Raw Data'!H$1,FALSE)</f>
        <v>107.441869575757</v>
      </c>
      <c r="Z39" s="65">
        <f>VLOOKUP($A39,'ADR Raw Data'!$B$6:$BE$43,'ADR Raw Data'!I$1,FALSE)</f>
        <v>112.590160200474</v>
      </c>
      <c r="AA39" s="65">
        <f>VLOOKUP($A39,'ADR Raw Data'!$B$6:$BE$43,'ADR Raw Data'!J$1,FALSE)</f>
        <v>114.65378426907201</v>
      </c>
      <c r="AB39" s="65">
        <f>VLOOKUP($A39,'ADR Raw Data'!$B$6:$BE$43,'ADR Raw Data'!K$1,FALSE)</f>
        <v>113.46826039186899</v>
      </c>
      <c r="AC39" s="66">
        <f>VLOOKUP($A39,'ADR Raw Data'!$B$6:$BE$43,'ADR Raw Data'!L$1,FALSE)</f>
        <v>110.38148744222801</v>
      </c>
      <c r="AD39" s="65">
        <f>VLOOKUP($A39,'ADR Raw Data'!$B$6:$BE$43,'ADR Raw Data'!N$1,FALSE)</f>
        <v>127.46158103283101</v>
      </c>
      <c r="AE39" s="65">
        <f>VLOOKUP($A39,'ADR Raw Data'!$B$6:$BE$43,'ADR Raw Data'!O$1,FALSE)</f>
        <v>128.52767963407001</v>
      </c>
      <c r="AF39" s="66">
        <f>VLOOKUP($A39,'ADR Raw Data'!$B$6:$BE$43,'ADR Raw Data'!P$1,FALSE)</f>
        <v>127.98938000175799</v>
      </c>
      <c r="AG39" s="67">
        <f>VLOOKUP($A39,'ADR Raw Data'!$B$6:$BE$43,'ADR Raw Data'!R$1,FALSE)</f>
        <v>115.75199798826399</v>
      </c>
      <c r="AH39" s="63"/>
      <c r="AI39" s="59">
        <f>VLOOKUP($A39,'ADR Raw Data'!$B$6:$BE$43,'ADR Raw Data'!T$1,FALSE)</f>
        <v>9.4122704677313003</v>
      </c>
      <c r="AJ39" s="60">
        <f>VLOOKUP($A39,'ADR Raw Data'!$B$6:$BE$43,'ADR Raw Data'!U$1,FALSE)</f>
        <v>15.404679866063899</v>
      </c>
      <c r="AK39" s="60">
        <f>VLOOKUP($A39,'ADR Raw Data'!$B$6:$BE$43,'ADR Raw Data'!V$1,FALSE)</f>
        <v>17.682400766281098</v>
      </c>
      <c r="AL39" s="60">
        <f>VLOOKUP($A39,'ADR Raw Data'!$B$6:$BE$43,'ADR Raw Data'!W$1,FALSE)</f>
        <v>19.817739992254701</v>
      </c>
      <c r="AM39" s="60">
        <f>VLOOKUP($A39,'ADR Raw Data'!$B$6:$BE$43,'ADR Raw Data'!X$1,FALSE)</f>
        <v>17.320765893198999</v>
      </c>
      <c r="AN39" s="61">
        <f>VLOOKUP($A39,'ADR Raw Data'!$B$6:$BE$43,'ADR Raw Data'!Y$1,FALSE)</f>
        <v>16.4691171692571</v>
      </c>
      <c r="AO39" s="60">
        <f>VLOOKUP($A39,'ADR Raw Data'!$B$6:$BE$43,'ADR Raw Data'!AA$1,FALSE)</f>
        <v>11.0136037149849</v>
      </c>
      <c r="AP39" s="60">
        <f>VLOOKUP($A39,'ADR Raw Data'!$B$6:$BE$43,'ADR Raw Data'!AB$1,FALSE)</f>
        <v>7.7954429657770703</v>
      </c>
      <c r="AQ39" s="61">
        <f>VLOOKUP($A39,'ADR Raw Data'!$B$6:$BE$43,'ADR Raw Data'!AC$1,FALSE)</f>
        <v>9.3364470091232192</v>
      </c>
      <c r="AR39" s="62">
        <f>VLOOKUP($A39,'ADR Raw Data'!$B$6:$BE$43,'ADR Raw Data'!AE$1,FALSE)</f>
        <v>13.1866641813507</v>
      </c>
      <c r="AS39" s="50"/>
      <c r="AT39" s="64">
        <f>VLOOKUP($A39,'RevPAR Raw Data'!$B$6:$BE$43,'RevPAR Raw Data'!G$1,FALSE)</f>
        <v>54.365778677462799</v>
      </c>
      <c r="AU39" s="65">
        <f>VLOOKUP($A39,'RevPAR Raw Data'!$B$6:$BE$43,'RevPAR Raw Data'!H$1,FALSE)</f>
        <v>74.763446693657201</v>
      </c>
      <c r="AV39" s="65">
        <f>VLOOKUP($A39,'RevPAR Raw Data'!$B$6:$BE$43,'RevPAR Raw Data'!I$1,FALSE)</f>
        <v>84.887054993252306</v>
      </c>
      <c r="AW39" s="65">
        <f>VLOOKUP($A39,'RevPAR Raw Data'!$B$6:$BE$43,'RevPAR Raw Data'!J$1,FALSE)</f>
        <v>88.326737854250993</v>
      </c>
      <c r="AX39" s="65">
        <f>VLOOKUP($A39,'RevPAR Raw Data'!$B$6:$BE$43,'RevPAR Raw Data'!K$1,FALSE)</f>
        <v>83.623504723346798</v>
      </c>
      <c r="AY39" s="66">
        <f>VLOOKUP($A39,'RevPAR Raw Data'!$B$6:$BE$43,'RevPAR Raw Data'!L$1,FALSE)</f>
        <v>77.193304588394</v>
      </c>
      <c r="AZ39" s="65">
        <f>VLOOKUP($A39,'RevPAR Raw Data'!$B$6:$BE$43,'RevPAR Raw Data'!N$1,FALSE)</f>
        <v>98.761223684210506</v>
      </c>
      <c r="BA39" s="65">
        <f>VLOOKUP($A39,'RevPAR Raw Data'!$B$6:$BE$43,'RevPAR Raw Data'!O$1,FALSE)</f>
        <v>97.644611673414303</v>
      </c>
      <c r="BB39" s="66">
        <f>VLOOKUP($A39,'RevPAR Raw Data'!$B$6:$BE$43,'RevPAR Raw Data'!P$1,FALSE)</f>
        <v>98.202917678812398</v>
      </c>
      <c r="BC39" s="67">
        <f>VLOOKUP($A39,'RevPAR Raw Data'!$B$6:$BE$43,'RevPAR Raw Data'!R$1,FALSE)</f>
        <v>83.196051185656401</v>
      </c>
      <c r="BD39" s="63"/>
      <c r="BE39" s="59">
        <f>VLOOKUP($A39,'RevPAR Raw Data'!$B$6:$BE$43,'RevPAR Raw Data'!T$1,FALSE)</f>
        <v>6.9965212361141802</v>
      </c>
      <c r="BF39" s="60">
        <f>VLOOKUP($A39,'RevPAR Raw Data'!$B$6:$BE$43,'RevPAR Raw Data'!U$1,FALSE)</f>
        <v>29.9672566356701</v>
      </c>
      <c r="BG39" s="60">
        <f>VLOOKUP($A39,'RevPAR Raw Data'!$B$6:$BE$43,'RevPAR Raw Data'!V$1,FALSE)</f>
        <v>35.398149127590798</v>
      </c>
      <c r="BH39" s="60">
        <f>VLOOKUP($A39,'RevPAR Raw Data'!$B$6:$BE$43,'RevPAR Raw Data'!W$1,FALSE)</f>
        <v>39.215223625244597</v>
      </c>
      <c r="BI39" s="60">
        <f>VLOOKUP($A39,'RevPAR Raw Data'!$B$6:$BE$43,'RevPAR Raw Data'!X$1,FALSE)</f>
        <v>28.1826035610109</v>
      </c>
      <c r="BJ39" s="61">
        <f>VLOOKUP($A39,'RevPAR Raw Data'!$B$6:$BE$43,'RevPAR Raw Data'!Y$1,FALSE)</f>
        <v>28.778278544852199</v>
      </c>
      <c r="BK39" s="60">
        <f>VLOOKUP($A39,'RevPAR Raw Data'!$B$6:$BE$43,'RevPAR Raw Data'!AA$1,FALSE)</f>
        <v>9.1555002502374307</v>
      </c>
      <c r="BL39" s="60">
        <f>VLOOKUP($A39,'RevPAR Raw Data'!$B$6:$BE$43,'RevPAR Raw Data'!AB$1,FALSE)</f>
        <v>0.62975673084137196</v>
      </c>
      <c r="BM39" s="61">
        <f>VLOOKUP($A39,'RevPAR Raw Data'!$B$6:$BE$43,'RevPAR Raw Data'!AC$1,FALSE)</f>
        <v>4.7435849087342303</v>
      </c>
      <c r="BN39" s="62">
        <f>VLOOKUP($A39,'RevPAR Raw Data'!$B$6:$BE$43,'RevPAR Raw Data'!AE$1,FALSE)</f>
        <v>19.528402647724398</v>
      </c>
    </row>
    <row r="40" spans="1:66" x14ac:dyDescent="0.35">
      <c r="A40" s="81" t="s">
        <v>79</v>
      </c>
      <c r="B40" s="59">
        <f>VLOOKUP($A40,'Occupancy Raw Data'!$B$6:$BE$43,'Occupancy Raw Data'!G$1,FALSE)</f>
        <v>53.165735567970202</v>
      </c>
      <c r="C40" s="60">
        <f>VLOOKUP($A40,'Occupancy Raw Data'!$B$6:$BE$43,'Occupancy Raw Data'!H$1,FALSE)</f>
        <v>69.739292364990604</v>
      </c>
      <c r="D40" s="60">
        <f>VLOOKUP($A40,'Occupancy Raw Data'!$B$6:$BE$43,'Occupancy Raw Data'!I$1,FALSE)</f>
        <v>70.204841713221597</v>
      </c>
      <c r="E40" s="60">
        <f>VLOOKUP($A40,'Occupancy Raw Data'!$B$6:$BE$43,'Occupancy Raw Data'!J$1,FALSE)</f>
        <v>71.042830540037201</v>
      </c>
      <c r="F40" s="60">
        <f>VLOOKUP($A40,'Occupancy Raw Data'!$B$6:$BE$43,'Occupancy Raw Data'!K$1,FALSE)</f>
        <v>66.945996275605197</v>
      </c>
      <c r="G40" s="61">
        <f>VLOOKUP($A40,'Occupancy Raw Data'!$B$6:$BE$43,'Occupancy Raw Data'!L$1,FALSE)</f>
        <v>66.219739292364906</v>
      </c>
      <c r="H40" s="60">
        <f>VLOOKUP($A40,'Occupancy Raw Data'!$B$6:$BE$43,'Occupancy Raw Data'!N$1,FALSE)</f>
        <v>76.163873370577207</v>
      </c>
      <c r="I40" s="60">
        <f>VLOOKUP($A40,'Occupancy Raw Data'!$B$6:$BE$43,'Occupancy Raw Data'!O$1,FALSE)</f>
        <v>81.657355679701993</v>
      </c>
      <c r="J40" s="61">
        <f>VLOOKUP($A40,'Occupancy Raw Data'!$B$6:$BE$43,'Occupancy Raw Data'!P$1,FALSE)</f>
        <v>78.910614525139593</v>
      </c>
      <c r="K40" s="62">
        <f>VLOOKUP($A40,'Occupancy Raw Data'!$B$6:$BE$43,'Occupancy Raw Data'!R$1,FALSE)</f>
        <v>69.845703644586294</v>
      </c>
      <c r="L40" s="63"/>
      <c r="M40" s="59">
        <f>VLOOKUP($A40,'Occupancy Raw Data'!$B$6:$BE$43,'Occupancy Raw Data'!T$1,FALSE)</f>
        <v>-3.7099494097807701</v>
      </c>
      <c r="N40" s="60">
        <f>VLOOKUP($A40,'Occupancy Raw Data'!$B$6:$BE$43,'Occupancy Raw Data'!U$1,FALSE)</f>
        <v>3.0261348005501998</v>
      </c>
      <c r="O40" s="60">
        <f>VLOOKUP($A40,'Occupancy Raw Data'!$B$6:$BE$43,'Occupancy Raw Data'!V$1,FALSE)</f>
        <v>-1.56657963446475</v>
      </c>
      <c r="P40" s="60">
        <f>VLOOKUP($A40,'Occupancy Raw Data'!$B$6:$BE$43,'Occupancy Raw Data'!W$1,FALSE)</f>
        <v>-0.26143790849673199</v>
      </c>
      <c r="Q40" s="60">
        <f>VLOOKUP($A40,'Occupancy Raw Data'!$B$6:$BE$43,'Occupancy Raw Data'!X$1,FALSE)</f>
        <v>-2.7063599458728</v>
      </c>
      <c r="R40" s="61">
        <f>VLOOKUP($A40,'Occupancy Raw Data'!$B$6:$BE$43,'Occupancy Raw Data'!Y$1,FALSE)</f>
        <v>-0.94707520891364905</v>
      </c>
      <c r="S40" s="60">
        <f>VLOOKUP($A40,'Occupancy Raw Data'!$B$6:$BE$43,'Occupancy Raw Data'!AA$1,FALSE)</f>
        <v>-8.7053571428571406</v>
      </c>
      <c r="T40" s="60">
        <f>VLOOKUP($A40,'Occupancy Raw Data'!$B$6:$BE$43,'Occupancy Raw Data'!AB$1,FALSE)</f>
        <v>-6.60276890308839</v>
      </c>
      <c r="U40" s="61">
        <f>VLOOKUP($A40,'Occupancy Raw Data'!$B$6:$BE$43,'Occupancy Raw Data'!AC$1,FALSE)</f>
        <v>-7.6294277929155303</v>
      </c>
      <c r="V40" s="62">
        <f>VLOOKUP($A40,'Occupancy Raw Data'!$B$6:$BE$43,'Occupancy Raw Data'!AE$1,FALSE)</f>
        <v>-3.2073732718893999</v>
      </c>
      <c r="W40" s="63"/>
      <c r="X40" s="64">
        <f>VLOOKUP($A40,'ADR Raw Data'!$B$6:$BE$43,'ADR Raw Data'!G$1,FALSE)</f>
        <v>113.157968476357</v>
      </c>
      <c r="Y40" s="65">
        <f>VLOOKUP($A40,'ADR Raw Data'!$B$6:$BE$43,'ADR Raw Data'!H$1,FALSE)</f>
        <v>113.443351134846</v>
      </c>
      <c r="Z40" s="65">
        <f>VLOOKUP($A40,'ADR Raw Data'!$B$6:$BE$43,'ADR Raw Data'!I$1,FALSE)</f>
        <v>109.894907161803</v>
      </c>
      <c r="AA40" s="65">
        <f>VLOOKUP($A40,'ADR Raw Data'!$B$6:$BE$43,'ADR Raw Data'!J$1,FALSE)</f>
        <v>105.147051114023</v>
      </c>
      <c r="AB40" s="65">
        <f>VLOOKUP($A40,'ADR Raw Data'!$B$6:$BE$43,'ADR Raw Data'!K$1,FALSE)</f>
        <v>109.876731571627</v>
      </c>
      <c r="AC40" s="66">
        <f>VLOOKUP($A40,'ADR Raw Data'!$B$6:$BE$43,'ADR Raw Data'!L$1,FALSE)</f>
        <v>110.14386951631</v>
      </c>
      <c r="AD40" s="65">
        <f>VLOOKUP($A40,'ADR Raw Data'!$B$6:$BE$43,'ADR Raw Data'!N$1,FALSE)</f>
        <v>131.95964547677201</v>
      </c>
      <c r="AE40" s="65">
        <f>VLOOKUP($A40,'ADR Raw Data'!$B$6:$BE$43,'ADR Raw Data'!O$1,FALSE)</f>
        <v>143.62262257696599</v>
      </c>
      <c r="AF40" s="66">
        <f>VLOOKUP($A40,'ADR Raw Data'!$B$6:$BE$43,'ADR Raw Data'!P$1,FALSE)</f>
        <v>137.99411799410001</v>
      </c>
      <c r="AG40" s="67">
        <f>VLOOKUP($A40,'ADR Raw Data'!$B$6:$BE$43,'ADR Raw Data'!R$1,FALSE)</f>
        <v>119.133808798324</v>
      </c>
      <c r="AH40" s="63"/>
      <c r="AI40" s="59">
        <f>VLOOKUP($A40,'ADR Raw Data'!$B$6:$BE$43,'ADR Raw Data'!T$1,FALSE)</f>
        <v>-0.53440200512299996</v>
      </c>
      <c r="AJ40" s="60">
        <f>VLOOKUP($A40,'ADR Raw Data'!$B$6:$BE$43,'ADR Raw Data'!U$1,FALSE)</f>
        <v>2.90582315363205</v>
      </c>
      <c r="AK40" s="60">
        <f>VLOOKUP($A40,'ADR Raw Data'!$B$6:$BE$43,'ADR Raw Data'!V$1,FALSE)</f>
        <v>-4.6433149548314399</v>
      </c>
      <c r="AL40" s="60">
        <f>VLOOKUP($A40,'ADR Raw Data'!$B$6:$BE$43,'ADR Raw Data'!W$1,FALSE)</f>
        <v>-8.1210079656130105</v>
      </c>
      <c r="AM40" s="60">
        <f>VLOOKUP($A40,'ADR Raw Data'!$B$6:$BE$43,'ADR Raw Data'!X$1,FALSE)</f>
        <v>-5.8759857288536299</v>
      </c>
      <c r="AN40" s="61">
        <f>VLOOKUP($A40,'ADR Raw Data'!$B$6:$BE$43,'ADR Raw Data'!Y$1,FALSE)</f>
        <v>-3.4866680316718002</v>
      </c>
      <c r="AO40" s="60">
        <f>VLOOKUP($A40,'ADR Raw Data'!$B$6:$BE$43,'ADR Raw Data'!AA$1,FALSE)</f>
        <v>-9.7721121255326899</v>
      </c>
      <c r="AP40" s="60">
        <f>VLOOKUP($A40,'ADR Raw Data'!$B$6:$BE$43,'ADR Raw Data'!AB$1,FALSE)</f>
        <v>-4.7050293383736799</v>
      </c>
      <c r="AQ40" s="61">
        <f>VLOOKUP($A40,'ADR Raw Data'!$B$6:$BE$43,'ADR Raw Data'!AC$1,FALSE)</f>
        <v>-7.0965082093109304</v>
      </c>
      <c r="AR40" s="62">
        <f>VLOOKUP($A40,'ADR Raw Data'!$B$6:$BE$43,'ADR Raw Data'!AE$1,FALSE)</f>
        <v>-5.2709978883936497</v>
      </c>
      <c r="AS40" s="50"/>
      <c r="AT40" s="64">
        <f>VLOOKUP($A40,'RevPAR Raw Data'!$B$6:$BE$43,'RevPAR Raw Data'!G$1,FALSE)</f>
        <v>60.161266294227097</v>
      </c>
      <c r="AU40" s="65">
        <f>VLOOKUP($A40,'RevPAR Raw Data'!$B$6:$BE$43,'RevPAR Raw Data'!H$1,FALSE)</f>
        <v>79.114590316573498</v>
      </c>
      <c r="AV40" s="65">
        <f>VLOOKUP($A40,'RevPAR Raw Data'!$B$6:$BE$43,'RevPAR Raw Data'!I$1,FALSE)</f>
        <v>77.1515456238361</v>
      </c>
      <c r="AW40" s="65">
        <f>VLOOKUP($A40,'RevPAR Raw Data'!$B$6:$BE$43,'RevPAR Raw Data'!J$1,FALSE)</f>
        <v>74.699441340782101</v>
      </c>
      <c r="AX40" s="65">
        <f>VLOOKUP($A40,'RevPAR Raw Data'!$B$6:$BE$43,'RevPAR Raw Data'!K$1,FALSE)</f>
        <v>73.558072625698301</v>
      </c>
      <c r="AY40" s="66">
        <f>VLOOKUP($A40,'RevPAR Raw Data'!$B$6:$BE$43,'RevPAR Raw Data'!L$1,FALSE)</f>
        <v>72.936983240223398</v>
      </c>
      <c r="AZ40" s="65">
        <f>VLOOKUP($A40,'RevPAR Raw Data'!$B$6:$BE$43,'RevPAR Raw Data'!N$1,FALSE)</f>
        <v>100.50557728119099</v>
      </c>
      <c r="BA40" s="65">
        <f>VLOOKUP($A40,'RevPAR Raw Data'!$B$6:$BE$43,'RevPAR Raw Data'!O$1,FALSE)</f>
        <v>117.278435754189</v>
      </c>
      <c r="BB40" s="66">
        <f>VLOOKUP($A40,'RevPAR Raw Data'!$B$6:$BE$43,'RevPAR Raw Data'!P$1,FALSE)</f>
        <v>108.89200651769001</v>
      </c>
      <c r="BC40" s="67">
        <f>VLOOKUP($A40,'RevPAR Raw Data'!$B$6:$BE$43,'RevPAR Raw Data'!R$1,FALSE)</f>
        <v>83.209847033785493</v>
      </c>
      <c r="BD40" s="63"/>
      <c r="BE40" s="59">
        <f>VLOOKUP($A40,'RevPAR Raw Data'!$B$6:$BE$43,'RevPAR Raw Data'!T$1,FALSE)</f>
        <v>-4.2245253708688502</v>
      </c>
      <c r="BF40" s="60">
        <f>VLOOKUP($A40,'RevPAR Raw Data'!$B$6:$BE$43,'RevPAR Raw Data'!U$1,FALSE)</f>
        <v>6.0198920798767599</v>
      </c>
      <c r="BG40" s="60">
        <f>VLOOKUP($A40,'RevPAR Raw Data'!$B$6:$BE$43,'RevPAR Raw Data'!V$1,FALSE)</f>
        <v>-6.1371533628497499</v>
      </c>
      <c r="BH40" s="60">
        <f>VLOOKUP($A40,'RevPAR Raw Data'!$B$6:$BE$43,'RevPAR Raw Data'!W$1,FALSE)</f>
        <v>-8.3612144807355904</v>
      </c>
      <c r="BI40" s="60">
        <f>VLOOKUP($A40,'RevPAR Raw Data'!$B$6:$BE$43,'RevPAR Raw Data'!X$1,FALSE)</f>
        <v>-8.4233203505355405</v>
      </c>
      <c r="BJ40" s="61">
        <f>VLOOKUP($A40,'RevPAR Raw Data'!$B$6:$BE$43,'RevPAR Raw Data'!Y$1,FALSE)</f>
        <v>-4.4007218720403696</v>
      </c>
      <c r="BK40" s="60">
        <f>VLOOKUP($A40,'RevPAR Raw Data'!$B$6:$BE$43,'RevPAR Raw Data'!AA$1,FALSE)</f>
        <v>-17.6267720074617</v>
      </c>
      <c r="BL40" s="60">
        <f>VLOOKUP($A40,'RevPAR Raw Data'!$B$6:$BE$43,'RevPAR Raw Data'!AB$1,FALSE)</f>
        <v>-10.9971360274267</v>
      </c>
      <c r="BM40" s="61">
        <f>VLOOKUP($A40,'RevPAR Raw Data'!$B$6:$BE$43,'RevPAR Raw Data'!AC$1,FALSE)</f>
        <v>-14.1845130325787</v>
      </c>
      <c r="BN40" s="62">
        <f>VLOOKUP($A40,'RevPAR Raw Data'!$B$6:$BE$43,'RevPAR Raw Data'!AE$1,FALSE)</f>
        <v>-8.30931058284885</v>
      </c>
    </row>
    <row r="41" spans="1:66" x14ac:dyDescent="0.35">
      <c r="A41" s="81" t="s">
        <v>80</v>
      </c>
      <c r="B41" s="59">
        <f>VLOOKUP($A41,'Occupancy Raw Data'!$B$6:$BE$43,'Occupancy Raw Data'!G$1,FALSE)</f>
        <v>54.392129304286698</v>
      </c>
      <c r="C41" s="60">
        <f>VLOOKUP($A41,'Occupancy Raw Data'!$B$6:$BE$43,'Occupancy Raw Data'!H$1,FALSE)</f>
        <v>69.219957835558603</v>
      </c>
      <c r="D41" s="60">
        <f>VLOOKUP($A41,'Occupancy Raw Data'!$B$6:$BE$43,'Occupancy Raw Data'!I$1,FALSE)</f>
        <v>72.593113141250797</v>
      </c>
      <c r="E41" s="60">
        <f>VLOOKUP($A41,'Occupancy Raw Data'!$B$6:$BE$43,'Occupancy Raw Data'!J$1,FALSE)</f>
        <v>72.2417427969079</v>
      </c>
      <c r="F41" s="60">
        <f>VLOOKUP($A41,'Occupancy Raw Data'!$B$6:$BE$43,'Occupancy Raw Data'!K$1,FALSE)</f>
        <v>74.9824314827828</v>
      </c>
      <c r="G41" s="61">
        <f>VLOOKUP($A41,'Occupancy Raw Data'!$B$6:$BE$43,'Occupancy Raw Data'!L$1,FALSE)</f>
        <v>68.685874912157402</v>
      </c>
      <c r="H41" s="60">
        <f>VLOOKUP($A41,'Occupancy Raw Data'!$B$6:$BE$43,'Occupancy Raw Data'!N$1,FALSE)</f>
        <v>79.901616303583907</v>
      </c>
      <c r="I41" s="60">
        <f>VLOOKUP($A41,'Occupancy Raw Data'!$B$6:$BE$43,'Occupancy Raw Data'!O$1,FALSE)</f>
        <v>81.939564300773</v>
      </c>
      <c r="J41" s="61">
        <f>VLOOKUP($A41,'Occupancy Raw Data'!$B$6:$BE$43,'Occupancy Raw Data'!P$1,FALSE)</f>
        <v>80.920590302178397</v>
      </c>
      <c r="K41" s="62">
        <f>VLOOKUP($A41,'Occupancy Raw Data'!$B$6:$BE$43,'Occupancy Raw Data'!R$1,FALSE)</f>
        <v>72.181507880734799</v>
      </c>
      <c r="L41" s="63"/>
      <c r="M41" s="59">
        <f>VLOOKUP($A41,'Occupancy Raw Data'!$B$6:$BE$43,'Occupancy Raw Data'!T$1,FALSE)</f>
        <v>-8.1417528360606308</v>
      </c>
      <c r="N41" s="60">
        <f>VLOOKUP($A41,'Occupancy Raw Data'!$B$6:$BE$43,'Occupancy Raw Data'!U$1,FALSE)</f>
        <v>-0.50854316755232298</v>
      </c>
      <c r="O41" s="60">
        <f>VLOOKUP($A41,'Occupancy Raw Data'!$B$6:$BE$43,'Occupancy Raw Data'!V$1,FALSE)</f>
        <v>-1.33288989268485</v>
      </c>
      <c r="P41" s="60">
        <f>VLOOKUP($A41,'Occupancy Raw Data'!$B$6:$BE$43,'Occupancy Raw Data'!W$1,FALSE)</f>
        <v>-2.4192579581181399</v>
      </c>
      <c r="Q41" s="60">
        <f>VLOOKUP($A41,'Occupancy Raw Data'!$B$6:$BE$43,'Occupancy Raw Data'!X$1,FALSE)</f>
        <v>1.37252483266298</v>
      </c>
      <c r="R41" s="61">
        <f>VLOOKUP($A41,'Occupancy Raw Data'!$B$6:$BE$43,'Occupancy Raw Data'!Y$1,FALSE)</f>
        <v>-1.97832749294398</v>
      </c>
      <c r="S41" s="60">
        <f>VLOOKUP($A41,'Occupancy Raw Data'!$B$6:$BE$43,'Occupancy Raw Data'!AA$1,FALSE)</f>
        <v>-6.4850615019450704</v>
      </c>
      <c r="T41" s="60">
        <f>VLOOKUP($A41,'Occupancy Raw Data'!$B$6:$BE$43,'Occupancy Raw Data'!AB$1,FALSE)</f>
        <v>-6.1878111421329898</v>
      </c>
      <c r="U41" s="61">
        <f>VLOOKUP($A41,'Occupancy Raw Data'!$B$6:$BE$43,'Occupancy Raw Data'!AC$1,FALSE)</f>
        <v>-6.33480059899642</v>
      </c>
      <c r="V41" s="62">
        <f>VLOOKUP($A41,'Occupancy Raw Data'!$B$6:$BE$43,'Occupancy Raw Data'!AE$1,FALSE)</f>
        <v>-3.4171977153616502</v>
      </c>
      <c r="W41" s="63"/>
      <c r="X41" s="64">
        <f>VLOOKUP($A41,'ADR Raw Data'!$B$6:$BE$43,'ADR Raw Data'!G$1,FALSE)</f>
        <v>164.02073643410799</v>
      </c>
      <c r="Y41" s="65">
        <f>VLOOKUP($A41,'ADR Raw Data'!$B$6:$BE$43,'ADR Raw Data'!H$1,FALSE)</f>
        <v>164.702213197969</v>
      </c>
      <c r="Z41" s="65">
        <f>VLOOKUP($A41,'ADR Raw Data'!$B$6:$BE$43,'ADR Raw Data'!I$1,FALSE)</f>
        <v>160.175479186834</v>
      </c>
      <c r="AA41" s="65">
        <f>VLOOKUP($A41,'ADR Raw Data'!$B$6:$BE$43,'ADR Raw Data'!J$1,FALSE)</f>
        <v>161.63504863813199</v>
      </c>
      <c r="AB41" s="65">
        <f>VLOOKUP($A41,'ADR Raw Data'!$B$6:$BE$43,'ADR Raw Data'!K$1,FALSE)</f>
        <v>165.47858481724401</v>
      </c>
      <c r="AC41" s="66">
        <f>VLOOKUP($A41,'ADR Raw Data'!$B$6:$BE$43,'ADR Raw Data'!L$1,FALSE)</f>
        <v>163.161751585839</v>
      </c>
      <c r="AD41" s="65">
        <f>VLOOKUP($A41,'ADR Raw Data'!$B$6:$BE$43,'ADR Raw Data'!N$1,FALSE)</f>
        <v>211.59255936675399</v>
      </c>
      <c r="AE41" s="65">
        <f>VLOOKUP($A41,'ADR Raw Data'!$B$6:$BE$43,'ADR Raw Data'!O$1,FALSE)</f>
        <v>220.184502572898</v>
      </c>
      <c r="AF41" s="66">
        <f>VLOOKUP($A41,'ADR Raw Data'!$B$6:$BE$43,'ADR Raw Data'!P$1,FALSE)</f>
        <v>215.94262700825001</v>
      </c>
      <c r="AG41" s="67">
        <f>VLOOKUP($A41,'ADR Raw Data'!$B$6:$BE$43,'ADR Raw Data'!R$1,FALSE)</f>
        <v>180.06778164116801</v>
      </c>
      <c r="AH41" s="63"/>
      <c r="AI41" s="59">
        <f>VLOOKUP($A41,'ADR Raw Data'!$B$6:$BE$43,'ADR Raw Data'!T$1,FALSE)</f>
        <v>0.86200121870065305</v>
      </c>
      <c r="AJ41" s="60">
        <f>VLOOKUP($A41,'ADR Raw Data'!$B$6:$BE$43,'ADR Raw Data'!U$1,FALSE)</f>
        <v>4.9454645164063704</v>
      </c>
      <c r="AK41" s="60">
        <f>VLOOKUP($A41,'ADR Raw Data'!$B$6:$BE$43,'ADR Raw Data'!V$1,FALSE)</f>
        <v>2.3269988686602701</v>
      </c>
      <c r="AL41" s="60">
        <f>VLOOKUP($A41,'ADR Raw Data'!$B$6:$BE$43,'ADR Raw Data'!W$1,FALSE)</f>
        <v>2.6668714793534001</v>
      </c>
      <c r="AM41" s="60">
        <f>VLOOKUP($A41,'ADR Raw Data'!$B$6:$BE$43,'ADR Raw Data'!X$1,FALSE)</f>
        <v>2.1003132172056098</v>
      </c>
      <c r="AN41" s="61">
        <f>VLOOKUP($A41,'ADR Raw Data'!$B$6:$BE$43,'ADR Raw Data'!Y$1,FALSE)</f>
        <v>2.6153013554961602</v>
      </c>
      <c r="AO41" s="60">
        <f>VLOOKUP($A41,'ADR Raw Data'!$B$6:$BE$43,'ADR Raw Data'!AA$1,FALSE)</f>
        <v>8.5968319597281599</v>
      </c>
      <c r="AP41" s="60">
        <f>VLOOKUP($A41,'ADR Raw Data'!$B$6:$BE$43,'ADR Raw Data'!AB$1,FALSE)</f>
        <v>9.4322483083822899</v>
      </c>
      <c r="AQ41" s="61">
        <f>VLOOKUP($A41,'ADR Raw Data'!$B$6:$BE$43,'ADR Raw Data'!AC$1,FALSE)</f>
        <v>9.0292886195898898</v>
      </c>
      <c r="AR41" s="62">
        <f>VLOOKUP($A41,'ADR Raw Data'!$B$6:$BE$43,'ADR Raw Data'!AE$1,FALSE)</f>
        <v>4.7497289718129903</v>
      </c>
      <c r="AS41" s="50"/>
      <c r="AT41" s="64">
        <f>VLOOKUP($A41,'RevPAR Raw Data'!$B$6:$BE$43,'RevPAR Raw Data'!G$1,FALSE)</f>
        <v>89.214371047083603</v>
      </c>
      <c r="AU41" s="65">
        <f>VLOOKUP($A41,'RevPAR Raw Data'!$B$6:$BE$43,'RevPAR Raw Data'!H$1,FALSE)</f>
        <v>114.00680252986599</v>
      </c>
      <c r="AV41" s="65">
        <f>VLOOKUP($A41,'RevPAR Raw Data'!$B$6:$BE$43,'RevPAR Raw Data'!I$1,FALSE)</f>
        <v>116.27636683063901</v>
      </c>
      <c r="AW41" s="65">
        <f>VLOOKUP($A41,'RevPAR Raw Data'!$B$6:$BE$43,'RevPAR Raw Data'!J$1,FALSE)</f>
        <v>116.76797610681599</v>
      </c>
      <c r="AX41" s="65">
        <f>VLOOKUP($A41,'RevPAR Raw Data'!$B$6:$BE$43,'RevPAR Raw Data'!K$1,FALSE)</f>
        <v>124.079866479269</v>
      </c>
      <c r="AY41" s="66">
        <f>VLOOKUP($A41,'RevPAR Raw Data'!$B$6:$BE$43,'RevPAR Raw Data'!L$1,FALSE)</f>
        <v>112.06907659873499</v>
      </c>
      <c r="AZ41" s="65">
        <f>VLOOKUP($A41,'RevPAR Raw Data'!$B$6:$BE$43,'RevPAR Raw Data'!N$1,FALSE)</f>
        <v>169.065874912157</v>
      </c>
      <c r="BA41" s="65">
        <f>VLOOKUP($A41,'RevPAR Raw Data'!$B$6:$BE$43,'RevPAR Raw Data'!O$1,FALSE)</f>
        <v>180.41822206605701</v>
      </c>
      <c r="BB41" s="66">
        <f>VLOOKUP($A41,'RevPAR Raw Data'!$B$6:$BE$43,'RevPAR Raw Data'!P$1,FALSE)</f>
        <v>174.74204848910699</v>
      </c>
      <c r="BC41" s="67">
        <f>VLOOKUP($A41,'RevPAR Raw Data'!$B$6:$BE$43,'RevPAR Raw Data'!R$1,FALSE)</f>
        <v>129.97563999598401</v>
      </c>
      <c r="BD41" s="63"/>
      <c r="BE41" s="59">
        <f>VLOOKUP($A41,'RevPAR Raw Data'!$B$6:$BE$43,'RevPAR Raw Data'!T$1,FALSE)</f>
        <v>-7.3499336260304204</v>
      </c>
      <c r="BF41" s="60">
        <f>VLOOKUP($A41,'RevPAR Raw Data'!$B$6:$BE$43,'RevPAR Raw Data'!U$1,FALSE)</f>
        <v>4.4117715269521396</v>
      </c>
      <c r="BG41" s="60">
        <f>VLOOKUP($A41,'RevPAR Raw Data'!$B$6:$BE$43,'RevPAR Raw Data'!V$1,FALSE)</f>
        <v>0.96309264325215305</v>
      </c>
      <c r="BH41" s="60">
        <f>VLOOKUP($A41,'RevPAR Raw Data'!$B$6:$BE$43,'RevPAR Raw Data'!W$1,FALSE)</f>
        <v>0.18309502073821601</v>
      </c>
      <c r="BI41" s="60">
        <f>VLOOKUP($A41,'RevPAR Raw Data'!$B$6:$BE$43,'RevPAR Raw Data'!X$1,FALSE)</f>
        <v>3.5016653703384502</v>
      </c>
      <c r="BJ41" s="61">
        <f>VLOOKUP($A41,'RevPAR Raw Data'!$B$6:$BE$43,'RevPAR Raw Data'!Y$1,FALSE)</f>
        <v>0.58523463681306398</v>
      </c>
      <c r="BK41" s="60">
        <f>VLOOKUP($A41,'RevPAR Raw Data'!$B$6:$BE$43,'RevPAR Raw Data'!AA$1,FALSE)</f>
        <v>1.55426061797584</v>
      </c>
      <c r="BL41" s="60">
        <f>VLOOKUP($A41,'RevPAR Raw Data'!$B$6:$BE$43,'RevPAR Raw Data'!AB$1,FALSE)</f>
        <v>2.6607874544695602</v>
      </c>
      <c r="BM41" s="61">
        <f>VLOOKUP($A41,'RevPAR Raw Data'!$B$6:$BE$43,'RevPAR Raw Data'!AC$1,FALSE)</f>
        <v>2.1225005910345698</v>
      </c>
      <c r="BN41" s="62">
        <f>VLOOKUP($A41,'RevPAR Raw Data'!$B$6:$BE$43,'RevPAR Raw Data'!AE$1,FALSE)</f>
        <v>1.17022362654067</v>
      </c>
    </row>
    <row r="42" spans="1:66" x14ac:dyDescent="0.35">
      <c r="A42" s="81" t="s">
        <v>81</v>
      </c>
      <c r="B42" s="59">
        <f>VLOOKUP($A42,'Occupancy Raw Data'!$B$6:$BE$43,'Occupancy Raw Data'!G$1,FALSE)</f>
        <v>67.230864297036604</v>
      </c>
      <c r="C42" s="60">
        <f>VLOOKUP($A42,'Occupancy Raw Data'!$B$6:$BE$43,'Occupancy Raw Data'!H$1,FALSE)</f>
        <v>76.126380269202798</v>
      </c>
      <c r="D42" s="60">
        <f>VLOOKUP($A42,'Occupancy Raw Data'!$B$6:$BE$43,'Occupancy Raw Data'!I$1,FALSE)</f>
        <v>80.403535638483604</v>
      </c>
      <c r="E42" s="60">
        <f>VLOOKUP($A42,'Occupancy Raw Data'!$B$6:$BE$43,'Occupancy Raw Data'!J$1,FALSE)</f>
        <v>83.0579511566051</v>
      </c>
      <c r="F42" s="60">
        <f>VLOOKUP($A42,'Occupancy Raw Data'!$B$6:$BE$43,'Occupancy Raw Data'!K$1,FALSE)</f>
        <v>84.253512801912805</v>
      </c>
      <c r="G42" s="61">
        <f>VLOOKUP($A42,'Occupancy Raw Data'!$B$6:$BE$43,'Occupancy Raw Data'!L$1,FALSE)</f>
        <v>78.214448832648202</v>
      </c>
      <c r="H42" s="60">
        <f>VLOOKUP($A42,'Occupancy Raw Data'!$B$6:$BE$43,'Occupancy Raw Data'!N$1,FALSE)</f>
        <v>90.446253459068799</v>
      </c>
      <c r="I42" s="60">
        <f>VLOOKUP($A42,'Occupancy Raw Data'!$B$6:$BE$43,'Occupancy Raw Data'!O$1,FALSE)</f>
        <v>92.754090432820107</v>
      </c>
      <c r="J42" s="61">
        <f>VLOOKUP($A42,'Occupancy Raw Data'!$B$6:$BE$43,'Occupancy Raw Data'!P$1,FALSE)</f>
        <v>91.600171945944396</v>
      </c>
      <c r="K42" s="62">
        <f>VLOOKUP($A42,'Occupancy Raw Data'!$B$6:$BE$43,'Occupancy Raw Data'!R$1,FALSE)</f>
        <v>82.038941150732796</v>
      </c>
      <c r="L42" s="63"/>
      <c r="M42" s="59">
        <f>VLOOKUP($A42,'Occupancy Raw Data'!$B$6:$BE$43,'Occupancy Raw Data'!T$1,FALSE)</f>
        <v>-6.6709102984452304</v>
      </c>
      <c r="N42" s="60">
        <f>VLOOKUP($A42,'Occupancy Raw Data'!$B$6:$BE$43,'Occupancy Raw Data'!U$1,FALSE)</f>
        <v>-0.27833264462748097</v>
      </c>
      <c r="O42" s="60">
        <f>VLOOKUP($A42,'Occupancy Raw Data'!$B$6:$BE$43,'Occupancy Raw Data'!V$1,FALSE)</f>
        <v>1.89657952355668</v>
      </c>
      <c r="P42" s="60">
        <f>VLOOKUP($A42,'Occupancy Raw Data'!$B$6:$BE$43,'Occupancy Raw Data'!W$1,FALSE)</f>
        <v>4.9796842626550104</v>
      </c>
      <c r="Q42" s="60">
        <f>VLOOKUP($A42,'Occupancy Raw Data'!$B$6:$BE$43,'Occupancy Raw Data'!X$1,FALSE)</f>
        <v>3.7947802155582102</v>
      </c>
      <c r="R42" s="61">
        <f>VLOOKUP($A42,'Occupancy Raw Data'!$B$6:$BE$43,'Occupancy Raw Data'!Y$1,FALSE)</f>
        <v>0.90273306618275495</v>
      </c>
      <c r="S42" s="60">
        <f>VLOOKUP($A42,'Occupancy Raw Data'!$B$6:$BE$43,'Occupancy Raw Data'!AA$1,FALSE)</f>
        <v>0.32008786905636799</v>
      </c>
      <c r="T42" s="60">
        <f>VLOOKUP($A42,'Occupancy Raw Data'!$B$6:$BE$43,'Occupancy Raw Data'!AB$1,FALSE)</f>
        <v>0.952795555572299</v>
      </c>
      <c r="U42" s="61">
        <f>VLOOKUP($A42,'Occupancy Raw Data'!$B$6:$BE$43,'Occupancy Raw Data'!AC$1,FALSE)</f>
        <v>0.63943257926665298</v>
      </c>
      <c r="V42" s="62">
        <f>VLOOKUP($A42,'Occupancy Raw Data'!$B$6:$BE$43,'Occupancy Raw Data'!AE$1,FALSE)</f>
        <v>0.8185872962588</v>
      </c>
      <c r="W42" s="63"/>
      <c r="X42" s="64">
        <f>VLOOKUP($A42,'ADR Raw Data'!$B$6:$BE$43,'ADR Raw Data'!G$1,FALSE)</f>
        <v>146.036069773017</v>
      </c>
      <c r="Y42" s="65">
        <f>VLOOKUP($A42,'ADR Raw Data'!$B$6:$BE$43,'ADR Raw Data'!H$1,FALSE)</f>
        <v>148.647538380095</v>
      </c>
      <c r="Z42" s="65">
        <f>VLOOKUP($A42,'ADR Raw Data'!$B$6:$BE$43,'ADR Raw Data'!I$1,FALSE)</f>
        <v>150.98347478865199</v>
      </c>
      <c r="AA42" s="65">
        <f>VLOOKUP($A42,'ADR Raw Data'!$B$6:$BE$43,'ADR Raw Data'!J$1,FALSE)</f>
        <v>154.17118744945799</v>
      </c>
      <c r="AB42" s="65">
        <f>VLOOKUP($A42,'ADR Raw Data'!$B$6:$BE$43,'ADR Raw Data'!K$1,FALSE)</f>
        <v>155.54826498724401</v>
      </c>
      <c r="AC42" s="66">
        <f>VLOOKUP($A42,'ADR Raw Data'!$B$6:$BE$43,'ADR Raw Data'!L$1,FALSE)</f>
        <v>151.338702743179</v>
      </c>
      <c r="AD42" s="65">
        <f>VLOOKUP($A42,'ADR Raw Data'!$B$6:$BE$43,'ADR Raw Data'!N$1,FALSE)</f>
        <v>198.146747957819</v>
      </c>
      <c r="AE42" s="65">
        <f>VLOOKUP($A42,'ADR Raw Data'!$B$6:$BE$43,'ADR Raw Data'!O$1,FALSE)</f>
        <v>208.709030239833</v>
      </c>
      <c r="AF42" s="66">
        <f>VLOOKUP($A42,'ADR Raw Data'!$B$6:$BE$43,'ADR Raw Data'!P$1,FALSE)</f>
        <v>203.49441742803</v>
      </c>
      <c r="AG42" s="67">
        <f>VLOOKUP($A42,'ADR Raw Data'!$B$6:$BE$43,'ADR Raw Data'!R$1,FALSE)</f>
        <v>167.977046736842</v>
      </c>
      <c r="AH42" s="63"/>
      <c r="AI42" s="59">
        <f>VLOOKUP($A42,'ADR Raw Data'!$B$6:$BE$43,'ADR Raw Data'!T$1,FALSE)</f>
        <v>-2.1395303534811601</v>
      </c>
      <c r="AJ42" s="60">
        <f>VLOOKUP($A42,'ADR Raw Data'!$B$6:$BE$43,'ADR Raw Data'!U$1,FALSE)</f>
        <v>-1.2210363085781699</v>
      </c>
      <c r="AK42" s="60">
        <f>VLOOKUP($A42,'ADR Raw Data'!$B$6:$BE$43,'ADR Raw Data'!V$1,FALSE)</f>
        <v>-0.37311623087850798</v>
      </c>
      <c r="AL42" s="60">
        <f>VLOOKUP($A42,'ADR Raw Data'!$B$6:$BE$43,'ADR Raw Data'!W$1,FALSE)</f>
        <v>3.0066977606424001</v>
      </c>
      <c r="AM42" s="60">
        <f>VLOOKUP($A42,'ADR Raw Data'!$B$6:$BE$43,'ADR Raw Data'!X$1,FALSE)</f>
        <v>0.58602009615456097</v>
      </c>
      <c r="AN42" s="61">
        <f>VLOOKUP($A42,'ADR Raw Data'!$B$6:$BE$43,'ADR Raw Data'!Y$1,FALSE)</f>
        <v>0.109859867269596</v>
      </c>
      <c r="AO42" s="60">
        <f>VLOOKUP($A42,'ADR Raw Data'!$B$6:$BE$43,'ADR Raw Data'!AA$1,FALSE)</f>
        <v>1.9419356530641201</v>
      </c>
      <c r="AP42" s="60">
        <f>VLOOKUP($A42,'ADR Raw Data'!$B$6:$BE$43,'ADR Raw Data'!AB$1,FALSE)</f>
        <v>2.08571496174824</v>
      </c>
      <c r="AQ42" s="61">
        <f>VLOOKUP($A42,'ADR Raw Data'!$B$6:$BE$43,'ADR Raw Data'!AC$1,FALSE)</f>
        <v>2.0246424108804799</v>
      </c>
      <c r="AR42" s="62">
        <f>VLOOKUP($A42,'ADR Raw Data'!$B$6:$BE$43,'ADR Raw Data'!AE$1,FALSE)</f>
        <v>0.824677461996008</v>
      </c>
      <c r="AS42" s="50"/>
      <c r="AT42" s="64">
        <f>VLOOKUP($A42,'RevPAR Raw Data'!$B$6:$BE$43,'RevPAR Raw Data'!G$1,FALSE)</f>
        <v>98.181311893823306</v>
      </c>
      <c r="AU42" s="65">
        <f>VLOOKUP($A42,'RevPAR Raw Data'!$B$6:$BE$43,'RevPAR Raw Data'!H$1,FALSE)</f>
        <v>113.15999032804</v>
      </c>
      <c r="AV42" s="65">
        <f>VLOOKUP($A42,'RevPAR Raw Data'!$B$6:$BE$43,'RevPAR Raw Data'!I$1,FALSE)</f>
        <v>121.396051959915</v>
      </c>
      <c r="AW42" s="65">
        <f>VLOOKUP($A42,'RevPAR Raw Data'!$B$6:$BE$43,'RevPAR Raw Data'!J$1,FALSE)</f>
        <v>128.051429569329</v>
      </c>
      <c r="AX42" s="65">
        <f>VLOOKUP($A42,'RevPAR Raw Data'!$B$6:$BE$43,'RevPAR Raw Data'!K$1,FALSE)</f>
        <v>131.054877354181</v>
      </c>
      <c r="AY42" s="66">
        <f>VLOOKUP($A42,'RevPAR Raw Data'!$B$6:$BE$43,'RevPAR Raw Data'!L$1,FALSE)</f>
        <v>118.368732221058</v>
      </c>
      <c r="AZ42" s="65">
        <f>VLOOKUP($A42,'RevPAR Raw Data'!$B$6:$BE$43,'RevPAR Raw Data'!N$1,FALSE)</f>
        <v>179.216309878831</v>
      </c>
      <c r="BA42" s="65">
        <f>VLOOKUP($A42,'RevPAR Raw Data'!$B$6:$BE$43,'RevPAR Raw Data'!O$1,FALSE)</f>
        <v>193.58616265011599</v>
      </c>
      <c r="BB42" s="66">
        <f>VLOOKUP($A42,'RevPAR Raw Data'!$B$6:$BE$43,'RevPAR Raw Data'!P$1,FALSE)</f>
        <v>186.40123626447399</v>
      </c>
      <c r="BC42" s="67">
        <f>VLOOKUP($A42,'RevPAR Raw Data'!$B$6:$BE$43,'RevPAR Raw Data'!R$1,FALSE)</f>
        <v>137.80659051917601</v>
      </c>
      <c r="BD42" s="63"/>
      <c r="BE42" s="59">
        <f>VLOOKUP($A42,'RevPAR Raw Data'!$B$6:$BE$43,'RevPAR Raw Data'!T$1,FALSE)</f>
        <v>-8.6677145012376595</v>
      </c>
      <c r="BF42" s="60">
        <f>VLOOKUP($A42,'RevPAR Raw Data'!$B$6:$BE$43,'RevPAR Raw Data'!U$1,FALSE)</f>
        <v>-1.49597041055612</v>
      </c>
      <c r="BG42" s="60">
        <f>VLOOKUP($A42,'RevPAR Raw Data'!$B$6:$BE$43,'RevPAR Raw Data'!V$1,FALSE)</f>
        <v>1.51638684664426</v>
      </c>
      <c r="BH42" s="60">
        <f>VLOOKUP($A42,'RevPAR Raw Data'!$B$6:$BE$43,'RevPAR Raw Data'!W$1,FALSE)</f>
        <v>8.1361060785097301</v>
      </c>
      <c r="BI42" s="60">
        <f>VLOOKUP($A42,'RevPAR Raw Data'!$B$6:$BE$43,'RevPAR Raw Data'!X$1,FALSE)</f>
        <v>4.4030384863808401</v>
      </c>
      <c r="BJ42" s="61">
        <f>VLOOKUP($A42,'RevPAR Raw Data'!$B$6:$BE$43,'RevPAR Raw Data'!Y$1,FALSE)</f>
        <v>1.0135846748006501</v>
      </c>
      <c r="BK42" s="60">
        <f>VLOOKUP($A42,'RevPAR Raw Data'!$B$6:$BE$43,'RevPAR Raw Data'!AA$1,FALSE)</f>
        <v>2.2682394225708302</v>
      </c>
      <c r="BL42" s="60">
        <f>VLOOKUP($A42,'RevPAR Raw Data'!$B$6:$BE$43,'RevPAR Raw Data'!AB$1,FALSE)</f>
        <v>3.0583831167779798</v>
      </c>
      <c r="BM42" s="61">
        <f>VLOOKUP($A42,'RevPAR Raw Data'!$B$6:$BE$43,'RevPAR Raw Data'!AC$1,FALSE)</f>
        <v>2.6770212133359599</v>
      </c>
      <c r="BN42" s="62">
        <f>VLOOKUP($A42,'RevPAR Raw Data'!$B$6:$BE$43,'RevPAR Raw Data'!AE$1,FALSE)</f>
        <v>1.65001546319381</v>
      </c>
    </row>
    <row r="43" spans="1:66" x14ac:dyDescent="0.35">
      <c r="A43" s="82" t="s">
        <v>82</v>
      </c>
      <c r="B43" s="59">
        <f>VLOOKUP($A43,'Occupancy Raw Data'!$B$6:$BE$43,'Occupancy Raw Data'!G$1,FALSE)</f>
        <v>61.842025866403802</v>
      </c>
      <c r="C43" s="60">
        <f>VLOOKUP($A43,'Occupancy Raw Data'!$B$6:$BE$43,'Occupancy Raw Data'!H$1,FALSE)</f>
        <v>73.4577709837681</v>
      </c>
      <c r="D43" s="60">
        <f>VLOOKUP($A43,'Occupancy Raw Data'!$B$6:$BE$43,'Occupancy Raw Data'!I$1,FALSE)</f>
        <v>77.015910050887996</v>
      </c>
      <c r="E43" s="60">
        <f>VLOOKUP($A43,'Occupancy Raw Data'!$B$6:$BE$43,'Occupancy Raw Data'!J$1,FALSE)</f>
        <v>75.342438200213195</v>
      </c>
      <c r="F43" s="60">
        <f>VLOOKUP($A43,'Occupancy Raw Data'!$B$6:$BE$43,'Occupancy Raw Data'!K$1,FALSE)</f>
        <v>70.414546332240405</v>
      </c>
      <c r="G43" s="61">
        <f>VLOOKUP($A43,'Occupancy Raw Data'!$B$6:$BE$43,'Occupancy Raw Data'!L$1,FALSE)</f>
        <v>71.614538286702697</v>
      </c>
      <c r="H43" s="60">
        <f>VLOOKUP($A43,'Occupancy Raw Data'!$B$6:$BE$43,'Occupancy Raw Data'!N$1,FALSE)</f>
        <v>70.416557716676294</v>
      </c>
      <c r="I43" s="60">
        <f>VLOOKUP($A43,'Occupancy Raw Data'!$B$6:$BE$43,'Occupancy Raw Data'!O$1,FALSE)</f>
        <v>74.829535169056797</v>
      </c>
      <c r="J43" s="61">
        <f>VLOOKUP($A43,'Occupancy Raw Data'!$B$6:$BE$43,'Occupancy Raw Data'!P$1,FALSE)</f>
        <v>72.623046442866595</v>
      </c>
      <c r="K43" s="62">
        <f>VLOOKUP($A43,'Occupancy Raw Data'!$B$6:$BE$43,'Occupancy Raw Data'!R$1,FALSE)</f>
        <v>71.902683474178104</v>
      </c>
      <c r="L43" s="63"/>
      <c r="M43" s="59">
        <f>VLOOKUP($A43,'Occupancy Raw Data'!$B$6:$BE$43,'Occupancy Raw Data'!T$1,FALSE)</f>
        <v>14.8390122026113</v>
      </c>
      <c r="N43" s="60">
        <f>VLOOKUP($A43,'Occupancy Raw Data'!$B$6:$BE$43,'Occupancy Raw Data'!U$1,FALSE)</f>
        <v>28.070528400127799</v>
      </c>
      <c r="O43" s="60">
        <f>VLOOKUP($A43,'Occupancy Raw Data'!$B$6:$BE$43,'Occupancy Raw Data'!V$1,FALSE)</f>
        <v>26.567765434957501</v>
      </c>
      <c r="P43" s="60">
        <f>VLOOKUP($A43,'Occupancy Raw Data'!$B$6:$BE$43,'Occupancy Raw Data'!W$1,FALSE)</f>
        <v>23.296563140275801</v>
      </c>
      <c r="Q43" s="60">
        <f>VLOOKUP($A43,'Occupancy Raw Data'!$B$6:$BE$43,'Occupancy Raw Data'!X$1,FALSE)</f>
        <v>17.877634823673201</v>
      </c>
      <c r="R43" s="61">
        <f>VLOOKUP($A43,'Occupancy Raw Data'!$B$6:$BE$43,'Occupancy Raw Data'!Y$1,FALSE)</f>
        <v>22.250893439836901</v>
      </c>
      <c r="S43" s="60">
        <f>VLOOKUP($A43,'Occupancy Raw Data'!$B$6:$BE$43,'Occupancy Raw Data'!AA$1,FALSE)</f>
        <v>7.0080837103632199</v>
      </c>
      <c r="T43" s="60">
        <f>VLOOKUP($A43,'Occupancy Raw Data'!$B$6:$BE$43,'Occupancy Raw Data'!AB$1,FALSE)</f>
        <v>6.2566691299531403</v>
      </c>
      <c r="U43" s="61">
        <f>VLOOKUP($A43,'Occupancy Raw Data'!$B$6:$BE$43,'Occupancy Raw Data'!AC$1,FALSE)</f>
        <v>6.6196389958220401</v>
      </c>
      <c r="V43" s="62">
        <f>VLOOKUP($A43,'Occupancy Raw Data'!$B$6:$BE$43,'Occupancy Raw Data'!AE$1,FALSE)</f>
        <v>17.288695318893399</v>
      </c>
      <c r="W43" s="63"/>
      <c r="X43" s="64">
        <f>VLOOKUP($A43,'ADR Raw Data'!$B$6:$BE$43,'ADR Raw Data'!G$1,FALSE)</f>
        <v>122.00018116177699</v>
      </c>
      <c r="Y43" s="65">
        <f>VLOOKUP($A43,'ADR Raw Data'!$B$6:$BE$43,'ADR Raw Data'!H$1,FALSE)</f>
        <v>135.202652446537</v>
      </c>
      <c r="Z43" s="65">
        <f>VLOOKUP($A43,'ADR Raw Data'!$B$6:$BE$43,'ADR Raw Data'!I$1,FALSE)</f>
        <v>139.284057456254</v>
      </c>
      <c r="AA43" s="65">
        <f>VLOOKUP($A43,'ADR Raw Data'!$B$6:$BE$43,'ADR Raw Data'!J$1,FALSE)</f>
        <v>137.10327086336599</v>
      </c>
      <c r="AB43" s="65">
        <f>VLOOKUP($A43,'ADR Raw Data'!$B$6:$BE$43,'ADR Raw Data'!K$1,FALSE)</f>
        <v>128.26099805758599</v>
      </c>
      <c r="AC43" s="66">
        <f>VLOOKUP($A43,'ADR Raw Data'!$B$6:$BE$43,'ADR Raw Data'!L$1,FALSE)</f>
        <v>132.83517039933</v>
      </c>
      <c r="AD43" s="65">
        <f>VLOOKUP($A43,'ADR Raw Data'!$B$6:$BE$43,'ADR Raw Data'!N$1,FALSE)</f>
        <v>117.91466165843001</v>
      </c>
      <c r="AE43" s="65">
        <f>VLOOKUP($A43,'ADR Raw Data'!$B$6:$BE$43,'ADR Raw Data'!O$1,FALSE)</f>
        <v>119.75487729484099</v>
      </c>
      <c r="AF43" s="66">
        <f>VLOOKUP($A43,'ADR Raw Data'!$B$6:$BE$43,'ADR Raw Data'!P$1,FALSE)</f>
        <v>118.86272489336901</v>
      </c>
      <c r="AG43" s="67">
        <f>VLOOKUP($A43,'ADR Raw Data'!$B$6:$BE$43,'ADR Raw Data'!R$1,FALSE)</f>
        <v>128.80304765520401</v>
      </c>
      <c r="AH43" s="63"/>
      <c r="AI43" s="59">
        <f>VLOOKUP($A43,'ADR Raw Data'!$B$6:$BE$43,'ADR Raw Data'!T$1,FALSE)</f>
        <v>19.574331950913699</v>
      </c>
      <c r="AJ43" s="60">
        <f>VLOOKUP($A43,'ADR Raw Data'!$B$6:$BE$43,'ADR Raw Data'!U$1,FALSE)</f>
        <v>24.7148060178497</v>
      </c>
      <c r="AK43" s="60">
        <f>VLOOKUP($A43,'ADR Raw Data'!$B$6:$BE$43,'ADR Raw Data'!V$1,FALSE)</f>
        <v>26.990060926717799</v>
      </c>
      <c r="AL43" s="60">
        <f>VLOOKUP($A43,'ADR Raw Data'!$B$6:$BE$43,'ADR Raw Data'!W$1,FALSE)</f>
        <v>25.517575677953602</v>
      </c>
      <c r="AM43" s="60">
        <f>VLOOKUP($A43,'ADR Raw Data'!$B$6:$BE$43,'ADR Raw Data'!X$1,FALSE)</f>
        <v>21.1702182133448</v>
      </c>
      <c r="AN43" s="61">
        <f>VLOOKUP($A43,'ADR Raw Data'!$B$6:$BE$43,'ADR Raw Data'!Y$1,FALSE)</f>
        <v>23.971031961299499</v>
      </c>
      <c r="AO43" s="60">
        <f>VLOOKUP($A43,'ADR Raw Data'!$B$6:$BE$43,'ADR Raw Data'!AA$1,FALSE)</f>
        <v>11.827080349354601</v>
      </c>
      <c r="AP43" s="60">
        <f>VLOOKUP($A43,'ADR Raw Data'!$B$6:$BE$43,'ADR Raw Data'!AB$1,FALSE)</f>
        <v>12.930783613398599</v>
      </c>
      <c r="AQ43" s="61">
        <f>VLOOKUP($A43,'ADR Raw Data'!$B$6:$BE$43,'ADR Raw Data'!AC$1,FALSE)</f>
        <v>12.3961397962217</v>
      </c>
      <c r="AR43" s="62">
        <f>VLOOKUP($A43,'ADR Raw Data'!$B$6:$BE$43,'ADR Raw Data'!AE$1,FALSE)</f>
        <v>20.707491171691501</v>
      </c>
      <c r="AS43" s="50"/>
      <c r="AT43" s="64">
        <f>VLOOKUP($A43,'RevPAR Raw Data'!$B$6:$BE$43,'RevPAR Raw Data'!G$1,FALSE)</f>
        <v>75.4473835911257</v>
      </c>
      <c r="AU43" s="65">
        <f>VLOOKUP($A43,'RevPAR Raw Data'!$B$6:$BE$43,'RevPAR Raw Data'!H$1,FALSE)</f>
        <v>99.316854798157493</v>
      </c>
      <c r="AV43" s="65">
        <f>VLOOKUP($A43,'RevPAR Raw Data'!$B$6:$BE$43,'RevPAR Raw Data'!I$1,FALSE)</f>
        <v>107.270884405736</v>
      </c>
      <c r="AW43" s="65">
        <f>VLOOKUP($A43,'RevPAR Raw Data'!$B$6:$BE$43,'RevPAR Raw Data'!J$1,FALSE)</f>
        <v>103.296947120703</v>
      </c>
      <c r="AX43" s="65">
        <f>VLOOKUP($A43,'RevPAR Raw Data'!$B$6:$BE$43,'RevPAR Raw Data'!K$1,FALSE)</f>
        <v>90.314399903453506</v>
      </c>
      <c r="AY43" s="66">
        <f>VLOOKUP($A43,'RevPAR Raw Data'!$B$6:$BE$43,'RevPAR Raw Data'!L$1,FALSE)</f>
        <v>95.129293963835295</v>
      </c>
      <c r="AZ43" s="65">
        <f>VLOOKUP($A43,'RevPAR Raw Data'!$B$6:$BE$43,'RevPAR Raw Data'!N$1,FALSE)</f>
        <v>83.031445783132497</v>
      </c>
      <c r="BA43" s="65">
        <f>VLOOKUP($A43,'RevPAR Raw Data'!$B$6:$BE$43,'RevPAR Raw Data'!O$1,FALSE)</f>
        <v>89.612018022004506</v>
      </c>
      <c r="BB43" s="66">
        <f>VLOOKUP($A43,'RevPAR Raw Data'!$B$6:$BE$43,'RevPAR Raw Data'!P$1,FALSE)</f>
        <v>86.321731902568501</v>
      </c>
      <c r="BC43" s="67">
        <f>VLOOKUP($A43,'RevPAR Raw Data'!$B$6:$BE$43,'RevPAR Raw Data'!R$1,FALSE)</f>
        <v>92.612847660616197</v>
      </c>
      <c r="BD43" s="63"/>
      <c r="BE43" s="59">
        <f>VLOOKUP($A43,'RevPAR Raw Data'!$B$6:$BE$43,'RevPAR Raw Data'!T$1,FALSE)</f>
        <v>37.317981660300802</v>
      </c>
      <c r="BF43" s="60">
        <f>VLOOKUP($A43,'RevPAR Raw Data'!$B$6:$BE$43,'RevPAR Raw Data'!U$1,FALSE)</f>
        <v>59.722911060254603</v>
      </c>
      <c r="BG43" s="60">
        <f>VLOOKUP($A43,'RevPAR Raw Data'!$B$6:$BE$43,'RevPAR Raw Data'!V$1,FALSE)</f>
        <v>60.728482439437897</v>
      </c>
      <c r="BH43" s="60">
        <f>VLOOKUP($A43,'RevPAR Raw Data'!$B$6:$BE$43,'RevPAR Raw Data'!W$1,FALSE)</f>
        <v>54.758856947911603</v>
      </c>
      <c r="BI43" s="60">
        <f>VLOOKUP($A43,'RevPAR Raw Data'!$B$6:$BE$43,'RevPAR Raw Data'!X$1,FALSE)</f>
        <v>42.832587340574598</v>
      </c>
      <c r="BJ43" s="61">
        <f>VLOOKUP($A43,'RevPAR Raw Data'!$B$6:$BE$43,'RevPAR Raw Data'!Y$1,FALSE)</f>
        <v>51.555694179274397</v>
      </c>
      <c r="BK43" s="60">
        <f>VLOOKUP($A43,'RevPAR Raw Data'!$B$6:$BE$43,'RevPAR Raw Data'!AA$1,FALSE)</f>
        <v>19.664015751092499</v>
      </c>
      <c r="BL43" s="60">
        <f>VLOOKUP($A43,'RevPAR Raw Data'!$B$6:$BE$43,'RevPAR Raw Data'!AB$1,FALSE)</f>
        <v>19.996489089952298</v>
      </c>
      <c r="BM43" s="61">
        <f>VLOOKUP($A43,'RevPAR Raw Data'!$B$6:$BE$43,'RevPAR Raw Data'!AC$1,FALSE)</f>
        <v>19.836358495971002</v>
      </c>
      <c r="BN43" s="62">
        <f>VLOOKUP($A43,'RevPAR Raw Data'!$B$6:$BE$43,'RevPAR Raw Data'!AE$1,FALSE)</f>
        <v>41.576241547445498</v>
      </c>
    </row>
    <row r="44" spans="1:66" x14ac:dyDescent="0.35">
      <c r="A44" s="81" t="s">
        <v>83</v>
      </c>
      <c r="B44" s="59">
        <f>VLOOKUP($A44,'Occupancy Raw Data'!$B$6:$BE$43,'Occupancy Raw Data'!G$1,FALSE)</f>
        <v>54.281473234993904</v>
      </c>
      <c r="C44" s="60">
        <f>VLOOKUP($A44,'Occupancy Raw Data'!$B$6:$BE$43,'Occupancy Raw Data'!H$1,FALSE)</f>
        <v>61.137396790054702</v>
      </c>
      <c r="D44" s="60">
        <f>VLOOKUP($A44,'Occupancy Raw Data'!$B$6:$BE$43,'Occupancy Raw Data'!I$1,FALSE)</f>
        <v>62.881528898784602</v>
      </c>
      <c r="E44" s="60">
        <f>VLOOKUP($A44,'Occupancy Raw Data'!$B$6:$BE$43,'Occupancy Raw Data'!J$1,FALSE)</f>
        <v>62.528991557658401</v>
      </c>
      <c r="F44" s="60">
        <f>VLOOKUP($A44,'Occupancy Raw Data'!$B$6:$BE$43,'Occupancy Raw Data'!K$1,FALSE)</f>
        <v>62.807310511179097</v>
      </c>
      <c r="G44" s="61">
        <f>VLOOKUP($A44,'Occupancy Raw Data'!$B$6:$BE$43,'Occupancy Raw Data'!L$1,FALSE)</f>
        <v>60.727340198534101</v>
      </c>
      <c r="H44" s="60">
        <f>VLOOKUP($A44,'Occupancy Raw Data'!$B$6:$BE$43,'Occupancy Raw Data'!N$1,FALSE)</f>
        <v>70.720846089618703</v>
      </c>
      <c r="I44" s="60">
        <f>VLOOKUP($A44,'Occupancy Raw Data'!$B$6:$BE$43,'Occupancy Raw Data'!O$1,FALSE)</f>
        <v>74.236942202430598</v>
      </c>
      <c r="J44" s="61">
        <f>VLOOKUP($A44,'Occupancy Raw Data'!$B$6:$BE$43,'Occupancy Raw Data'!P$1,FALSE)</f>
        <v>72.478894146024601</v>
      </c>
      <c r="K44" s="62">
        <f>VLOOKUP($A44,'Occupancy Raw Data'!$B$6:$BE$43,'Occupancy Raw Data'!R$1,FALSE)</f>
        <v>64.084927040674302</v>
      </c>
      <c r="L44" s="63"/>
      <c r="M44" s="59">
        <f>VLOOKUP($A44,'Occupancy Raw Data'!$B$6:$BE$43,'Occupancy Raw Data'!T$1,FALSE)</f>
        <v>-2.1280331146151199</v>
      </c>
      <c r="N44" s="60">
        <f>VLOOKUP($A44,'Occupancy Raw Data'!$B$6:$BE$43,'Occupancy Raw Data'!U$1,FALSE)</f>
        <v>-2.7092821720809601</v>
      </c>
      <c r="O44" s="60">
        <f>VLOOKUP($A44,'Occupancy Raw Data'!$B$6:$BE$43,'Occupancy Raw Data'!V$1,FALSE)</f>
        <v>-1.8472441135151501</v>
      </c>
      <c r="P44" s="60">
        <f>VLOOKUP($A44,'Occupancy Raw Data'!$B$6:$BE$43,'Occupancy Raw Data'!W$1,FALSE)</f>
        <v>-4.3512373603393799</v>
      </c>
      <c r="Q44" s="60">
        <f>VLOOKUP($A44,'Occupancy Raw Data'!$B$6:$BE$43,'Occupancy Raw Data'!X$1,FALSE)</f>
        <v>-6.2285200557080103</v>
      </c>
      <c r="R44" s="61">
        <f>VLOOKUP($A44,'Occupancy Raw Data'!$B$6:$BE$43,'Occupancy Raw Data'!Y$1,FALSE)</f>
        <v>-3.52141036253636</v>
      </c>
      <c r="S44" s="60">
        <f>VLOOKUP($A44,'Occupancy Raw Data'!$B$6:$BE$43,'Occupancy Raw Data'!AA$1,FALSE)</f>
        <v>-8.8278156717346796</v>
      </c>
      <c r="T44" s="60">
        <f>VLOOKUP($A44,'Occupancy Raw Data'!$B$6:$BE$43,'Occupancy Raw Data'!AB$1,FALSE)</f>
        <v>-10.113152912553</v>
      </c>
      <c r="U44" s="61">
        <f>VLOOKUP($A44,'Occupancy Raw Data'!$B$6:$BE$43,'Occupancy Raw Data'!AC$1,FALSE)</f>
        <v>-9.4906316945684708</v>
      </c>
      <c r="V44" s="62">
        <f>VLOOKUP($A44,'Occupancy Raw Data'!$B$6:$BE$43,'Occupancy Raw Data'!AE$1,FALSE)</f>
        <v>-5.5345993190497698</v>
      </c>
      <c r="W44" s="63"/>
      <c r="X44" s="64">
        <f>VLOOKUP($A44,'ADR Raw Data'!$B$6:$BE$43,'ADR Raw Data'!G$1,FALSE)</f>
        <v>94.927010767390101</v>
      </c>
      <c r="Y44" s="65">
        <f>VLOOKUP($A44,'ADR Raw Data'!$B$6:$BE$43,'ADR Raw Data'!H$1,FALSE)</f>
        <v>95.822320182094003</v>
      </c>
      <c r="Z44" s="65">
        <f>VLOOKUP($A44,'ADR Raw Data'!$B$6:$BE$43,'ADR Raw Data'!I$1,FALSE)</f>
        <v>97.715908822661504</v>
      </c>
      <c r="AA44" s="65">
        <f>VLOOKUP($A44,'ADR Raw Data'!$B$6:$BE$43,'ADR Raw Data'!J$1,FALSE)</f>
        <v>96.193729970326402</v>
      </c>
      <c r="AB44" s="65">
        <f>VLOOKUP($A44,'ADR Raw Data'!$B$6:$BE$43,'ADR Raw Data'!K$1,FALSE)</f>
        <v>97.651660265878803</v>
      </c>
      <c r="AC44" s="66">
        <f>VLOOKUP($A44,'ADR Raw Data'!$B$6:$BE$43,'ADR Raw Data'!L$1,FALSE)</f>
        <v>96.509301842402706</v>
      </c>
      <c r="AD44" s="65">
        <f>VLOOKUP($A44,'ADR Raw Data'!$B$6:$BE$43,'ADR Raw Data'!N$1,FALSE)</f>
        <v>113.42893742621</v>
      </c>
      <c r="AE44" s="65">
        <f>VLOOKUP($A44,'ADR Raw Data'!$B$6:$BE$43,'ADR Raw Data'!O$1,FALSE)</f>
        <v>115.02712071982</v>
      </c>
      <c r="AF44" s="66">
        <f>VLOOKUP($A44,'ADR Raw Data'!$B$6:$BE$43,'ADR Raw Data'!P$1,FALSE)</f>
        <v>114.24741184</v>
      </c>
      <c r="AG44" s="67">
        <f>VLOOKUP($A44,'ADR Raw Data'!$B$6:$BE$43,'ADR Raw Data'!R$1,FALSE)</f>
        <v>102.24115378252</v>
      </c>
      <c r="AH44" s="63"/>
      <c r="AI44" s="59">
        <f>VLOOKUP($A44,'ADR Raw Data'!$B$6:$BE$43,'ADR Raw Data'!T$1,FALSE)</f>
        <v>3.42880298957036</v>
      </c>
      <c r="AJ44" s="60">
        <f>VLOOKUP($A44,'ADR Raw Data'!$B$6:$BE$43,'ADR Raw Data'!U$1,FALSE)</f>
        <v>2.1517390944420902</v>
      </c>
      <c r="AK44" s="60">
        <f>VLOOKUP($A44,'ADR Raw Data'!$B$6:$BE$43,'ADR Raw Data'!V$1,FALSE)</f>
        <v>4.9828529272020701</v>
      </c>
      <c r="AL44" s="60">
        <f>VLOOKUP($A44,'ADR Raw Data'!$B$6:$BE$43,'ADR Raw Data'!W$1,FALSE)</f>
        <v>3.6612643561983198</v>
      </c>
      <c r="AM44" s="60">
        <f>VLOOKUP($A44,'ADR Raw Data'!$B$6:$BE$43,'ADR Raw Data'!X$1,FALSE)</f>
        <v>1.1008538093254201</v>
      </c>
      <c r="AN44" s="61">
        <f>VLOOKUP($A44,'ADR Raw Data'!$B$6:$BE$43,'ADR Raw Data'!Y$1,FALSE)</f>
        <v>3.0171498637930698</v>
      </c>
      <c r="AO44" s="60">
        <f>VLOOKUP($A44,'ADR Raw Data'!$B$6:$BE$43,'ADR Raw Data'!AA$1,FALSE)</f>
        <v>3.0152314575674799</v>
      </c>
      <c r="AP44" s="60">
        <f>VLOOKUP($A44,'ADR Raw Data'!$B$6:$BE$43,'ADR Raw Data'!AB$1,FALSE)</f>
        <v>1.2834043493531</v>
      </c>
      <c r="AQ44" s="61">
        <f>VLOOKUP($A44,'ADR Raw Data'!$B$6:$BE$43,'ADR Raw Data'!AC$1,FALSE)</f>
        <v>2.1037285249275199</v>
      </c>
      <c r="AR44" s="62">
        <f>VLOOKUP($A44,'ADR Raw Data'!$B$6:$BE$43,'ADR Raw Data'!AE$1,FALSE)</f>
        <v>2.4208715064042399</v>
      </c>
      <c r="AS44" s="50"/>
      <c r="AT44" s="64">
        <f>VLOOKUP($A44,'RevPAR Raw Data'!$B$6:$BE$43,'RevPAR Raw Data'!G$1,FALSE)</f>
        <v>51.527779942480699</v>
      </c>
      <c r="AU44" s="65">
        <f>VLOOKUP($A44,'RevPAR Raw Data'!$B$6:$BE$43,'RevPAR Raw Data'!H$1,FALSE)</f>
        <v>58.583272103163502</v>
      </c>
      <c r="AV44" s="65">
        <f>VLOOKUP($A44,'RevPAR Raw Data'!$B$6:$BE$43,'RevPAR Raw Data'!I$1,FALSE)</f>
        <v>61.445257445031999</v>
      </c>
      <c r="AW44" s="65">
        <f>VLOOKUP($A44,'RevPAR Raw Data'!$B$6:$BE$43,'RevPAR Raw Data'!J$1,FALSE)</f>
        <v>60.148969292142098</v>
      </c>
      <c r="AX44" s="65">
        <f>VLOOKUP($A44,'RevPAR Raw Data'!$B$6:$BE$43,'RevPAR Raw Data'!K$1,FALSE)</f>
        <v>61.332381482512197</v>
      </c>
      <c r="AY44" s="66">
        <f>VLOOKUP($A44,'RevPAR Raw Data'!$B$6:$BE$43,'RevPAR Raw Data'!L$1,FALSE)</f>
        <v>58.607532053066102</v>
      </c>
      <c r="AZ44" s="65">
        <f>VLOOKUP($A44,'RevPAR Raw Data'!$B$6:$BE$43,'RevPAR Raw Data'!N$1,FALSE)</f>
        <v>80.217904258279901</v>
      </c>
      <c r="BA44" s="65">
        <f>VLOOKUP($A44,'RevPAR Raw Data'!$B$6:$BE$43,'RevPAR Raw Data'!O$1,FALSE)</f>
        <v>85.392617125892897</v>
      </c>
      <c r="BB44" s="66">
        <f>VLOOKUP($A44,'RevPAR Raw Data'!$B$6:$BE$43,'RevPAR Raw Data'!P$1,FALSE)</f>
        <v>82.805260692086406</v>
      </c>
      <c r="BC44" s="67">
        <f>VLOOKUP($A44,'RevPAR Raw Data'!$B$6:$BE$43,'RevPAR Raw Data'!R$1,FALSE)</f>
        <v>65.521168807071902</v>
      </c>
      <c r="BD44" s="63"/>
      <c r="BE44" s="59">
        <f>VLOOKUP($A44,'RevPAR Raw Data'!$B$6:$BE$43,'RevPAR Raw Data'!T$1,FALSE)</f>
        <v>1.2278038119022601</v>
      </c>
      <c r="BF44" s="60">
        <f>VLOOKUP($A44,'RevPAR Raw Data'!$B$6:$BE$43,'RevPAR Raw Data'!U$1,FALSE)</f>
        <v>-0.61583976131428397</v>
      </c>
      <c r="BG44" s="60">
        <f>VLOOKUP($A44,'RevPAR Raw Data'!$B$6:$BE$43,'RevPAR Raw Data'!V$1,FALSE)</f>
        <v>3.0435633563040501</v>
      </c>
      <c r="BH44" s="60">
        <f>VLOOKUP($A44,'RevPAR Raw Data'!$B$6:$BE$43,'RevPAR Raw Data'!W$1,FALSE)</f>
        <v>-0.84928330666875396</v>
      </c>
      <c r="BI44" s="60">
        <f>VLOOKUP($A44,'RevPAR Raw Data'!$B$6:$BE$43,'RevPAR Raw Data'!X$1,FALSE)</f>
        <v>-5.1962331466804397</v>
      </c>
      <c r="BJ44" s="61">
        <f>VLOOKUP($A44,'RevPAR Raw Data'!$B$6:$BE$43,'RevPAR Raw Data'!Y$1,FALSE)</f>
        <v>-0.61050672670015305</v>
      </c>
      <c r="BK44" s="60">
        <f>VLOOKUP($A44,'RevPAR Raw Data'!$B$6:$BE$43,'RevPAR Raw Data'!AA$1,FALSE)</f>
        <v>-6.0787632893174104</v>
      </c>
      <c r="BL44" s="60">
        <f>VLOOKUP($A44,'RevPAR Raw Data'!$B$6:$BE$43,'RevPAR Raw Data'!AB$1,FALSE)</f>
        <v>-8.9595412075363896</v>
      </c>
      <c r="BM44" s="61">
        <f>VLOOKUP($A44,'RevPAR Raw Data'!$B$6:$BE$43,'RevPAR Raw Data'!AC$1,FALSE)</f>
        <v>-7.5865602957954001</v>
      </c>
      <c r="BN44" s="62">
        <f>VLOOKUP($A44,'RevPAR Raw Data'!$B$6:$BE$43,'RevPAR Raw Data'!AE$1,FALSE)</f>
        <v>-3.2477133505540401</v>
      </c>
    </row>
    <row r="45" spans="1:66" x14ac:dyDescent="0.35">
      <c r="A45" s="83" t="s">
        <v>84</v>
      </c>
      <c r="B45" s="59">
        <f>VLOOKUP($A45,'Occupancy Raw Data'!$B$6:$BE$43,'Occupancy Raw Data'!G$1,FALSE)</f>
        <v>47.2713491662455</v>
      </c>
      <c r="C45" s="60">
        <f>VLOOKUP($A45,'Occupancy Raw Data'!$B$6:$BE$43,'Occupancy Raw Data'!H$1,FALSE)</f>
        <v>60.257705912076801</v>
      </c>
      <c r="D45" s="60">
        <f>VLOOKUP($A45,'Occupancy Raw Data'!$B$6:$BE$43,'Occupancy Raw Data'!I$1,FALSE)</f>
        <v>64.502273875694698</v>
      </c>
      <c r="E45" s="60">
        <f>VLOOKUP($A45,'Occupancy Raw Data'!$B$6:$BE$43,'Occupancy Raw Data'!J$1,FALSE)</f>
        <v>65.2349671551288</v>
      </c>
      <c r="F45" s="60">
        <f>VLOOKUP($A45,'Occupancy Raw Data'!$B$6:$BE$43,'Occupancy Raw Data'!K$1,FALSE)</f>
        <v>63.6179888832743</v>
      </c>
      <c r="G45" s="61">
        <f>VLOOKUP($A45,'Occupancy Raw Data'!$B$6:$BE$43,'Occupancy Raw Data'!L$1,FALSE)</f>
        <v>60.176856998483998</v>
      </c>
      <c r="H45" s="60">
        <f>VLOOKUP($A45,'Occupancy Raw Data'!$B$6:$BE$43,'Occupancy Raw Data'!N$1,FALSE)</f>
        <v>66.245578575037797</v>
      </c>
      <c r="I45" s="60">
        <f>VLOOKUP($A45,'Occupancy Raw Data'!$B$6:$BE$43,'Occupancy Raw Data'!O$1,FALSE)</f>
        <v>65.108640727640207</v>
      </c>
      <c r="J45" s="61">
        <f>VLOOKUP($A45,'Occupancy Raw Data'!$B$6:$BE$43,'Occupancy Raw Data'!P$1,FALSE)</f>
        <v>65.677109651338995</v>
      </c>
      <c r="K45" s="62">
        <f>VLOOKUP($A45,'Occupancy Raw Data'!$B$6:$BE$43,'Occupancy Raw Data'!R$1,FALSE)</f>
        <v>61.748357756442601</v>
      </c>
      <c r="L45" s="63"/>
      <c r="M45" s="59">
        <f>VLOOKUP($A45,'Occupancy Raw Data'!$B$6:$BE$43,'Occupancy Raw Data'!T$1,FALSE)</f>
        <v>-8.15918141956098</v>
      </c>
      <c r="N45" s="60">
        <f>VLOOKUP($A45,'Occupancy Raw Data'!$B$6:$BE$43,'Occupancy Raw Data'!U$1,FALSE)</f>
        <v>7.80247252016619</v>
      </c>
      <c r="O45" s="60">
        <f>VLOOKUP($A45,'Occupancy Raw Data'!$B$6:$BE$43,'Occupancy Raw Data'!V$1,FALSE)</f>
        <v>7.6481507358951699</v>
      </c>
      <c r="P45" s="60">
        <f>VLOOKUP($A45,'Occupancy Raw Data'!$B$6:$BE$43,'Occupancy Raw Data'!W$1,FALSE)</f>
        <v>8.5520771447478801</v>
      </c>
      <c r="Q45" s="60">
        <f>VLOOKUP($A45,'Occupancy Raw Data'!$B$6:$BE$43,'Occupancy Raw Data'!X$1,FALSE)</f>
        <v>8.4013460963077105</v>
      </c>
      <c r="R45" s="61">
        <f>VLOOKUP($A45,'Occupancy Raw Data'!$B$6:$BE$43,'Occupancy Raw Data'!Y$1,FALSE)</f>
        <v>5.17858850442612</v>
      </c>
      <c r="S45" s="60">
        <f>VLOOKUP($A45,'Occupancy Raw Data'!$B$6:$BE$43,'Occupancy Raw Data'!AA$1,FALSE)</f>
        <v>-12.790908310848801</v>
      </c>
      <c r="T45" s="60">
        <f>VLOOKUP($A45,'Occupancy Raw Data'!$B$6:$BE$43,'Occupancy Raw Data'!AB$1,FALSE)</f>
        <v>-15.0190140551935</v>
      </c>
      <c r="U45" s="61">
        <f>VLOOKUP($A45,'Occupancy Raw Data'!$B$6:$BE$43,'Occupancy Raw Data'!AC$1,FALSE)</f>
        <v>-13.9097346462177</v>
      </c>
      <c r="V45" s="62">
        <f>VLOOKUP($A45,'Occupancy Raw Data'!$B$6:$BE$43,'Occupancy Raw Data'!AE$1,FALSE)</f>
        <v>-1.46101853931746</v>
      </c>
      <c r="W45" s="63"/>
      <c r="X45" s="64">
        <f>VLOOKUP($A45,'ADR Raw Data'!$B$6:$BE$43,'ADR Raw Data'!G$1,FALSE)</f>
        <v>89.995729556386905</v>
      </c>
      <c r="Y45" s="65">
        <f>VLOOKUP($A45,'ADR Raw Data'!$B$6:$BE$43,'ADR Raw Data'!H$1,FALSE)</f>
        <v>91.623358490566005</v>
      </c>
      <c r="Z45" s="65">
        <f>VLOOKUP($A45,'ADR Raw Data'!$B$6:$BE$43,'ADR Raw Data'!I$1,FALSE)</f>
        <v>98.883654524089295</v>
      </c>
      <c r="AA45" s="65">
        <f>VLOOKUP($A45,'ADR Raw Data'!$B$6:$BE$43,'ADR Raw Data'!J$1,FALSE)</f>
        <v>94.815205267234703</v>
      </c>
      <c r="AB45" s="65">
        <f>VLOOKUP($A45,'ADR Raw Data'!$B$6:$BE$43,'ADR Raw Data'!K$1,FALSE)</f>
        <v>96.689749801429699</v>
      </c>
      <c r="AC45" s="66">
        <f>VLOOKUP($A45,'ADR Raw Data'!$B$6:$BE$43,'ADR Raw Data'!L$1,FALSE)</f>
        <v>94.687323872701299</v>
      </c>
      <c r="AD45" s="65">
        <f>VLOOKUP($A45,'ADR Raw Data'!$B$6:$BE$43,'ADR Raw Data'!N$1,FALSE)</f>
        <v>108.06406178489701</v>
      </c>
      <c r="AE45" s="65">
        <f>VLOOKUP($A45,'ADR Raw Data'!$B$6:$BE$43,'ADR Raw Data'!O$1,FALSE)</f>
        <v>107.406107877376</v>
      </c>
      <c r="AF45" s="66">
        <f>VLOOKUP($A45,'ADR Raw Data'!$B$6:$BE$43,'ADR Raw Data'!P$1,FALSE)</f>
        <v>107.73793229467201</v>
      </c>
      <c r="AG45" s="67">
        <f>VLOOKUP($A45,'ADR Raw Data'!$B$6:$BE$43,'ADR Raw Data'!R$1,FALSE)</f>
        <v>98.653311316343206</v>
      </c>
      <c r="AH45" s="63"/>
      <c r="AI45" s="59">
        <f>VLOOKUP($A45,'ADR Raw Data'!$B$6:$BE$43,'ADR Raw Data'!T$1,FALSE)</f>
        <v>8.0664706923317198</v>
      </c>
      <c r="AJ45" s="60">
        <f>VLOOKUP($A45,'ADR Raw Data'!$B$6:$BE$43,'ADR Raw Data'!U$1,FALSE)</f>
        <v>9.0952381593878595</v>
      </c>
      <c r="AK45" s="60">
        <f>VLOOKUP($A45,'ADR Raw Data'!$B$6:$BE$43,'ADR Raw Data'!V$1,FALSE)</f>
        <v>16.120760560699999</v>
      </c>
      <c r="AL45" s="60">
        <f>VLOOKUP($A45,'ADR Raw Data'!$B$6:$BE$43,'ADR Raw Data'!W$1,FALSE)</f>
        <v>12.3841319786952</v>
      </c>
      <c r="AM45" s="60">
        <f>VLOOKUP($A45,'ADR Raw Data'!$B$6:$BE$43,'ADR Raw Data'!X$1,FALSE)</f>
        <v>13.8070348738852</v>
      </c>
      <c r="AN45" s="61">
        <f>VLOOKUP($A45,'ADR Raw Data'!$B$6:$BE$43,'ADR Raw Data'!Y$1,FALSE)</f>
        <v>12.211142865616701</v>
      </c>
      <c r="AO45" s="60">
        <f>VLOOKUP($A45,'ADR Raw Data'!$B$6:$BE$43,'ADR Raw Data'!AA$1,FALSE)</f>
        <v>10.5554345405492</v>
      </c>
      <c r="AP45" s="60">
        <f>VLOOKUP($A45,'ADR Raw Data'!$B$6:$BE$43,'ADR Raw Data'!AB$1,FALSE)</f>
        <v>8.7419276923099893</v>
      </c>
      <c r="AQ45" s="61">
        <f>VLOOKUP($A45,'ADR Raw Data'!$B$6:$BE$43,'ADR Raw Data'!AC$1,FALSE)</f>
        <v>9.6443986700777202</v>
      </c>
      <c r="AR45" s="62">
        <f>VLOOKUP($A45,'ADR Raw Data'!$B$6:$BE$43,'ADR Raw Data'!AE$1,FALSE)</f>
        <v>10.5849131509476</v>
      </c>
      <c r="AS45" s="50"/>
      <c r="AT45" s="64">
        <f>VLOOKUP($A45,'RevPAR Raw Data'!$B$6:$BE$43,'RevPAR Raw Data'!G$1,FALSE)</f>
        <v>42.542195553309703</v>
      </c>
      <c r="AU45" s="65">
        <f>VLOOKUP($A45,'RevPAR Raw Data'!$B$6:$BE$43,'RevPAR Raw Data'!H$1,FALSE)</f>
        <v>55.210133906013098</v>
      </c>
      <c r="AV45" s="65">
        <f>VLOOKUP($A45,'RevPAR Raw Data'!$B$6:$BE$43,'RevPAR Raw Data'!I$1,FALSE)</f>
        <v>63.782205659423902</v>
      </c>
      <c r="AW45" s="65">
        <f>VLOOKUP($A45,'RevPAR Raw Data'!$B$6:$BE$43,'RevPAR Raw Data'!J$1,FALSE)</f>
        <v>61.852668014148499</v>
      </c>
      <c r="AX45" s="65">
        <f>VLOOKUP($A45,'RevPAR Raw Data'!$B$6:$BE$43,'RevPAR Raw Data'!K$1,FALSE)</f>
        <v>61.512074279939299</v>
      </c>
      <c r="AY45" s="66">
        <f>VLOOKUP($A45,'RevPAR Raw Data'!$B$6:$BE$43,'RevPAR Raw Data'!L$1,FALSE)</f>
        <v>56.979855482566897</v>
      </c>
      <c r="AZ45" s="65">
        <f>VLOOKUP($A45,'RevPAR Raw Data'!$B$6:$BE$43,'RevPAR Raw Data'!N$1,FALSE)</f>
        <v>71.587662961091397</v>
      </c>
      <c r="BA45" s="65">
        <f>VLOOKUP($A45,'RevPAR Raw Data'!$B$6:$BE$43,'RevPAR Raw Data'!O$1,FALSE)</f>
        <v>69.930656897422907</v>
      </c>
      <c r="BB45" s="66">
        <f>VLOOKUP($A45,'RevPAR Raw Data'!$B$6:$BE$43,'RevPAR Raw Data'!P$1,FALSE)</f>
        <v>70.759159929257194</v>
      </c>
      <c r="BC45" s="67">
        <f>VLOOKUP($A45,'RevPAR Raw Data'!$B$6:$BE$43,'RevPAR Raw Data'!R$1,FALSE)</f>
        <v>60.916799610192697</v>
      </c>
      <c r="BD45" s="63"/>
      <c r="BE45" s="59">
        <f>VLOOKUP($A45,'RevPAR Raw Data'!$B$6:$BE$43,'RevPAR Raw Data'!T$1,FALSE)</f>
        <v>-0.75086870517232196</v>
      </c>
      <c r="BF45" s="60">
        <f>VLOOKUP($A45,'RevPAR Raw Data'!$B$6:$BE$43,'RevPAR Raw Data'!U$1,FALSE)</f>
        <v>17.6073641375839</v>
      </c>
      <c r="BG45" s="60">
        <f>VLOOKUP($A45,'RevPAR Raw Data'!$B$6:$BE$43,'RevPAR Raw Data'!V$1,FALSE)</f>
        <v>25.0018513640503</v>
      </c>
      <c r="BH45" s="60">
        <f>VLOOKUP($A45,'RevPAR Raw Data'!$B$6:$BE$43,'RevPAR Raw Data'!W$1,FALSE)</f>
        <v>21.995309643968501</v>
      </c>
      <c r="BI45" s="60">
        <f>VLOOKUP($A45,'RevPAR Raw Data'!$B$6:$BE$43,'RevPAR Raw Data'!X$1,FALSE)</f>
        <v>23.368357755585901</v>
      </c>
      <c r="BJ45" s="61">
        <f>VLOOKUP($A45,'RevPAR Raw Data'!$B$6:$BE$43,'RevPAR Raw Data'!Y$1,FALSE)</f>
        <v>18.022096210740699</v>
      </c>
      <c r="BK45" s="60">
        <f>VLOOKUP($A45,'RevPAR Raw Data'!$B$6:$BE$43,'RevPAR Raw Data'!AA$1,FALSE)</f>
        <v>-3.5856097241929001</v>
      </c>
      <c r="BL45" s="60">
        <f>VLOOKUP($A45,'RevPAR Raw Data'!$B$6:$BE$43,'RevPAR Raw Data'!AB$1,FALSE)</f>
        <v>-7.5900377116864703</v>
      </c>
      <c r="BM45" s="61">
        <f>VLOOKUP($A45,'RevPAR Raw Data'!$B$6:$BE$43,'RevPAR Raw Data'!AC$1,FALSE)</f>
        <v>-5.6068462393711496</v>
      </c>
      <c r="BN45" s="62">
        <f>VLOOKUP($A45,'RevPAR Raw Data'!$B$6:$BE$43,'RevPAR Raw Data'!AE$1,FALSE)</f>
        <v>8.9692470681241794</v>
      </c>
    </row>
    <row r="46" spans="1:66" x14ac:dyDescent="0.35">
      <c r="A46" s="84" t="s">
        <v>85</v>
      </c>
      <c r="B46" s="59">
        <f>VLOOKUP($A46,'Occupancy Raw Data'!$B$6:$BE$43,'Occupancy Raw Data'!G$1,FALSE)</f>
        <v>45.712842530622503</v>
      </c>
      <c r="C46" s="60">
        <f>VLOOKUP($A46,'Occupancy Raw Data'!$B$6:$BE$43,'Occupancy Raw Data'!H$1,FALSE)</f>
        <v>56.825356736961702</v>
      </c>
      <c r="D46" s="60">
        <f>VLOOKUP($A46,'Occupancy Raw Data'!$B$6:$BE$43,'Occupancy Raw Data'!I$1,FALSE)</f>
        <v>58.908953150650298</v>
      </c>
      <c r="E46" s="60">
        <f>VLOOKUP($A46,'Occupancy Raw Data'!$B$6:$BE$43,'Occupancy Raw Data'!J$1,FALSE)</f>
        <v>60.626341709811797</v>
      </c>
      <c r="F46" s="60">
        <f>VLOOKUP($A46,'Occupancy Raw Data'!$B$6:$BE$43,'Occupancy Raw Data'!K$1,FALSE)</f>
        <v>64.995580250031495</v>
      </c>
      <c r="G46" s="61">
        <f>VLOOKUP($A46,'Occupancy Raw Data'!$B$6:$BE$43,'Occupancy Raw Data'!L$1,FALSE)</f>
        <v>57.4138148756156</v>
      </c>
      <c r="H46" s="60">
        <f>VLOOKUP($A46,'Occupancy Raw Data'!$B$6:$BE$43,'Occupancy Raw Data'!N$1,FALSE)</f>
        <v>77.156206591741295</v>
      </c>
      <c r="I46" s="60">
        <f>VLOOKUP($A46,'Occupancy Raw Data'!$B$6:$BE$43,'Occupancy Raw Data'!O$1,FALSE)</f>
        <v>73.771940901628895</v>
      </c>
      <c r="J46" s="61">
        <f>VLOOKUP($A46,'Occupancy Raw Data'!$B$6:$BE$43,'Occupancy Raw Data'!P$1,FALSE)</f>
        <v>75.464073746685102</v>
      </c>
      <c r="K46" s="62">
        <f>VLOOKUP($A46,'Occupancy Raw Data'!$B$6:$BE$43,'Occupancy Raw Data'!R$1,FALSE)</f>
        <v>62.571031695921199</v>
      </c>
      <c r="L46" s="63"/>
      <c r="M46" s="59">
        <f>VLOOKUP($A46,'Occupancy Raw Data'!$B$6:$BE$43,'Occupancy Raw Data'!T$1,FALSE)</f>
        <v>-12.7079816734989</v>
      </c>
      <c r="N46" s="60">
        <f>VLOOKUP($A46,'Occupancy Raw Data'!$B$6:$BE$43,'Occupancy Raw Data'!U$1,FALSE)</f>
        <v>-5.8577405857740503</v>
      </c>
      <c r="O46" s="60">
        <f>VLOOKUP($A46,'Occupancy Raw Data'!$B$6:$BE$43,'Occupancy Raw Data'!V$1,FALSE)</f>
        <v>-5.3560559951308502</v>
      </c>
      <c r="P46" s="60">
        <f>VLOOKUP($A46,'Occupancy Raw Data'!$B$6:$BE$43,'Occupancy Raw Data'!W$1,FALSE)</f>
        <v>-6.1388074291299999</v>
      </c>
      <c r="Q46" s="60">
        <f>VLOOKUP($A46,'Occupancy Raw Data'!$B$6:$BE$43,'Occupancy Raw Data'!X$1,FALSE)</f>
        <v>-3.6503182328715802</v>
      </c>
      <c r="R46" s="61">
        <f>VLOOKUP($A46,'Occupancy Raw Data'!$B$6:$BE$43,'Occupancy Raw Data'!Y$1,FALSE)</f>
        <v>-6.4985810060461402</v>
      </c>
      <c r="S46" s="60">
        <f>VLOOKUP($A46,'Occupancy Raw Data'!$B$6:$BE$43,'Occupancy Raw Data'!AA$1,FALSE)</f>
        <v>-4.7841670562568099</v>
      </c>
      <c r="T46" s="60">
        <f>VLOOKUP($A46,'Occupancy Raw Data'!$B$6:$BE$43,'Occupancy Raw Data'!AB$1,FALSE)</f>
        <v>-4.6826562245064398</v>
      </c>
      <c r="U46" s="61">
        <f>VLOOKUP($A46,'Occupancy Raw Data'!$B$6:$BE$43,'Occupancy Raw Data'!AC$1,FALSE)</f>
        <v>-4.7345767575322801</v>
      </c>
      <c r="V46" s="62">
        <f>VLOOKUP($A46,'Occupancy Raw Data'!$B$6:$BE$43,'Occupancy Raw Data'!AE$1,FALSE)</f>
        <v>-5.8981524186765704</v>
      </c>
      <c r="W46" s="63"/>
      <c r="X46" s="64">
        <f>VLOOKUP($A46,'ADR Raw Data'!$B$6:$BE$43,'ADR Raw Data'!G$1,FALSE)</f>
        <v>105.295027624309</v>
      </c>
      <c r="Y46" s="65">
        <f>VLOOKUP($A46,'ADR Raw Data'!$B$6:$BE$43,'ADR Raw Data'!H$1,FALSE)</f>
        <v>106.39596</v>
      </c>
      <c r="Z46" s="65">
        <f>VLOOKUP($A46,'ADR Raw Data'!$B$6:$BE$43,'ADR Raw Data'!I$1,FALSE)</f>
        <v>103.581867095391</v>
      </c>
      <c r="AA46" s="65">
        <f>VLOOKUP($A46,'ADR Raw Data'!$B$6:$BE$43,'ADR Raw Data'!J$1,FALSE)</f>
        <v>102.47496354926</v>
      </c>
      <c r="AB46" s="65">
        <f>VLOOKUP($A46,'ADR Raw Data'!$B$6:$BE$43,'ADR Raw Data'!K$1,FALSE)</f>
        <v>109.245193316495</v>
      </c>
      <c r="AC46" s="66">
        <f>VLOOKUP($A46,'ADR Raw Data'!$B$6:$BE$43,'ADR Raw Data'!L$1,FALSE)</f>
        <v>105.460191791668</v>
      </c>
      <c r="AD46" s="65">
        <f>VLOOKUP($A46,'ADR Raw Data'!$B$6:$BE$43,'ADR Raw Data'!N$1,FALSE)</f>
        <v>130.69616857610399</v>
      </c>
      <c r="AE46" s="65">
        <f>VLOOKUP($A46,'ADR Raw Data'!$B$6:$BE$43,'ADR Raw Data'!O$1,FALSE)</f>
        <v>125.959657651489</v>
      </c>
      <c r="AF46" s="66">
        <f>VLOOKUP($A46,'ADR Raw Data'!$B$6:$BE$43,'ADR Raw Data'!P$1,FALSE)</f>
        <v>128.381016566265</v>
      </c>
      <c r="AG46" s="67">
        <f>VLOOKUP($A46,'ADR Raw Data'!$B$6:$BE$43,'ADR Raw Data'!R$1,FALSE)</f>
        <v>113.358409975493</v>
      </c>
      <c r="AH46" s="63"/>
      <c r="AI46" s="59">
        <f>VLOOKUP($A46,'ADR Raw Data'!$B$6:$BE$43,'ADR Raw Data'!T$1,FALSE)</f>
        <v>11.8719719531565</v>
      </c>
      <c r="AJ46" s="60">
        <f>VLOOKUP($A46,'ADR Raw Data'!$B$6:$BE$43,'ADR Raw Data'!U$1,FALSE)</f>
        <v>10.753722780391699</v>
      </c>
      <c r="AK46" s="60">
        <f>VLOOKUP($A46,'ADR Raw Data'!$B$6:$BE$43,'ADR Raw Data'!V$1,FALSE)</f>
        <v>7.3058458302832401</v>
      </c>
      <c r="AL46" s="60">
        <f>VLOOKUP($A46,'ADR Raw Data'!$B$6:$BE$43,'ADR Raw Data'!W$1,FALSE)</f>
        <v>6.1219270808740802</v>
      </c>
      <c r="AM46" s="60">
        <f>VLOOKUP($A46,'ADR Raw Data'!$B$6:$BE$43,'ADR Raw Data'!X$1,FALSE)</f>
        <v>11.8903807804813</v>
      </c>
      <c r="AN46" s="61">
        <f>VLOOKUP($A46,'ADR Raw Data'!$B$6:$BE$43,'ADR Raw Data'!Y$1,FALSE)</f>
        <v>9.5375213711536393</v>
      </c>
      <c r="AO46" s="60">
        <f>VLOOKUP($A46,'ADR Raw Data'!$B$6:$BE$43,'ADR Raw Data'!AA$1,FALSE)</f>
        <v>9.9642115290956408</v>
      </c>
      <c r="AP46" s="60">
        <f>VLOOKUP($A46,'ADR Raw Data'!$B$6:$BE$43,'ADR Raw Data'!AB$1,FALSE)</f>
        <v>7.5509274961892396</v>
      </c>
      <c r="AQ46" s="61">
        <f>VLOOKUP($A46,'ADR Raw Data'!$B$6:$BE$43,'ADR Raw Data'!AC$1,FALSE)</f>
        <v>8.7930763739528093</v>
      </c>
      <c r="AR46" s="62">
        <f>VLOOKUP($A46,'ADR Raw Data'!$B$6:$BE$43,'ADR Raw Data'!AE$1,FALSE)</f>
        <v>9.3421510519415598</v>
      </c>
      <c r="AS46" s="50"/>
      <c r="AT46" s="64">
        <f>VLOOKUP($A46,'RevPAR Raw Data'!$B$6:$BE$43,'RevPAR Raw Data'!G$1,FALSE)</f>
        <v>48.133350170476</v>
      </c>
      <c r="AU46" s="65">
        <f>VLOOKUP($A46,'RevPAR Raw Data'!$B$6:$BE$43,'RevPAR Raw Data'!H$1,FALSE)</f>
        <v>60.459883823715103</v>
      </c>
      <c r="AV46" s="65">
        <f>VLOOKUP($A46,'RevPAR Raw Data'!$B$6:$BE$43,'RevPAR Raw Data'!I$1,FALSE)</f>
        <v>61.018993559792897</v>
      </c>
      <c r="AW46" s="65">
        <f>VLOOKUP($A46,'RevPAR Raw Data'!$B$6:$BE$43,'RevPAR Raw Data'!J$1,FALSE)</f>
        <v>62.126821568379803</v>
      </c>
      <c r="AX46" s="65">
        <f>VLOOKUP($A46,'RevPAR Raw Data'!$B$6:$BE$43,'RevPAR Raw Data'!K$1,FALSE)</f>
        <v>71.004547291324599</v>
      </c>
      <c r="AY46" s="66">
        <f>VLOOKUP($A46,'RevPAR Raw Data'!$B$6:$BE$43,'RevPAR Raw Data'!L$1,FALSE)</f>
        <v>60.5487192827377</v>
      </c>
      <c r="AZ46" s="65">
        <f>VLOOKUP($A46,'RevPAR Raw Data'!$B$6:$BE$43,'RevPAR Raw Data'!N$1,FALSE)</f>
        <v>100.840205834069</v>
      </c>
      <c r="BA46" s="65">
        <f>VLOOKUP($A46,'RevPAR Raw Data'!$B$6:$BE$43,'RevPAR Raw Data'!O$1,FALSE)</f>
        <v>92.922884202550804</v>
      </c>
      <c r="BB46" s="66">
        <f>VLOOKUP($A46,'RevPAR Raw Data'!$B$6:$BE$43,'RevPAR Raw Data'!P$1,FALSE)</f>
        <v>96.881545018310305</v>
      </c>
      <c r="BC46" s="67">
        <f>VLOOKUP($A46,'RevPAR Raw Data'!$B$6:$BE$43,'RevPAR Raw Data'!R$1,FALSE)</f>
        <v>70.929526635758407</v>
      </c>
      <c r="BD46" s="63"/>
      <c r="BE46" s="59">
        <f>VLOOKUP($A46,'RevPAR Raw Data'!$B$6:$BE$43,'RevPAR Raw Data'!T$1,FALSE)</f>
        <v>-2.3446977404324398</v>
      </c>
      <c r="BF46" s="60">
        <f>VLOOKUP($A46,'RevPAR Raw Data'!$B$6:$BE$43,'RevPAR Raw Data'!U$1,FALSE)</f>
        <v>4.2660570108290701</v>
      </c>
      <c r="BG46" s="60">
        <f>VLOOKUP($A46,'RevPAR Raw Data'!$B$6:$BE$43,'RevPAR Raw Data'!V$1,FALSE)</f>
        <v>1.55848464156448</v>
      </c>
      <c r="BH46" s="60">
        <f>VLOOKUP($A46,'RevPAR Raw Data'!$B$6:$BE$43,'RevPAR Raw Data'!W$1,FALSE)</f>
        <v>-0.39269366270254402</v>
      </c>
      <c r="BI46" s="60">
        <f>VLOOKUP($A46,'RevPAR Raw Data'!$B$6:$BE$43,'RevPAR Raw Data'!X$1,FALSE)</f>
        <v>7.8060258100219597</v>
      </c>
      <c r="BJ46" s="61">
        <f>VLOOKUP($A46,'RevPAR Raw Data'!$B$6:$BE$43,'RevPAR Raw Data'!Y$1,FALSE)</f>
        <v>2.4191368128341102</v>
      </c>
      <c r="BK46" s="60">
        <f>VLOOKUP($A46,'RevPAR Raw Data'!$B$6:$BE$43,'RevPAR Raw Data'!AA$1,FALSE)</f>
        <v>4.7033399474480797</v>
      </c>
      <c r="BL46" s="60">
        <f>VLOOKUP($A46,'RevPAR Raw Data'!$B$6:$BE$43,'RevPAR Raw Data'!AB$1,FALSE)</f>
        <v>2.5146872952745198</v>
      </c>
      <c r="BM46" s="61">
        <f>VLOOKUP($A46,'RevPAR Raw Data'!$B$6:$BE$43,'RevPAR Raw Data'!AC$1,FALSE)</f>
        <v>3.6421846661472999</v>
      </c>
      <c r="BN46" s="62">
        <f>VLOOKUP($A46,'RevPAR Raw Data'!$B$6:$BE$43,'RevPAR Raw Data'!AE$1,FALSE)</f>
        <v>2.8929843250384701</v>
      </c>
    </row>
    <row r="47" spans="1:66" x14ac:dyDescent="0.35">
      <c r="A47" s="81" t="s">
        <v>86</v>
      </c>
      <c r="B47" s="59">
        <f>VLOOKUP($A47,'Occupancy Raw Data'!$B$6:$BE$43,'Occupancy Raw Data'!G$1,FALSE)</f>
        <v>51.415404871626002</v>
      </c>
      <c r="C47" s="60">
        <f>VLOOKUP($A47,'Occupancy Raw Data'!$B$6:$BE$43,'Occupancy Raw Data'!H$1,FALSE)</f>
        <v>61.0928242264647</v>
      </c>
      <c r="D47" s="60">
        <f>VLOOKUP($A47,'Occupancy Raw Data'!$B$6:$BE$43,'Occupancy Raw Data'!I$1,FALSE)</f>
        <v>65.108624094799197</v>
      </c>
      <c r="E47" s="60">
        <f>VLOOKUP($A47,'Occupancy Raw Data'!$B$6:$BE$43,'Occupancy Raw Data'!J$1,FALSE)</f>
        <v>62.343647136273802</v>
      </c>
      <c r="F47" s="60">
        <f>VLOOKUP($A47,'Occupancy Raw Data'!$B$6:$BE$43,'Occupancy Raw Data'!K$1,FALSE)</f>
        <v>66.293614219881505</v>
      </c>
      <c r="G47" s="61">
        <f>VLOOKUP($A47,'Occupancy Raw Data'!$B$6:$BE$43,'Occupancy Raw Data'!L$1,FALSE)</f>
        <v>61.250822909809003</v>
      </c>
      <c r="H47" s="60">
        <f>VLOOKUP($A47,'Occupancy Raw Data'!$B$6:$BE$43,'Occupancy Raw Data'!N$1,FALSE)</f>
        <v>61.685319289005903</v>
      </c>
      <c r="I47" s="60">
        <f>VLOOKUP($A47,'Occupancy Raw Data'!$B$6:$BE$43,'Occupancy Raw Data'!O$1,FALSE)</f>
        <v>61.948650427913101</v>
      </c>
      <c r="J47" s="61">
        <f>VLOOKUP($A47,'Occupancy Raw Data'!$B$6:$BE$43,'Occupancy Raw Data'!P$1,FALSE)</f>
        <v>61.816984858459499</v>
      </c>
      <c r="K47" s="62">
        <f>VLOOKUP($A47,'Occupancy Raw Data'!$B$6:$BE$43,'Occupancy Raw Data'!R$1,FALSE)</f>
        <v>61.412583466566304</v>
      </c>
      <c r="L47" s="63"/>
      <c r="M47" s="59">
        <f>VLOOKUP($A47,'Occupancy Raw Data'!$B$6:$BE$43,'Occupancy Raw Data'!T$1,FALSE)</f>
        <v>1.4285714285714199</v>
      </c>
      <c r="N47" s="60">
        <f>VLOOKUP($A47,'Occupancy Raw Data'!$B$6:$BE$43,'Occupancy Raw Data'!U$1,FALSE)</f>
        <v>1.7543859649122799</v>
      </c>
      <c r="O47" s="60">
        <f>VLOOKUP($A47,'Occupancy Raw Data'!$B$6:$BE$43,'Occupancy Raw Data'!V$1,FALSE)</f>
        <v>9.6452328159645209</v>
      </c>
      <c r="P47" s="60">
        <f>VLOOKUP($A47,'Occupancy Raw Data'!$B$6:$BE$43,'Occupancy Raw Data'!W$1,FALSE)</f>
        <v>-0.83769633507853403</v>
      </c>
      <c r="Q47" s="60">
        <f>VLOOKUP($A47,'Occupancy Raw Data'!$B$6:$BE$43,'Occupancy Raw Data'!X$1,FALSE)</f>
        <v>5.8885383806519398</v>
      </c>
      <c r="R47" s="61">
        <f>VLOOKUP($A47,'Occupancy Raw Data'!$B$6:$BE$43,'Occupancy Raw Data'!Y$1,FALSE)</f>
        <v>3.6080178173719299</v>
      </c>
      <c r="S47" s="60">
        <f>VLOOKUP($A47,'Occupancy Raw Data'!$B$6:$BE$43,'Occupancy Raw Data'!AA$1,FALSE)</f>
        <v>-12.6747437092264</v>
      </c>
      <c r="T47" s="60">
        <f>VLOOKUP($A47,'Occupancy Raw Data'!$B$6:$BE$43,'Occupancy Raw Data'!AB$1,FALSE)</f>
        <v>-11.643192488262899</v>
      </c>
      <c r="U47" s="61">
        <f>VLOOKUP($A47,'Occupancy Raw Data'!$B$6:$BE$43,'Occupancy Raw Data'!AC$1,FALSE)</f>
        <v>-12.1608980355472</v>
      </c>
      <c r="V47" s="62">
        <f>VLOOKUP($A47,'Occupancy Raw Data'!$B$6:$BE$43,'Occupancy Raw Data'!AE$1,FALSE)</f>
        <v>-1.47857573928786</v>
      </c>
      <c r="W47" s="63"/>
      <c r="X47" s="64">
        <f>VLOOKUP($A47,'ADR Raw Data'!$B$6:$BE$43,'ADR Raw Data'!G$1,FALSE)</f>
        <v>92.462624839948703</v>
      </c>
      <c r="Y47" s="65">
        <f>VLOOKUP($A47,'ADR Raw Data'!$B$6:$BE$43,'ADR Raw Data'!H$1,FALSE)</f>
        <v>89.826487068965506</v>
      </c>
      <c r="Z47" s="65">
        <f>VLOOKUP($A47,'ADR Raw Data'!$B$6:$BE$43,'ADR Raw Data'!I$1,FALSE)</f>
        <v>91.095702730030297</v>
      </c>
      <c r="AA47" s="65">
        <f>VLOOKUP($A47,'ADR Raw Data'!$B$6:$BE$43,'ADR Raw Data'!J$1,FALSE)</f>
        <v>90.452270327349495</v>
      </c>
      <c r="AB47" s="65">
        <f>VLOOKUP($A47,'ADR Raw Data'!$B$6:$BE$43,'ADR Raw Data'!K$1,FALSE)</f>
        <v>91.443147964250201</v>
      </c>
      <c r="AC47" s="66">
        <f>VLOOKUP($A47,'ADR Raw Data'!$B$6:$BE$43,'ADR Raw Data'!L$1,FALSE)</f>
        <v>91.016227429062695</v>
      </c>
      <c r="AD47" s="65">
        <f>VLOOKUP($A47,'ADR Raw Data'!$B$6:$BE$43,'ADR Raw Data'!N$1,FALSE)</f>
        <v>101.465891141942</v>
      </c>
      <c r="AE47" s="65">
        <f>VLOOKUP($A47,'ADR Raw Data'!$B$6:$BE$43,'ADR Raw Data'!O$1,FALSE)</f>
        <v>101.068331562167</v>
      </c>
      <c r="AF47" s="66">
        <f>VLOOKUP($A47,'ADR Raw Data'!$B$6:$BE$43,'ADR Raw Data'!P$1,FALSE)</f>
        <v>101.26668796592099</v>
      </c>
      <c r="AG47" s="67">
        <f>VLOOKUP($A47,'ADR Raw Data'!$B$6:$BE$43,'ADR Raw Data'!R$1,FALSE)</f>
        <v>93.964215926493097</v>
      </c>
      <c r="AH47" s="63"/>
      <c r="AI47" s="59">
        <f>VLOOKUP($A47,'ADR Raw Data'!$B$6:$BE$43,'ADR Raw Data'!T$1,FALSE)</f>
        <v>8.7371602803010298</v>
      </c>
      <c r="AJ47" s="60">
        <f>VLOOKUP($A47,'ADR Raw Data'!$B$6:$BE$43,'ADR Raw Data'!U$1,FALSE)</f>
        <v>4.2219495815455597</v>
      </c>
      <c r="AK47" s="60">
        <f>VLOOKUP($A47,'ADR Raw Data'!$B$6:$BE$43,'ADR Raw Data'!V$1,FALSE)</f>
        <v>6.5348321844278603</v>
      </c>
      <c r="AL47" s="60">
        <f>VLOOKUP($A47,'ADR Raw Data'!$B$6:$BE$43,'ADR Raw Data'!W$1,FALSE)</f>
        <v>6.1294843873072402</v>
      </c>
      <c r="AM47" s="60">
        <f>VLOOKUP($A47,'ADR Raw Data'!$B$6:$BE$43,'ADR Raw Data'!X$1,FALSE)</f>
        <v>4.6462472374115498</v>
      </c>
      <c r="AN47" s="61">
        <f>VLOOKUP($A47,'ADR Raw Data'!$B$6:$BE$43,'ADR Raw Data'!Y$1,FALSE)</f>
        <v>5.9532499547361502</v>
      </c>
      <c r="AO47" s="60">
        <f>VLOOKUP($A47,'ADR Raw Data'!$B$6:$BE$43,'ADR Raw Data'!AA$1,FALSE)</f>
        <v>6.5929942995309201</v>
      </c>
      <c r="AP47" s="60">
        <f>VLOOKUP($A47,'ADR Raw Data'!$B$6:$BE$43,'ADR Raw Data'!AB$1,FALSE)</f>
        <v>3.74102173306491</v>
      </c>
      <c r="AQ47" s="61">
        <f>VLOOKUP($A47,'ADR Raw Data'!$B$6:$BE$43,'ADR Raw Data'!AC$1,FALSE)</f>
        <v>5.1545946650602996</v>
      </c>
      <c r="AR47" s="62">
        <f>VLOOKUP($A47,'ADR Raw Data'!$B$6:$BE$43,'ADR Raw Data'!AE$1,FALSE)</f>
        <v>5.2736294754272297</v>
      </c>
      <c r="AS47" s="50"/>
      <c r="AT47" s="64">
        <f>VLOOKUP($A47,'RevPAR Raw Data'!$B$6:$BE$43,'RevPAR Raw Data'!G$1,FALSE)</f>
        <v>47.540032916392299</v>
      </c>
      <c r="AU47" s="65">
        <f>VLOOKUP($A47,'RevPAR Raw Data'!$B$6:$BE$43,'RevPAR Raw Data'!H$1,FALSE)</f>
        <v>54.877537853851202</v>
      </c>
      <c r="AV47" s="65">
        <f>VLOOKUP($A47,'RevPAR Raw Data'!$B$6:$BE$43,'RevPAR Raw Data'!I$1,FALSE)</f>
        <v>59.311158657011099</v>
      </c>
      <c r="AW47" s="65">
        <f>VLOOKUP($A47,'RevPAR Raw Data'!$B$6:$BE$43,'RevPAR Raw Data'!J$1,FALSE)</f>
        <v>56.391244239631298</v>
      </c>
      <c r="AX47" s="65">
        <f>VLOOKUP($A47,'RevPAR Raw Data'!$B$6:$BE$43,'RevPAR Raw Data'!K$1,FALSE)</f>
        <v>60.620967741935402</v>
      </c>
      <c r="AY47" s="66">
        <f>VLOOKUP($A47,'RevPAR Raw Data'!$B$6:$BE$43,'RevPAR Raw Data'!L$1,FALSE)</f>
        <v>55.7481882817643</v>
      </c>
      <c r="AZ47" s="65">
        <f>VLOOKUP($A47,'RevPAR Raw Data'!$B$6:$BE$43,'RevPAR Raw Data'!N$1,FALSE)</f>
        <v>62.589558920342299</v>
      </c>
      <c r="BA47" s="65">
        <f>VLOOKUP($A47,'RevPAR Raw Data'!$B$6:$BE$43,'RevPAR Raw Data'!O$1,FALSE)</f>
        <v>62.610467412771499</v>
      </c>
      <c r="BB47" s="66">
        <f>VLOOKUP($A47,'RevPAR Raw Data'!$B$6:$BE$43,'RevPAR Raw Data'!P$1,FALSE)</f>
        <v>62.600013166556899</v>
      </c>
      <c r="BC47" s="67">
        <f>VLOOKUP($A47,'RevPAR Raw Data'!$B$6:$BE$43,'RevPAR Raw Data'!R$1,FALSE)</f>
        <v>57.705852534562197</v>
      </c>
      <c r="BD47" s="63"/>
      <c r="BE47" s="59">
        <f>VLOOKUP($A47,'RevPAR Raw Data'!$B$6:$BE$43,'RevPAR Raw Data'!T$1,FALSE)</f>
        <v>10.2905482843053</v>
      </c>
      <c r="BF47" s="60">
        <f>VLOOKUP($A47,'RevPAR Raw Data'!$B$6:$BE$43,'RevPAR Raw Data'!U$1,FALSE)</f>
        <v>6.0504048373621497</v>
      </c>
      <c r="BG47" s="60">
        <f>VLOOKUP($A47,'RevPAR Raw Data'!$B$6:$BE$43,'RevPAR Raw Data'!V$1,FALSE)</f>
        <v>16.810364778713001</v>
      </c>
      <c r="BH47" s="60">
        <f>VLOOKUP($A47,'RevPAR Raw Data'!$B$6:$BE$43,'RevPAR Raw Data'!W$1,FALSE)</f>
        <v>5.2404415861570302</v>
      </c>
      <c r="BI47" s="60">
        <f>VLOOKUP($A47,'RevPAR Raw Data'!$B$6:$BE$43,'RevPAR Raw Data'!X$1,FALSE)</f>
        <v>10.808381669898401</v>
      </c>
      <c r="BJ47" s="61">
        <f>VLOOKUP($A47,'RevPAR Raw Data'!$B$6:$BE$43,'RevPAR Raw Data'!Y$1,FALSE)</f>
        <v>9.7760620911876508</v>
      </c>
      <c r="BK47" s="60">
        <f>VLOOKUP($A47,'RevPAR Raw Data'!$B$6:$BE$43,'RevPAR Raw Data'!AA$1,FALSE)</f>
        <v>-6.9173945399249899</v>
      </c>
      <c r="BL47" s="60">
        <f>VLOOKUP($A47,'RevPAR Raw Data'!$B$6:$BE$43,'RevPAR Raw Data'!AB$1,FALSE)</f>
        <v>-8.3377451166064898</v>
      </c>
      <c r="BM47" s="61">
        <f>VLOOKUP($A47,'RevPAR Raw Data'!$B$6:$BE$43,'RevPAR Raw Data'!AC$1,FALSE)</f>
        <v>-7.6331483718506696</v>
      </c>
      <c r="BN47" s="62">
        <f>VLOOKUP($A47,'RevPAR Raw Data'!$B$6:$BE$43,'RevPAR Raw Data'!AE$1,FALSE)</f>
        <v>3.71707913013576</v>
      </c>
    </row>
    <row r="48" spans="1:66" ht="15.6" thickBot="1" x14ac:dyDescent="0.4">
      <c r="A48" s="81" t="s">
        <v>87</v>
      </c>
      <c r="B48" s="85">
        <f>VLOOKUP($A48,'Occupancy Raw Data'!$B$6:$BE$43,'Occupancy Raw Data'!G$1,FALSE)</f>
        <v>46.846723334247301</v>
      </c>
      <c r="C48" s="86">
        <f>VLOOKUP($A48,'Occupancy Raw Data'!$B$6:$BE$43,'Occupancy Raw Data'!H$1,FALSE)</f>
        <v>58.308198519330901</v>
      </c>
      <c r="D48" s="86">
        <f>VLOOKUP($A48,'Occupancy Raw Data'!$B$6:$BE$43,'Occupancy Raw Data'!I$1,FALSE)</f>
        <v>62.763915547024901</v>
      </c>
      <c r="E48" s="86">
        <f>VLOOKUP($A48,'Occupancy Raw Data'!$B$6:$BE$43,'Occupancy Raw Data'!J$1,FALSE)</f>
        <v>60.844529750479801</v>
      </c>
      <c r="F48" s="86">
        <f>VLOOKUP($A48,'Occupancy Raw Data'!$B$6:$BE$43,'Occupancy Raw Data'!K$1,FALSE)</f>
        <v>58.979983548121702</v>
      </c>
      <c r="G48" s="87">
        <f>VLOOKUP($A48,'Occupancy Raw Data'!$B$6:$BE$43,'Occupancy Raw Data'!L$1,FALSE)</f>
        <v>57.548670139840901</v>
      </c>
      <c r="H48" s="86">
        <f>VLOOKUP($A48,'Occupancy Raw Data'!$B$6:$BE$43,'Occupancy Raw Data'!N$1,FALSE)</f>
        <v>65.368796270907495</v>
      </c>
      <c r="I48" s="86">
        <f>VLOOKUP($A48,'Occupancy Raw Data'!$B$6:$BE$43,'Occupancy Raw Data'!O$1,FALSE)</f>
        <v>65.122018097066004</v>
      </c>
      <c r="J48" s="87">
        <f>VLOOKUP($A48,'Occupancy Raw Data'!$B$6:$BE$43,'Occupancy Raw Data'!P$1,FALSE)</f>
        <v>65.245407183986799</v>
      </c>
      <c r="K48" s="88">
        <f>VLOOKUP($A48,'Occupancy Raw Data'!$B$6:$BE$43,'Occupancy Raw Data'!R$1,FALSE)</f>
        <v>59.747737866739698</v>
      </c>
      <c r="L48" s="63"/>
      <c r="M48" s="85">
        <f>VLOOKUP($A48,'Occupancy Raw Data'!$B$6:$BE$43,'Occupancy Raw Data'!T$1,FALSE)</f>
        <v>-23.7249794351521</v>
      </c>
      <c r="N48" s="86">
        <f>VLOOKUP($A48,'Occupancy Raw Data'!$B$6:$BE$43,'Occupancy Raw Data'!U$1,FALSE)</f>
        <v>-15.915587749534</v>
      </c>
      <c r="O48" s="86">
        <f>VLOOKUP($A48,'Occupancy Raw Data'!$B$6:$BE$43,'Occupancy Raw Data'!V$1,FALSE)</f>
        <v>-10.550869254979601</v>
      </c>
      <c r="P48" s="86">
        <f>VLOOKUP($A48,'Occupancy Raw Data'!$B$6:$BE$43,'Occupancy Raw Data'!W$1,FALSE)</f>
        <v>-12.648592667106699</v>
      </c>
      <c r="Q48" s="86">
        <f>VLOOKUP($A48,'Occupancy Raw Data'!$B$6:$BE$43,'Occupancy Raw Data'!X$1,FALSE)</f>
        <v>-13.294982568377501</v>
      </c>
      <c r="R48" s="87">
        <f>VLOOKUP($A48,'Occupancy Raw Data'!$B$6:$BE$43,'Occupancy Raw Data'!Y$1,FALSE)</f>
        <v>-15.0218896613304</v>
      </c>
      <c r="S48" s="86">
        <f>VLOOKUP($A48,'Occupancy Raw Data'!$B$6:$BE$43,'Occupancy Raw Data'!AA$1,FALSE)</f>
        <v>-6.6052136483835602</v>
      </c>
      <c r="T48" s="86">
        <f>VLOOKUP($A48,'Occupancy Raw Data'!$B$6:$BE$43,'Occupancy Raw Data'!AB$1,FALSE)</f>
        <v>-9.0767682582277001</v>
      </c>
      <c r="U48" s="61">
        <f>VLOOKUP($A48,'Occupancy Raw Data'!$B$6:$BE$43,'Occupancy Raw Data'!AC$1,FALSE)</f>
        <v>-7.8552250374460897</v>
      </c>
      <c r="V48" s="88">
        <f>VLOOKUP($A48,'Occupancy Raw Data'!$B$6:$BE$43,'Occupancy Raw Data'!AE$1,FALSE)</f>
        <v>-12.9084850667172</v>
      </c>
      <c r="W48" s="63"/>
      <c r="X48" s="89">
        <f>VLOOKUP($A48,'ADR Raw Data'!$B$6:$BE$43,'ADR Raw Data'!G$1,FALSE)</f>
        <v>105.94080479953099</v>
      </c>
      <c r="Y48" s="90">
        <f>VLOOKUP($A48,'ADR Raw Data'!$B$6:$BE$43,'ADR Raw Data'!H$1,FALSE)</f>
        <v>110.394023042558</v>
      </c>
      <c r="Z48" s="90">
        <f>VLOOKUP($A48,'ADR Raw Data'!$B$6:$BE$43,'ADR Raw Data'!I$1,FALSE)</f>
        <v>113.53371778069</v>
      </c>
      <c r="AA48" s="90">
        <f>VLOOKUP($A48,'ADR Raw Data'!$B$6:$BE$43,'ADR Raw Data'!J$1,FALSE)</f>
        <v>111.424272194682</v>
      </c>
      <c r="AB48" s="90">
        <f>VLOOKUP($A48,'ADR Raw Data'!$B$6:$BE$43,'ADR Raw Data'!K$1,FALSE)</f>
        <v>113.312454672245</v>
      </c>
      <c r="AC48" s="91">
        <f>VLOOKUP($A48,'ADR Raw Data'!$B$6:$BE$43,'ADR Raw Data'!L$1,FALSE)</f>
        <v>111.169905183914</v>
      </c>
      <c r="AD48" s="90">
        <f>VLOOKUP($A48,'ADR Raw Data'!$B$6:$BE$43,'ADR Raw Data'!N$1,FALSE)</f>
        <v>122.23403942953</v>
      </c>
      <c r="AE48" s="90">
        <f>VLOOKUP($A48,'ADR Raw Data'!$B$6:$BE$43,'ADR Raw Data'!O$1,FALSE)</f>
        <v>121.974315789473</v>
      </c>
      <c r="AF48" s="91">
        <f>VLOOKUP($A48,'ADR Raw Data'!$B$6:$BE$43,'ADR Raw Data'!P$1,FALSE)</f>
        <v>122.10442319815</v>
      </c>
      <c r="AG48" s="92">
        <f>VLOOKUP($A48,'ADR Raw Data'!$B$6:$BE$43,'ADR Raw Data'!R$1,FALSE)</f>
        <v>114.581520684455</v>
      </c>
      <c r="AH48" s="63"/>
      <c r="AI48" s="85">
        <f>VLOOKUP($A48,'ADR Raw Data'!$B$6:$BE$43,'ADR Raw Data'!T$1,FALSE)</f>
        <v>-1.8149579584965601</v>
      </c>
      <c r="AJ48" s="86">
        <f>VLOOKUP($A48,'ADR Raw Data'!$B$6:$BE$43,'ADR Raw Data'!U$1,FALSE)</f>
        <v>3.2292095127586502</v>
      </c>
      <c r="AK48" s="86">
        <f>VLOOKUP($A48,'ADR Raw Data'!$B$6:$BE$43,'ADR Raw Data'!V$1,FALSE)</f>
        <v>2.7467196768866899</v>
      </c>
      <c r="AL48" s="86">
        <f>VLOOKUP($A48,'ADR Raw Data'!$B$6:$BE$43,'ADR Raw Data'!W$1,FALSE)</f>
        <v>7.8085321806882204</v>
      </c>
      <c r="AM48" s="86">
        <f>VLOOKUP($A48,'ADR Raw Data'!$B$6:$BE$43,'ADR Raw Data'!X$1,FALSE)</f>
        <v>5.71999103099545</v>
      </c>
      <c r="AN48" s="87">
        <f>VLOOKUP($A48,'ADR Raw Data'!$B$6:$BE$43,'ADR Raw Data'!Y$1,FALSE)</f>
        <v>3.7396715979195001</v>
      </c>
      <c r="AO48" s="86">
        <f>VLOOKUP($A48,'ADR Raw Data'!$B$6:$BE$43,'ADR Raw Data'!AA$1,FALSE)</f>
        <v>6.87923568209197</v>
      </c>
      <c r="AP48" s="86">
        <f>VLOOKUP($A48,'ADR Raw Data'!$B$6:$BE$43,'ADR Raw Data'!AB$1,FALSE)</f>
        <v>4.7668370457146603</v>
      </c>
      <c r="AQ48" s="87">
        <f>VLOOKUP($A48,'ADR Raw Data'!$B$6:$BE$43,'ADR Raw Data'!AC$1,FALSE)</f>
        <v>5.8029633128897098</v>
      </c>
      <c r="AR48" s="88">
        <f>VLOOKUP($A48,'ADR Raw Data'!$B$6:$BE$43,'ADR Raw Data'!AE$1,FALSE)</f>
        <v>4.5511161695988704</v>
      </c>
      <c r="AS48" s="50"/>
      <c r="AT48" s="89">
        <f>VLOOKUP($A48,'RevPAR Raw Data'!$B$6:$BE$43,'RevPAR Raw Data'!G$1,FALSE)</f>
        <v>49.629795722511602</v>
      </c>
      <c r="AU48" s="90">
        <f>VLOOKUP($A48,'RevPAR Raw Data'!$B$6:$BE$43,'RevPAR Raw Data'!H$1,FALSE)</f>
        <v>64.368766109130704</v>
      </c>
      <c r="AV48" s="90">
        <f>VLOOKUP($A48,'RevPAR Raw Data'!$B$6:$BE$43,'RevPAR Raw Data'!I$1,FALSE)</f>
        <v>71.258206745270002</v>
      </c>
      <c r="AW48" s="90">
        <f>VLOOKUP($A48,'RevPAR Raw Data'!$B$6:$BE$43,'RevPAR Raw Data'!J$1,FALSE)</f>
        <v>67.795574444749107</v>
      </c>
      <c r="AX48" s="90">
        <f>VLOOKUP($A48,'RevPAR Raw Data'!$B$6:$BE$43,'RevPAR Raw Data'!K$1,FALSE)</f>
        <v>66.831667123663195</v>
      </c>
      <c r="AY48" s="91">
        <f>VLOOKUP($A48,'RevPAR Raw Data'!$B$6:$BE$43,'RevPAR Raw Data'!L$1,FALSE)</f>
        <v>63.976802029064899</v>
      </c>
      <c r="AZ48" s="90">
        <f>VLOOKUP($A48,'RevPAR Raw Data'!$B$6:$BE$43,'RevPAR Raw Data'!N$1,FALSE)</f>
        <v>79.902920208390398</v>
      </c>
      <c r="BA48" s="90">
        <f>VLOOKUP($A48,'RevPAR Raw Data'!$B$6:$BE$43,'RevPAR Raw Data'!O$1,FALSE)</f>
        <v>79.432136002193502</v>
      </c>
      <c r="BB48" s="91">
        <f>VLOOKUP($A48,'RevPAR Raw Data'!$B$6:$BE$43,'RevPAR Raw Data'!P$1,FALSE)</f>
        <v>79.667528105292007</v>
      </c>
      <c r="BC48" s="92">
        <f>VLOOKUP($A48,'RevPAR Raw Data'!$B$6:$BE$43,'RevPAR Raw Data'!R$1,FALSE)</f>
        <v>68.459866622272699</v>
      </c>
      <c r="BD48" s="63"/>
      <c r="BE48" s="85">
        <f>VLOOKUP($A48,'RevPAR Raw Data'!$B$6:$BE$43,'RevPAR Raw Data'!T$1,FALSE)</f>
        <v>-25.109338991238701</v>
      </c>
      <c r="BF48" s="86">
        <f>VLOOKUP($A48,'RevPAR Raw Data'!$B$6:$BE$43,'RevPAR Raw Data'!U$1,FALSE)</f>
        <v>-13.200325910394699</v>
      </c>
      <c r="BG48" s="86">
        <f>VLOOKUP($A48,'RevPAR Raw Data'!$B$6:$BE$43,'RevPAR Raw Data'!V$1,FALSE)</f>
        <v>-8.0939523800020297</v>
      </c>
      <c r="BH48" s="86">
        <f>VLOOKUP($A48,'RevPAR Raw Data'!$B$6:$BE$43,'RevPAR Raw Data'!W$1,FALSE)</f>
        <v>-5.8277299152337001</v>
      </c>
      <c r="BI48" s="86">
        <f>VLOOKUP($A48,'RevPAR Raw Data'!$B$6:$BE$43,'RevPAR Raw Data'!X$1,FALSE)</f>
        <v>-8.3354633478656499</v>
      </c>
      <c r="BJ48" s="87">
        <f>VLOOKUP($A48,'RevPAR Raw Data'!$B$6:$BE$43,'RevPAR Raw Data'!Y$1,FALSE)</f>
        <v>-11.8439874045465</v>
      </c>
      <c r="BK48" s="86">
        <f>VLOOKUP($A48,'RevPAR Raw Data'!$B$6:$BE$43,'RevPAR Raw Data'!AA$1,FALSE)</f>
        <v>-0.18036618046959799</v>
      </c>
      <c r="BL48" s="86">
        <f>VLOOKUP($A48,'RevPAR Raw Data'!$B$6:$BE$43,'RevPAR Raw Data'!AB$1,FALSE)</f>
        <v>-4.7426059643999103</v>
      </c>
      <c r="BM48" s="87">
        <f>VLOOKUP($A48,'RevPAR Raw Data'!$B$6:$BE$43,'RevPAR Raw Data'!AC$1,FALSE)</f>
        <v>-2.5080975516242998</v>
      </c>
      <c r="BN48" s="88">
        <f>VLOOKUP($A48,'RevPAR Raw Data'!$B$6:$BE$43,'RevPAR Raw Data'!AE$1,FALSE)</f>
        <v>-8.9448490482400302</v>
      </c>
    </row>
    <row r="49" spans="1:45" ht="14.25" customHeight="1" x14ac:dyDescent="0.35">
      <c r="A49" s="139" t="s">
        <v>109</v>
      </c>
      <c r="B49" s="139"/>
      <c r="C49" s="139"/>
      <c r="D49" s="139"/>
      <c r="E49" s="139"/>
      <c r="F49" s="139"/>
      <c r="G49" s="139"/>
      <c r="H49" s="139"/>
      <c r="I49" s="139"/>
      <c r="J49" s="139"/>
      <c r="K49" s="139"/>
      <c r="AS49" s="50"/>
    </row>
    <row r="50" spans="1:45" x14ac:dyDescent="0.35">
      <c r="A50" s="139"/>
      <c r="B50" s="139"/>
      <c r="C50" s="139"/>
      <c r="D50" s="139"/>
      <c r="E50" s="139"/>
      <c r="F50" s="139"/>
      <c r="G50" s="139"/>
      <c r="H50" s="139"/>
      <c r="I50" s="139"/>
      <c r="J50" s="139"/>
      <c r="K50" s="139"/>
      <c r="AS50" s="50"/>
    </row>
    <row r="51" spans="1:45" x14ac:dyDescent="0.35">
      <c r="A51" s="139"/>
      <c r="B51" s="139"/>
      <c r="C51" s="139"/>
      <c r="D51" s="139"/>
      <c r="E51" s="139"/>
      <c r="F51" s="139"/>
      <c r="G51" s="139"/>
      <c r="H51" s="139"/>
      <c r="I51" s="139"/>
      <c r="J51" s="139"/>
      <c r="K51" s="139"/>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thlQfmhb+v6fSOSZnDoDaXnaoyMZEADEnyzxtG8P/tuoN9k13SS/9hZ75E90xTIeZ1tIdbDmqLzckiGxzQ0aJQ==" saltValue="lgEGM6ZQq+WbqzhfkzfvJQ=="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2" sqref="W2"/>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6" t="s">
        <v>121</v>
      </c>
      <c r="B1" s="143" t="s">
        <v>67</v>
      </c>
      <c r="C1" s="144"/>
      <c r="D1" s="144"/>
      <c r="E1" s="144"/>
      <c r="F1" s="144"/>
      <c r="G1" s="144"/>
      <c r="H1" s="144"/>
      <c r="I1" s="144"/>
      <c r="J1" s="144"/>
      <c r="K1" s="145"/>
      <c r="L1" s="50"/>
      <c r="M1" s="143" t="s">
        <v>74</v>
      </c>
      <c r="N1" s="144"/>
      <c r="O1" s="144"/>
      <c r="P1" s="144"/>
      <c r="Q1" s="144"/>
      <c r="R1" s="144"/>
      <c r="S1" s="144"/>
      <c r="T1" s="144"/>
      <c r="U1" s="144"/>
      <c r="V1" s="145"/>
      <c r="X1" s="143" t="s">
        <v>68</v>
      </c>
      <c r="Y1" s="144"/>
      <c r="Z1" s="144"/>
      <c r="AA1" s="144"/>
      <c r="AB1" s="144"/>
      <c r="AC1" s="144"/>
      <c r="AD1" s="144"/>
      <c r="AE1" s="144"/>
      <c r="AF1" s="144"/>
      <c r="AG1" s="145"/>
      <c r="AI1" s="143" t="s">
        <v>75</v>
      </c>
      <c r="AJ1" s="144"/>
      <c r="AK1" s="144"/>
      <c r="AL1" s="144"/>
      <c r="AM1" s="144"/>
      <c r="AN1" s="144"/>
      <c r="AO1" s="144"/>
      <c r="AP1" s="144"/>
      <c r="AQ1" s="144"/>
      <c r="AR1" s="145"/>
      <c r="AS1" s="50"/>
      <c r="AT1" s="143" t="s">
        <v>69</v>
      </c>
      <c r="AU1" s="144"/>
      <c r="AV1" s="144"/>
      <c r="AW1" s="144"/>
      <c r="AX1" s="144"/>
      <c r="AY1" s="144"/>
      <c r="AZ1" s="144"/>
      <c r="BA1" s="144"/>
      <c r="BB1" s="144"/>
      <c r="BC1" s="145"/>
      <c r="BE1" s="143" t="s">
        <v>76</v>
      </c>
      <c r="BF1" s="144"/>
      <c r="BG1" s="144"/>
      <c r="BH1" s="144"/>
      <c r="BI1" s="144"/>
      <c r="BJ1" s="144"/>
      <c r="BK1" s="144"/>
      <c r="BL1" s="144"/>
      <c r="BM1" s="144"/>
      <c r="BN1" s="145"/>
    </row>
    <row r="2" spans="1:66" x14ac:dyDescent="0.35">
      <c r="A2" s="146"/>
      <c r="B2" s="52"/>
      <c r="C2" s="53"/>
      <c r="D2" s="53"/>
      <c r="E2" s="53"/>
      <c r="F2" s="53"/>
      <c r="G2" s="141" t="s">
        <v>65</v>
      </c>
      <c r="H2" s="53"/>
      <c r="I2" s="53"/>
      <c r="J2" s="141" t="s">
        <v>66</v>
      </c>
      <c r="K2" s="142" t="s">
        <v>57</v>
      </c>
      <c r="L2" s="55"/>
      <c r="M2" s="52"/>
      <c r="N2" s="53"/>
      <c r="O2" s="53"/>
      <c r="P2" s="53"/>
      <c r="Q2" s="53"/>
      <c r="R2" s="141" t="s">
        <v>65</v>
      </c>
      <c r="S2" s="53"/>
      <c r="T2" s="53"/>
      <c r="U2" s="141" t="s">
        <v>66</v>
      </c>
      <c r="V2" s="142" t="s">
        <v>57</v>
      </c>
      <c r="X2" s="52"/>
      <c r="Y2" s="53"/>
      <c r="Z2" s="53"/>
      <c r="AA2" s="53"/>
      <c r="AB2" s="53"/>
      <c r="AC2" s="141" t="s">
        <v>65</v>
      </c>
      <c r="AD2" s="53"/>
      <c r="AE2" s="53"/>
      <c r="AF2" s="141" t="s">
        <v>66</v>
      </c>
      <c r="AG2" s="142" t="s">
        <v>57</v>
      </c>
      <c r="AI2" s="52"/>
      <c r="AJ2" s="53"/>
      <c r="AK2" s="53"/>
      <c r="AL2" s="53"/>
      <c r="AM2" s="53"/>
      <c r="AN2" s="141" t="s">
        <v>65</v>
      </c>
      <c r="AO2" s="53"/>
      <c r="AP2" s="53"/>
      <c r="AQ2" s="141" t="s">
        <v>66</v>
      </c>
      <c r="AR2" s="142" t="s">
        <v>57</v>
      </c>
      <c r="AS2" s="55"/>
      <c r="AT2" s="52"/>
      <c r="AU2" s="53"/>
      <c r="AV2" s="53"/>
      <c r="AW2" s="53"/>
      <c r="AX2" s="53"/>
      <c r="AY2" s="141" t="s">
        <v>65</v>
      </c>
      <c r="AZ2" s="53"/>
      <c r="BA2" s="53"/>
      <c r="BB2" s="141" t="s">
        <v>66</v>
      </c>
      <c r="BC2" s="142" t="s">
        <v>57</v>
      </c>
      <c r="BE2" s="52"/>
      <c r="BF2" s="53"/>
      <c r="BG2" s="53"/>
      <c r="BH2" s="53"/>
      <c r="BI2" s="53"/>
      <c r="BJ2" s="141" t="s">
        <v>65</v>
      </c>
      <c r="BK2" s="53"/>
      <c r="BL2" s="53"/>
      <c r="BM2" s="141" t="s">
        <v>66</v>
      </c>
      <c r="BN2" s="142" t="s">
        <v>57</v>
      </c>
    </row>
    <row r="3" spans="1:66" x14ac:dyDescent="0.35">
      <c r="A3" s="146"/>
      <c r="B3" s="56" t="s">
        <v>58</v>
      </c>
      <c r="C3" s="57" t="s">
        <v>59</v>
      </c>
      <c r="D3" s="57" t="s">
        <v>60</v>
      </c>
      <c r="E3" s="57" t="s">
        <v>61</v>
      </c>
      <c r="F3" s="57" t="s">
        <v>62</v>
      </c>
      <c r="G3" s="141"/>
      <c r="H3" s="57" t="s">
        <v>63</v>
      </c>
      <c r="I3" s="57" t="s">
        <v>64</v>
      </c>
      <c r="J3" s="141"/>
      <c r="K3" s="142"/>
      <c r="L3" s="55"/>
      <c r="M3" s="56" t="s">
        <v>58</v>
      </c>
      <c r="N3" s="57" t="s">
        <v>59</v>
      </c>
      <c r="O3" s="57" t="s">
        <v>60</v>
      </c>
      <c r="P3" s="57" t="s">
        <v>61</v>
      </c>
      <c r="Q3" s="57" t="s">
        <v>62</v>
      </c>
      <c r="R3" s="141"/>
      <c r="S3" s="57" t="s">
        <v>63</v>
      </c>
      <c r="T3" s="57" t="s">
        <v>64</v>
      </c>
      <c r="U3" s="141"/>
      <c r="V3" s="142"/>
      <c r="X3" s="56" t="s">
        <v>58</v>
      </c>
      <c r="Y3" s="57" t="s">
        <v>59</v>
      </c>
      <c r="Z3" s="57" t="s">
        <v>60</v>
      </c>
      <c r="AA3" s="57" t="s">
        <v>61</v>
      </c>
      <c r="AB3" s="57" t="s">
        <v>62</v>
      </c>
      <c r="AC3" s="141"/>
      <c r="AD3" s="57" t="s">
        <v>63</v>
      </c>
      <c r="AE3" s="57" t="s">
        <v>64</v>
      </c>
      <c r="AF3" s="141"/>
      <c r="AG3" s="142"/>
      <c r="AI3" s="56" t="s">
        <v>58</v>
      </c>
      <c r="AJ3" s="57" t="s">
        <v>59</v>
      </c>
      <c r="AK3" s="57" t="s">
        <v>60</v>
      </c>
      <c r="AL3" s="57" t="s">
        <v>61</v>
      </c>
      <c r="AM3" s="57" t="s">
        <v>62</v>
      </c>
      <c r="AN3" s="141"/>
      <c r="AO3" s="57" t="s">
        <v>63</v>
      </c>
      <c r="AP3" s="57" t="s">
        <v>64</v>
      </c>
      <c r="AQ3" s="141"/>
      <c r="AR3" s="142"/>
      <c r="AS3" s="55"/>
      <c r="AT3" s="56" t="s">
        <v>58</v>
      </c>
      <c r="AU3" s="57" t="s">
        <v>59</v>
      </c>
      <c r="AV3" s="57" t="s">
        <v>60</v>
      </c>
      <c r="AW3" s="57" t="s">
        <v>61</v>
      </c>
      <c r="AX3" s="57" t="s">
        <v>62</v>
      </c>
      <c r="AY3" s="141"/>
      <c r="AZ3" s="57" t="s">
        <v>63</v>
      </c>
      <c r="BA3" s="57" t="s">
        <v>64</v>
      </c>
      <c r="BB3" s="141"/>
      <c r="BC3" s="142"/>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Data'!$B$6:$BE$43,'Occupancy Raw Data'!AG$1,FALSE)</f>
        <v>60.297437669832298</v>
      </c>
      <c r="C4" s="60">
        <f>VLOOKUP($A4,'Occupancy Raw Data'!$B$6:$BE$43,'Occupancy Raw Data'!AH$1,FALSE)</f>
        <v>63.7490629473741</v>
      </c>
      <c r="D4" s="60">
        <f>VLOOKUP($A4,'Occupancy Raw Data'!$B$6:$BE$43,'Occupancy Raw Data'!AI$1,FALSE)</f>
        <v>68.311371176803902</v>
      </c>
      <c r="E4" s="60">
        <f>VLOOKUP($A4,'Occupancy Raw Data'!$B$6:$BE$43,'Occupancy Raw Data'!AJ$1,FALSE)</f>
        <v>69.385771369206594</v>
      </c>
      <c r="F4" s="60">
        <f>VLOOKUP($A4,'Occupancy Raw Data'!$B$6:$BE$43,'Occupancy Raw Data'!AK$1,FALSE)</f>
        <v>68.713433268473807</v>
      </c>
      <c r="G4" s="61">
        <f>VLOOKUP($A4,'Occupancy Raw Data'!$B$6:$BE$43,'Occupancy Raw Data'!AL$1,FALSE)</f>
        <v>66.091423235017103</v>
      </c>
      <c r="H4" s="60">
        <f>VLOOKUP($A4,'Occupancy Raw Data'!$B$6:$BE$43,'Occupancy Raw Data'!AN$1,FALSE)</f>
        <v>73.974458721817598</v>
      </c>
      <c r="I4" s="60">
        <f>VLOOKUP($A4,'Occupancy Raw Data'!$B$6:$BE$43,'Occupancy Raw Data'!AO$1,FALSE)</f>
        <v>77.568293812094495</v>
      </c>
      <c r="J4" s="61">
        <f>VLOOKUP($A4,'Occupancy Raw Data'!$B$6:$BE$43,'Occupancy Raw Data'!AP$1,FALSE)</f>
        <v>75.771376951373099</v>
      </c>
      <c r="K4" s="62">
        <f>VLOOKUP($A4,'Occupancy Raw Data'!$B$6:$BE$43,'Occupancy Raw Data'!AR$1,FALSE)</f>
        <v>68.857213025226002</v>
      </c>
      <c r="M4" s="59">
        <f>VLOOKUP($A4,'Occupancy Raw Data'!$B$6:$BE$43,'Occupancy Raw Data'!AT$1,FALSE)</f>
        <v>-1.2277244415683399</v>
      </c>
      <c r="N4" s="60">
        <f>VLOOKUP($A4,'Occupancy Raw Data'!$B$6:$BE$43,'Occupancy Raw Data'!AU$1,FALSE)</f>
        <v>3.1016590023630202</v>
      </c>
      <c r="O4" s="60">
        <f>VLOOKUP($A4,'Occupancy Raw Data'!$B$6:$BE$43,'Occupancy Raw Data'!AV$1,FALSE)</f>
        <v>4.2381887322278802</v>
      </c>
      <c r="P4" s="60">
        <f>VLOOKUP($A4,'Occupancy Raw Data'!$B$6:$BE$43,'Occupancy Raw Data'!AW$1,FALSE)</f>
        <v>3.9064197134468701</v>
      </c>
      <c r="Q4" s="60">
        <f>VLOOKUP($A4,'Occupancy Raw Data'!$B$6:$BE$43,'Occupancy Raw Data'!AX$1,FALSE)</f>
        <v>0.86899078394275697</v>
      </c>
      <c r="R4" s="61">
        <f>VLOOKUP($A4,'Occupancy Raw Data'!$B$6:$BE$43,'Occupancy Raw Data'!AY$1,FALSE)</f>
        <v>2.2093844028490901</v>
      </c>
      <c r="S4" s="60">
        <f>VLOOKUP($A4,'Occupancy Raw Data'!$B$6:$BE$43,'Occupancy Raw Data'!BA$1,FALSE)</f>
        <v>-3.43745743369211</v>
      </c>
      <c r="T4" s="60">
        <f>VLOOKUP($A4,'Occupancy Raw Data'!$B$6:$BE$43,'Occupancy Raw Data'!BB$1,FALSE)</f>
        <v>-3.3833065233852602</v>
      </c>
      <c r="U4" s="61">
        <f>VLOOKUP($A4,'Occupancy Raw Data'!$B$6:$BE$43,'Occupancy Raw Data'!BC$1,FALSE)</f>
        <v>-3.4097464945357898</v>
      </c>
      <c r="V4" s="62">
        <f>VLOOKUP($A4,'Occupancy Raw Data'!$B$6:$BE$43,'Occupancy Raw Data'!BE$1,FALSE)</f>
        <v>0.37068777992989199</v>
      </c>
      <c r="X4" s="64">
        <f>VLOOKUP($A4,'ADR Raw Data'!$B$6:$BE$43,'ADR Raw Data'!AG$1,FALSE)</f>
        <v>151.19322299798401</v>
      </c>
      <c r="Y4" s="65">
        <f>VLOOKUP($A4,'ADR Raw Data'!$B$6:$BE$43,'ADR Raw Data'!AH$1,FALSE)</f>
        <v>150.02011207376199</v>
      </c>
      <c r="Z4" s="65">
        <f>VLOOKUP($A4,'ADR Raw Data'!$B$6:$BE$43,'ADR Raw Data'!AI$1,FALSE)</f>
        <v>149.46600508137701</v>
      </c>
      <c r="AA4" s="65">
        <f>VLOOKUP($A4,'ADR Raw Data'!$B$6:$BE$43,'ADR Raw Data'!AJ$1,FALSE)</f>
        <v>148.501406131473</v>
      </c>
      <c r="AB4" s="65">
        <f>VLOOKUP($A4,'ADR Raw Data'!$B$6:$BE$43,'ADR Raw Data'!AK$1,FALSE)</f>
        <v>148.416215081357</v>
      </c>
      <c r="AC4" s="66">
        <f>VLOOKUP($A4,'ADR Raw Data'!$B$6:$BE$43,'ADR Raw Data'!AL$1,FALSE)</f>
        <v>149.46723286452399</v>
      </c>
      <c r="AD4" s="65">
        <f>VLOOKUP($A4,'ADR Raw Data'!$B$6:$BE$43,'ADR Raw Data'!AN$1,FALSE)</f>
        <v>167.20680022390999</v>
      </c>
      <c r="AE4" s="65">
        <f>VLOOKUP($A4,'ADR Raw Data'!$B$6:$BE$43,'ADR Raw Data'!AO$1,FALSE)</f>
        <v>173.32905389590499</v>
      </c>
      <c r="AF4" s="66">
        <f>VLOOKUP($A4,'ADR Raw Data'!$B$6:$BE$43,'ADR Raw Data'!AP$1,FALSE)</f>
        <v>170.34052282212301</v>
      </c>
      <c r="AG4" s="67">
        <f>VLOOKUP($A4,'ADR Raw Data'!$B$6:$BE$43,'ADR Raw Data'!AR$1,FALSE)</f>
        <v>156.030083695163</v>
      </c>
      <c r="AI4" s="59">
        <f>VLOOKUP($A4,'ADR Raw Data'!$B$6:$BE$43,'ADR Raw Data'!AT$1,FALSE)</f>
        <v>10.430472588513901</v>
      </c>
      <c r="AJ4" s="60">
        <f>VLOOKUP($A4,'ADR Raw Data'!$B$6:$BE$43,'ADR Raw Data'!AU$1,FALSE)</f>
        <v>15.740069197227999</v>
      </c>
      <c r="AK4" s="60">
        <f>VLOOKUP($A4,'ADR Raw Data'!$B$6:$BE$43,'ADR Raw Data'!AV$1,FALSE)</f>
        <v>15.071297444155</v>
      </c>
      <c r="AL4" s="60">
        <f>VLOOKUP($A4,'ADR Raw Data'!$B$6:$BE$43,'ADR Raw Data'!AW$1,FALSE)</f>
        <v>14.2060569816607</v>
      </c>
      <c r="AM4" s="60">
        <f>VLOOKUP($A4,'ADR Raw Data'!$B$6:$BE$43,'ADR Raw Data'!AX$1,FALSE)</f>
        <v>11.167336916574801</v>
      </c>
      <c r="AN4" s="61">
        <f>VLOOKUP($A4,'ADR Raw Data'!$B$6:$BE$43,'ADR Raw Data'!AY$1,FALSE)</f>
        <v>13.2712273037623</v>
      </c>
      <c r="AO4" s="60">
        <f>VLOOKUP($A4,'ADR Raw Data'!$B$6:$BE$43,'ADR Raw Data'!BA$1,FALSE)</f>
        <v>8.5202877338010499</v>
      </c>
      <c r="AP4" s="60">
        <f>VLOOKUP($A4,'ADR Raw Data'!$B$6:$BE$43,'ADR Raw Data'!BB$1,FALSE)</f>
        <v>7.9967631034713103</v>
      </c>
      <c r="AQ4" s="61">
        <f>VLOOKUP($A4,'ADR Raw Data'!$B$6:$BE$43,'ADR Raw Data'!BC$1,FALSE)</f>
        <v>8.2476036378486892</v>
      </c>
      <c r="AR4" s="62">
        <f>VLOOKUP($A4,'ADR Raw Data'!$B$6:$BE$43,'ADR Raw Data'!BE$1,FALSE)</f>
        <v>11.243434494905699</v>
      </c>
      <c r="AT4" s="64">
        <f>VLOOKUP($A4,'RevPAR Raw Data'!$B$6:$BE$43,'RevPAR Raw Data'!AG$1,FALSE)</f>
        <v>91.165639398220506</v>
      </c>
      <c r="AU4" s="65">
        <f>VLOOKUP($A4,'RevPAR Raw Data'!$B$6:$BE$43,'RevPAR Raw Data'!AH$1,FALSE)</f>
        <v>95.636415679623795</v>
      </c>
      <c r="AV4" s="65">
        <f>VLOOKUP($A4,'RevPAR Raw Data'!$B$6:$BE$43,'RevPAR Raw Data'!AI$1,FALSE)</f>
        <v>102.10227751428</v>
      </c>
      <c r="AW4" s="65">
        <f>VLOOKUP($A4,'RevPAR Raw Data'!$B$6:$BE$43,'RevPAR Raw Data'!AJ$1,FALSE)</f>
        <v>103.038846138441</v>
      </c>
      <c r="AX4" s="65">
        <f>VLOOKUP($A4,'RevPAR Raw Data'!$B$6:$BE$43,'RevPAR Raw Data'!AK$1,FALSE)</f>
        <v>101.981876909523</v>
      </c>
      <c r="AY4" s="66">
        <f>VLOOKUP($A4,'RevPAR Raw Data'!$B$6:$BE$43,'RevPAR Raw Data'!AL$1,FALSE)</f>
        <v>98.785021470161496</v>
      </c>
      <c r="AZ4" s="65">
        <f>VLOOKUP($A4,'RevPAR Raw Data'!$B$6:$BE$43,'RevPAR Raw Data'!AN$1,FALSE)</f>
        <v>123.690325411708</v>
      </c>
      <c r="BA4" s="65">
        <f>VLOOKUP($A4,'RevPAR Raw Data'!$B$6:$BE$43,'RevPAR Raw Data'!AO$1,FALSE)</f>
        <v>134.448389787699</v>
      </c>
      <c r="BB4" s="66">
        <f>VLOOKUP($A4,'RevPAR Raw Data'!$B$6:$BE$43,'RevPAR Raw Data'!AP$1,FALSE)</f>
        <v>129.069359648491</v>
      </c>
      <c r="BC4" s="67">
        <f>VLOOKUP($A4,'RevPAR Raw Data'!$B$6:$BE$43,'RevPAR Raw Data'!AR$1,FALSE)</f>
        <v>107.43796711341599</v>
      </c>
      <c r="BE4" s="59">
        <f>VLOOKUP($A4,'RevPAR Raw Data'!$B$6:$BE$43,'RevPAR Raw Data'!AT$1,FALSE)</f>
        <v>9.0746906856053098</v>
      </c>
      <c r="BF4" s="60">
        <f>VLOOKUP($A4,'RevPAR Raw Data'!$B$6:$BE$43,'RevPAR Raw Data'!AU$1,FALSE)</f>
        <v>19.329931472824999</v>
      </c>
      <c r="BG4" s="60">
        <f>VLOOKUP($A4,'RevPAR Raw Data'!$B$6:$BE$43,'RevPAR Raw Data'!AV$1,FALSE)</f>
        <v>19.948236206461601</v>
      </c>
      <c r="BH4" s="60">
        <f>VLOOKUP($A4,'RevPAR Raw Data'!$B$6:$BE$43,'RevPAR Raw Data'!AW$1,FALSE)</f>
        <v>18.667424905542699</v>
      </c>
      <c r="BI4" s="60">
        <f>VLOOKUP($A4,'RevPAR Raw Data'!$B$6:$BE$43,'RevPAR Raw Data'!AX$1,FALSE)</f>
        <v>12.1333708291344</v>
      </c>
      <c r="BJ4" s="61">
        <f>VLOOKUP($A4,'RevPAR Raw Data'!$B$6:$BE$43,'RevPAR Raw Data'!AY$1,FALSE)</f>
        <v>15.7738241327274</v>
      </c>
      <c r="BK4" s="60">
        <f>VLOOKUP($A4,'RevPAR Raw Data'!$B$6:$BE$43,'RevPAR Raw Data'!BA$1,FALSE)</f>
        <v>4.7899490360314401</v>
      </c>
      <c r="BL4" s="60">
        <f>VLOOKUP($A4,'RevPAR Raw Data'!$B$6:$BE$43,'RevPAR Raw Data'!BB$1,FALSE)</f>
        <v>4.34290157234663</v>
      </c>
      <c r="BM4" s="61">
        <f>VLOOKUP($A4,'RevPAR Raw Data'!$B$6:$BE$43,'RevPAR Raw Data'!BC$1,FALSE)</f>
        <v>4.5566347673881502</v>
      </c>
      <c r="BN4" s="62">
        <f>VLOOKUP($A4,'RevPAR Raw Data'!$B$6:$BE$43,'RevPAR Raw Data'!BE$1,FALSE)</f>
        <v>11.6558003125526</v>
      </c>
    </row>
    <row r="5" spans="1:66" x14ac:dyDescent="0.35">
      <c r="A5" s="58" t="s">
        <v>70</v>
      </c>
      <c r="B5" s="59">
        <f>VLOOKUP($A5,'Occupancy Raw Data'!$B$6:$BE$43,'Occupancy Raw Data'!AG$1,FALSE)</f>
        <v>58.676345221584597</v>
      </c>
      <c r="C5" s="60">
        <f>VLOOKUP($A5,'Occupancy Raw Data'!$B$6:$BE$43,'Occupancy Raw Data'!AH$1,FALSE)</f>
        <v>63.809435954855999</v>
      </c>
      <c r="D5" s="60">
        <f>VLOOKUP($A5,'Occupancy Raw Data'!$B$6:$BE$43,'Occupancy Raw Data'!AI$1,FALSE)</f>
        <v>68.170511368696907</v>
      </c>
      <c r="E5" s="60">
        <f>VLOOKUP($A5,'Occupancy Raw Data'!$B$6:$BE$43,'Occupancy Raw Data'!AJ$1,FALSE)</f>
        <v>69.389926583792402</v>
      </c>
      <c r="F5" s="60">
        <f>VLOOKUP($A5,'Occupancy Raw Data'!$B$6:$BE$43,'Occupancy Raw Data'!AK$1,FALSE)</f>
        <v>68.052498314099196</v>
      </c>
      <c r="G5" s="61">
        <f>VLOOKUP($A5,'Occupancy Raw Data'!$B$6:$BE$43,'Occupancy Raw Data'!AL$1,FALSE)</f>
        <v>65.619743488605806</v>
      </c>
      <c r="H5" s="60">
        <f>VLOOKUP($A5,'Occupancy Raw Data'!$B$6:$BE$43,'Occupancy Raw Data'!AN$1,FALSE)</f>
        <v>74.058173419525602</v>
      </c>
      <c r="I5" s="60">
        <f>VLOOKUP($A5,'Occupancy Raw Data'!$B$6:$BE$43,'Occupancy Raw Data'!AO$1,FALSE)</f>
        <v>76.226235620482498</v>
      </c>
      <c r="J5" s="61">
        <f>VLOOKUP($A5,'Occupancy Raw Data'!$B$6:$BE$43,'Occupancy Raw Data'!AP$1,FALSE)</f>
        <v>75.142204520004</v>
      </c>
      <c r="K5" s="62">
        <f>VLOOKUP($A5,'Occupancy Raw Data'!$B$6:$BE$43,'Occupancy Raw Data'!AR$1,FALSE)</f>
        <v>68.340224091265199</v>
      </c>
      <c r="M5" s="59">
        <f>VLOOKUP($A5,'Occupancy Raw Data'!$B$6:$BE$43,'Occupancy Raw Data'!AT$1,FALSE)</f>
        <v>3.4295458321476402E-2</v>
      </c>
      <c r="N5" s="60">
        <f>VLOOKUP($A5,'Occupancy Raw Data'!$B$6:$BE$43,'Occupancy Raw Data'!AU$1,FALSE)</f>
        <v>6.5003413258544001</v>
      </c>
      <c r="O5" s="60">
        <f>VLOOKUP($A5,'Occupancy Raw Data'!$B$6:$BE$43,'Occupancy Raw Data'!AV$1,FALSE)</f>
        <v>6.6739758260037201</v>
      </c>
      <c r="P5" s="60">
        <f>VLOOKUP($A5,'Occupancy Raw Data'!$B$6:$BE$43,'Occupancy Raw Data'!AW$1,FALSE)</f>
        <v>6.8289505025272499</v>
      </c>
      <c r="Q5" s="60">
        <f>VLOOKUP($A5,'Occupancy Raw Data'!$B$6:$BE$43,'Occupancy Raw Data'!AX$1,FALSE)</f>
        <v>3.5805124414735801</v>
      </c>
      <c r="R5" s="61">
        <f>VLOOKUP($A5,'Occupancy Raw Data'!$B$6:$BE$43,'Occupancy Raw Data'!AY$1,FALSE)</f>
        <v>4.7797769306545099</v>
      </c>
      <c r="S5" s="60">
        <f>VLOOKUP($A5,'Occupancy Raw Data'!$B$6:$BE$43,'Occupancy Raw Data'!BA$1,FALSE)</f>
        <v>-1.57392183478044</v>
      </c>
      <c r="T5" s="60">
        <f>VLOOKUP($A5,'Occupancy Raw Data'!$B$6:$BE$43,'Occupancy Raw Data'!BB$1,FALSE)</f>
        <v>-2.7980528633948398</v>
      </c>
      <c r="U5" s="61">
        <f>VLOOKUP($A5,'Occupancy Raw Data'!$B$6:$BE$43,'Occupancy Raw Data'!BC$1,FALSE)</f>
        <v>-2.1986460695195902</v>
      </c>
      <c r="V5" s="62">
        <f>VLOOKUP($A5,'Occupancy Raw Data'!$B$6:$BE$43,'Occupancy Raw Data'!BE$1,FALSE)</f>
        <v>2.4811768649570798</v>
      </c>
      <c r="X5" s="64">
        <f>VLOOKUP($A5,'ADR Raw Data'!$B$6:$BE$43,'ADR Raw Data'!AG$1,FALSE)</f>
        <v>127.35300639264401</v>
      </c>
      <c r="Y5" s="65">
        <f>VLOOKUP($A5,'ADR Raw Data'!$B$6:$BE$43,'ADR Raw Data'!AH$1,FALSE)</f>
        <v>128.07733047871599</v>
      </c>
      <c r="Z5" s="65">
        <f>VLOOKUP($A5,'ADR Raw Data'!$B$6:$BE$43,'ADR Raw Data'!AI$1,FALSE)</f>
        <v>127.296862534471</v>
      </c>
      <c r="AA5" s="65">
        <f>VLOOKUP($A5,'ADR Raw Data'!$B$6:$BE$43,'ADR Raw Data'!AJ$1,FALSE)</f>
        <v>126.470727040352</v>
      </c>
      <c r="AB5" s="65">
        <f>VLOOKUP($A5,'ADR Raw Data'!$B$6:$BE$43,'ADR Raw Data'!AK$1,FALSE)</f>
        <v>125.117071488001</v>
      </c>
      <c r="AC5" s="66">
        <f>VLOOKUP($A5,'ADR Raw Data'!$B$6:$BE$43,'ADR Raw Data'!AL$1,FALSE)</f>
        <v>126.831849524722</v>
      </c>
      <c r="AD5" s="65">
        <f>VLOOKUP($A5,'ADR Raw Data'!$B$6:$BE$43,'ADR Raw Data'!AN$1,FALSE)</f>
        <v>142.50788815721299</v>
      </c>
      <c r="AE5" s="65">
        <f>VLOOKUP($A5,'ADR Raw Data'!$B$6:$BE$43,'ADR Raw Data'!AO$1,FALSE)</f>
        <v>148.08723455165</v>
      </c>
      <c r="AF5" s="66">
        <f>VLOOKUP($A5,'ADR Raw Data'!$B$6:$BE$43,'ADR Raw Data'!AP$1,FALSE)</f>
        <v>145.33780628103801</v>
      </c>
      <c r="AG5" s="67">
        <f>VLOOKUP($A5,'ADR Raw Data'!$B$6:$BE$43,'ADR Raw Data'!AR$1,FALSE)</f>
        <v>132.64505275614499</v>
      </c>
      <c r="AI5" s="59">
        <f>VLOOKUP($A5,'ADR Raw Data'!$B$6:$BE$43,'ADR Raw Data'!AT$1,FALSE)</f>
        <v>8.1501231090293391</v>
      </c>
      <c r="AJ5" s="60">
        <f>VLOOKUP($A5,'ADR Raw Data'!$B$6:$BE$43,'ADR Raw Data'!AU$1,FALSE)</f>
        <v>13.612903469044801</v>
      </c>
      <c r="AK5" s="60">
        <f>VLOOKUP($A5,'ADR Raw Data'!$B$6:$BE$43,'ADR Raw Data'!AV$1,FALSE)</f>
        <v>11.9933776463727</v>
      </c>
      <c r="AL5" s="60">
        <f>VLOOKUP($A5,'ADR Raw Data'!$B$6:$BE$43,'ADR Raw Data'!AW$1,FALSE)</f>
        <v>12.2949289854669</v>
      </c>
      <c r="AM5" s="60">
        <f>VLOOKUP($A5,'ADR Raw Data'!$B$6:$BE$43,'ADR Raw Data'!AX$1,FALSE)</f>
        <v>10.031435310968501</v>
      </c>
      <c r="AN5" s="61">
        <f>VLOOKUP($A5,'ADR Raw Data'!$B$6:$BE$43,'ADR Raw Data'!AY$1,FALSE)</f>
        <v>11.2110849310469</v>
      </c>
      <c r="AO5" s="60">
        <f>VLOOKUP($A5,'ADR Raw Data'!$B$6:$BE$43,'ADR Raw Data'!BA$1,FALSE)</f>
        <v>6.9525789379051197</v>
      </c>
      <c r="AP5" s="60">
        <f>VLOOKUP($A5,'ADR Raw Data'!$B$6:$BE$43,'ADR Raw Data'!BB$1,FALSE)</f>
        <v>6.5028113630102</v>
      </c>
      <c r="AQ5" s="61">
        <f>VLOOKUP($A5,'ADR Raw Data'!$B$6:$BE$43,'ADR Raw Data'!BC$1,FALSE)</f>
        <v>6.7054445659250597</v>
      </c>
      <c r="AR5" s="62">
        <f>VLOOKUP($A5,'ADR Raw Data'!$B$6:$BE$43,'ADR Raw Data'!BE$1,FALSE)</f>
        <v>9.3154408375930799</v>
      </c>
      <c r="AT5" s="64">
        <f>VLOOKUP($A5,'RevPAR Raw Data'!$B$6:$BE$43,'RevPAR Raw Data'!AG$1,FALSE)</f>
        <v>74.726089681014798</v>
      </c>
      <c r="AU5" s="65">
        <f>VLOOKUP($A5,'RevPAR Raw Data'!$B$6:$BE$43,'RevPAR Raw Data'!AH$1,FALSE)</f>
        <v>81.725422164505702</v>
      </c>
      <c r="AV5" s="65">
        <f>VLOOKUP($A5,'RevPAR Raw Data'!$B$6:$BE$43,'RevPAR Raw Data'!AI$1,FALSE)</f>
        <v>86.778922146056203</v>
      </c>
      <c r="AW5" s="65">
        <f>VLOOKUP($A5,'RevPAR Raw Data'!$B$6:$BE$43,'RevPAR Raw Data'!AJ$1,FALSE)</f>
        <v>87.757944643288795</v>
      </c>
      <c r="AX5" s="65">
        <f>VLOOKUP($A5,'RevPAR Raw Data'!$B$6:$BE$43,'RevPAR Raw Data'!AK$1,FALSE)</f>
        <v>85.145292965022307</v>
      </c>
      <c r="AY5" s="66">
        <f>VLOOKUP($A5,'RevPAR Raw Data'!$B$6:$BE$43,'RevPAR Raw Data'!AL$1,FALSE)</f>
        <v>83.226734319977595</v>
      </c>
      <c r="AZ5" s="65">
        <f>VLOOKUP($A5,'RevPAR Raw Data'!$B$6:$BE$43,'RevPAR Raw Data'!AN$1,FALSE)</f>
        <v>105.53873894797201</v>
      </c>
      <c r="BA5" s="65">
        <f>VLOOKUP($A5,'RevPAR Raw Data'!$B$6:$BE$43,'RevPAR Raw Data'!AO$1,FALSE)</f>
        <v>112.881324333197</v>
      </c>
      <c r="BB5" s="66">
        <f>VLOOKUP($A5,'RevPAR Raw Data'!$B$6:$BE$43,'RevPAR Raw Data'!AP$1,FALSE)</f>
        <v>109.210031640585</v>
      </c>
      <c r="BC5" s="67">
        <f>VLOOKUP($A5,'RevPAR Raw Data'!$B$6:$BE$43,'RevPAR Raw Data'!AR$1,FALSE)</f>
        <v>90.649926299526598</v>
      </c>
      <c r="BE5" s="59">
        <f>VLOOKUP($A5,'RevPAR Raw Data'!$B$6:$BE$43,'RevPAR Raw Data'!AT$1,FALSE)</f>
        <v>8.1872136894248193</v>
      </c>
      <c r="BF5" s="60">
        <f>VLOOKUP($A5,'RevPAR Raw Data'!$B$6:$BE$43,'RevPAR Raw Data'!AU$1,FALSE)</f>
        <v>20.9981299847462</v>
      </c>
      <c r="BG5" s="60">
        <f>VLOOKUP($A5,'RevPAR Raw Data'!$B$6:$BE$43,'RevPAR Raw Data'!AV$1,FALSE)</f>
        <v>19.4677885972167</v>
      </c>
      <c r="BH5" s="60">
        <f>VLOOKUP($A5,'RevPAR Raw Data'!$B$6:$BE$43,'RevPAR Raw Data'!AW$1,FALSE)</f>
        <v>19.9634941027326</v>
      </c>
      <c r="BI5" s="60">
        <f>VLOOKUP($A5,'RevPAR Raw Data'!$B$6:$BE$43,'RevPAR Raw Data'!AX$1,FALSE)</f>
        <v>13.9711245418096</v>
      </c>
      <c r="BJ5" s="61">
        <f>VLOOKUP($A5,'RevPAR Raw Data'!$B$6:$BE$43,'RevPAR Raw Data'!AY$1,FALSE)</f>
        <v>16.526726712911699</v>
      </c>
      <c r="BK5" s="60">
        <f>VLOOKUP($A5,'RevPAR Raw Data'!$B$6:$BE$43,'RevPAR Raw Data'!BA$1,FALSE)</f>
        <v>5.2692289451406404</v>
      </c>
      <c r="BL5" s="60">
        <f>VLOOKUP($A5,'RevPAR Raw Data'!$B$6:$BE$43,'RevPAR Raw Data'!BB$1,FALSE)</f>
        <v>3.52280640007148</v>
      </c>
      <c r="BM5" s="61">
        <f>VLOOKUP($A5,'RevPAR Raw Data'!$B$6:$BE$43,'RevPAR Raw Data'!BC$1,FALSE)</f>
        <v>4.3593695030129398</v>
      </c>
      <c r="BN5" s="62">
        <f>VLOOKUP($A5,'RevPAR Raw Data'!$B$6:$BE$43,'RevPAR Raw Data'!BE$1,FALSE)</f>
        <v>12.027750265481201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61.320693198657104</v>
      </c>
      <c r="C7" s="60">
        <f>VLOOKUP($A7,'Occupancy Raw Data'!$B$6:$BE$43,'Occupancy Raw Data'!AH$1,FALSE)</f>
        <v>65.868038612972995</v>
      </c>
      <c r="D7" s="60">
        <f>VLOOKUP($A7,'Occupancy Raw Data'!$B$6:$BE$43,'Occupancy Raw Data'!AI$1,FALSE)</f>
        <v>68.311817971267303</v>
      </c>
      <c r="E7" s="60">
        <f>VLOOKUP($A7,'Occupancy Raw Data'!$B$6:$BE$43,'Occupancy Raw Data'!AJ$1,FALSE)</f>
        <v>67.360659829421095</v>
      </c>
      <c r="F7" s="60">
        <f>VLOOKUP($A7,'Occupancy Raw Data'!$B$6:$BE$43,'Occupancy Raw Data'!AK$1,FALSE)</f>
        <v>63.432803937749703</v>
      </c>
      <c r="G7" s="61">
        <f>VLOOKUP($A7,'Occupancy Raw Data'!$B$6:$BE$43,'Occupancy Raw Data'!AL$1,FALSE)</f>
        <v>65.258802710013597</v>
      </c>
      <c r="H7" s="60">
        <f>VLOOKUP($A7,'Occupancy Raw Data'!$B$6:$BE$43,'Occupancy Raw Data'!AN$1,FALSE)</f>
        <v>69.1939011547842</v>
      </c>
      <c r="I7" s="60">
        <f>VLOOKUP($A7,'Occupancy Raw Data'!$B$6:$BE$43,'Occupancy Raw Data'!AO$1,FALSE)</f>
        <v>74.177564962242201</v>
      </c>
      <c r="J7" s="61">
        <f>VLOOKUP($A7,'Occupancy Raw Data'!$B$6:$BE$43,'Occupancy Raw Data'!AP$1,FALSE)</f>
        <v>71.685733058513193</v>
      </c>
      <c r="K7" s="62">
        <f>VLOOKUP($A7,'Occupancy Raw Data'!$B$6:$BE$43,'Occupancy Raw Data'!AR$1,FALSE)</f>
        <v>67.094157007276294</v>
      </c>
      <c r="M7" s="59">
        <f>VLOOKUP($A7,'Occupancy Raw Data'!$B$6:$BE$43,'Occupancy Raw Data'!AT$1,FALSE)</f>
        <v>21.633712013295501</v>
      </c>
      <c r="N7" s="60">
        <f>VLOOKUP($A7,'Occupancy Raw Data'!$B$6:$BE$43,'Occupancy Raw Data'!AU$1,FALSE)</f>
        <v>37.995287701873401</v>
      </c>
      <c r="O7" s="60">
        <f>VLOOKUP($A7,'Occupancy Raw Data'!$B$6:$BE$43,'Occupancy Raw Data'!AV$1,FALSE)</f>
        <v>34.6492988361858</v>
      </c>
      <c r="P7" s="60">
        <f>VLOOKUP($A7,'Occupancy Raw Data'!$B$6:$BE$43,'Occupancy Raw Data'!AW$1,FALSE)</f>
        <v>29.449620985502701</v>
      </c>
      <c r="Q7" s="60">
        <f>VLOOKUP($A7,'Occupancy Raw Data'!$B$6:$BE$43,'Occupancy Raw Data'!AX$1,FALSE)</f>
        <v>21.634663080486501</v>
      </c>
      <c r="R7" s="61">
        <f>VLOOKUP($A7,'Occupancy Raw Data'!$B$6:$BE$43,'Occupancy Raw Data'!AY$1,FALSE)</f>
        <v>28.9324808680195</v>
      </c>
      <c r="S7" s="60">
        <f>VLOOKUP($A7,'Occupancy Raw Data'!$B$6:$BE$43,'Occupancy Raw Data'!BA$1,FALSE)</f>
        <v>11.6615197508899</v>
      </c>
      <c r="T7" s="60">
        <f>VLOOKUP($A7,'Occupancy Raw Data'!$B$6:$BE$43,'Occupancy Raw Data'!BB$1,FALSE)</f>
        <v>8.5412525068493306</v>
      </c>
      <c r="U7" s="61">
        <f>VLOOKUP($A7,'Occupancy Raw Data'!$B$6:$BE$43,'Occupancy Raw Data'!BC$1,FALSE)</f>
        <v>10.025085636117399</v>
      </c>
      <c r="V7" s="62">
        <f>VLOOKUP($A7,'Occupancy Raw Data'!$B$6:$BE$43,'Occupancy Raw Data'!BE$1,FALSE)</f>
        <v>22.4780353830675</v>
      </c>
      <c r="X7" s="64">
        <f>VLOOKUP($A7,'ADR Raw Data'!$B$6:$BE$43,'ADR Raw Data'!AG$1,FALSE)</f>
        <v>151.06609803231299</v>
      </c>
      <c r="Y7" s="65">
        <f>VLOOKUP($A7,'ADR Raw Data'!$B$6:$BE$43,'ADR Raw Data'!AH$1,FALSE)</f>
        <v>161.05116376323201</v>
      </c>
      <c r="Z7" s="65">
        <f>VLOOKUP($A7,'ADR Raw Data'!$B$6:$BE$43,'ADR Raw Data'!AI$1,FALSE)</f>
        <v>162.763800728776</v>
      </c>
      <c r="AA7" s="65">
        <f>VLOOKUP($A7,'ADR Raw Data'!$B$6:$BE$43,'ADR Raw Data'!AJ$1,FALSE)</f>
        <v>158.725848240961</v>
      </c>
      <c r="AB7" s="65">
        <f>VLOOKUP($A7,'ADR Raw Data'!$B$6:$BE$43,'ADR Raw Data'!AK$1,FALSE)</f>
        <v>148.46858205807101</v>
      </c>
      <c r="AC7" s="66">
        <f>VLOOKUP($A7,'ADR Raw Data'!$B$6:$BE$43,'ADR Raw Data'!AL$1,FALSE)</f>
        <v>156.60707048042201</v>
      </c>
      <c r="AD7" s="65">
        <f>VLOOKUP($A7,'ADR Raw Data'!$B$6:$BE$43,'ADR Raw Data'!AN$1,FALSE)</f>
        <v>146.46279314875099</v>
      </c>
      <c r="AE7" s="65">
        <f>VLOOKUP($A7,'ADR Raw Data'!$B$6:$BE$43,'ADR Raw Data'!AO$1,FALSE)</f>
        <v>149.98058625103801</v>
      </c>
      <c r="AF7" s="66">
        <f>VLOOKUP($A7,'ADR Raw Data'!$B$6:$BE$43,'ADR Raw Data'!AP$1,FALSE)</f>
        <v>148.282829822964</v>
      </c>
      <c r="AG7" s="67">
        <f>VLOOKUP($A7,'ADR Raw Data'!$B$6:$BE$43,'ADR Raw Data'!AR$1,FALSE)</f>
        <v>154.06721516689899</v>
      </c>
      <c r="AI7" s="59">
        <f>VLOOKUP($A7,'ADR Raw Data'!$B$6:$BE$43,'ADR Raw Data'!AT$1,FALSE)</f>
        <v>25.891219301466201</v>
      </c>
      <c r="AJ7" s="60">
        <f>VLOOKUP($A7,'ADR Raw Data'!$B$6:$BE$43,'ADR Raw Data'!AU$1,FALSE)</f>
        <v>37.220434710587</v>
      </c>
      <c r="AK7" s="60">
        <f>VLOOKUP($A7,'ADR Raw Data'!$B$6:$BE$43,'ADR Raw Data'!AV$1,FALSE)</f>
        <v>36.138950235217798</v>
      </c>
      <c r="AL7" s="60">
        <f>VLOOKUP($A7,'ADR Raw Data'!$B$6:$BE$43,'ADR Raw Data'!AW$1,FALSE)</f>
        <v>32.5131181034752</v>
      </c>
      <c r="AM7" s="60">
        <f>VLOOKUP($A7,'ADR Raw Data'!$B$6:$BE$43,'ADR Raw Data'!AX$1,FALSE)</f>
        <v>25.8991883616096</v>
      </c>
      <c r="AN7" s="61">
        <f>VLOOKUP($A7,'ADR Raw Data'!$B$6:$BE$43,'ADR Raw Data'!AY$1,FALSE)</f>
        <v>31.668186864120599</v>
      </c>
      <c r="AO7" s="60">
        <f>VLOOKUP($A7,'ADR Raw Data'!$B$6:$BE$43,'ADR Raw Data'!BA$1,FALSE)</f>
        <v>19.226724168046999</v>
      </c>
      <c r="AP7" s="60">
        <f>VLOOKUP($A7,'ADR Raw Data'!$B$6:$BE$43,'ADR Raw Data'!BB$1,FALSE)</f>
        <v>17.494803988188501</v>
      </c>
      <c r="AQ7" s="61">
        <f>VLOOKUP($A7,'ADR Raw Data'!$B$6:$BE$43,'ADR Raw Data'!BC$1,FALSE)</f>
        <v>18.282010992124299</v>
      </c>
      <c r="AR7" s="62">
        <f>VLOOKUP($A7,'ADR Raw Data'!$B$6:$BE$43,'ADR Raw Data'!BE$1,FALSE)</f>
        <v>27.192069701257999</v>
      </c>
      <c r="AT7" s="64">
        <f>VLOOKUP($A7,'RevPAR Raw Data'!$B$6:$BE$43,'RevPAR Raw Data'!AG$1,FALSE)</f>
        <v>92.634778501577301</v>
      </c>
      <c r="AU7" s="65">
        <f>VLOOKUP($A7,'RevPAR Raw Data'!$B$6:$BE$43,'RevPAR Raw Data'!AH$1,FALSE)</f>
        <v>106.081242734208</v>
      </c>
      <c r="AV7" s="65">
        <f>VLOOKUP($A7,'RevPAR Raw Data'!$B$6:$BE$43,'RevPAR Raw Data'!AI$1,FALSE)</f>
        <v>111.18691127695701</v>
      </c>
      <c r="AW7" s="65">
        <f>VLOOKUP($A7,'RevPAR Raw Data'!$B$6:$BE$43,'RevPAR Raw Data'!AJ$1,FALSE)</f>
        <v>106.918778694957</v>
      </c>
      <c r="AX7" s="65">
        <f>VLOOKUP($A7,'RevPAR Raw Data'!$B$6:$BE$43,'RevPAR Raw Data'!AK$1,FALSE)</f>
        <v>94.177784566053703</v>
      </c>
      <c r="AY7" s="66">
        <f>VLOOKUP($A7,'RevPAR Raw Data'!$B$6:$BE$43,'RevPAR Raw Data'!AL$1,FALSE)</f>
        <v>102.19989915475</v>
      </c>
      <c r="AZ7" s="65">
        <f>VLOOKUP($A7,'RevPAR Raw Data'!$B$6:$BE$43,'RevPAR Raw Data'!AN$1,FALSE)</f>
        <v>101.34332031988301</v>
      </c>
      <c r="BA7" s="65">
        <f>VLOOKUP($A7,'RevPAR Raw Data'!$B$6:$BE$43,'RevPAR Raw Data'!AO$1,FALSE)</f>
        <v>111.25194679711601</v>
      </c>
      <c r="BB7" s="66">
        <f>VLOOKUP($A7,'RevPAR Raw Data'!$B$6:$BE$43,'RevPAR Raw Data'!AP$1,FALSE)</f>
        <v>106.297633558499</v>
      </c>
      <c r="BC7" s="67">
        <f>VLOOKUP($A7,'RevPAR Raw Data'!$B$6:$BE$43,'RevPAR Raw Data'!AR$1,FALSE)</f>
        <v>103.37009924081801</v>
      </c>
      <c r="BE7" s="59">
        <f>VLOOKUP($A7,'RevPAR Raw Data'!$B$6:$BE$43,'RevPAR Raw Data'!AT$1,FALSE)</f>
        <v>53.126163135171701</v>
      </c>
      <c r="BF7" s="60">
        <f>VLOOKUP($A7,'RevPAR Raw Data'!$B$6:$BE$43,'RevPAR Raw Data'!AU$1,FALSE)</f>
        <v>89.357733664636001</v>
      </c>
      <c r="BG7" s="60">
        <f>VLOOKUP($A7,'RevPAR Raw Data'!$B$6:$BE$43,'RevPAR Raw Data'!AV$1,FALSE)</f>
        <v>83.310141934664699</v>
      </c>
      <c r="BH7" s="60">
        <f>VLOOKUP($A7,'RevPAR Raw Data'!$B$6:$BE$43,'RevPAR Raw Data'!AW$1,FALSE)</f>
        <v>71.537729141020307</v>
      </c>
      <c r="BI7" s="60">
        <f>VLOOKUP($A7,'RevPAR Raw Data'!$B$6:$BE$43,'RevPAR Raw Data'!AX$1,FALSE)</f>
        <v>53.137053584710998</v>
      </c>
      <c r="BJ7" s="61">
        <f>VLOOKUP($A7,'RevPAR Raw Data'!$B$6:$BE$43,'RevPAR Raw Data'!AY$1,FALSE)</f>
        <v>69.763059837850605</v>
      </c>
      <c r="BK7" s="60">
        <f>VLOOKUP($A7,'RevPAR Raw Data'!$B$6:$BE$43,'RevPAR Raw Data'!BA$1,FALSE)</f>
        <v>33.130372155242803</v>
      </c>
      <c r="BL7" s="60">
        <f>VLOOKUP($A7,'RevPAR Raw Data'!$B$6:$BE$43,'RevPAR Raw Data'!BB$1,FALSE)</f>
        <v>27.530331879247399</v>
      </c>
      <c r="BM7" s="61">
        <f>VLOOKUP($A7,'RevPAR Raw Data'!$B$6:$BE$43,'RevPAR Raw Data'!BC$1,FALSE)</f>
        <v>30.1398838862067</v>
      </c>
      <c r="BN7" s="62">
        <f>VLOOKUP($A7,'RevPAR Raw Data'!$B$6:$BE$43,'RevPAR Raw Data'!BE$1,FALSE)</f>
        <v>55.782348133162699</v>
      </c>
    </row>
    <row r="8" spans="1:66" x14ac:dyDescent="0.35">
      <c r="A8" s="76" t="s">
        <v>89</v>
      </c>
      <c r="B8" s="59">
        <f>VLOOKUP($A8,'Occupancy Raw Data'!$B$6:$BE$43,'Occupancy Raw Data'!AG$1,FALSE)</f>
        <v>66.886258363355594</v>
      </c>
      <c r="C8" s="60">
        <f>VLOOKUP($A8,'Occupancy Raw Data'!$B$6:$BE$43,'Occupancy Raw Data'!AH$1,FALSE)</f>
        <v>73.896037056098805</v>
      </c>
      <c r="D8" s="60">
        <f>VLOOKUP($A8,'Occupancy Raw Data'!$B$6:$BE$43,'Occupancy Raw Data'!AI$1,FALSE)</f>
        <v>73.988677303139397</v>
      </c>
      <c r="E8" s="60">
        <f>VLOOKUP($A8,'Occupancy Raw Data'!$B$6:$BE$43,'Occupancy Raw Data'!AJ$1,FALSE)</f>
        <v>70.808028821410105</v>
      </c>
      <c r="F8" s="60">
        <f>VLOOKUP($A8,'Occupancy Raw Data'!$B$6:$BE$43,'Occupancy Raw Data'!AK$1,FALSE)</f>
        <v>66.186309830159502</v>
      </c>
      <c r="G8" s="61">
        <f>VLOOKUP($A8,'Occupancy Raw Data'!$B$6:$BE$43,'Occupancy Raw Data'!AL$1,FALSE)</f>
        <v>70.353062274832695</v>
      </c>
      <c r="H8" s="60">
        <f>VLOOKUP($A8,'Occupancy Raw Data'!$B$6:$BE$43,'Occupancy Raw Data'!AN$1,FALSE)</f>
        <v>70.110653628409594</v>
      </c>
      <c r="I8" s="60">
        <f>VLOOKUP($A8,'Occupancy Raw Data'!$B$6:$BE$43,'Occupancy Raw Data'!AO$1,FALSE)</f>
        <v>75.738548636129593</v>
      </c>
      <c r="J8" s="61">
        <f>VLOOKUP($A8,'Occupancy Raw Data'!$B$6:$BE$43,'Occupancy Raw Data'!AP$1,FALSE)</f>
        <v>72.924601132269601</v>
      </c>
      <c r="K8" s="62">
        <f>VLOOKUP($A8,'Occupancy Raw Data'!$B$6:$BE$43,'Occupancy Raw Data'!AR$1,FALSE)</f>
        <v>71.087787662671801</v>
      </c>
      <c r="M8" s="59">
        <f>VLOOKUP($A8,'Occupancy Raw Data'!$B$6:$BE$43,'Occupancy Raw Data'!AT$1,FALSE)</f>
        <v>31.501088024145901</v>
      </c>
      <c r="N8" s="60">
        <f>VLOOKUP($A8,'Occupancy Raw Data'!$B$6:$BE$43,'Occupancy Raw Data'!AU$1,FALSE)</f>
        <v>60.3699578805534</v>
      </c>
      <c r="O8" s="60">
        <f>VLOOKUP($A8,'Occupancy Raw Data'!$B$6:$BE$43,'Occupancy Raw Data'!AV$1,FALSE)</f>
        <v>55.825952259773402</v>
      </c>
      <c r="P8" s="60">
        <f>VLOOKUP($A8,'Occupancy Raw Data'!$B$6:$BE$43,'Occupancy Raw Data'!AW$1,FALSE)</f>
        <v>46.631966302380199</v>
      </c>
      <c r="Q8" s="60">
        <f>VLOOKUP($A8,'Occupancy Raw Data'!$B$6:$BE$43,'Occupancy Raw Data'!AX$1,FALSE)</f>
        <v>34.573403991120202</v>
      </c>
      <c r="R8" s="61">
        <f>VLOOKUP($A8,'Occupancy Raw Data'!$B$6:$BE$43,'Occupancy Raw Data'!AY$1,FALSE)</f>
        <v>45.420251134737697</v>
      </c>
      <c r="S8" s="60">
        <f>VLOOKUP($A8,'Occupancy Raw Data'!$B$6:$BE$43,'Occupancy Raw Data'!BA$1,FALSE)</f>
        <v>18.2123502359252</v>
      </c>
      <c r="T8" s="60">
        <f>VLOOKUP($A8,'Occupancy Raw Data'!$B$6:$BE$43,'Occupancy Raw Data'!BB$1,FALSE)</f>
        <v>13.423978205313199</v>
      </c>
      <c r="U8" s="61">
        <f>VLOOKUP($A8,'Occupancy Raw Data'!$B$6:$BE$43,'Occupancy Raw Data'!BC$1,FALSE)</f>
        <v>15.6764001843316</v>
      </c>
      <c r="V8" s="62">
        <f>VLOOKUP($A8,'Occupancy Raw Data'!$B$6:$BE$43,'Occupancy Raw Data'!BE$1,FALSE)</f>
        <v>35.228873798678698</v>
      </c>
      <c r="X8" s="64">
        <f>VLOOKUP($A8,'ADR Raw Data'!$B$6:$BE$43,'ADR Raw Data'!AG$1,FALSE)</f>
        <v>149.55069675284699</v>
      </c>
      <c r="Y8" s="65">
        <f>VLOOKUP($A8,'ADR Raw Data'!$B$6:$BE$43,'ADR Raw Data'!AH$1,FALSE)</f>
        <v>166.42327552583899</v>
      </c>
      <c r="Z8" s="65">
        <f>VLOOKUP($A8,'ADR Raw Data'!$B$6:$BE$43,'ADR Raw Data'!AI$1,FALSE)</f>
        <v>171.53801648580901</v>
      </c>
      <c r="AA8" s="65">
        <f>VLOOKUP($A8,'ADR Raw Data'!$B$6:$BE$43,'ADR Raw Data'!AJ$1,FALSE)</f>
        <v>166.315810800988</v>
      </c>
      <c r="AB8" s="65">
        <f>VLOOKUP($A8,'ADR Raw Data'!$B$6:$BE$43,'ADR Raw Data'!AK$1,FALSE)</f>
        <v>155.162793545878</v>
      </c>
      <c r="AC8" s="66">
        <f>VLOOKUP($A8,'ADR Raw Data'!$B$6:$BE$43,'ADR Raw Data'!AL$1,FALSE)</f>
        <v>162.15051237783101</v>
      </c>
      <c r="AD8" s="65">
        <f>VLOOKUP($A8,'ADR Raw Data'!$B$6:$BE$43,'ADR Raw Data'!AN$1,FALSE)</f>
        <v>136.41815378968599</v>
      </c>
      <c r="AE8" s="65">
        <f>VLOOKUP($A8,'ADR Raw Data'!$B$6:$BE$43,'ADR Raw Data'!AO$1,FALSE)</f>
        <v>136.002505776026</v>
      </c>
      <c r="AF8" s="66">
        <f>VLOOKUP($A8,'ADR Raw Data'!$B$6:$BE$43,'ADR Raw Data'!AP$1,FALSE)</f>
        <v>136.20231046103299</v>
      </c>
      <c r="AG8" s="67">
        <f>VLOOKUP($A8,'ADR Raw Data'!$B$6:$BE$43,'ADR Raw Data'!AR$1,FALSE)</f>
        <v>154.545178437527</v>
      </c>
      <c r="AI8" s="59">
        <f>VLOOKUP($A8,'ADR Raw Data'!$B$6:$BE$43,'ADR Raw Data'!AT$1,FALSE)</f>
        <v>28.6808155044294</v>
      </c>
      <c r="AJ8" s="60">
        <f>VLOOKUP($A8,'ADR Raw Data'!$B$6:$BE$43,'ADR Raw Data'!AU$1,FALSE)</f>
        <v>34.309421747549301</v>
      </c>
      <c r="AK8" s="60">
        <f>VLOOKUP($A8,'ADR Raw Data'!$B$6:$BE$43,'ADR Raw Data'!AV$1,FALSE)</f>
        <v>36.664764364776197</v>
      </c>
      <c r="AL8" s="60">
        <f>VLOOKUP($A8,'ADR Raw Data'!$B$6:$BE$43,'ADR Raw Data'!AW$1,FALSE)</f>
        <v>32.7713242901483</v>
      </c>
      <c r="AM8" s="60">
        <f>VLOOKUP($A8,'ADR Raw Data'!$B$6:$BE$43,'ADR Raw Data'!AX$1,FALSE)</f>
        <v>31.346864438606701</v>
      </c>
      <c r="AN8" s="61">
        <f>VLOOKUP($A8,'ADR Raw Data'!$B$6:$BE$43,'ADR Raw Data'!AY$1,FALSE)</f>
        <v>33.233571449476401</v>
      </c>
      <c r="AO8" s="60">
        <f>VLOOKUP($A8,'ADR Raw Data'!$B$6:$BE$43,'ADR Raw Data'!BA$1,FALSE)</f>
        <v>23.580167059102799</v>
      </c>
      <c r="AP8" s="60">
        <f>VLOOKUP($A8,'ADR Raw Data'!$B$6:$BE$43,'ADR Raw Data'!BB$1,FALSE)</f>
        <v>23.566159603959001</v>
      </c>
      <c r="AQ8" s="61">
        <f>VLOOKUP($A8,'ADR Raw Data'!$B$6:$BE$43,'ADR Raw Data'!BC$1,FALSE)</f>
        <v>23.576647859801199</v>
      </c>
      <c r="AR8" s="62">
        <f>VLOOKUP($A8,'ADR Raw Data'!$B$6:$BE$43,'ADR Raw Data'!BE$1,FALSE)</f>
        <v>31.228460564345902</v>
      </c>
      <c r="AT8" s="64">
        <f>VLOOKUP($A8,'RevPAR Raw Data'!$B$6:$BE$43,'RevPAR Raw Data'!AG$1,FALSE)</f>
        <v>100.02886541430701</v>
      </c>
      <c r="AU8" s="65">
        <f>VLOOKUP($A8,'RevPAR Raw Data'!$B$6:$BE$43,'RevPAR Raw Data'!AH$1,FALSE)</f>
        <v>122.980205352547</v>
      </c>
      <c r="AV8" s="65">
        <f>VLOOKUP($A8,'RevPAR Raw Data'!$B$6:$BE$43,'RevPAR Raw Data'!AI$1,FALSE)</f>
        <v>126.918709469891</v>
      </c>
      <c r="AW8" s="65">
        <f>VLOOKUP($A8,'RevPAR Raw Data'!$B$6:$BE$43,'RevPAR Raw Data'!AJ$1,FALSE)</f>
        <v>117.764947246525</v>
      </c>
      <c r="AX8" s="65">
        <f>VLOOKUP($A8,'RevPAR Raw Data'!$B$6:$BE$43,'RevPAR Raw Data'!AK$1,FALSE)</f>
        <v>102.69652727740601</v>
      </c>
      <c r="AY8" s="66">
        <f>VLOOKUP($A8,'RevPAR Raw Data'!$B$6:$BE$43,'RevPAR Raw Data'!AL$1,FALSE)</f>
        <v>114.07785095213499</v>
      </c>
      <c r="AZ8" s="65">
        <f>VLOOKUP($A8,'RevPAR Raw Data'!$B$6:$BE$43,'RevPAR Raw Data'!AN$1,FALSE)</f>
        <v>95.643659289758105</v>
      </c>
      <c r="BA8" s="65">
        <f>VLOOKUP($A8,'RevPAR Raw Data'!$B$6:$BE$43,'RevPAR Raw Data'!AO$1,FALSE)</f>
        <v>103.00632398353</v>
      </c>
      <c r="BB8" s="66">
        <f>VLOOKUP($A8,'RevPAR Raw Data'!$B$6:$BE$43,'RevPAR Raw Data'!AP$1,FALSE)</f>
        <v>99.324991636644299</v>
      </c>
      <c r="BC8" s="67">
        <f>VLOOKUP($A8,'RevPAR Raw Data'!$B$6:$BE$43,'RevPAR Raw Data'!AR$1,FALSE)</f>
        <v>109.862748290566</v>
      </c>
      <c r="BE8" s="59">
        <f>VLOOKUP($A8,'RevPAR Raw Data'!$B$6:$BE$43,'RevPAR Raw Data'!AT$1,FALSE)</f>
        <v>69.216672466668598</v>
      </c>
      <c r="BF8" s="60">
        <f>VLOOKUP($A8,'RevPAR Raw Data'!$B$6:$BE$43,'RevPAR Raw Data'!AU$1,FALSE)</f>
        <v>115.391963086159</v>
      </c>
      <c r="BG8" s="60">
        <f>VLOOKUP($A8,'RevPAR Raw Data'!$B$6:$BE$43,'RevPAR Raw Data'!AV$1,FALSE)</f>
        <v>112.959170474988</v>
      </c>
      <c r="BH8" s="60">
        <f>VLOOKUP($A8,'RevPAR Raw Data'!$B$6:$BE$43,'RevPAR Raw Data'!AW$1,FALSE)</f>
        <v>94.685203492354205</v>
      </c>
      <c r="BI8" s="60">
        <f>VLOOKUP($A8,'RevPAR Raw Data'!$B$6:$BE$43,'RevPAR Raw Data'!AX$1,FALSE)</f>
        <v>76.757946510635193</v>
      </c>
      <c r="BJ8" s="61">
        <f>VLOOKUP($A8,'RevPAR Raw Data'!$B$6:$BE$43,'RevPAR Raw Data'!AY$1,FALSE)</f>
        <v>93.748594197608895</v>
      </c>
      <c r="BK8" s="60">
        <f>VLOOKUP($A8,'RevPAR Raw Data'!$B$6:$BE$43,'RevPAR Raw Data'!BA$1,FALSE)</f>
        <v>46.087019906048099</v>
      </c>
      <c r="BL8" s="60">
        <f>VLOOKUP($A8,'RevPAR Raw Data'!$B$6:$BE$43,'RevPAR Raw Data'!BB$1,FALSE)</f>
        <v>40.153653938337101</v>
      </c>
      <c r="BM8" s="61">
        <f>VLOOKUP($A8,'RevPAR Raw Data'!$B$6:$BE$43,'RevPAR Raw Data'!BC$1,FALSE)</f>
        <v>42.949017712686</v>
      </c>
      <c r="BN8" s="62">
        <f>VLOOKUP($A8,'RevPAR Raw Data'!$B$6:$BE$43,'RevPAR Raw Data'!BE$1,FALSE)</f>
        <v>77.458769324508296</v>
      </c>
    </row>
    <row r="9" spans="1:66" x14ac:dyDescent="0.35">
      <c r="A9" s="76" t="s">
        <v>90</v>
      </c>
      <c r="B9" s="59">
        <f>VLOOKUP($A9,'Occupancy Raw Data'!$B$6:$BE$43,'Occupancy Raw Data'!AG$1,FALSE)</f>
        <v>60.075829949844703</v>
      </c>
      <c r="C9" s="60">
        <f>VLOOKUP($A9,'Occupancy Raw Data'!$B$6:$BE$43,'Occupancy Raw Data'!AH$1,FALSE)</f>
        <v>63.326964413661301</v>
      </c>
      <c r="D9" s="60">
        <f>VLOOKUP($A9,'Occupancy Raw Data'!$B$6:$BE$43,'Occupancy Raw Data'!AI$1,FALSE)</f>
        <v>66.118342488655301</v>
      </c>
      <c r="E9" s="60">
        <f>VLOOKUP($A9,'Occupancy Raw Data'!$B$6:$BE$43,'Occupancy Raw Data'!AJ$1,FALSE)</f>
        <v>65.757105326008997</v>
      </c>
      <c r="F9" s="60">
        <f>VLOOKUP($A9,'Occupancy Raw Data'!$B$6:$BE$43,'Occupancy Raw Data'!AK$1,FALSE)</f>
        <v>63.123955099116301</v>
      </c>
      <c r="G9" s="61">
        <f>VLOOKUP($A9,'Occupancy Raw Data'!$B$6:$BE$43,'Occupancy Raw Data'!AL$1,FALSE)</f>
        <v>63.680439455457297</v>
      </c>
      <c r="H9" s="60">
        <f>VLOOKUP($A9,'Occupancy Raw Data'!$B$6:$BE$43,'Occupancy Raw Data'!AN$1,FALSE)</f>
        <v>69.247074277525599</v>
      </c>
      <c r="I9" s="60">
        <f>VLOOKUP($A9,'Occupancy Raw Data'!$B$6:$BE$43,'Occupancy Raw Data'!AO$1,FALSE)</f>
        <v>74.274540243611099</v>
      </c>
      <c r="J9" s="61">
        <f>VLOOKUP($A9,'Occupancy Raw Data'!$B$6:$BE$43,'Occupancy Raw Data'!AP$1,FALSE)</f>
        <v>71.760807260568399</v>
      </c>
      <c r="K9" s="62">
        <f>VLOOKUP($A9,'Occupancy Raw Data'!$B$6:$BE$43,'Occupancy Raw Data'!AR$1,FALSE)</f>
        <v>65.989115971203304</v>
      </c>
      <c r="M9" s="59">
        <f>VLOOKUP($A9,'Occupancy Raw Data'!$B$6:$BE$43,'Occupancy Raw Data'!AT$1,FALSE)</f>
        <v>15.7295303341945</v>
      </c>
      <c r="N9" s="60">
        <f>VLOOKUP($A9,'Occupancy Raw Data'!$B$6:$BE$43,'Occupancy Raw Data'!AU$1,FALSE)</f>
        <v>30.035783626616698</v>
      </c>
      <c r="O9" s="60">
        <f>VLOOKUP($A9,'Occupancy Raw Data'!$B$6:$BE$43,'Occupancy Raw Data'!AV$1,FALSE)</f>
        <v>28.247931193163101</v>
      </c>
      <c r="P9" s="60">
        <f>VLOOKUP($A9,'Occupancy Raw Data'!$B$6:$BE$43,'Occupancy Raw Data'!AW$1,FALSE)</f>
        <v>26.5367006273407</v>
      </c>
      <c r="Q9" s="60">
        <f>VLOOKUP($A9,'Occupancy Raw Data'!$B$6:$BE$43,'Occupancy Raw Data'!AX$1,FALSE)</f>
        <v>19.247088811267702</v>
      </c>
      <c r="R9" s="61">
        <f>VLOOKUP($A9,'Occupancy Raw Data'!$B$6:$BE$43,'Occupancy Raw Data'!AY$1,FALSE)</f>
        <v>23.859357270541299</v>
      </c>
      <c r="S9" s="60">
        <f>VLOOKUP($A9,'Occupancy Raw Data'!$B$6:$BE$43,'Occupancy Raw Data'!BA$1,FALSE)</f>
        <v>9.3085158091021007</v>
      </c>
      <c r="T9" s="60">
        <f>VLOOKUP($A9,'Occupancy Raw Data'!$B$6:$BE$43,'Occupancy Raw Data'!BB$1,FALSE)</f>
        <v>6.1603928291411201</v>
      </c>
      <c r="U9" s="61">
        <f>VLOOKUP($A9,'Occupancy Raw Data'!$B$6:$BE$43,'Occupancy Raw Data'!BC$1,FALSE)</f>
        <v>7.6563580383846901</v>
      </c>
      <c r="V9" s="62">
        <f>VLOOKUP($A9,'Occupancy Raw Data'!$B$6:$BE$43,'Occupancy Raw Data'!BE$1,FALSE)</f>
        <v>18.3260710835536</v>
      </c>
      <c r="X9" s="64">
        <f>VLOOKUP($A9,'ADR Raw Data'!$B$6:$BE$43,'ADR Raw Data'!AG$1,FALSE)</f>
        <v>127.195322764995</v>
      </c>
      <c r="Y9" s="65">
        <f>VLOOKUP($A9,'ADR Raw Data'!$B$6:$BE$43,'ADR Raw Data'!AH$1,FALSE)</f>
        <v>135.57219734112701</v>
      </c>
      <c r="Z9" s="65">
        <f>VLOOKUP($A9,'ADR Raw Data'!$B$6:$BE$43,'ADR Raw Data'!AI$1,FALSE)</f>
        <v>138.89975075631</v>
      </c>
      <c r="AA9" s="65">
        <f>VLOOKUP($A9,'ADR Raw Data'!$B$6:$BE$43,'ADR Raw Data'!AJ$1,FALSE)</f>
        <v>135.11527285934801</v>
      </c>
      <c r="AB9" s="65">
        <f>VLOOKUP($A9,'ADR Raw Data'!$B$6:$BE$43,'ADR Raw Data'!AK$1,FALSE)</f>
        <v>130.369921963677</v>
      </c>
      <c r="AC9" s="66">
        <f>VLOOKUP($A9,'ADR Raw Data'!$B$6:$BE$43,'ADR Raw Data'!AL$1,FALSE)</f>
        <v>133.55691726362301</v>
      </c>
      <c r="AD9" s="65">
        <f>VLOOKUP($A9,'ADR Raw Data'!$B$6:$BE$43,'ADR Raw Data'!AN$1,FALSE)</f>
        <v>125.316729467557</v>
      </c>
      <c r="AE9" s="65">
        <f>VLOOKUP($A9,'ADR Raw Data'!$B$6:$BE$43,'ADR Raw Data'!AO$1,FALSE)</f>
        <v>128.759313477229</v>
      </c>
      <c r="AF9" s="66">
        <f>VLOOKUP($A9,'ADR Raw Data'!$B$6:$BE$43,'ADR Raw Data'!AP$1,FALSE)</f>
        <v>127.098317177684</v>
      </c>
      <c r="AG9" s="67">
        <f>VLOOKUP($A9,'ADR Raw Data'!$B$6:$BE$43,'ADR Raw Data'!AR$1,FALSE)</f>
        <v>131.550203844214</v>
      </c>
      <c r="AI9" s="59">
        <f>VLOOKUP($A9,'ADR Raw Data'!$B$6:$BE$43,'ADR Raw Data'!AT$1,FALSE)</f>
        <v>21.131549949761201</v>
      </c>
      <c r="AJ9" s="60">
        <f>VLOOKUP($A9,'ADR Raw Data'!$B$6:$BE$43,'ADR Raw Data'!AU$1,FALSE)</f>
        <v>25.857192539051798</v>
      </c>
      <c r="AK9" s="60">
        <f>VLOOKUP($A9,'ADR Raw Data'!$B$6:$BE$43,'ADR Raw Data'!AV$1,FALSE)</f>
        <v>25.650660683638598</v>
      </c>
      <c r="AL9" s="60">
        <f>VLOOKUP($A9,'ADR Raw Data'!$B$6:$BE$43,'ADR Raw Data'!AW$1,FALSE)</f>
        <v>23.393282393424499</v>
      </c>
      <c r="AM9" s="60">
        <f>VLOOKUP($A9,'ADR Raw Data'!$B$6:$BE$43,'ADR Raw Data'!AX$1,FALSE)</f>
        <v>21.704332416063099</v>
      </c>
      <c r="AN9" s="61">
        <f>VLOOKUP($A9,'ADR Raw Data'!$B$6:$BE$43,'ADR Raw Data'!AY$1,FALSE)</f>
        <v>23.6930679614144</v>
      </c>
      <c r="AO9" s="60">
        <f>VLOOKUP($A9,'ADR Raw Data'!$B$6:$BE$43,'ADR Raw Data'!BA$1,FALSE)</f>
        <v>15.8851799884683</v>
      </c>
      <c r="AP9" s="60">
        <f>VLOOKUP($A9,'ADR Raw Data'!$B$6:$BE$43,'ADR Raw Data'!BB$1,FALSE)</f>
        <v>14.975403938190899</v>
      </c>
      <c r="AQ9" s="61">
        <f>VLOOKUP($A9,'ADR Raw Data'!$B$6:$BE$43,'ADR Raw Data'!BC$1,FALSE)</f>
        <v>15.3770036444837</v>
      </c>
      <c r="AR9" s="62">
        <f>VLOOKUP($A9,'ADR Raw Data'!$B$6:$BE$43,'ADR Raw Data'!BE$1,FALSE)</f>
        <v>20.998503767954102</v>
      </c>
      <c r="AT9" s="64">
        <f>VLOOKUP($A9,'RevPAR Raw Data'!$B$6:$BE$43,'RevPAR Raw Data'!AG$1,FALSE)</f>
        <v>76.413645808454703</v>
      </c>
      <c r="AU9" s="65">
        <f>VLOOKUP($A9,'RevPAR Raw Data'!$B$6:$BE$43,'RevPAR Raw Data'!AH$1,FALSE)</f>
        <v>85.853757165034594</v>
      </c>
      <c r="AV9" s="65">
        <f>VLOOKUP($A9,'RevPAR Raw Data'!$B$6:$BE$43,'RevPAR Raw Data'!AI$1,FALSE)</f>
        <v>91.838212920945693</v>
      </c>
      <c r="AW9" s="65">
        <f>VLOOKUP($A9,'RevPAR Raw Data'!$B$6:$BE$43,'RevPAR Raw Data'!AJ$1,FALSE)</f>
        <v>88.847892285645997</v>
      </c>
      <c r="AX9" s="65">
        <f>VLOOKUP($A9,'RevPAR Raw Data'!$B$6:$BE$43,'RevPAR Raw Data'!AK$1,FALSE)</f>
        <v>82.294651003104804</v>
      </c>
      <c r="AY9" s="66">
        <f>VLOOKUP($A9,'RevPAR Raw Data'!$B$6:$BE$43,'RevPAR Raw Data'!AL$1,FALSE)</f>
        <v>85.049631836637204</v>
      </c>
      <c r="AZ9" s="65">
        <f>VLOOKUP($A9,'RevPAR Raw Data'!$B$6:$BE$43,'RevPAR Raw Data'!AN$1,FALSE)</f>
        <v>86.778168736565505</v>
      </c>
      <c r="BA9" s="65">
        <f>VLOOKUP($A9,'RevPAR Raw Data'!$B$6:$BE$43,'RevPAR Raw Data'!AO$1,FALSE)</f>
        <v>95.635388106042498</v>
      </c>
      <c r="BB9" s="66">
        <f>VLOOKUP($A9,'RevPAR Raw Data'!$B$6:$BE$43,'RevPAR Raw Data'!AP$1,FALSE)</f>
        <v>91.206778421303994</v>
      </c>
      <c r="BC9" s="67">
        <f>VLOOKUP($A9,'RevPAR Raw Data'!$B$6:$BE$43,'RevPAR Raw Data'!AR$1,FALSE)</f>
        <v>86.808816575113397</v>
      </c>
      <c r="BE9" s="59">
        <f>VLOOKUP($A9,'RevPAR Raw Data'!$B$6:$BE$43,'RevPAR Raw Data'!AT$1,FALSE)</f>
        <v>40.184973843388903</v>
      </c>
      <c r="BF9" s="60">
        <f>VLOOKUP($A9,'RevPAR Raw Data'!$B$6:$BE$43,'RevPAR Raw Data'!AU$1,FALSE)</f>
        <v>63.659386568615901</v>
      </c>
      <c r="BG9" s="60">
        <f>VLOOKUP($A9,'RevPAR Raw Data'!$B$6:$BE$43,'RevPAR Raw Data'!AV$1,FALSE)</f>
        <v>61.1443728573078</v>
      </c>
      <c r="BH9" s="60">
        <f>VLOOKUP($A9,'RevPAR Raw Data'!$B$6:$BE$43,'RevPAR Raw Data'!AW$1,FALSE)</f>
        <v>56.137788336416698</v>
      </c>
      <c r="BI9" s="60">
        <f>VLOOKUP($A9,'RevPAR Raw Data'!$B$6:$BE$43,'RevPAR Raw Data'!AX$1,FALSE)</f>
        <v>45.128873363343303</v>
      </c>
      <c r="BJ9" s="61">
        <f>VLOOKUP($A9,'RevPAR Raw Data'!$B$6:$BE$43,'RevPAR Raw Data'!AY$1,FALSE)</f>
        <v>53.205438965221802</v>
      </c>
      <c r="BK9" s="60">
        <f>VLOOKUP($A9,'RevPAR Raw Data'!$B$6:$BE$43,'RevPAR Raw Data'!BA$1,FALSE)</f>
        <v>26.672370288101298</v>
      </c>
      <c r="BL9" s="60">
        <f>VLOOKUP($A9,'RevPAR Raw Data'!$B$6:$BE$43,'RevPAR Raw Data'!BB$1,FALSE)</f>
        <v>22.058340477675198</v>
      </c>
      <c r="BM9" s="61">
        <f>VLOOKUP($A9,'RevPAR Raw Data'!$B$6:$BE$43,'RevPAR Raw Data'!BC$1,FALSE)</f>
        <v>24.210680137465499</v>
      </c>
      <c r="BN9" s="62">
        <f>VLOOKUP($A9,'RevPAR Raw Data'!$B$6:$BE$43,'RevPAR Raw Data'!BE$1,FALSE)</f>
        <v>43.1727755785057</v>
      </c>
    </row>
    <row r="10" spans="1:66" x14ac:dyDescent="0.35">
      <c r="A10" s="76" t="s">
        <v>26</v>
      </c>
      <c r="B10" s="59">
        <f>VLOOKUP($A10,'Occupancy Raw Data'!$B$6:$BE$43,'Occupancy Raw Data'!AG$1,FALSE)</f>
        <v>53.242749486184003</v>
      </c>
      <c r="C10" s="60">
        <f>VLOOKUP($A10,'Occupancy Raw Data'!$B$6:$BE$43,'Occupancy Raw Data'!AH$1,FALSE)</f>
        <v>59.648321534596903</v>
      </c>
      <c r="D10" s="60">
        <f>VLOOKUP($A10,'Occupancy Raw Data'!$B$6:$BE$43,'Occupancy Raw Data'!AI$1,FALSE)</f>
        <v>64.315482986983298</v>
      </c>
      <c r="E10" s="60">
        <f>VLOOKUP($A10,'Occupancy Raw Data'!$B$6:$BE$43,'Occupancy Raw Data'!AJ$1,FALSE)</f>
        <v>64.209865266042399</v>
      </c>
      <c r="F10" s="60">
        <f>VLOOKUP($A10,'Occupancy Raw Data'!$B$6:$BE$43,'Occupancy Raw Data'!AK$1,FALSE)</f>
        <v>56.8451701301667</v>
      </c>
      <c r="G10" s="61">
        <f>VLOOKUP($A10,'Occupancy Raw Data'!$B$6:$BE$43,'Occupancy Raw Data'!AL$1,FALSE)</f>
        <v>59.652317880794698</v>
      </c>
      <c r="H10" s="60">
        <f>VLOOKUP($A10,'Occupancy Raw Data'!$B$6:$BE$43,'Occupancy Raw Data'!AN$1,FALSE)</f>
        <v>61.215460150719302</v>
      </c>
      <c r="I10" s="60">
        <f>VLOOKUP($A10,'Occupancy Raw Data'!$B$6:$BE$43,'Occupancy Raw Data'!AO$1,FALSE)</f>
        <v>64.672299611783501</v>
      </c>
      <c r="J10" s="61">
        <f>VLOOKUP($A10,'Occupancy Raw Data'!$B$6:$BE$43,'Occupancy Raw Data'!AP$1,FALSE)</f>
        <v>62.943879881251398</v>
      </c>
      <c r="K10" s="62">
        <f>VLOOKUP($A10,'Occupancy Raw Data'!$B$6:$BE$43,'Occupancy Raw Data'!AR$1,FALSE)</f>
        <v>60.592764166639398</v>
      </c>
      <c r="M10" s="59">
        <f>VLOOKUP($A10,'Occupancy Raw Data'!$B$6:$BE$43,'Occupancy Raw Data'!AT$1,FALSE)</f>
        <v>5.7220229194613603</v>
      </c>
      <c r="N10" s="60">
        <f>VLOOKUP($A10,'Occupancy Raw Data'!$B$6:$BE$43,'Occupancy Raw Data'!AU$1,FALSE)</f>
        <v>16.446066173872602</v>
      </c>
      <c r="O10" s="60">
        <f>VLOOKUP($A10,'Occupancy Raw Data'!$B$6:$BE$43,'Occupancy Raw Data'!AV$1,FALSE)</f>
        <v>17.9875369941964</v>
      </c>
      <c r="P10" s="60">
        <f>VLOOKUP($A10,'Occupancy Raw Data'!$B$6:$BE$43,'Occupancy Raw Data'!AW$1,FALSE)</f>
        <v>17.569385751583798</v>
      </c>
      <c r="Q10" s="60">
        <f>VLOOKUP($A10,'Occupancy Raw Data'!$B$6:$BE$43,'Occupancy Raw Data'!AX$1,FALSE)</f>
        <v>8.7773837600332492</v>
      </c>
      <c r="R10" s="61">
        <f>VLOOKUP($A10,'Occupancy Raw Data'!$B$6:$BE$43,'Occupancy Raw Data'!AY$1,FALSE)</f>
        <v>13.421172725940201</v>
      </c>
      <c r="S10" s="60">
        <f>VLOOKUP($A10,'Occupancy Raw Data'!$B$6:$BE$43,'Occupancy Raw Data'!BA$1,FALSE)</f>
        <v>2.7172539394900399</v>
      </c>
      <c r="T10" s="60">
        <f>VLOOKUP($A10,'Occupancy Raw Data'!$B$6:$BE$43,'Occupancy Raw Data'!BB$1,FALSE)</f>
        <v>-1.60657582341316</v>
      </c>
      <c r="U10" s="61">
        <f>VLOOKUP($A10,'Occupancy Raw Data'!$B$6:$BE$43,'Occupancy Raw Data'!BC$1,FALSE)</f>
        <v>0.44955535302747501</v>
      </c>
      <c r="V10" s="62">
        <f>VLOOKUP($A10,'Occupancy Raw Data'!$B$6:$BE$43,'Occupancy Raw Data'!BE$1,FALSE)</f>
        <v>9.2344849304178798</v>
      </c>
      <c r="X10" s="64">
        <f>VLOOKUP($A10,'ADR Raw Data'!$B$6:$BE$43,'ADR Raw Data'!AG$1,FALSE)</f>
        <v>130.74354063907299</v>
      </c>
      <c r="Y10" s="65">
        <f>VLOOKUP($A10,'ADR Raw Data'!$B$6:$BE$43,'ADR Raw Data'!AH$1,FALSE)</f>
        <v>148.393542304747</v>
      </c>
      <c r="Z10" s="65">
        <f>VLOOKUP($A10,'ADR Raw Data'!$B$6:$BE$43,'ADR Raw Data'!AI$1,FALSE)</f>
        <v>157.573686032577</v>
      </c>
      <c r="AA10" s="65">
        <f>VLOOKUP($A10,'ADR Raw Data'!$B$6:$BE$43,'ADR Raw Data'!AJ$1,FALSE)</f>
        <v>155.110707744287</v>
      </c>
      <c r="AB10" s="65">
        <f>VLOOKUP($A10,'ADR Raw Data'!$B$6:$BE$43,'ADR Raw Data'!AK$1,FALSE)</f>
        <v>138.246851461283</v>
      </c>
      <c r="AC10" s="66">
        <f>VLOOKUP($A10,'ADR Raw Data'!$B$6:$BE$43,'ADR Raw Data'!AL$1,FALSE)</f>
        <v>146.73462497726899</v>
      </c>
      <c r="AD10" s="65">
        <f>VLOOKUP($A10,'ADR Raw Data'!$B$6:$BE$43,'ADR Raw Data'!AN$1,FALSE)</f>
        <v>120.822970389368</v>
      </c>
      <c r="AE10" s="65">
        <f>VLOOKUP($A10,'ADR Raw Data'!$B$6:$BE$43,'ADR Raw Data'!AO$1,FALSE)</f>
        <v>121.631663576977</v>
      </c>
      <c r="AF10" s="66">
        <f>VLOOKUP($A10,'ADR Raw Data'!$B$6:$BE$43,'ADR Raw Data'!AP$1,FALSE)</f>
        <v>121.238420217228</v>
      </c>
      <c r="AG10" s="67">
        <f>VLOOKUP($A10,'ADR Raw Data'!$B$6:$BE$43,'ADR Raw Data'!AR$1,FALSE)</f>
        <v>139.167337402751</v>
      </c>
      <c r="AI10" s="59">
        <f>VLOOKUP($A10,'ADR Raw Data'!$B$6:$BE$43,'ADR Raw Data'!AT$1,FALSE)</f>
        <v>25.4190734577281</v>
      </c>
      <c r="AJ10" s="60">
        <f>VLOOKUP($A10,'ADR Raw Data'!$B$6:$BE$43,'ADR Raw Data'!AU$1,FALSE)</f>
        <v>31.567096266559702</v>
      </c>
      <c r="AK10" s="60">
        <f>VLOOKUP($A10,'ADR Raw Data'!$B$6:$BE$43,'ADR Raw Data'!AV$1,FALSE)</f>
        <v>34.1459889427856</v>
      </c>
      <c r="AL10" s="60">
        <f>VLOOKUP($A10,'ADR Raw Data'!$B$6:$BE$43,'ADR Raw Data'!AW$1,FALSE)</f>
        <v>34.2057096347909</v>
      </c>
      <c r="AM10" s="60">
        <f>VLOOKUP($A10,'ADR Raw Data'!$B$6:$BE$43,'ADR Raw Data'!AX$1,FALSE)</f>
        <v>27.2654285311887</v>
      </c>
      <c r="AN10" s="61">
        <f>VLOOKUP($A10,'ADR Raw Data'!$B$6:$BE$43,'ADR Raw Data'!AY$1,FALSE)</f>
        <v>31.160329700113198</v>
      </c>
      <c r="AO10" s="60">
        <f>VLOOKUP($A10,'ADR Raw Data'!$B$6:$BE$43,'ADR Raw Data'!BA$1,FALSE)</f>
        <v>17.763601893173799</v>
      </c>
      <c r="AP10" s="60">
        <f>VLOOKUP($A10,'ADR Raw Data'!$B$6:$BE$43,'ADR Raw Data'!BB$1,FALSE)</f>
        <v>16.845911264006801</v>
      </c>
      <c r="AQ10" s="61">
        <f>VLOOKUP($A10,'ADR Raw Data'!$B$6:$BE$43,'ADR Raw Data'!BC$1,FALSE)</f>
        <v>17.2705914038625</v>
      </c>
      <c r="AR10" s="62">
        <f>VLOOKUP($A10,'ADR Raw Data'!$B$6:$BE$43,'ADR Raw Data'!BE$1,FALSE)</f>
        <v>27.5199403569952</v>
      </c>
      <c r="AT10" s="64">
        <f>VLOOKUP($A10,'RevPAR Raw Data'!$B$6:$BE$43,'RevPAR Raw Data'!AG$1,FALSE)</f>
        <v>69.611455811829103</v>
      </c>
      <c r="AU10" s="65">
        <f>VLOOKUP($A10,'RevPAR Raw Data'!$B$6:$BE$43,'RevPAR Raw Data'!AH$1,FALSE)</f>
        <v>88.514257250513793</v>
      </c>
      <c r="AV10" s="65">
        <f>VLOOKUP($A10,'RevPAR Raw Data'!$B$6:$BE$43,'RevPAR Raw Data'!AI$1,FALSE)</f>
        <v>101.344277232244</v>
      </c>
      <c r="AW10" s="65">
        <f>VLOOKUP($A10,'RevPAR Raw Data'!$B$6:$BE$43,'RevPAR Raw Data'!AJ$1,FALSE)</f>
        <v>99.596376455811793</v>
      </c>
      <c r="AX10" s="65">
        <f>VLOOKUP($A10,'RevPAR Raw Data'!$B$6:$BE$43,'RevPAR Raw Data'!AK$1,FALSE)</f>
        <v>78.586657912765403</v>
      </c>
      <c r="AY10" s="66">
        <f>VLOOKUP($A10,'RevPAR Raw Data'!$B$6:$BE$43,'RevPAR Raw Data'!AL$1,FALSE)</f>
        <v>87.530604932632997</v>
      </c>
      <c r="AZ10" s="65">
        <f>VLOOKUP($A10,'RevPAR Raw Data'!$B$6:$BE$43,'RevPAR Raw Data'!AN$1,FALSE)</f>
        <v>73.962337291618994</v>
      </c>
      <c r="BA10" s="65">
        <f>VLOOKUP($A10,'RevPAR Raw Data'!$B$6:$BE$43,'RevPAR Raw Data'!AO$1,FALSE)</f>
        <v>78.661993891299304</v>
      </c>
      <c r="BB10" s="66">
        <f>VLOOKUP($A10,'RevPAR Raw Data'!$B$6:$BE$43,'RevPAR Raw Data'!AP$1,FALSE)</f>
        <v>76.312165591459205</v>
      </c>
      <c r="BC10" s="67">
        <f>VLOOKUP($A10,'RevPAR Raw Data'!$B$6:$BE$43,'RevPAR Raw Data'!AR$1,FALSE)</f>
        <v>84.325336549440493</v>
      </c>
      <c r="BE10" s="59">
        <f>VLOOKUP($A10,'RevPAR Raw Data'!$B$6:$BE$43,'RevPAR Raw Data'!AT$1,FALSE)</f>
        <v>32.595581586355401</v>
      </c>
      <c r="BF10" s="60">
        <f>VLOOKUP($A10,'RevPAR Raw Data'!$B$6:$BE$43,'RevPAR Raw Data'!AU$1,FALSE)</f>
        <v>53.204707981600798</v>
      </c>
      <c r="BG10" s="60">
        <f>VLOOKUP($A10,'RevPAR Raw Data'!$B$6:$BE$43,'RevPAR Raw Data'!AV$1,FALSE)</f>
        <v>58.275548330099802</v>
      </c>
      <c r="BH10" s="60">
        <f>VLOOKUP($A10,'RevPAR Raw Data'!$B$6:$BE$43,'RevPAR Raw Data'!AW$1,FALSE)</f>
        <v>57.784828461177803</v>
      </c>
      <c r="BI10" s="60">
        <f>VLOOKUP($A10,'RevPAR Raw Data'!$B$6:$BE$43,'RevPAR Raw Data'!AX$1,FALSE)</f>
        <v>38.436003587221997</v>
      </c>
      <c r="BJ10" s="61">
        <f>VLOOKUP($A10,'RevPAR Raw Data'!$B$6:$BE$43,'RevPAR Raw Data'!AY$1,FALSE)</f>
        <v>48.763584097078102</v>
      </c>
      <c r="BK10" s="60">
        <f>VLOOKUP($A10,'RevPAR Raw Data'!$B$6:$BE$43,'RevPAR Raw Data'!BA$1,FALSE)</f>
        <v>20.963538004901501</v>
      </c>
      <c r="BL10" s="60">
        <f>VLOOKUP($A10,'RevPAR Raw Data'!$B$6:$BE$43,'RevPAR Raw Data'!BB$1,FALSE)</f>
        <v>14.9686931029925</v>
      </c>
      <c r="BM10" s="61">
        <f>VLOOKUP($A10,'RevPAR Raw Data'!$B$6:$BE$43,'RevPAR Raw Data'!BC$1,FALSE)</f>
        <v>17.797787625045601</v>
      </c>
      <c r="BN10" s="62">
        <f>VLOOKUP($A10,'RevPAR Raw Data'!$B$6:$BE$43,'RevPAR Raw Data'!BE$1,FALSE)</f>
        <v>39.2957500325398</v>
      </c>
    </row>
    <row r="11" spans="1:66" x14ac:dyDescent="0.35">
      <c r="A11" s="76" t="s">
        <v>24</v>
      </c>
      <c r="B11" s="59">
        <f>VLOOKUP($A11,'Occupancy Raw Data'!$B$6:$BE$43,'Occupancy Raw Data'!AG$1,FALSE)</f>
        <v>59.002527025129801</v>
      </c>
      <c r="C11" s="60">
        <f>VLOOKUP($A11,'Occupancy Raw Data'!$B$6:$BE$43,'Occupancy Raw Data'!AH$1,FALSE)</f>
        <v>64.305770040713099</v>
      </c>
      <c r="D11" s="60">
        <f>VLOOKUP($A11,'Occupancy Raw Data'!$B$6:$BE$43,'Occupancy Raw Data'!AI$1,FALSE)</f>
        <v>69.3563105433104</v>
      </c>
      <c r="E11" s="60">
        <f>VLOOKUP($A11,'Occupancy Raw Data'!$B$6:$BE$43,'Occupancy Raw Data'!AJ$1,FALSE)</f>
        <v>69.159764144321201</v>
      </c>
      <c r="F11" s="60">
        <f>VLOOKUP($A11,'Occupancy Raw Data'!$B$6:$BE$43,'Occupancy Raw Data'!AK$1,FALSE)</f>
        <v>67.910290607889905</v>
      </c>
      <c r="G11" s="61">
        <f>VLOOKUP($A11,'Occupancy Raw Data'!$B$6:$BE$43,'Occupancy Raw Data'!AL$1,FALSE)</f>
        <v>65.946932472272906</v>
      </c>
      <c r="H11" s="60">
        <f>VLOOKUP($A11,'Occupancy Raw Data'!$B$6:$BE$43,'Occupancy Raw Data'!AN$1,FALSE)</f>
        <v>74.206794889793599</v>
      </c>
      <c r="I11" s="60">
        <f>VLOOKUP($A11,'Occupancy Raw Data'!$B$6:$BE$43,'Occupancy Raw Data'!AO$1,FALSE)</f>
        <v>80.882352941176407</v>
      </c>
      <c r="J11" s="61">
        <f>VLOOKUP($A11,'Occupancy Raw Data'!$B$6:$BE$43,'Occupancy Raw Data'!AP$1,FALSE)</f>
        <v>77.544573915485003</v>
      </c>
      <c r="K11" s="62">
        <f>VLOOKUP($A11,'Occupancy Raw Data'!$B$6:$BE$43,'Occupancy Raw Data'!AR$1,FALSE)</f>
        <v>69.260544313190607</v>
      </c>
      <c r="M11" s="59">
        <f>VLOOKUP($A11,'Occupancy Raw Data'!$B$6:$BE$43,'Occupancy Raw Data'!AT$1,FALSE)</f>
        <v>0.65858530030103402</v>
      </c>
      <c r="N11" s="60">
        <f>VLOOKUP($A11,'Occupancy Raw Data'!$B$6:$BE$43,'Occupancy Raw Data'!AU$1,FALSE)</f>
        <v>6.28108430400437</v>
      </c>
      <c r="O11" s="60">
        <f>VLOOKUP($A11,'Occupancy Raw Data'!$B$6:$BE$43,'Occupancy Raw Data'!AV$1,FALSE)</f>
        <v>6.5727303055769202</v>
      </c>
      <c r="P11" s="60">
        <f>VLOOKUP($A11,'Occupancy Raw Data'!$B$6:$BE$43,'Occupancy Raw Data'!AW$1,FALSE)</f>
        <v>4.5094199006966198</v>
      </c>
      <c r="Q11" s="60">
        <f>VLOOKUP($A11,'Occupancy Raw Data'!$B$6:$BE$43,'Occupancy Raw Data'!AX$1,FALSE)</f>
        <v>3.1183796647506798</v>
      </c>
      <c r="R11" s="61">
        <f>VLOOKUP($A11,'Occupancy Raw Data'!$B$6:$BE$43,'Occupancy Raw Data'!AY$1,FALSE)</f>
        <v>4.2695381323835901</v>
      </c>
      <c r="S11" s="60">
        <f>VLOOKUP($A11,'Occupancy Raw Data'!$B$6:$BE$43,'Occupancy Raw Data'!BA$1,FALSE)</f>
        <v>-0.99136447681879503</v>
      </c>
      <c r="T11" s="60">
        <f>VLOOKUP($A11,'Occupancy Raw Data'!$B$6:$BE$43,'Occupancy Raw Data'!BB$1,FALSE)</f>
        <v>2.73779724655819E-2</v>
      </c>
      <c r="U11" s="61">
        <f>VLOOKUP($A11,'Occupancy Raw Data'!$B$6:$BE$43,'Occupancy Raw Data'!BC$1,FALSE)</f>
        <v>-0.46267110294067898</v>
      </c>
      <c r="V11" s="62">
        <f>VLOOKUP($A11,'Occupancy Raw Data'!$B$6:$BE$43,'Occupancy Raw Data'!BE$1,FALSE)</f>
        <v>2.7075497673966402</v>
      </c>
      <c r="X11" s="64">
        <f>VLOOKUP($A11,'ADR Raw Data'!$B$6:$BE$43,'ADR Raw Data'!AG$1,FALSE)</f>
        <v>125.2476872286</v>
      </c>
      <c r="Y11" s="65">
        <f>VLOOKUP($A11,'ADR Raw Data'!$B$6:$BE$43,'ADR Raw Data'!AH$1,FALSE)</f>
        <v>119.935243968999</v>
      </c>
      <c r="Z11" s="65">
        <f>VLOOKUP($A11,'ADR Raw Data'!$B$6:$BE$43,'ADR Raw Data'!AI$1,FALSE)</f>
        <v>118.417753656191</v>
      </c>
      <c r="AA11" s="65">
        <f>VLOOKUP($A11,'ADR Raw Data'!$B$6:$BE$43,'ADR Raw Data'!AJ$1,FALSE)</f>
        <v>116.48281299162601</v>
      </c>
      <c r="AB11" s="65">
        <f>VLOOKUP($A11,'ADR Raw Data'!$B$6:$BE$43,'ADR Raw Data'!AK$1,FALSE)</f>
        <v>120.584586283528</v>
      </c>
      <c r="AC11" s="66">
        <f>VLOOKUP($A11,'ADR Raw Data'!$B$6:$BE$43,'ADR Raw Data'!AL$1,FALSE)</f>
        <v>119.97627017073199</v>
      </c>
      <c r="AD11" s="65">
        <f>VLOOKUP($A11,'ADR Raw Data'!$B$6:$BE$43,'ADR Raw Data'!AN$1,FALSE)</f>
        <v>146.45020384997301</v>
      </c>
      <c r="AE11" s="65">
        <f>VLOOKUP($A11,'ADR Raw Data'!$B$6:$BE$43,'ADR Raw Data'!AO$1,FALSE)</f>
        <v>151.73621957040501</v>
      </c>
      <c r="AF11" s="66">
        <f>VLOOKUP($A11,'ADR Raw Data'!$B$6:$BE$43,'ADR Raw Data'!AP$1,FALSE)</f>
        <v>149.206975649497</v>
      </c>
      <c r="AG11" s="67">
        <f>VLOOKUP($A11,'ADR Raw Data'!$B$6:$BE$43,'ADR Raw Data'!AR$1,FALSE)</f>
        <v>129.32681176521601</v>
      </c>
      <c r="AI11" s="59">
        <f>VLOOKUP($A11,'ADR Raw Data'!$B$6:$BE$43,'ADR Raw Data'!AT$1,FALSE)</f>
        <v>6.3678050801413901</v>
      </c>
      <c r="AJ11" s="60">
        <f>VLOOKUP($A11,'ADR Raw Data'!$B$6:$BE$43,'ADR Raw Data'!AU$1,FALSE)</f>
        <v>8.8097561211916506</v>
      </c>
      <c r="AK11" s="60">
        <f>VLOOKUP($A11,'ADR Raw Data'!$B$6:$BE$43,'ADR Raw Data'!AV$1,FALSE)</f>
        <v>10.582969454991799</v>
      </c>
      <c r="AL11" s="60">
        <f>VLOOKUP($A11,'ADR Raw Data'!$B$6:$BE$43,'ADR Raw Data'!AW$1,FALSE)</f>
        <v>6.7351718286729598</v>
      </c>
      <c r="AM11" s="60">
        <f>VLOOKUP($A11,'ADR Raw Data'!$B$6:$BE$43,'ADR Raw Data'!AX$1,FALSE)</f>
        <v>3.0099147105291801</v>
      </c>
      <c r="AN11" s="61">
        <f>VLOOKUP($A11,'ADR Raw Data'!$B$6:$BE$43,'ADR Raw Data'!AY$1,FALSE)</f>
        <v>6.96070908457071</v>
      </c>
      <c r="AO11" s="60">
        <f>VLOOKUP($A11,'ADR Raw Data'!$B$6:$BE$43,'ADR Raw Data'!BA$1,FALSE)</f>
        <v>4.3165228241490796</v>
      </c>
      <c r="AP11" s="60">
        <f>VLOOKUP($A11,'ADR Raw Data'!$B$6:$BE$43,'ADR Raw Data'!BB$1,FALSE)</f>
        <v>1.0349685443432699</v>
      </c>
      <c r="AQ11" s="61">
        <f>VLOOKUP($A11,'ADR Raw Data'!$B$6:$BE$43,'ADR Raw Data'!BC$1,FALSE)</f>
        <v>2.5676490747066798</v>
      </c>
      <c r="AR11" s="62">
        <f>VLOOKUP($A11,'ADR Raw Data'!$B$6:$BE$43,'ADR Raw Data'!BE$1,FALSE)</f>
        <v>5.00618469527892</v>
      </c>
      <c r="AT11" s="64">
        <f>VLOOKUP($A11,'RevPAR Raw Data'!$B$6:$BE$43,'RevPAR Raw Data'!AG$1,FALSE)</f>
        <v>73.899300505404995</v>
      </c>
      <c r="AU11" s="65">
        <f>VLOOKUP($A11,'RevPAR Raw Data'!$B$6:$BE$43,'RevPAR Raw Data'!AH$1,FALSE)</f>
        <v>77.125282184472795</v>
      </c>
      <c r="AV11" s="65">
        <f>VLOOKUP($A11,'RevPAR Raw Data'!$B$6:$BE$43,'RevPAR Raw Data'!AI$1,FALSE)</f>
        <v>82.130184964200396</v>
      </c>
      <c r="AW11" s="65">
        <f>VLOOKUP($A11,'RevPAR Raw Data'!$B$6:$BE$43,'RevPAR Raw Data'!AJ$1,FALSE)</f>
        <v>80.559238733679607</v>
      </c>
      <c r="AX11" s="65">
        <f>VLOOKUP($A11,'RevPAR Raw Data'!$B$6:$BE$43,'RevPAR Raw Data'!AK$1,FALSE)</f>
        <v>81.889342973466199</v>
      </c>
      <c r="AY11" s="66">
        <f>VLOOKUP($A11,'RevPAR Raw Data'!$B$6:$BE$43,'RevPAR Raw Data'!AL$1,FALSE)</f>
        <v>79.120669872244804</v>
      </c>
      <c r="AZ11" s="65">
        <f>VLOOKUP($A11,'RevPAR Raw Data'!$B$6:$BE$43,'RevPAR Raw Data'!AN$1,FALSE)</f>
        <v>108.676002386634</v>
      </c>
      <c r="BA11" s="65">
        <f>VLOOKUP($A11,'RevPAR Raw Data'!$B$6:$BE$43,'RevPAR Raw Data'!AO$1,FALSE)</f>
        <v>122.727824652534</v>
      </c>
      <c r="BB11" s="66">
        <f>VLOOKUP($A11,'RevPAR Raw Data'!$B$6:$BE$43,'RevPAR Raw Data'!AP$1,FALSE)</f>
        <v>115.701913519584</v>
      </c>
      <c r="BC11" s="67">
        <f>VLOOKUP($A11,'RevPAR Raw Data'!$B$6:$BE$43,'RevPAR Raw Data'!AR$1,FALSE)</f>
        <v>89.572453771484703</v>
      </c>
      <c r="BE11" s="59">
        <f>VLOOKUP($A11,'RevPAR Raw Data'!$B$6:$BE$43,'RevPAR Raw Data'!AT$1,FALSE)</f>
        <v>7.06832780865206</v>
      </c>
      <c r="BF11" s="60">
        <f>VLOOKUP($A11,'RevPAR Raw Data'!$B$6:$BE$43,'RevPAR Raw Data'!AU$1,FALSE)</f>
        <v>15.6441886341452</v>
      </c>
      <c r="BG11" s="60">
        <f>VLOOKUP($A11,'RevPAR Raw Data'!$B$6:$BE$43,'RevPAR Raw Data'!AV$1,FALSE)</f>
        <v>17.851289801166899</v>
      </c>
      <c r="BH11" s="60">
        <f>VLOOKUP($A11,'RevPAR Raw Data'!$B$6:$BE$43,'RevPAR Raw Data'!AW$1,FALSE)</f>
        <v>11.5483089081578</v>
      </c>
      <c r="BI11" s="60">
        <f>VLOOKUP($A11,'RevPAR Raw Data'!$B$6:$BE$43,'RevPAR Raw Data'!AX$1,FALSE)</f>
        <v>6.2221549435393504</v>
      </c>
      <c r="BJ11" s="61">
        <f>VLOOKUP($A11,'RevPAR Raw Data'!$B$6:$BE$43,'RevPAR Raw Data'!AY$1,FALSE)</f>
        <v>11.5274373456043</v>
      </c>
      <c r="BK11" s="60">
        <f>VLOOKUP($A11,'RevPAR Raw Data'!$B$6:$BE$43,'RevPAR Raw Data'!BA$1,FALSE)</f>
        <v>3.28236587341789</v>
      </c>
      <c r="BL11" s="60">
        <f>VLOOKUP($A11,'RevPAR Raw Data'!$B$6:$BE$43,'RevPAR Raw Data'!BB$1,FALSE)</f>
        <v>1.0626298702119501</v>
      </c>
      <c r="BM11" s="61">
        <f>VLOOKUP($A11,'RevPAR Raw Data'!$B$6:$BE$43,'RevPAR Raw Data'!BC$1,FALSE)</f>
        <v>2.0930982014724102</v>
      </c>
      <c r="BN11" s="62">
        <f>VLOOKUP($A11,'RevPAR Raw Data'!$B$6:$BE$43,'RevPAR Raw Data'!BE$1,FALSE)</f>
        <v>7.8492794047480299</v>
      </c>
    </row>
    <row r="12" spans="1:66" x14ac:dyDescent="0.35">
      <c r="A12" s="76" t="s">
        <v>27</v>
      </c>
      <c r="B12" s="59">
        <f>VLOOKUP($A12,'Occupancy Raw Data'!$B$6:$BE$43,'Occupancy Raw Data'!AG$1,FALSE)</f>
        <v>58.385422809293502</v>
      </c>
      <c r="C12" s="60">
        <f>VLOOKUP($A12,'Occupancy Raw Data'!$B$6:$BE$43,'Occupancy Raw Data'!AH$1,FALSE)</f>
        <v>59.721075598537503</v>
      </c>
      <c r="D12" s="60">
        <f>VLOOKUP($A12,'Occupancy Raw Data'!$B$6:$BE$43,'Occupancy Raw Data'!AI$1,FALSE)</f>
        <v>64.300035381530805</v>
      </c>
      <c r="E12" s="60">
        <f>VLOOKUP($A12,'Occupancy Raw Data'!$B$6:$BE$43,'Occupancy Raw Data'!AJ$1,FALSE)</f>
        <v>66.181153437905394</v>
      </c>
      <c r="F12" s="60">
        <f>VLOOKUP($A12,'Occupancy Raw Data'!$B$6:$BE$43,'Occupancy Raw Data'!AK$1,FALSE)</f>
        <v>66.853402523882494</v>
      </c>
      <c r="G12" s="61">
        <f>VLOOKUP($A12,'Occupancy Raw Data'!$B$6:$BE$43,'Occupancy Raw Data'!AL$1,FALSE)</f>
        <v>63.088217950229897</v>
      </c>
      <c r="H12" s="60">
        <f>VLOOKUP($A12,'Occupancy Raw Data'!$B$6:$BE$43,'Occupancy Raw Data'!AN$1,FALSE)</f>
        <v>77.746960934733806</v>
      </c>
      <c r="I12" s="60">
        <f>VLOOKUP($A12,'Occupancy Raw Data'!$B$6:$BE$43,'Occupancy Raw Data'!AO$1,FALSE)</f>
        <v>79.461229788740695</v>
      </c>
      <c r="J12" s="61">
        <f>VLOOKUP($A12,'Occupancy Raw Data'!$B$6:$BE$43,'Occupancy Raw Data'!AP$1,FALSE)</f>
        <v>78.604095361737194</v>
      </c>
      <c r="K12" s="62">
        <f>VLOOKUP($A12,'Occupancy Raw Data'!$B$6:$BE$43,'Occupancy Raw Data'!AR$1,FALSE)</f>
        <v>67.519084612662397</v>
      </c>
      <c r="M12" s="59">
        <f>VLOOKUP($A12,'Occupancy Raw Data'!$B$6:$BE$43,'Occupancy Raw Data'!AT$1,FALSE)</f>
        <v>0.31679862890143101</v>
      </c>
      <c r="N12" s="60">
        <f>VLOOKUP($A12,'Occupancy Raw Data'!$B$6:$BE$43,'Occupancy Raw Data'!AU$1,FALSE)</f>
        <v>1.33172463399609</v>
      </c>
      <c r="O12" s="60">
        <f>VLOOKUP($A12,'Occupancy Raw Data'!$B$6:$BE$43,'Occupancy Raw Data'!AV$1,FALSE)</f>
        <v>4.7191284104286302</v>
      </c>
      <c r="P12" s="60">
        <f>VLOOKUP($A12,'Occupancy Raw Data'!$B$6:$BE$43,'Occupancy Raw Data'!AW$1,FALSE)</f>
        <v>3.0725727888407302</v>
      </c>
      <c r="Q12" s="60">
        <f>VLOOKUP($A12,'Occupancy Raw Data'!$B$6:$BE$43,'Occupancy Raw Data'!AX$1,FALSE)</f>
        <v>2.4351203428257402</v>
      </c>
      <c r="R12" s="61">
        <f>VLOOKUP($A12,'Occupancy Raw Data'!$B$6:$BE$43,'Occupancy Raw Data'!AY$1,FALSE)</f>
        <v>2.4089998589144002</v>
      </c>
      <c r="S12" s="60">
        <f>VLOOKUP($A12,'Occupancy Raw Data'!$B$6:$BE$43,'Occupancy Raw Data'!BA$1,FALSE)</f>
        <v>1.1484828947894601</v>
      </c>
      <c r="T12" s="60">
        <f>VLOOKUP($A12,'Occupancy Raw Data'!$B$6:$BE$43,'Occupancy Raw Data'!BB$1,FALSE)</f>
        <v>1.08092210414294</v>
      </c>
      <c r="U12" s="61">
        <f>VLOOKUP($A12,'Occupancy Raw Data'!$B$6:$BE$43,'Occupancy Raw Data'!BC$1,FALSE)</f>
        <v>1.11432285886475</v>
      </c>
      <c r="V12" s="62">
        <f>VLOOKUP($A12,'Occupancy Raw Data'!$B$6:$BE$43,'Occupancy Raw Data'!BE$1,FALSE)</f>
        <v>1.96159572500144</v>
      </c>
      <c r="X12" s="64">
        <f>VLOOKUP($A12,'ADR Raw Data'!$B$6:$BE$43,'ADR Raw Data'!AG$1,FALSE)</f>
        <v>90.723627916371996</v>
      </c>
      <c r="Y12" s="65">
        <f>VLOOKUP($A12,'ADR Raw Data'!$B$6:$BE$43,'ADR Raw Data'!AH$1,FALSE)</f>
        <v>91.429726980992299</v>
      </c>
      <c r="Z12" s="65">
        <f>VLOOKUP($A12,'ADR Raw Data'!$B$6:$BE$43,'ADR Raw Data'!AI$1,FALSE)</f>
        <v>93.278145634629396</v>
      </c>
      <c r="AA12" s="65">
        <f>VLOOKUP($A12,'ADR Raw Data'!$B$6:$BE$43,'ADR Raw Data'!AJ$1,FALSE)</f>
        <v>93.737910540853605</v>
      </c>
      <c r="AB12" s="65">
        <f>VLOOKUP($A12,'ADR Raw Data'!$B$6:$BE$43,'ADR Raw Data'!AK$1,FALSE)</f>
        <v>93.618930052041904</v>
      </c>
      <c r="AC12" s="66">
        <f>VLOOKUP($A12,'ADR Raw Data'!$B$6:$BE$43,'ADR Raw Data'!AL$1,FALSE)</f>
        <v>92.624059073701901</v>
      </c>
      <c r="AD12" s="65">
        <f>VLOOKUP($A12,'ADR Raw Data'!$B$6:$BE$43,'ADR Raw Data'!AN$1,FALSE)</f>
        <v>106.88659165085301</v>
      </c>
      <c r="AE12" s="65">
        <f>VLOOKUP($A12,'ADR Raw Data'!$B$6:$BE$43,'ADR Raw Data'!AO$1,FALSE)</f>
        <v>108.573260183431</v>
      </c>
      <c r="AF12" s="66">
        <f>VLOOKUP($A12,'ADR Raw Data'!$B$6:$BE$43,'ADR Raw Data'!AP$1,FALSE)</f>
        <v>107.739122013475</v>
      </c>
      <c r="AG12" s="67">
        <f>VLOOKUP($A12,'ADR Raw Data'!$B$6:$BE$43,'ADR Raw Data'!AR$1,FALSE)</f>
        <v>97.649115345737698</v>
      </c>
      <c r="AI12" s="59">
        <f>VLOOKUP($A12,'ADR Raw Data'!$B$6:$BE$43,'ADR Raw Data'!AT$1,FALSE)</f>
        <v>10.612393033616399</v>
      </c>
      <c r="AJ12" s="60">
        <f>VLOOKUP($A12,'ADR Raw Data'!$B$6:$BE$43,'ADR Raw Data'!AU$1,FALSE)</f>
        <v>12.195909659060399</v>
      </c>
      <c r="AK12" s="60">
        <f>VLOOKUP($A12,'ADR Raw Data'!$B$6:$BE$43,'ADR Raw Data'!AV$1,FALSE)</f>
        <v>13.938498179708001</v>
      </c>
      <c r="AL12" s="60">
        <f>VLOOKUP($A12,'ADR Raw Data'!$B$6:$BE$43,'ADR Raw Data'!AW$1,FALSE)</f>
        <v>13.5843409935085</v>
      </c>
      <c r="AM12" s="60">
        <f>VLOOKUP($A12,'ADR Raw Data'!$B$6:$BE$43,'ADR Raw Data'!AX$1,FALSE)</f>
        <v>12.4202409317485</v>
      </c>
      <c r="AN12" s="61">
        <f>VLOOKUP($A12,'ADR Raw Data'!$B$6:$BE$43,'ADR Raw Data'!AY$1,FALSE)</f>
        <v>12.5983915321538</v>
      </c>
      <c r="AO12" s="60">
        <f>VLOOKUP($A12,'ADR Raw Data'!$B$6:$BE$43,'ADR Raw Data'!BA$1,FALSE)</f>
        <v>15.147078760385799</v>
      </c>
      <c r="AP12" s="60">
        <f>VLOOKUP($A12,'ADR Raw Data'!$B$6:$BE$43,'ADR Raw Data'!BB$1,FALSE)</f>
        <v>15.467164036626899</v>
      </c>
      <c r="AQ12" s="61">
        <f>VLOOKUP($A12,'ADR Raw Data'!$B$6:$BE$43,'ADR Raw Data'!BC$1,FALSE)</f>
        <v>15.3096490569905</v>
      </c>
      <c r="AR12" s="62">
        <f>VLOOKUP($A12,'ADR Raw Data'!$B$6:$BE$43,'ADR Raw Data'!BE$1,FALSE)</f>
        <v>13.5275705092499</v>
      </c>
      <c r="AT12" s="64">
        <f>VLOOKUP($A12,'RevPAR Raw Data'!$B$6:$BE$43,'RevPAR Raw Data'!AG$1,FALSE)</f>
        <v>52.969373746904097</v>
      </c>
      <c r="AU12" s="65">
        <f>VLOOKUP($A12,'RevPAR Raw Data'!$B$6:$BE$43,'RevPAR Raw Data'!AH$1,FALSE)</f>
        <v>54.602816369854899</v>
      </c>
      <c r="AV12" s="65">
        <f>VLOOKUP($A12,'RevPAR Raw Data'!$B$6:$BE$43,'RevPAR Raw Data'!AI$1,FALSE)</f>
        <v>59.977880646302602</v>
      </c>
      <c r="AW12" s="65">
        <f>VLOOKUP($A12,'RevPAR Raw Data'!$B$6:$BE$43,'RevPAR Raw Data'!AJ$1,FALSE)</f>
        <v>62.0368304045288</v>
      </c>
      <c r="AX12" s="65">
        <f>VLOOKUP($A12,'RevPAR Raw Data'!$B$6:$BE$43,'RevPAR Raw Data'!AK$1,FALSE)</f>
        <v>62.587440146243601</v>
      </c>
      <c r="AY12" s="66">
        <f>VLOOKUP($A12,'RevPAR Raw Data'!$B$6:$BE$43,'RevPAR Raw Data'!AL$1,FALSE)</f>
        <v>58.434868262766798</v>
      </c>
      <c r="AZ12" s="65">
        <f>VLOOKUP($A12,'RevPAR Raw Data'!$B$6:$BE$43,'RevPAR Raw Data'!AN$1,FALSE)</f>
        <v>83.101076655257799</v>
      </c>
      <c r="BA12" s="65">
        <f>VLOOKUP($A12,'RevPAR Raw Data'!$B$6:$BE$43,'RevPAR Raw Data'!AO$1,FALSE)</f>
        <v>86.273647763484007</v>
      </c>
      <c r="BB12" s="66">
        <f>VLOOKUP($A12,'RevPAR Raw Data'!$B$6:$BE$43,'RevPAR Raw Data'!AP$1,FALSE)</f>
        <v>84.687362209370903</v>
      </c>
      <c r="BC12" s="67">
        <f>VLOOKUP($A12,'RevPAR Raw Data'!$B$6:$BE$43,'RevPAR Raw Data'!AR$1,FALSE)</f>
        <v>65.9317888138049</v>
      </c>
      <c r="BE12" s="59">
        <f>VLOOKUP($A12,'RevPAR Raw Data'!$B$6:$BE$43,'RevPAR Raw Data'!AT$1,FALSE)</f>
        <v>10.962811578141901</v>
      </c>
      <c r="BF12" s="60">
        <f>VLOOKUP($A12,'RevPAR Raw Data'!$B$6:$BE$43,'RevPAR Raw Data'!AU$1,FALSE)</f>
        <v>13.6900502263261</v>
      </c>
      <c r="BG12" s="60">
        <f>VLOOKUP($A12,'RevPAR Raw Data'!$B$6:$BE$43,'RevPAR Raw Data'!AV$1,FALSE)</f>
        <v>19.315402217722301</v>
      </c>
      <c r="BH12" s="60">
        <f>VLOOKUP($A12,'RevPAR Raw Data'!$B$6:$BE$43,'RevPAR Raw Data'!AW$1,FALSE)</f>
        <v>17.074302547259101</v>
      </c>
      <c r="BI12" s="60">
        <f>VLOOKUP($A12,'RevPAR Raw Data'!$B$6:$BE$43,'RevPAR Raw Data'!AX$1,FALSE)</f>
        <v>15.1578090881312</v>
      </c>
      <c r="BJ12" s="61">
        <f>VLOOKUP($A12,'RevPAR Raw Data'!$B$6:$BE$43,'RevPAR Raw Data'!AY$1,FALSE)</f>
        <v>15.310886625303301</v>
      </c>
      <c r="BK12" s="60">
        <f>VLOOKUP($A12,'RevPAR Raw Data'!$B$6:$BE$43,'RevPAR Raw Data'!BA$1,FALSE)</f>
        <v>16.4695232637986</v>
      </c>
      <c r="BL12" s="60">
        <f>VLOOKUP($A12,'RevPAR Raw Data'!$B$6:$BE$43,'RevPAR Raw Data'!BB$1,FALSE)</f>
        <v>16.715274135725799</v>
      </c>
      <c r="BM12" s="61">
        <f>VLOOKUP($A12,'RevPAR Raw Data'!$B$6:$BE$43,'RevPAR Raw Data'!BC$1,FALSE)</f>
        <v>16.594570834909302</v>
      </c>
      <c r="BN12" s="62">
        <f>VLOOKUP($A12,'RevPAR Raw Data'!$B$6:$BE$43,'RevPAR Raw Data'!BE$1,FALSE)</f>
        <v>15.7545224790574</v>
      </c>
    </row>
    <row r="13" spans="1:66" x14ac:dyDescent="0.35">
      <c r="A13" s="76" t="s">
        <v>91</v>
      </c>
      <c r="B13" s="59">
        <f>VLOOKUP($A13,'Occupancy Raw Data'!$B$6:$BE$43,'Occupancy Raw Data'!AG$1,FALSE)</f>
        <v>62.124183006535901</v>
      </c>
      <c r="C13" s="60">
        <f>VLOOKUP($A13,'Occupancy Raw Data'!$B$6:$BE$43,'Occupancy Raw Data'!AH$1,FALSE)</f>
        <v>70.996732026143704</v>
      </c>
      <c r="D13" s="60">
        <f>VLOOKUP($A13,'Occupancy Raw Data'!$B$6:$BE$43,'Occupancy Raw Data'!AI$1,FALSE)</f>
        <v>77.654061624649799</v>
      </c>
      <c r="E13" s="60">
        <f>VLOOKUP($A13,'Occupancy Raw Data'!$B$6:$BE$43,'Occupancy Raw Data'!AJ$1,FALSE)</f>
        <v>78.081232492997103</v>
      </c>
      <c r="F13" s="60">
        <f>VLOOKUP($A13,'Occupancy Raw Data'!$B$6:$BE$43,'Occupancy Raw Data'!AK$1,FALSE)</f>
        <v>73.099906629318298</v>
      </c>
      <c r="G13" s="61">
        <f>VLOOKUP($A13,'Occupancy Raw Data'!$B$6:$BE$43,'Occupancy Raw Data'!AL$1,FALSE)</f>
        <v>72.391223155928998</v>
      </c>
      <c r="H13" s="60">
        <f>VLOOKUP($A13,'Occupancy Raw Data'!$B$6:$BE$43,'Occupancy Raw Data'!AN$1,FALSE)</f>
        <v>72.712418300653496</v>
      </c>
      <c r="I13" s="60">
        <f>VLOOKUP($A13,'Occupancy Raw Data'!$B$6:$BE$43,'Occupancy Raw Data'!AO$1,FALSE)</f>
        <v>72.184873949579796</v>
      </c>
      <c r="J13" s="61">
        <f>VLOOKUP($A13,'Occupancy Raw Data'!$B$6:$BE$43,'Occupancy Raw Data'!AP$1,FALSE)</f>
        <v>72.448646125116696</v>
      </c>
      <c r="K13" s="62">
        <f>VLOOKUP($A13,'Occupancy Raw Data'!$B$6:$BE$43,'Occupancy Raw Data'!AR$1,FALSE)</f>
        <v>72.407629718554006</v>
      </c>
      <c r="M13" s="59">
        <f>VLOOKUP($A13,'Occupancy Raw Data'!$B$6:$BE$43,'Occupancy Raw Data'!AT$1,FALSE)</f>
        <v>15.906523257703199</v>
      </c>
      <c r="N13" s="60">
        <f>VLOOKUP($A13,'Occupancy Raw Data'!$B$6:$BE$43,'Occupancy Raw Data'!AU$1,FALSE)</f>
        <v>20.984197007302299</v>
      </c>
      <c r="O13" s="60">
        <f>VLOOKUP($A13,'Occupancy Raw Data'!$B$6:$BE$43,'Occupancy Raw Data'!AV$1,FALSE)</f>
        <v>20.637464927800799</v>
      </c>
      <c r="P13" s="60">
        <f>VLOOKUP($A13,'Occupancy Raw Data'!$B$6:$BE$43,'Occupancy Raw Data'!AW$1,FALSE)</f>
        <v>16.711791022060201</v>
      </c>
      <c r="Q13" s="60">
        <f>VLOOKUP($A13,'Occupancy Raw Data'!$B$6:$BE$43,'Occupancy Raw Data'!AX$1,FALSE)</f>
        <v>13.7773599701259</v>
      </c>
      <c r="R13" s="61">
        <f>VLOOKUP($A13,'Occupancy Raw Data'!$B$6:$BE$43,'Occupancy Raw Data'!AY$1,FALSE)</f>
        <v>17.594564662737302</v>
      </c>
      <c r="S13" s="60">
        <f>VLOOKUP($A13,'Occupancy Raw Data'!$B$6:$BE$43,'Occupancy Raw Data'!BA$1,FALSE)</f>
        <v>10.9118547590876</v>
      </c>
      <c r="T13" s="60">
        <f>VLOOKUP($A13,'Occupancy Raw Data'!$B$6:$BE$43,'Occupancy Raw Data'!BB$1,FALSE)</f>
        <v>7.4024851963793896</v>
      </c>
      <c r="U13" s="61">
        <f>VLOOKUP($A13,'Occupancy Raw Data'!$B$6:$BE$43,'Occupancy Raw Data'!BC$1,FALSE)</f>
        <v>9.1353508958447005</v>
      </c>
      <c r="V13" s="62">
        <f>VLOOKUP($A13,'Occupancy Raw Data'!$B$6:$BE$43,'Occupancy Raw Data'!BE$1,FALSE)</f>
        <v>15.0453206479845</v>
      </c>
      <c r="X13" s="64">
        <f>VLOOKUP($A13,'ADR Raw Data'!$B$6:$BE$43,'ADR Raw Data'!AG$1,FALSE)</f>
        <v>109.859013677012</v>
      </c>
      <c r="Y13" s="65">
        <f>VLOOKUP($A13,'ADR Raw Data'!$B$6:$BE$43,'ADR Raw Data'!AH$1,FALSE)</f>
        <v>123.54648101265801</v>
      </c>
      <c r="Z13" s="65">
        <f>VLOOKUP($A13,'ADR Raw Data'!$B$6:$BE$43,'ADR Raw Data'!AI$1,FALSE)</f>
        <v>129.20218835482601</v>
      </c>
      <c r="AA13" s="65">
        <f>VLOOKUP($A13,'ADR Raw Data'!$B$6:$BE$43,'ADR Raw Data'!AJ$1,FALSE)</f>
        <v>126.346872944693</v>
      </c>
      <c r="AB13" s="65">
        <f>VLOOKUP($A13,'ADR Raw Data'!$B$6:$BE$43,'ADR Raw Data'!AK$1,FALSE)</f>
        <v>118.485845893472</v>
      </c>
      <c r="AC13" s="66">
        <f>VLOOKUP($A13,'ADR Raw Data'!$B$6:$BE$43,'ADR Raw Data'!AL$1,FALSE)</f>
        <v>121.992679444351</v>
      </c>
      <c r="AD13" s="65">
        <f>VLOOKUP($A13,'ADR Raw Data'!$B$6:$BE$43,'ADR Raw Data'!AN$1,FALSE)</f>
        <v>109.66719197431701</v>
      </c>
      <c r="AE13" s="65">
        <f>VLOOKUP($A13,'ADR Raw Data'!$B$6:$BE$43,'ADR Raw Data'!AO$1,FALSE)</f>
        <v>110.034439593842</v>
      </c>
      <c r="AF13" s="66">
        <f>VLOOKUP($A13,'ADR Raw Data'!$B$6:$BE$43,'ADR Raw Data'!AP$1,FALSE)</f>
        <v>109.850147243612</v>
      </c>
      <c r="AG13" s="67">
        <f>VLOOKUP($A13,'ADR Raw Data'!$B$6:$BE$43,'ADR Raw Data'!AR$1,FALSE)</f>
        <v>118.521419294819</v>
      </c>
      <c r="AI13" s="59">
        <f>VLOOKUP($A13,'ADR Raw Data'!$B$6:$BE$43,'ADR Raw Data'!AT$1,FALSE)</f>
        <v>22.872179704097199</v>
      </c>
      <c r="AJ13" s="60">
        <f>VLOOKUP($A13,'ADR Raw Data'!$B$6:$BE$43,'ADR Raw Data'!AU$1,FALSE)</f>
        <v>27.491918230967102</v>
      </c>
      <c r="AK13" s="60">
        <f>VLOOKUP($A13,'ADR Raw Data'!$B$6:$BE$43,'ADR Raw Data'!AV$1,FALSE)</f>
        <v>29.475354748149702</v>
      </c>
      <c r="AL13" s="60">
        <f>VLOOKUP($A13,'ADR Raw Data'!$B$6:$BE$43,'ADR Raw Data'!AW$1,FALSE)</f>
        <v>26.839527071898001</v>
      </c>
      <c r="AM13" s="60">
        <f>VLOOKUP($A13,'ADR Raw Data'!$B$6:$BE$43,'ADR Raw Data'!AX$1,FALSE)</f>
        <v>25.3761763595517</v>
      </c>
      <c r="AN13" s="61">
        <f>VLOOKUP($A13,'ADR Raw Data'!$B$6:$BE$43,'ADR Raw Data'!AY$1,FALSE)</f>
        <v>26.692872005804801</v>
      </c>
      <c r="AO13" s="60">
        <f>VLOOKUP($A13,'ADR Raw Data'!$B$6:$BE$43,'ADR Raw Data'!BA$1,FALSE)</f>
        <v>20.851457151345699</v>
      </c>
      <c r="AP13" s="60">
        <f>VLOOKUP($A13,'ADR Raw Data'!$B$6:$BE$43,'ADR Raw Data'!BB$1,FALSE)</f>
        <v>20.290897013757501</v>
      </c>
      <c r="AQ13" s="61">
        <f>VLOOKUP($A13,'ADR Raw Data'!$B$6:$BE$43,'ADR Raw Data'!BC$1,FALSE)</f>
        <v>20.563332312408999</v>
      </c>
      <c r="AR13" s="62">
        <f>VLOOKUP($A13,'ADR Raw Data'!$B$6:$BE$43,'ADR Raw Data'!BE$1,FALSE)</f>
        <v>25.114640314110702</v>
      </c>
      <c r="AT13" s="64">
        <f>VLOOKUP($A13,'RevPAR Raw Data'!$B$6:$BE$43,'RevPAR Raw Data'!AG$1,FALSE)</f>
        <v>68.249014705882303</v>
      </c>
      <c r="AU13" s="65">
        <f>VLOOKUP($A13,'RevPAR Raw Data'!$B$6:$BE$43,'RevPAR Raw Data'!AH$1,FALSE)</f>
        <v>87.713964052287494</v>
      </c>
      <c r="AV13" s="65">
        <f>VLOOKUP($A13,'RevPAR Raw Data'!$B$6:$BE$43,'RevPAR Raw Data'!AI$1,FALSE)</f>
        <v>100.33074696545199</v>
      </c>
      <c r="AW13" s="65">
        <f>VLOOKUP($A13,'RevPAR Raw Data'!$B$6:$BE$43,'RevPAR Raw Data'!AJ$1,FALSE)</f>
        <v>98.6531956115779</v>
      </c>
      <c r="AX13" s="65">
        <f>VLOOKUP($A13,'RevPAR Raw Data'!$B$6:$BE$43,'RevPAR Raw Data'!AK$1,FALSE)</f>
        <v>86.613042717086799</v>
      </c>
      <c r="AY13" s="66">
        <f>VLOOKUP($A13,'RevPAR Raw Data'!$B$6:$BE$43,'RevPAR Raw Data'!AL$1,FALSE)</f>
        <v>88.311992810457497</v>
      </c>
      <c r="AZ13" s="65">
        <f>VLOOKUP($A13,'RevPAR Raw Data'!$B$6:$BE$43,'RevPAR Raw Data'!AN$1,FALSE)</f>
        <v>79.7416673669467</v>
      </c>
      <c r="BA13" s="65">
        <f>VLOOKUP($A13,'RevPAR Raw Data'!$B$6:$BE$43,'RevPAR Raw Data'!AO$1,FALSE)</f>
        <v>79.428221521942106</v>
      </c>
      <c r="BB13" s="66">
        <f>VLOOKUP($A13,'RevPAR Raw Data'!$B$6:$BE$43,'RevPAR Raw Data'!AP$1,FALSE)</f>
        <v>79.584944444444403</v>
      </c>
      <c r="BC13" s="67">
        <f>VLOOKUP($A13,'RevPAR Raw Data'!$B$6:$BE$43,'RevPAR Raw Data'!AR$1,FALSE)</f>
        <v>85.818550420167995</v>
      </c>
      <c r="BE13" s="59">
        <f>VLOOKUP($A13,'RevPAR Raw Data'!$B$6:$BE$43,'RevPAR Raw Data'!AT$1,FALSE)</f>
        <v>42.416871545976399</v>
      </c>
      <c r="BF13" s="60">
        <f>VLOOKUP($A13,'RevPAR Raw Data'!$B$6:$BE$43,'RevPAR Raw Data'!AU$1,FALSE)</f>
        <v>54.245073520942</v>
      </c>
      <c r="BG13" s="60">
        <f>VLOOKUP($A13,'RevPAR Raw Data'!$B$6:$BE$43,'RevPAR Raw Data'!AV$1,FALSE)</f>
        <v>56.195785674444899</v>
      </c>
      <c r="BH13" s="60">
        <f>VLOOKUP($A13,'RevPAR Raw Data'!$B$6:$BE$43,'RevPAR Raw Data'!AW$1,FALSE)</f>
        <v>48.036683769523201</v>
      </c>
      <c r="BI13" s="60">
        <f>VLOOKUP($A13,'RevPAR Raw Data'!$B$6:$BE$43,'RevPAR Raw Data'!AX$1,FALSE)</f>
        <v>42.649703493387101</v>
      </c>
      <c r="BJ13" s="61">
        <f>VLOOKUP($A13,'RevPAR Raw Data'!$B$6:$BE$43,'RevPAR Raw Data'!AY$1,FALSE)</f>
        <v>48.983931293945197</v>
      </c>
      <c r="BK13" s="60">
        <f>VLOOKUP($A13,'RevPAR Raw Data'!$B$6:$BE$43,'RevPAR Raw Data'!BA$1,FALSE)</f>
        <v>34.038592629941597</v>
      </c>
      <c r="BL13" s="60">
        <f>VLOOKUP($A13,'RevPAR Raw Data'!$B$6:$BE$43,'RevPAR Raw Data'!BB$1,FALSE)</f>
        <v>29.195412857792899</v>
      </c>
      <c r="BM13" s="61">
        <f>VLOOKUP($A13,'RevPAR Raw Data'!$B$6:$BE$43,'RevPAR Raw Data'!BC$1,FALSE)</f>
        <v>31.5772157708709</v>
      </c>
      <c r="BN13" s="62">
        <f>VLOOKUP($A13,'RevPAR Raw Data'!$B$6:$BE$43,'RevPAR Raw Data'!BE$1,FALSE)</f>
        <v>43.938539126941102</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70.4419853326348</v>
      </c>
      <c r="C15" s="60">
        <f>VLOOKUP($A15,'Occupancy Raw Data'!$B$6:$BE$43,'Occupancy Raw Data'!AH$1,FALSE)</f>
        <v>72.969486642221</v>
      </c>
      <c r="D15" s="60">
        <f>VLOOKUP($A15,'Occupancy Raw Data'!$B$6:$BE$43,'Occupancy Raw Data'!AI$1,FALSE)</f>
        <v>74.486642221058105</v>
      </c>
      <c r="E15" s="60">
        <f>VLOOKUP($A15,'Occupancy Raw Data'!$B$6:$BE$43,'Occupancy Raw Data'!AJ$1,FALSE)</f>
        <v>75.981534834992104</v>
      </c>
      <c r="F15" s="60">
        <f>VLOOKUP($A15,'Occupancy Raw Data'!$B$6:$BE$43,'Occupancy Raw Data'!AK$1,FALSE)</f>
        <v>76.824908328967993</v>
      </c>
      <c r="G15" s="61">
        <f>VLOOKUP($A15,'Occupancy Raw Data'!$B$6:$BE$43,'Occupancy Raw Data'!AL$1,FALSE)</f>
        <v>74.140911471974803</v>
      </c>
      <c r="H15" s="60">
        <f>VLOOKUP($A15,'Occupancy Raw Data'!$B$6:$BE$43,'Occupancy Raw Data'!AN$1,FALSE)</f>
        <v>84.375982189628004</v>
      </c>
      <c r="I15" s="60">
        <f>VLOOKUP($A15,'Occupancy Raw Data'!$B$6:$BE$43,'Occupancy Raw Data'!AO$1,FALSE)</f>
        <v>89.142221058145594</v>
      </c>
      <c r="J15" s="61">
        <f>VLOOKUP($A15,'Occupancy Raw Data'!$B$6:$BE$43,'Occupancy Raw Data'!AP$1,FALSE)</f>
        <v>86.759101623886806</v>
      </c>
      <c r="K15" s="62">
        <f>VLOOKUP($A15,'Occupancy Raw Data'!$B$6:$BE$43,'Occupancy Raw Data'!AR$1,FALSE)</f>
        <v>77.7461086582354</v>
      </c>
      <c r="M15" s="59">
        <f>VLOOKUP($A15,'Occupancy Raw Data'!$B$6:$BE$43,'Occupancy Raw Data'!AT$1,FALSE)</f>
        <v>-5.5855333836239298</v>
      </c>
      <c r="N15" s="60">
        <f>VLOOKUP($A15,'Occupancy Raw Data'!$B$6:$BE$43,'Occupancy Raw Data'!AU$1,FALSE)</f>
        <v>5.0478534222874504E-3</v>
      </c>
      <c r="O15" s="60">
        <f>VLOOKUP($A15,'Occupancy Raw Data'!$B$6:$BE$43,'Occupancy Raw Data'!AV$1,FALSE)</f>
        <v>-2.4791301563024701</v>
      </c>
      <c r="P15" s="60">
        <f>VLOOKUP($A15,'Occupancy Raw Data'!$B$6:$BE$43,'Occupancy Raw Data'!AW$1,FALSE)</f>
        <v>-0.92142654756737696</v>
      </c>
      <c r="Q15" s="60">
        <f>VLOOKUP($A15,'Occupancy Raw Data'!$B$6:$BE$43,'Occupancy Raw Data'!AX$1,FALSE)</f>
        <v>-1.39955302566518</v>
      </c>
      <c r="R15" s="61">
        <f>VLOOKUP($A15,'Occupancy Raw Data'!$B$6:$BE$43,'Occupancy Raw Data'!AY$1,FALSE)</f>
        <v>-2.0747900930057099</v>
      </c>
      <c r="S15" s="60">
        <f>VLOOKUP($A15,'Occupancy Raw Data'!$B$6:$BE$43,'Occupancy Raw Data'!BA$1,FALSE)</f>
        <v>-3.5210743702532601</v>
      </c>
      <c r="T15" s="60">
        <f>VLOOKUP($A15,'Occupancy Raw Data'!$B$6:$BE$43,'Occupancy Raw Data'!BB$1,FALSE)</f>
        <v>-2.05398213458666</v>
      </c>
      <c r="U15" s="61">
        <f>VLOOKUP($A15,'Occupancy Raw Data'!$B$6:$BE$43,'Occupancy Raw Data'!BC$1,FALSE)</f>
        <v>-2.7729111994093198</v>
      </c>
      <c r="V15" s="62">
        <f>VLOOKUP($A15,'Occupancy Raw Data'!$B$6:$BE$43,'Occupancy Raw Data'!BE$1,FALSE)</f>
        <v>-2.29846291823167</v>
      </c>
      <c r="X15" s="64">
        <f>VLOOKUP($A15,'ADR Raw Data'!$B$6:$BE$43,'ADR Raw Data'!AG$1,FALSE)</f>
        <v>162.79697576571601</v>
      </c>
      <c r="Y15" s="65">
        <f>VLOOKUP($A15,'ADR Raw Data'!$B$6:$BE$43,'ADR Raw Data'!AH$1,FALSE)</f>
        <v>154.72260937373801</v>
      </c>
      <c r="Z15" s="65">
        <f>VLOOKUP($A15,'ADR Raw Data'!$B$6:$BE$43,'ADR Raw Data'!AI$1,FALSE)</f>
        <v>148.005655082808</v>
      </c>
      <c r="AA15" s="65">
        <f>VLOOKUP($A15,'ADR Raw Data'!$B$6:$BE$43,'ADR Raw Data'!AJ$1,FALSE)</f>
        <v>148.786690986651</v>
      </c>
      <c r="AB15" s="65">
        <f>VLOOKUP($A15,'ADR Raw Data'!$B$6:$BE$43,'ADR Raw Data'!AK$1,FALSE)</f>
        <v>151.34312404902499</v>
      </c>
      <c r="AC15" s="66">
        <f>VLOOKUP($A15,'ADR Raw Data'!$B$6:$BE$43,'ADR Raw Data'!AL$1,FALSE)</f>
        <v>152.99023840781399</v>
      </c>
      <c r="AD15" s="65">
        <f>VLOOKUP($A15,'ADR Raw Data'!$B$6:$BE$43,'ADR Raw Data'!AN$1,FALSE)</f>
        <v>191.62972034238899</v>
      </c>
      <c r="AE15" s="65">
        <f>VLOOKUP($A15,'ADR Raw Data'!$B$6:$BE$43,'ADR Raw Data'!AO$1,FALSE)</f>
        <v>205.39840872790799</v>
      </c>
      <c r="AF15" s="66">
        <f>VLOOKUP($A15,'ADR Raw Data'!$B$6:$BE$43,'ADR Raw Data'!AP$1,FALSE)</f>
        <v>198.70316532262601</v>
      </c>
      <c r="AG15" s="67">
        <f>VLOOKUP($A15,'ADR Raw Data'!$B$6:$BE$43,'ADR Raw Data'!AR$1,FALSE)</f>
        <v>167.56519836464901</v>
      </c>
      <c r="AI15" s="59">
        <f>VLOOKUP($A15,'ADR Raw Data'!$B$6:$BE$43,'ADR Raw Data'!AT$1,FALSE)</f>
        <v>1.26752966828904</v>
      </c>
      <c r="AJ15" s="60">
        <f>VLOOKUP($A15,'ADR Raw Data'!$B$6:$BE$43,'ADR Raw Data'!AU$1,FALSE)</f>
        <v>5.5871261727582198</v>
      </c>
      <c r="AK15" s="60">
        <f>VLOOKUP($A15,'ADR Raw Data'!$B$6:$BE$43,'ADR Raw Data'!AV$1,FALSE)</f>
        <v>0.62841853195119202</v>
      </c>
      <c r="AL15" s="60">
        <f>VLOOKUP($A15,'ADR Raw Data'!$B$6:$BE$43,'ADR Raw Data'!AW$1,FALSE)</f>
        <v>2.3954680398711701</v>
      </c>
      <c r="AM15" s="60">
        <f>VLOOKUP($A15,'ADR Raw Data'!$B$6:$BE$43,'ADR Raw Data'!AX$1,FALSE)</f>
        <v>1.5612111824157</v>
      </c>
      <c r="AN15" s="61">
        <f>VLOOKUP($A15,'ADR Raw Data'!$B$6:$BE$43,'ADR Raw Data'!AY$1,FALSE)</f>
        <v>2.19067755242355</v>
      </c>
      <c r="AO15" s="60">
        <f>VLOOKUP($A15,'ADR Raw Data'!$B$6:$BE$43,'ADR Raw Data'!BA$1,FALSE)</f>
        <v>0.420187086542397</v>
      </c>
      <c r="AP15" s="60">
        <f>VLOOKUP($A15,'ADR Raw Data'!$B$6:$BE$43,'ADR Raw Data'!BB$1,FALSE)</f>
        <v>0.27907099229097498</v>
      </c>
      <c r="AQ15" s="61">
        <f>VLOOKUP($A15,'ADR Raw Data'!$B$6:$BE$43,'ADR Raw Data'!BC$1,FALSE)</f>
        <v>0.37195569937767098</v>
      </c>
      <c r="AR15" s="62">
        <f>VLOOKUP($A15,'ADR Raw Data'!$B$6:$BE$43,'ADR Raw Data'!BE$1,FALSE)</f>
        <v>1.4492147199159799</v>
      </c>
      <c r="AT15" s="64">
        <f>VLOOKUP($A15,'RevPAR Raw Data'!$B$6:$BE$43,'RevPAR Raw Data'!AG$1,FALSE)</f>
        <v>114.677421790859</v>
      </c>
      <c r="AU15" s="65">
        <f>VLOOKUP($A15,'RevPAR Raw Data'!$B$6:$BE$43,'RevPAR Raw Data'!AH$1,FALSE)</f>
        <v>112.900293779465</v>
      </c>
      <c r="AV15" s="65">
        <f>VLOOKUP($A15,'RevPAR Raw Data'!$B$6:$BE$43,'RevPAR Raw Data'!AI$1,FALSE)</f>
        <v>110.24444276846501</v>
      </c>
      <c r="AW15" s="65">
        <f>VLOOKUP($A15,'RevPAR Raw Data'!$B$6:$BE$43,'RevPAR Raw Data'!AJ$1,FALSE)</f>
        <v>113.050411441854</v>
      </c>
      <c r="AX15" s="65">
        <f>VLOOKUP($A15,'RevPAR Raw Data'!$B$6:$BE$43,'RevPAR Raw Data'!AK$1,FALSE)</f>
        <v>116.26921631286</v>
      </c>
      <c r="AY15" s="66">
        <f>VLOOKUP($A15,'RevPAR Raw Data'!$B$6:$BE$43,'RevPAR Raw Data'!AL$1,FALSE)</f>
        <v>113.4283572187</v>
      </c>
      <c r="AZ15" s="65">
        <f>VLOOKUP($A15,'RevPAR Raw Data'!$B$6:$BE$43,'RevPAR Raw Data'!AN$1,FALSE)</f>
        <v>161.68945870612799</v>
      </c>
      <c r="BA15" s="65">
        <f>VLOOKUP($A15,'RevPAR Raw Data'!$B$6:$BE$43,'RevPAR Raw Data'!AO$1,FALSE)</f>
        <v>183.09670355814501</v>
      </c>
      <c r="BB15" s="66">
        <f>VLOOKUP($A15,'RevPAR Raw Data'!$B$6:$BE$43,'RevPAR Raw Data'!AP$1,FALSE)</f>
        <v>172.39308113213701</v>
      </c>
      <c r="BC15" s="67">
        <f>VLOOKUP($A15,'RevPAR Raw Data'!$B$6:$BE$43,'RevPAR Raw Data'!AR$1,FALSE)</f>
        <v>130.27542119396799</v>
      </c>
      <c r="BE15" s="59">
        <f>VLOOKUP($A15,'RevPAR Raw Data'!$B$6:$BE$43,'RevPAR Raw Data'!AT$1,FALSE)</f>
        <v>-4.38880200810451</v>
      </c>
      <c r="BF15" s="60">
        <f>VLOOKUP($A15,'RevPAR Raw Data'!$B$6:$BE$43,'RevPAR Raw Data'!AU$1,FALSE)</f>
        <v>5.5924560561202297</v>
      </c>
      <c r="BG15" s="60">
        <f>VLOOKUP($A15,'RevPAR Raw Data'!$B$6:$BE$43,'RevPAR Raw Data'!AV$1,FALSE)</f>
        <v>-1.8662909376846699</v>
      </c>
      <c r="BH15" s="60">
        <f>VLOOKUP($A15,'RevPAR Raw Data'!$B$6:$BE$43,'RevPAR Raw Data'!AW$1,FALSE)</f>
        <v>1.45196901384593</v>
      </c>
      <c r="BI15" s="60">
        <f>VLOOKUP($A15,'RevPAR Raw Data'!$B$6:$BE$43,'RevPAR Raw Data'!AX$1,FALSE)</f>
        <v>0.13980817840999901</v>
      </c>
      <c r="BJ15" s="61">
        <f>VLOOKUP($A15,'RevPAR Raw Data'!$B$6:$BE$43,'RevPAR Raw Data'!AY$1,FALSE)</f>
        <v>7.0435498590455406E-2</v>
      </c>
      <c r="BK15" s="60">
        <f>VLOOKUP($A15,'RevPAR Raw Data'!$B$6:$BE$43,'RevPAR Raw Data'!BA$1,FALSE)</f>
        <v>-3.1156823835222198</v>
      </c>
      <c r="BL15" s="60">
        <f>VLOOKUP($A15,'RevPAR Raw Data'!$B$6:$BE$43,'RevPAR Raw Data'!BB$1,FALSE)</f>
        <v>-1.78064321062015</v>
      </c>
      <c r="BM15" s="61">
        <f>VLOOKUP($A15,'RevPAR Raw Data'!$B$6:$BE$43,'RevPAR Raw Data'!BC$1,FALSE)</f>
        <v>-2.4112695012765299</v>
      </c>
      <c r="BN15" s="62">
        <f>VLOOKUP($A15,'RevPAR Raw Data'!$B$6:$BE$43,'RevPAR Raw Data'!BE$1,FALSE)</f>
        <v>-0.88255786125851299</v>
      </c>
    </row>
    <row r="16" spans="1:66" x14ac:dyDescent="0.35">
      <c r="A16" s="76" t="s">
        <v>92</v>
      </c>
      <c r="B16" s="59">
        <f>VLOOKUP($A16,'Occupancy Raw Data'!$B$6:$BE$43,'Occupancy Raw Data'!AG$1,FALSE)</f>
        <v>71.288209606986797</v>
      </c>
      <c r="C16" s="60">
        <f>VLOOKUP($A16,'Occupancy Raw Data'!$B$6:$BE$43,'Occupancy Raw Data'!AH$1,FALSE)</f>
        <v>78.183406113537103</v>
      </c>
      <c r="D16" s="60">
        <f>VLOOKUP($A16,'Occupancy Raw Data'!$B$6:$BE$43,'Occupancy Raw Data'!AI$1,FALSE)</f>
        <v>82.786026200873295</v>
      </c>
      <c r="E16" s="60">
        <f>VLOOKUP($A16,'Occupancy Raw Data'!$B$6:$BE$43,'Occupancy Raw Data'!AJ$1,FALSE)</f>
        <v>84.113537117903903</v>
      </c>
      <c r="F16" s="60">
        <f>VLOOKUP($A16,'Occupancy Raw Data'!$B$6:$BE$43,'Occupancy Raw Data'!AK$1,FALSE)</f>
        <v>81.410480349344894</v>
      </c>
      <c r="G16" s="61">
        <f>VLOOKUP($A16,'Occupancy Raw Data'!$B$6:$BE$43,'Occupancy Raw Data'!AL$1,FALSE)</f>
        <v>79.556331877729207</v>
      </c>
      <c r="H16" s="60">
        <f>VLOOKUP($A16,'Occupancy Raw Data'!$B$6:$BE$43,'Occupancy Raw Data'!AN$1,FALSE)</f>
        <v>85.995633187772896</v>
      </c>
      <c r="I16" s="60">
        <f>VLOOKUP($A16,'Occupancy Raw Data'!$B$6:$BE$43,'Occupancy Raw Data'!AO$1,FALSE)</f>
        <v>89.502183406113502</v>
      </c>
      <c r="J16" s="61">
        <f>VLOOKUP($A16,'Occupancy Raw Data'!$B$6:$BE$43,'Occupancy Raw Data'!AP$1,FALSE)</f>
        <v>87.748908296943199</v>
      </c>
      <c r="K16" s="62">
        <f>VLOOKUP($A16,'Occupancy Raw Data'!$B$6:$BE$43,'Occupancy Raw Data'!AR$1,FALSE)</f>
        <v>81.897067997504607</v>
      </c>
      <c r="M16" s="59">
        <f>VLOOKUP($A16,'Occupancy Raw Data'!$B$6:$BE$43,'Occupancy Raw Data'!AT$1,FALSE)</f>
        <v>-7.5228006571121</v>
      </c>
      <c r="N16" s="60">
        <f>VLOOKUP($A16,'Occupancy Raw Data'!$B$6:$BE$43,'Occupancy Raw Data'!AU$1,FALSE)</f>
        <v>6.7069081153588103E-2</v>
      </c>
      <c r="O16" s="60">
        <f>VLOOKUP($A16,'Occupancy Raw Data'!$B$6:$BE$43,'Occupancy Raw Data'!AV$1,FALSE)</f>
        <v>-0.556021821233738</v>
      </c>
      <c r="P16" s="60">
        <f>VLOOKUP($A16,'Occupancy Raw Data'!$B$6:$BE$43,'Occupancy Raw Data'!AW$1,FALSE)</f>
        <v>-0.74715308909156397</v>
      </c>
      <c r="Q16" s="60">
        <f>VLOOKUP($A16,'Occupancy Raw Data'!$B$6:$BE$43,'Occupancy Raw Data'!AX$1,FALSE)</f>
        <v>-2.0850840336134402</v>
      </c>
      <c r="R16" s="61">
        <f>VLOOKUP($A16,'Occupancy Raw Data'!$B$6:$BE$43,'Occupancy Raw Data'!AY$1,FALSE)</f>
        <v>-2.11055708390646</v>
      </c>
      <c r="S16" s="60">
        <f>VLOOKUP($A16,'Occupancy Raw Data'!$B$6:$BE$43,'Occupancy Raw Data'!BA$1,FALSE)</f>
        <v>-4.78193598298036</v>
      </c>
      <c r="T16" s="60">
        <f>VLOOKUP($A16,'Occupancy Raw Data'!$B$6:$BE$43,'Occupancy Raw Data'!BB$1,FALSE)</f>
        <v>-3.2477341389727998</v>
      </c>
      <c r="U16" s="61">
        <f>VLOOKUP($A16,'Occupancy Raw Data'!$B$6:$BE$43,'Occupancy Raw Data'!BC$1,FALSE)</f>
        <v>-4.0056370324368196</v>
      </c>
      <c r="V16" s="62">
        <f>VLOOKUP($A16,'Occupancy Raw Data'!$B$6:$BE$43,'Occupancy Raw Data'!BE$1,FALSE)</f>
        <v>-2.6985962259675902</v>
      </c>
      <c r="X16" s="64">
        <f>VLOOKUP($A16,'ADR Raw Data'!$B$6:$BE$43,'ADR Raw Data'!AG$1,FALSE)</f>
        <v>102.62462485758</v>
      </c>
      <c r="Y16" s="65">
        <f>VLOOKUP($A16,'ADR Raw Data'!$B$6:$BE$43,'ADR Raw Data'!AH$1,FALSE)</f>
        <v>103.003707875335</v>
      </c>
      <c r="Z16" s="65">
        <f>VLOOKUP($A16,'ADR Raw Data'!$B$6:$BE$43,'ADR Raw Data'!AI$1,FALSE)</f>
        <v>104.713065449941</v>
      </c>
      <c r="AA16" s="65">
        <f>VLOOKUP($A16,'ADR Raw Data'!$B$6:$BE$43,'ADR Raw Data'!AJ$1,FALSE)</f>
        <v>105.71447821098501</v>
      </c>
      <c r="AB16" s="65">
        <f>VLOOKUP($A16,'ADR Raw Data'!$B$6:$BE$43,'ADR Raw Data'!AK$1,FALSE)</f>
        <v>103.975633417368</v>
      </c>
      <c r="AC16" s="66">
        <f>VLOOKUP($A16,'ADR Raw Data'!$B$6:$BE$43,'ADR Raw Data'!AL$1,FALSE)</f>
        <v>104.063646582575</v>
      </c>
      <c r="AD16" s="65">
        <f>VLOOKUP($A16,'ADR Raw Data'!$B$6:$BE$43,'ADR Raw Data'!AN$1,FALSE)</f>
        <v>135.114558492865</v>
      </c>
      <c r="AE16" s="65">
        <f>VLOOKUP($A16,'ADR Raw Data'!$B$6:$BE$43,'ADR Raw Data'!AO$1,FALSE)</f>
        <v>139.11857313622099</v>
      </c>
      <c r="AF16" s="66">
        <f>VLOOKUP($A16,'ADR Raw Data'!$B$6:$BE$43,'ADR Raw Data'!AP$1,FALSE)</f>
        <v>137.15656710542601</v>
      </c>
      <c r="AG16" s="67">
        <f>VLOOKUP($A16,'ADR Raw Data'!$B$6:$BE$43,'ADR Raw Data'!AR$1,FALSE)</f>
        <v>114.19436910063099</v>
      </c>
      <c r="AI16" s="59">
        <f>VLOOKUP($A16,'ADR Raw Data'!$B$6:$BE$43,'ADR Raw Data'!AT$1,FALSE)</f>
        <v>1.8811124221951701</v>
      </c>
      <c r="AJ16" s="60">
        <f>VLOOKUP($A16,'ADR Raw Data'!$B$6:$BE$43,'ADR Raw Data'!AU$1,FALSE)</f>
        <v>9.6705242588022493</v>
      </c>
      <c r="AK16" s="60">
        <f>VLOOKUP($A16,'ADR Raw Data'!$B$6:$BE$43,'ADR Raw Data'!AV$1,FALSE)</f>
        <v>9.6745933542770395</v>
      </c>
      <c r="AL16" s="60">
        <f>VLOOKUP($A16,'ADR Raw Data'!$B$6:$BE$43,'ADR Raw Data'!AW$1,FALSE)</f>
        <v>10.354939348295201</v>
      </c>
      <c r="AM16" s="60">
        <f>VLOOKUP($A16,'ADR Raw Data'!$B$6:$BE$43,'ADR Raw Data'!AX$1,FALSE)</f>
        <v>6.3785547809436398</v>
      </c>
      <c r="AN16" s="61">
        <f>VLOOKUP($A16,'ADR Raw Data'!$B$6:$BE$43,'ADR Raw Data'!AY$1,FALSE)</f>
        <v>7.6108160765084802</v>
      </c>
      <c r="AO16" s="60">
        <f>VLOOKUP($A16,'ADR Raw Data'!$B$6:$BE$43,'ADR Raw Data'!BA$1,FALSE)</f>
        <v>4.0848285107123203</v>
      </c>
      <c r="AP16" s="60">
        <f>VLOOKUP($A16,'ADR Raw Data'!$B$6:$BE$43,'ADR Raw Data'!BB$1,FALSE)</f>
        <v>0.60117690705217997</v>
      </c>
      <c r="AQ16" s="61">
        <f>VLOOKUP($A16,'ADR Raw Data'!$B$6:$BE$43,'ADR Raw Data'!BC$1,FALSE)</f>
        <v>2.2790109214864498</v>
      </c>
      <c r="AR16" s="62">
        <f>VLOOKUP($A16,'ADR Raw Data'!$B$6:$BE$43,'ADR Raw Data'!BE$1,FALSE)</f>
        <v>5.4350187305017501</v>
      </c>
      <c r="AT16" s="64">
        <f>VLOOKUP($A16,'RevPAR Raw Data'!$B$6:$BE$43,'RevPAR Raw Data'!AG$1,FALSE)</f>
        <v>73.159257676855802</v>
      </c>
      <c r="AU16" s="65">
        <f>VLOOKUP($A16,'RevPAR Raw Data'!$B$6:$BE$43,'RevPAR Raw Data'!AH$1,FALSE)</f>
        <v>80.531807240174601</v>
      </c>
      <c r="AV16" s="65">
        <f>VLOOKUP($A16,'RevPAR Raw Data'!$B$6:$BE$43,'RevPAR Raw Data'!AI$1,FALSE)</f>
        <v>86.687785799126601</v>
      </c>
      <c r="AW16" s="65">
        <f>VLOOKUP($A16,'RevPAR Raw Data'!$B$6:$BE$43,'RevPAR Raw Data'!AJ$1,FALSE)</f>
        <v>88.9201868689956</v>
      </c>
      <c r="AX16" s="65">
        <f>VLOOKUP($A16,'RevPAR Raw Data'!$B$6:$BE$43,'RevPAR Raw Data'!AK$1,FALSE)</f>
        <v>84.647062611353704</v>
      </c>
      <c r="AY16" s="66">
        <f>VLOOKUP($A16,'RevPAR Raw Data'!$B$6:$BE$43,'RevPAR Raw Data'!AL$1,FALSE)</f>
        <v>82.789220039301298</v>
      </c>
      <c r="AZ16" s="65">
        <f>VLOOKUP($A16,'RevPAR Raw Data'!$B$6:$BE$43,'RevPAR Raw Data'!AN$1,FALSE)</f>
        <v>116.192620104803</v>
      </c>
      <c r="BA16" s="65">
        <f>VLOOKUP($A16,'RevPAR Raw Data'!$B$6:$BE$43,'RevPAR Raw Data'!AO$1,FALSE)</f>
        <v>124.51416048034901</v>
      </c>
      <c r="BB16" s="66">
        <f>VLOOKUP($A16,'RevPAR Raw Data'!$B$6:$BE$43,'RevPAR Raw Data'!AP$1,FALSE)</f>
        <v>120.35339029257599</v>
      </c>
      <c r="BC16" s="67">
        <f>VLOOKUP($A16,'RevPAR Raw Data'!$B$6:$BE$43,'RevPAR Raw Data'!AR$1,FALSE)</f>
        <v>93.521840111665597</v>
      </c>
      <c r="BE16" s="59">
        <f>VLOOKUP($A16,'RevPAR Raw Data'!$B$6:$BE$43,'RevPAR Raw Data'!AT$1,FALSE)</f>
        <v>-5.7832005725748497</v>
      </c>
      <c r="BF16" s="60">
        <f>VLOOKUP($A16,'RevPAR Raw Data'!$B$6:$BE$43,'RevPAR Raw Data'!AU$1,FALSE)</f>
        <v>9.7440792717189506</v>
      </c>
      <c r="BG16" s="60">
        <f>VLOOKUP($A16,'RevPAR Raw Data'!$B$6:$BE$43,'RevPAR Raw Data'!AV$1,FALSE)</f>
        <v>9.0647786828778898</v>
      </c>
      <c r="BH16" s="60">
        <f>VLOOKUP($A16,'RevPAR Raw Data'!$B$6:$BE$43,'RevPAR Raw Data'!AW$1,FALSE)</f>
        <v>9.5304190099893091</v>
      </c>
      <c r="BI16" s="60">
        <f>VLOOKUP($A16,'RevPAR Raw Data'!$B$6:$BE$43,'RevPAR Raw Data'!AX$1,FALSE)</f>
        <v>4.1604725200174499</v>
      </c>
      <c r="BJ16" s="61">
        <f>VLOOKUP($A16,'RevPAR Raw Data'!$B$6:$BE$43,'RevPAR Raw Data'!AY$1,FALSE)</f>
        <v>5.3396283747561801</v>
      </c>
      <c r="BK16" s="60">
        <f>VLOOKUP($A16,'RevPAR Raw Data'!$B$6:$BE$43,'RevPAR Raw Data'!BA$1,FALSE)</f>
        <v>-0.89244135666484103</v>
      </c>
      <c r="BL16" s="60">
        <f>VLOOKUP($A16,'RevPAR Raw Data'!$B$6:$BE$43,'RevPAR Raw Data'!BB$1,FALSE)</f>
        <v>-2.6660818595665798</v>
      </c>
      <c r="BM16" s="61">
        <f>VLOOKUP($A16,'RevPAR Raw Data'!$B$6:$BE$43,'RevPAR Raw Data'!BC$1,FALSE)</f>
        <v>-1.8179150163947</v>
      </c>
      <c r="BN16" s="62">
        <f>VLOOKUP($A16,'RevPAR Raw Data'!$B$6:$BE$43,'RevPAR Raw Data'!BE$1,FALSE)</f>
        <v>2.5897532941922101</v>
      </c>
    </row>
    <row r="17" spans="1:66" x14ac:dyDescent="0.35">
      <c r="A17" s="78" t="s">
        <v>32</v>
      </c>
      <c r="B17" s="59">
        <f>VLOOKUP($A17,'Occupancy Raw Data'!$B$6:$BE$43,'Occupancy Raw Data'!AG$1,FALSE)</f>
        <v>66.030727062896702</v>
      </c>
      <c r="C17" s="60">
        <f>VLOOKUP($A17,'Occupancy Raw Data'!$B$6:$BE$43,'Occupancy Raw Data'!AH$1,FALSE)</f>
        <v>69.164743219849896</v>
      </c>
      <c r="D17" s="60">
        <f>VLOOKUP($A17,'Occupancy Raw Data'!$B$6:$BE$43,'Occupancy Raw Data'!AI$1,FALSE)</f>
        <v>71.086987882285001</v>
      </c>
      <c r="E17" s="60">
        <f>VLOOKUP($A17,'Occupancy Raw Data'!$B$6:$BE$43,'Occupancy Raw Data'!AJ$1,FALSE)</f>
        <v>74.603289094056507</v>
      </c>
      <c r="F17" s="60">
        <f>VLOOKUP($A17,'Occupancy Raw Data'!$B$6:$BE$43,'Occupancy Raw Data'!AK$1,FALSE)</f>
        <v>76.832083092902394</v>
      </c>
      <c r="G17" s="61">
        <f>VLOOKUP($A17,'Occupancy Raw Data'!$B$6:$BE$43,'Occupancy Raw Data'!AL$1,FALSE)</f>
        <v>71.5435660703981</v>
      </c>
      <c r="H17" s="60">
        <f>VLOOKUP($A17,'Occupancy Raw Data'!$B$6:$BE$43,'Occupancy Raw Data'!AN$1,FALSE)</f>
        <v>87.712781304096893</v>
      </c>
      <c r="I17" s="60">
        <f>VLOOKUP($A17,'Occupancy Raw Data'!$B$6:$BE$43,'Occupancy Raw Data'!AO$1,FALSE)</f>
        <v>90.590738603577606</v>
      </c>
      <c r="J17" s="61">
        <f>VLOOKUP($A17,'Occupancy Raw Data'!$B$6:$BE$43,'Occupancy Raw Data'!AP$1,FALSE)</f>
        <v>89.1517599538372</v>
      </c>
      <c r="K17" s="62">
        <f>VLOOKUP($A17,'Occupancy Raw Data'!$B$6:$BE$43,'Occupancy Raw Data'!AR$1,FALSE)</f>
        <v>76.574478608523606</v>
      </c>
      <c r="M17" s="59">
        <f>VLOOKUP($A17,'Occupancy Raw Data'!$B$6:$BE$43,'Occupancy Raw Data'!AT$1,FALSE)</f>
        <v>-6.65237903133165</v>
      </c>
      <c r="N17" s="60">
        <f>VLOOKUP($A17,'Occupancy Raw Data'!$B$6:$BE$43,'Occupancy Raw Data'!AU$1,FALSE)</f>
        <v>-0.52076726422068298</v>
      </c>
      <c r="O17" s="60">
        <f>VLOOKUP($A17,'Occupancy Raw Data'!$B$6:$BE$43,'Occupancy Raw Data'!AV$1,FALSE)</f>
        <v>-3.9177120348365002</v>
      </c>
      <c r="P17" s="60">
        <f>VLOOKUP($A17,'Occupancy Raw Data'!$B$6:$BE$43,'Occupancy Raw Data'!AW$1,FALSE)</f>
        <v>-1.1739532873018399</v>
      </c>
      <c r="Q17" s="60">
        <f>VLOOKUP($A17,'Occupancy Raw Data'!$B$6:$BE$43,'Occupancy Raw Data'!AX$1,FALSE)</f>
        <v>-0.75371882909018295</v>
      </c>
      <c r="R17" s="61">
        <f>VLOOKUP($A17,'Occupancy Raw Data'!$B$6:$BE$43,'Occupancy Raw Data'!AY$1,FALSE)</f>
        <v>-2.5700325261494399</v>
      </c>
      <c r="S17" s="60">
        <f>VLOOKUP($A17,'Occupancy Raw Data'!$B$6:$BE$43,'Occupancy Raw Data'!BA$1,FALSE)</f>
        <v>0.33265968210261199</v>
      </c>
      <c r="T17" s="60">
        <f>VLOOKUP($A17,'Occupancy Raw Data'!$B$6:$BE$43,'Occupancy Raw Data'!BB$1,FALSE)</f>
        <v>0.29193413359748699</v>
      </c>
      <c r="U17" s="61">
        <f>VLOOKUP($A17,'Occupancy Raw Data'!$B$6:$BE$43,'Occupancy Raw Data'!BC$1,FALSE)</f>
        <v>0.31196410443138201</v>
      </c>
      <c r="V17" s="62">
        <f>VLOOKUP($A17,'Occupancy Raw Data'!$B$6:$BE$43,'Occupancy Raw Data'!BE$1,FALSE)</f>
        <v>-1.6299161788549199</v>
      </c>
      <c r="X17" s="64">
        <f>VLOOKUP($A17,'ADR Raw Data'!$B$6:$BE$43,'ADR Raw Data'!AG$1,FALSE)</f>
        <v>86.701635305041194</v>
      </c>
      <c r="Y17" s="65">
        <f>VLOOKUP($A17,'ADR Raw Data'!$B$6:$BE$43,'ADR Raw Data'!AH$1,FALSE)</f>
        <v>84.656452753154596</v>
      </c>
      <c r="Z17" s="65">
        <f>VLOOKUP($A17,'ADR Raw Data'!$B$6:$BE$43,'ADR Raw Data'!AI$1,FALSE)</f>
        <v>85.602882486936196</v>
      </c>
      <c r="AA17" s="65">
        <f>VLOOKUP($A17,'ADR Raw Data'!$B$6:$BE$43,'ADR Raw Data'!AJ$1,FALSE)</f>
        <v>87.551779121144705</v>
      </c>
      <c r="AB17" s="65">
        <f>VLOOKUP($A17,'ADR Raw Data'!$B$6:$BE$43,'ADR Raw Data'!AK$1,FALSE)</f>
        <v>91.629345554825306</v>
      </c>
      <c r="AC17" s="66">
        <f>VLOOKUP($A17,'ADR Raw Data'!$B$6:$BE$43,'ADR Raw Data'!AL$1,FALSE)</f>
        <v>87.323545076017197</v>
      </c>
      <c r="AD17" s="65">
        <f>VLOOKUP($A17,'ADR Raw Data'!$B$6:$BE$43,'ADR Raw Data'!AN$1,FALSE)</f>
        <v>119.008186591834</v>
      </c>
      <c r="AE17" s="65">
        <f>VLOOKUP($A17,'ADR Raw Data'!$B$6:$BE$43,'ADR Raw Data'!AO$1,FALSE)</f>
        <v>123.092494458378</v>
      </c>
      <c r="AF17" s="66">
        <f>VLOOKUP($A17,'ADR Raw Data'!$B$6:$BE$43,'ADR Raw Data'!AP$1,FALSE)</f>
        <v>121.083302475728</v>
      </c>
      <c r="AG17" s="67">
        <f>VLOOKUP($A17,'ADR Raw Data'!$B$6:$BE$43,'ADR Raw Data'!AR$1,FALSE)</f>
        <v>98.553477564119802</v>
      </c>
      <c r="AI17" s="59">
        <f>VLOOKUP($A17,'ADR Raw Data'!$B$6:$BE$43,'ADR Raw Data'!AT$1,FALSE)</f>
        <v>1.64971996498263</v>
      </c>
      <c r="AJ17" s="60">
        <f>VLOOKUP($A17,'ADR Raw Data'!$B$6:$BE$43,'ADR Raw Data'!AU$1,FALSE)</f>
        <v>7.9189160094558098</v>
      </c>
      <c r="AK17" s="60">
        <f>VLOOKUP($A17,'ADR Raw Data'!$B$6:$BE$43,'ADR Raw Data'!AV$1,FALSE)</f>
        <v>5.8822227898337198</v>
      </c>
      <c r="AL17" s="60">
        <f>VLOOKUP($A17,'ADR Raw Data'!$B$6:$BE$43,'ADR Raw Data'!AW$1,FALSE)</f>
        <v>8.6028039643808398</v>
      </c>
      <c r="AM17" s="60">
        <f>VLOOKUP($A17,'ADR Raw Data'!$B$6:$BE$43,'ADR Raw Data'!AX$1,FALSE)</f>
        <v>9.2675411274638702</v>
      </c>
      <c r="AN17" s="61">
        <f>VLOOKUP($A17,'ADR Raw Data'!$B$6:$BE$43,'ADR Raw Data'!AY$1,FALSE)</f>
        <v>6.7050096100615004</v>
      </c>
      <c r="AO17" s="60">
        <f>VLOOKUP($A17,'ADR Raw Data'!$B$6:$BE$43,'ADR Raw Data'!BA$1,FALSE)</f>
        <v>7.03501399036303</v>
      </c>
      <c r="AP17" s="60">
        <f>VLOOKUP($A17,'ADR Raw Data'!$B$6:$BE$43,'ADR Raw Data'!BB$1,FALSE)</f>
        <v>4.58620566214974</v>
      </c>
      <c r="AQ17" s="61">
        <f>VLOOKUP($A17,'ADR Raw Data'!$B$6:$BE$43,'ADR Raw Data'!BC$1,FALSE)</f>
        <v>5.7554443712363001</v>
      </c>
      <c r="AR17" s="62">
        <f>VLOOKUP($A17,'ADR Raw Data'!$B$6:$BE$43,'ADR Raw Data'!BE$1,FALSE)</f>
        <v>6.5566120785953803</v>
      </c>
      <c r="AT17" s="64">
        <f>VLOOKUP($A17,'RevPAR Raw Data'!$B$6:$BE$43,'RevPAR Raw Data'!AG$1,FALSE)</f>
        <v>57.249720167339802</v>
      </c>
      <c r="AU17" s="65">
        <f>VLOOKUP($A17,'RevPAR Raw Data'!$B$6:$BE$43,'RevPAR Raw Data'!AH$1,FALSE)</f>
        <v>58.552418165752997</v>
      </c>
      <c r="AV17" s="65">
        <f>VLOOKUP($A17,'RevPAR Raw Data'!$B$6:$BE$43,'RevPAR Raw Data'!AI$1,FALSE)</f>
        <v>60.852510700374999</v>
      </c>
      <c r="AW17" s="65">
        <f>VLOOKUP($A17,'RevPAR Raw Data'!$B$6:$BE$43,'RevPAR Raw Data'!AJ$1,FALSE)</f>
        <v>65.316506884737393</v>
      </c>
      <c r="AX17" s="65">
        <f>VLOOKUP($A17,'RevPAR Raw Data'!$B$6:$BE$43,'RevPAR Raw Data'!AK$1,FALSE)</f>
        <v>70.400734914166094</v>
      </c>
      <c r="AY17" s="66">
        <f>VLOOKUP($A17,'RevPAR Raw Data'!$B$6:$BE$43,'RevPAR Raw Data'!AL$1,FALSE)</f>
        <v>62.474378166474303</v>
      </c>
      <c r="AZ17" s="65">
        <f>VLOOKUP($A17,'RevPAR Raw Data'!$B$6:$BE$43,'RevPAR Raw Data'!AN$1,FALSE)</f>
        <v>104.385390439267</v>
      </c>
      <c r="BA17" s="65">
        <f>VLOOKUP($A17,'RevPAR Raw Data'!$B$6:$BE$43,'RevPAR Raw Data'!AO$1,FALSE)</f>
        <v>111.51039989541199</v>
      </c>
      <c r="BB17" s="66">
        <f>VLOOKUP($A17,'RevPAR Raw Data'!$B$6:$BE$43,'RevPAR Raw Data'!AP$1,FALSE)</f>
        <v>107.947895167339</v>
      </c>
      <c r="BC17" s="67">
        <f>VLOOKUP($A17,'RevPAR Raw Data'!$B$6:$BE$43,'RevPAR Raw Data'!AR$1,FALSE)</f>
        <v>75.466811595292995</v>
      </c>
      <c r="BE17" s="59">
        <f>VLOOKUP($A17,'RevPAR Raw Data'!$B$6:$BE$43,'RevPAR Raw Data'!AT$1,FALSE)</f>
        <v>-5.1124046913752101</v>
      </c>
      <c r="BF17" s="60">
        <f>VLOOKUP($A17,'RevPAR Raw Data'!$B$6:$BE$43,'RevPAR Raw Data'!AU$1,FALSE)</f>
        <v>7.3569096229767501</v>
      </c>
      <c r="BG17" s="60">
        <f>VLOOKUP($A17,'RevPAR Raw Data'!$B$6:$BE$43,'RevPAR Raw Data'!AV$1,FALSE)</f>
        <v>1.73406220484401</v>
      </c>
      <c r="BH17" s="60">
        <f>VLOOKUP($A17,'RevPAR Raw Data'!$B$6:$BE$43,'RevPAR Raw Data'!AW$1,FALSE)</f>
        <v>7.3278577771390196</v>
      </c>
      <c r="BI17" s="60">
        <f>VLOOKUP($A17,'RevPAR Raw Data'!$B$6:$BE$43,'RevPAR Raw Data'!AX$1,FALSE)</f>
        <v>8.4439710959023095</v>
      </c>
      <c r="BJ17" s="61">
        <f>VLOOKUP($A17,'RevPAR Raw Data'!$B$6:$BE$43,'RevPAR Raw Data'!AY$1,FALSE)</f>
        <v>3.9626561560520401</v>
      </c>
      <c r="BK17" s="60">
        <f>VLOOKUP($A17,'RevPAR Raw Data'!$B$6:$BE$43,'RevPAR Raw Data'!BA$1,FALSE)</f>
        <v>7.3910763276418603</v>
      </c>
      <c r="BL17" s="60">
        <f>VLOOKUP($A17,'RevPAR Raw Data'!$B$6:$BE$43,'RevPAR Raw Data'!BB$1,FALSE)</f>
        <v>4.89152849551202</v>
      </c>
      <c r="BM17" s="61">
        <f>VLOOKUP($A17,'RevPAR Raw Data'!$B$6:$BE$43,'RevPAR Raw Data'!BC$1,FALSE)</f>
        <v>6.0853633961564499</v>
      </c>
      <c r="BN17" s="62">
        <f>VLOOKUP($A17,'RevPAR Raw Data'!$B$6:$BE$43,'RevPAR Raw Data'!BE$1,FALSE)</f>
        <v>4.8198286186866701</v>
      </c>
    </row>
    <row r="18" spans="1:66" x14ac:dyDescent="0.35">
      <c r="A18" s="78" t="s">
        <v>93</v>
      </c>
      <c r="B18" s="59">
        <f>VLOOKUP($A18,'Occupancy Raw Data'!$B$6:$BE$43,'Occupancy Raw Data'!AG$1,FALSE)</f>
        <v>70.640710142380001</v>
      </c>
      <c r="C18" s="60">
        <f>VLOOKUP($A18,'Occupancy Raw Data'!$B$6:$BE$43,'Occupancy Raw Data'!AH$1,FALSE)</f>
        <v>72.772016171559102</v>
      </c>
      <c r="D18" s="60">
        <f>VLOOKUP($A18,'Occupancy Raw Data'!$B$6:$BE$43,'Occupancy Raw Data'!AI$1,FALSE)</f>
        <v>76.665494814554407</v>
      </c>
      <c r="E18" s="60">
        <f>VLOOKUP($A18,'Occupancy Raw Data'!$B$6:$BE$43,'Occupancy Raw Data'!AJ$1,FALSE)</f>
        <v>77.724556161012401</v>
      </c>
      <c r="F18" s="60">
        <f>VLOOKUP($A18,'Occupancy Raw Data'!$B$6:$BE$43,'Occupancy Raw Data'!AK$1,FALSE)</f>
        <v>78.322200738266801</v>
      </c>
      <c r="G18" s="61">
        <f>VLOOKUP($A18,'Occupancy Raw Data'!$B$6:$BE$43,'Occupancy Raw Data'!AL$1,FALSE)</f>
        <v>75.224995605554497</v>
      </c>
      <c r="H18" s="60">
        <f>VLOOKUP($A18,'Occupancy Raw Data'!$B$6:$BE$43,'Occupancy Raw Data'!AN$1,FALSE)</f>
        <v>82.369484970996595</v>
      </c>
      <c r="I18" s="60">
        <f>VLOOKUP($A18,'Occupancy Raw Data'!$B$6:$BE$43,'Occupancy Raw Data'!AO$1,FALSE)</f>
        <v>87.937247319388206</v>
      </c>
      <c r="J18" s="61">
        <f>VLOOKUP($A18,'Occupancy Raw Data'!$B$6:$BE$43,'Occupancy Raw Data'!AP$1,FALSE)</f>
        <v>85.153366145192393</v>
      </c>
      <c r="K18" s="62">
        <f>VLOOKUP($A18,'Occupancy Raw Data'!$B$6:$BE$43,'Occupancy Raw Data'!AR$1,FALSE)</f>
        <v>78.061672902593898</v>
      </c>
      <c r="M18" s="59">
        <f>VLOOKUP($A18,'Occupancy Raw Data'!$B$6:$BE$43,'Occupancy Raw Data'!AT$1,FALSE)</f>
        <v>-4.8197051335188501</v>
      </c>
      <c r="N18" s="60">
        <f>VLOOKUP($A18,'Occupancy Raw Data'!$B$6:$BE$43,'Occupancy Raw Data'!AU$1,FALSE)</f>
        <v>3.48706411698537</v>
      </c>
      <c r="O18" s="60">
        <f>VLOOKUP($A18,'Occupancy Raw Data'!$B$6:$BE$43,'Occupancy Raw Data'!AV$1,FALSE)</f>
        <v>2.5390854590337302</v>
      </c>
      <c r="P18" s="60">
        <f>VLOOKUP($A18,'Occupancy Raw Data'!$B$6:$BE$43,'Occupancy Raw Data'!AW$1,FALSE)</f>
        <v>2.4205223232381701</v>
      </c>
      <c r="Q18" s="60">
        <f>VLOOKUP($A18,'Occupancy Raw Data'!$B$6:$BE$43,'Occupancy Raw Data'!AX$1,FALSE)</f>
        <v>0.28132560625668102</v>
      </c>
      <c r="R18" s="61">
        <f>VLOOKUP($A18,'Occupancy Raw Data'!$B$6:$BE$43,'Occupancy Raw Data'!AY$1,FALSE)</f>
        <v>0.75811976879701404</v>
      </c>
      <c r="S18" s="60">
        <f>VLOOKUP($A18,'Occupancy Raw Data'!$B$6:$BE$43,'Occupancy Raw Data'!BA$1,FALSE)</f>
        <v>-5.3333333333333304</v>
      </c>
      <c r="T18" s="60">
        <f>VLOOKUP($A18,'Occupancy Raw Data'!$B$6:$BE$43,'Occupancy Raw Data'!BB$1,FALSE)</f>
        <v>-4.1526966184500402</v>
      </c>
      <c r="U18" s="61">
        <f>VLOOKUP($A18,'Occupancy Raw Data'!$B$6:$BE$43,'Occupancy Raw Data'!BC$1,FALSE)</f>
        <v>-4.7273710605241099</v>
      </c>
      <c r="V18" s="62">
        <f>VLOOKUP($A18,'Occupancy Raw Data'!$B$6:$BE$43,'Occupancy Raw Data'!BE$1,FALSE)</f>
        <v>-1.0181094527363099</v>
      </c>
      <c r="X18" s="64">
        <f>VLOOKUP($A18,'ADR Raw Data'!$B$6:$BE$43,'ADR Raw Data'!AG$1,FALSE)</f>
        <v>121.436909163297</v>
      </c>
      <c r="Y18" s="65">
        <f>VLOOKUP($A18,'ADR Raw Data'!$B$6:$BE$43,'ADR Raw Data'!AH$1,FALSE)</f>
        <v>118.23852070048299</v>
      </c>
      <c r="Z18" s="65">
        <f>VLOOKUP($A18,'ADR Raw Data'!$B$6:$BE$43,'ADR Raw Data'!AI$1,FALSE)</f>
        <v>118.407150561733</v>
      </c>
      <c r="AA18" s="65">
        <f>VLOOKUP($A18,'ADR Raw Data'!$B$6:$BE$43,'ADR Raw Data'!AJ$1,FALSE)</f>
        <v>119.457580437609</v>
      </c>
      <c r="AB18" s="65">
        <f>VLOOKUP($A18,'ADR Raw Data'!$B$6:$BE$43,'ADR Raw Data'!AK$1,FALSE)</f>
        <v>117.401408270212</v>
      </c>
      <c r="AC18" s="66">
        <f>VLOOKUP($A18,'ADR Raw Data'!$B$6:$BE$43,'ADR Raw Data'!AL$1,FALSE)</f>
        <v>118.951185184189</v>
      </c>
      <c r="AD18" s="65">
        <f>VLOOKUP($A18,'ADR Raw Data'!$B$6:$BE$43,'ADR Raw Data'!AN$1,FALSE)</f>
        <v>150.70205263017399</v>
      </c>
      <c r="AE18" s="65">
        <f>VLOOKUP($A18,'ADR Raw Data'!$B$6:$BE$43,'ADR Raw Data'!AO$1,FALSE)</f>
        <v>162.55479883564001</v>
      </c>
      <c r="AF18" s="66">
        <f>VLOOKUP($A18,'ADR Raw Data'!$B$6:$BE$43,'ADR Raw Data'!AP$1,FALSE)</f>
        <v>156.82217401625499</v>
      </c>
      <c r="AG18" s="67">
        <f>VLOOKUP($A18,'ADR Raw Data'!$B$6:$BE$43,'ADR Raw Data'!AR$1,FALSE)</f>
        <v>130.754461302333</v>
      </c>
      <c r="AI18" s="59">
        <f>VLOOKUP($A18,'ADR Raw Data'!$B$6:$BE$43,'ADR Raw Data'!AT$1,FALSE)</f>
        <v>-2.45268028823231</v>
      </c>
      <c r="AJ18" s="60">
        <f>VLOOKUP($A18,'ADR Raw Data'!$B$6:$BE$43,'ADR Raw Data'!AU$1,FALSE)</f>
        <v>9.1839544466515601</v>
      </c>
      <c r="AK18" s="60">
        <f>VLOOKUP($A18,'ADR Raw Data'!$B$6:$BE$43,'ADR Raw Data'!AV$1,FALSE)</f>
        <v>6.6750127072929697</v>
      </c>
      <c r="AL18" s="60">
        <f>VLOOKUP($A18,'ADR Raw Data'!$B$6:$BE$43,'ADR Raw Data'!AW$1,FALSE)</f>
        <v>7.7746302155215599</v>
      </c>
      <c r="AM18" s="60">
        <f>VLOOKUP($A18,'ADR Raw Data'!$B$6:$BE$43,'ADR Raw Data'!AX$1,FALSE)</f>
        <v>3.3867297917010402</v>
      </c>
      <c r="AN18" s="61">
        <f>VLOOKUP($A18,'ADR Raw Data'!$B$6:$BE$43,'ADR Raw Data'!AY$1,FALSE)</f>
        <v>4.6424180356271396</v>
      </c>
      <c r="AO18" s="60">
        <f>VLOOKUP($A18,'ADR Raw Data'!$B$6:$BE$43,'ADR Raw Data'!BA$1,FALSE)</f>
        <v>-1.60244932522474</v>
      </c>
      <c r="AP18" s="60">
        <f>VLOOKUP($A18,'ADR Raw Data'!$B$6:$BE$43,'ADR Raw Data'!BB$1,FALSE)</f>
        <v>-5.3838196153684503</v>
      </c>
      <c r="AQ18" s="61">
        <f>VLOOKUP($A18,'ADR Raw Data'!$B$6:$BE$43,'ADR Raw Data'!BC$1,FALSE)</f>
        <v>-3.6289471039153698</v>
      </c>
      <c r="AR18" s="62">
        <f>VLOOKUP($A18,'ADR Raw Data'!$B$6:$BE$43,'ADR Raw Data'!BE$1,FALSE)</f>
        <v>0.92370277119464905</v>
      </c>
      <c r="AT18" s="64">
        <f>VLOOKUP($A18,'RevPAR Raw Data'!$B$6:$BE$43,'RevPAR Raw Data'!AG$1,FALSE)</f>
        <v>85.783895007910004</v>
      </c>
      <c r="AU18" s="65">
        <f>VLOOKUP($A18,'RevPAR Raw Data'!$B$6:$BE$43,'RevPAR Raw Data'!AH$1,FALSE)</f>
        <v>86.044555405167799</v>
      </c>
      <c r="AV18" s="65">
        <f>VLOOKUP($A18,'RevPAR Raw Data'!$B$6:$BE$43,'RevPAR Raw Data'!AI$1,FALSE)</f>
        <v>90.777427873967298</v>
      </c>
      <c r="AW18" s="65">
        <f>VLOOKUP($A18,'RevPAR Raw Data'!$B$6:$BE$43,'RevPAR Raw Data'!AJ$1,FALSE)</f>
        <v>92.847874195816402</v>
      </c>
      <c r="AX18" s="65">
        <f>VLOOKUP($A18,'RevPAR Raw Data'!$B$6:$BE$43,'RevPAR Raw Data'!AK$1,FALSE)</f>
        <v>91.951366654948103</v>
      </c>
      <c r="AY18" s="66">
        <f>VLOOKUP($A18,'RevPAR Raw Data'!$B$6:$BE$43,'RevPAR Raw Data'!AL$1,FALSE)</f>
        <v>89.481023827561899</v>
      </c>
      <c r="AZ18" s="65">
        <f>VLOOKUP($A18,'RevPAR Raw Data'!$B$6:$BE$43,'RevPAR Raw Data'!AN$1,FALSE)</f>
        <v>124.132504592195</v>
      </c>
      <c r="BA18" s="65">
        <f>VLOOKUP($A18,'RevPAR Raw Data'!$B$6:$BE$43,'RevPAR Raw Data'!AO$1,FALSE)</f>
        <v>142.94621548163099</v>
      </c>
      <c r="BB18" s="66">
        <f>VLOOKUP($A18,'RevPAR Raw Data'!$B$6:$BE$43,'RevPAR Raw Data'!AP$1,FALSE)</f>
        <v>133.539360036913</v>
      </c>
      <c r="BC18" s="67">
        <f>VLOOKUP($A18,'RevPAR Raw Data'!$B$6:$BE$43,'RevPAR Raw Data'!AR$1,FALSE)</f>
        <v>102.069119887376</v>
      </c>
      <c r="BE18" s="59">
        <f>VLOOKUP($A18,'RevPAR Raw Data'!$B$6:$BE$43,'RevPAR Raw Data'!AT$1,FALSE)</f>
        <v>-7.1541734639904302</v>
      </c>
      <c r="BF18" s="60">
        <f>VLOOKUP($A18,'RevPAR Raw Data'!$B$6:$BE$43,'RevPAR Raw Data'!AU$1,FALSE)</f>
        <v>12.9912689436664</v>
      </c>
      <c r="BG18" s="60">
        <f>VLOOKUP($A18,'RevPAR Raw Data'!$B$6:$BE$43,'RevPAR Raw Data'!AV$1,FALSE)</f>
        <v>9.3835824433662403</v>
      </c>
      <c r="BH18" s="60">
        <f>VLOOKUP($A18,'RevPAR Raw Data'!$B$6:$BE$43,'RevPAR Raw Data'!AW$1,FALSE)</f>
        <v>10.3833391986756</v>
      </c>
      <c r="BI18" s="60">
        <f>VLOOKUP($A18,'RevPAR Raw Data'!$B$6:$BE$43,'RevPAR Raw Data'!AX$1,FALSE)</f>
        <v>3.6775831360765001</v>
      </c>
      <c r="BJ18" s="61">
        <f>VLOOKUP($A18,'RevPAR Raw Data'!$B$6:$BE$43,'RevPAR Raw Data'!AY$1,FALSE)</f>
        <v>5.4357328933024398</v>
      </c>
      <c r="BK18" s="60">
        <f>VLOOKUP($A18,'RevPAR Raw Data'!$B$6:$BE$43,'RevPAR Raw Data'!BA$1,FALSE)</f>
        <v>-6.8503186945460897</v>
      </c>
      <c r="BL18" s="60">
        <f>VLOOKUP($A18,'RevPAR Raw Data'!$B$6:$BE$43,'RevPAR Raw Data'!BB$1,FALSE)</f>
        <v>-9.3129425387076399</v>
      </c>
      <c r="BM18" s="61">
        <f>VLOOKUP($A18,'RevPAR Raw Data'!$B$6:$BE$43,'RevPAR Raw Data'!BC$1,FALSE)</f>
        <v>-8.1847643692472598</v>
      </c>
      <c r="BN18" s="62">
        <f>VLOOKUP($A18,'RevPAR Raw Data'!$B$6:$BE$43,'RevPAR Raw Data'!BE$1,FALSE)</f>
        <v>-0.103810986770388</v>
      </c>
    </row>
    <row r="19" spans="1:66" x14ac:dyDescent="0.35">
      <c r="A19" s="78" t="s">
        <v>94</v>
      </c>
      <c r="B19" s="59">
        <f>VLOOKUP($A19,'Occupancy Raw Data'!$B$6:$BE$43,'Occupancy Raw Data'!AG$1,FALSE)</f>
        <v>78.104773462783101</v>
      </c>
      <c r="C19" s="60">
        <f>VLOOKUP($A19,'Occupancy Raw Data'!$B$6:$BE$43,'Occupancy Raw Data'!AH$1,FALSE)</f>
        <v>79.864482200647203</v>
      </c>
      <c r="D19" s="60">
        <f>VLOOKUP($A19,'Occupancy Raw Data'!$B$6:$BE$43,'Occupancy Raw Data'!AI$1,FALSE)</f>
        <v>79.372977346278304</v>
      </c>
      <c r="E19" s="60">
        <f>VLOOKUP($A19,'Occupancy Raw Data'!$B$6:$BE$43,'Occupancy Raw Data'!AJ$1,FALSE)</f>
        <v>80.835355987054996</v>
      </c>
      <c r="F19" s="60">
        <f>VLOOKUP($A19,'Occupancy Raw Data'!$B$6:$BE$43,'Occupancy Raw Data'!AK$1,FALSE)</f>
        <v>81.628236245954596</v>
      </c>
      <c r="G19" s="61">
        <f>VLOOKUP($A19,'Occupancy Raw Data'!$B$6:$BE$43,'Occupancy Raw Data'!AL$1,FALSE)</f>
        <v>79.961165048543606</v>
      </c>
      <c r="H19" s="60">
        <f>VLOOKUP($A19,'Occupancy Raw Data'!$B$6:$BE$43,'Occupancy Raw Data'!AN$1,FALSE)</f>
        <v>87.146035598705495</v>
      </c>
      <c r="I19" s="60">
        <f>VLOOKUP($A19,'Occupancy Raw Data'!$B$6:$BE$43,'Occupancy Raw Data'!AO$1,FALSE)</f>
        <v>93.2059061488673</v>
      </c>
      <c r="J19" s="61">
        <f>VLOOKUP($A19,'Occupancy Raw Data'!$B$6:$BE$43,'Occupancy Raw Data'!AP$1,FALSE)</f>
        <v>90.175970873786397</v>
      </c>
      <c r="K19" s="62">
        <f>VLOOKUP($A19,'Occupancy Raw Data'!$B$6:$BE$43,'Occupancy Raw Data'!AR$1,FALSE)</f>
        <v>82.879680998612997</v>
      </c>
      <c r="M19" s="59">
        <f>VLOOKUP($A19,'Occupancy Raw Data'!$B$6:$BE$43,'Occupancy Raw Data'!AT$1,FALSE)</f>
        <v>-7.0387056289510497</v>
      </c>
      <c r="N19" s="60">
        <f>VLOOKUP($A19,'Occupancy Raw Data'!$B$6:$BE$43,'Occupancy Raw Data'!AU$1,FALSE)</f>
        <v>-5.0749996681975604</v>
      </c>
      <c r="O19" s="60">
        <f>VLOOKUP($A19,'Occupancy Raw Data'!$B$6:$BE$43,'Occupancy Raw Data'!AV$1,FALSE)</f>
        <v>-8.9008275181439203</v>
      </c>
      <c r="P19" s="60">
        <f>VLOOKUP($A19,'Occupancy Raw Data'!$B$6:$BE$43,'Occupancy Raw Data'!AW$1,FALSE)</f>
        <v>-5.8447950864326801</v>
      </c>
      <c r="Q19" s="60">
        <f>VLOOKUP($A19,'Occupancy Raw Data'!$B$6:$BE$43,'Occupancy Raw Data'!AX$1,FALSE)</f>
        <v>-4.7539384208243201</v>
      </c>
      <c r="R19" s="61">
        <f>VLOOKUP($A19,'Occupancy Raw Data'!$B$6:$BE$43,'Occupancy Raw Data'!AY$1,FALSE)</f>
        <v>-6.3328544029567198</v>
      </c>
      <c r="S19" s="60">
        <f>VLOOKUP($A19,'Occupancy Raw Data'!$B$6:$BE$43,'Occupancy Raw Data'!BA$1,FALSE)</f>
        <v>-4.9879908323982001</v>
      </c>
      <c r="T19" s="60">
        <f>VLOOKUP($A19,'Occupancy Raw Data'!$B$6:$BE$43,'Occupancy Raw Data'!BB$1,FALSE)</f>
        <v>-2.4971176517782001</v>
      </c>
      <c r="U19" s="61">
        <f>VLOOKUP($A19,'Occupancy Raw Data'!$B$6:$BE$43,'Occupancy Raw Data'!BC$1,FALSE)</f>
        <v>-3.7168102737422801</v>
      </c>
      <c r="V19" s="62">
        <f>VLOOKUP($A19,'Occupancy Raw Data'!$B$6:$BE$43,'Occupancy Raw Data'!BE$1,FALSE)</f>
        <v>-5.5349692603504197</v>
      </c>
      <c r="X19" s="64">
        <f>VLOOKUP($A19,'ADR Raw Data'!$B$6:$BE$43,'ADR Raw Data'!AG$1,FALSE)</f>
        <v>247.099744127929</v>
      </c>
      <c r="Y19" s="65">
        <f>VLOOKUP($A19,'ADR Raw Data'!$B$6:$BE$43,'ADR Raw Data'!AH$1,FALSE)</f>
        <v>232.225079561858</v>
      </c>
      <c r="Z19" s="65">
        <f>VLOOKUP($A19,'ADR Raw Data'!$B$6:$BE$43,'ADR Raw Data'!AI$1,FALSE)</f>
        <v>217.230334065542</v>
      </c>
      <c r="AA19" s="65">
        <f>VLOOKUP($A19,'ADR Raw Data'!$B$6:$BE$43,'ADR Raw Data'!AJ$1,FALSE)</f>
        <v>217.08673909670901</v>
      </c>
      <c r="AB19" s="65">
        <f>VLOOKUP($A19,'ADR Raw Data'!$B$6:$BE$43,'ADR Raw Data'!AK$1,FALSE)</f>
        <v>222.71368620561401</v>
      </c>
      <c r="AC19" s="66">
        <f>VLOOKUP($A19,'ADR Raw Data'!$B$6:$BE$43,'ADR Raw Data'!AL$1,FALSE)</f>
        <v>227.15134985429799</v>
      </c>
      <c r="AD19" s="65">
        <f>VLOOKUP($A19,'ADR Raw Data'!$B$6:$BE$43,'ADR Raw Data'!AN$1,FALSE)</f>
        <v>280.06479314378498</v>
      </c>
      <c r="AE19" s="65">
        <f>VLOOKUP($A19,'ADR Raw Data'!$B$6:$BE$43,'ADR Raw Data'!AO$1,FALSE)</f>
        <v>303.60332185933402</v>
      </c>
      <c r="AF19" s="66">
        <f>VLOOKUP($A19,'ADR Raw Data'!$B$6:$BE$43,'ADR Raw Data'!AP$1,FALSE)</f>
        <v>292.22950774061798</v>
      </c>
      <c r="AG19" s="67">
        <f>VLOOKUP($A19,'ADR Raw Data'!$B$6:$BE$43,'ADR Raw Data'!AR$1,FALSE)</f>
        <v>247.38200573440699</v>
      </c>
      <c r="AI19" s="59">
        <f>VLOOKUP($A19,'ADR Raw Data'!$B$6:$BE$43,'ADR Raw Data'!AT$1,FALSE)</f>
        <v>1.9274108910377299</v>
      </c>
      <c r="AJ19" s="60">
        <f>VLOOKUP($A19,'ADR Raw Data'!$B$6:$BE$43,'ADR Raw Data'!AU$1,FALSE)</f>
        <v>6.8350362028510698</v>
      </c>
      <c r="AK19" s="60">
        <f>VLOOKUP($A19,'ADR Raw Data'!$B$6:$BE$43,'ADR Raw Data'!AV$1,FALSE)</f>
        <v>-0.17666521771532301</v>
      </c>
      <c r="AL19" s="60">
        <f>VLOOKUP($A19,'ADR Raw Data'!$B$6:$BE$43,'ADR Raw Data'!AW$1,FALSE)</f>
        <v>0.99070602046959599</v>
      </c>
      <c r="AM19" s="60">
        <f>VLOOKUP($A19,'ADR Raw Data'!$B$6:$BE$43,'ADR Raw Data'!AX$1,FALSE)</f>
        <v>0.100879403014938</v>
      </c>
      <c r="AN19" s="61">
        <f>VLOOKUP($A19,'ADR Raw Data'!$B$6:$BE$43,'ADR Raw Data'!AY$1,FALSE)</f>
        <v>1.9098687500324001</v>
      </c>
      <c r="AO19" s="60">
        <f>VLOOKUP($A19,'ADR Raw Data'!$B$6:$BE$43,'ADR Raw Data'!BA$1,FALSE)</f>
        <v>-1.3518377030334201</v>
      </c>
      <c r="AP19" s="60">
        <f>VLOOKUP($A19,'ADR Raw Data'!$B$6:$BE$43,'ADR Raw Data'!BB$1,FALSE)</f>
        <v>0.71145663874452802</v>
      </c>
      <c r="AQ19" s="61">
        <f>VLOOKUP($A19,'ADR Raw Data'!$B$6:$BE$43,'ADR Raw Data'!BC$1,FALSE)</f>
        <v>-0.21599712711413499</v>
      </c>
      <c r="AR19" s="62">
        <f>VLOOKUP($A19,'ADR Raw Data'!$B$6:$BE$43,'ADR Raw Data'!BE$1,FALSE)</f>
        <v>1.2888087980062899</v>
      </c>
      <c r="AT19" s="64">
        <f>VLOOKUP($A19,'RevPAR Raw Data'!$B$6:$BE$43,'RevPAR Raw Data'!AG$1,FALSE)</f>
        <v>192.99669537823601</v>
      </c>
      <c r="AU19" s="65">
        <f>VLOOKUP($A19,'RevPAR Raw Data'!$B$6:$BE$43,'RevPAR Raw Data'!AH$1,FALSE)</f>
        <v>185.465357332119</v>
      </c>
      <c r="AV19" s="65">
        <f>VLOOKUP($A19,'RevPAR Raw Data'!$B$6:$BE$43,'RevPAR Raw Data'!AI$1,FALSE)</f>
        <v>172.42218384708701</v>
      </c>
      <c r="AW19" s="65">
        <f>VLOOKUP($A19,'RevPAR Raw Data'!$B$6:$BE$43,'RevPAR Raw Data'!AJ$1,FALSE)</f>
        <v>175.482838349514</v>
      </c>
      <c r="AX19" s="65">
        <f>VLOOKUP($A19,'RevPAR Raw Data'!$B$6:$BE$43,'RevPAR Raw Data'!AK$1,FALSE)</f>
        <v>181.79725392799301</v>
      </c>
      <c r="AY19" s="66">
        <f>VLOOKUP($A19,'RevPAR Raw Data'!$B$6:$BE$43,'RevPAR Raw Data'!AL$1,FALSE)</f>
        <v>181.63286576698999</v>
      </c>
      <c r="AZ19" s="65">
        <f>VLOOKUP($A19,'RevPAR Raw Data'!$B$6:$BE$43,'RevPAR Raw Data'!AN$1,FALSE)</f>
        <v>244.06536433252401</v>
      </c>
      <c r="BA19" s="65">
        <f>VLOOKUP($A19,'RevPAR Raw Data'!$B$6:$BE$43,'RevPAR Raw Data'!AO$1,FALSE)</f>
        <v>282.97622723705501</v>
      </c>
      <c r="BB19" s="66">
        <f>VLOOKUP($A19,'RevPAR Raw Data'!$B$6:$BE$43,'RevPAR Raw Data'!AP$1,FALSE)</f>
        <v>263.52079578478902</v>
      </c>
      <c r="BC19" s="67">
        <f>VLOOKUP($A19,'RevPAR Raw Data'!$B$6:$BE$43,'RevPAR Raw Data'!AR$1,FALSE)</f>
        <v>205.029417200647</v>
      </c>
      <c r="BE19" s="59">
        <f>VLOOKUP($A19,'RevPAR Raw Data'!$B$6:$BE$43,'RevPAR Raw Data'!AT$1,FALSE)</f>
        <v>-5.2469595167938001</v>
      </c>
      <c r="BF19" s="60">
        <f>VLOOKUP($A19,'RevPAR Raw Data'!$B$6:$BE$43,'RevPAR Raw Data'!AU$1,FALSE)</f>
        <v>1.4131584700376301</v>
      </c>
      <c r="BG19" s="60">
        <f>VLOOKUP($A19,'RevPAR Raw Data'!$B$6:$BE$43,'RevPAR Raw Data'!AV$1,FALSE)</f>
        <v>-9.0617680695458507</v>
      </c>
      <c r="BH19" s="60">
        <f>VLOOKUP($A19,'RevPAR Raw Data'!$B$6:$BE$43,'RevPAR Raw Data'!AW$1,FALSE)</f>
        <v>-4.91199380276848</v>
      </c>
      <c r="BI19" s="60">
        <f>VLOOKUP($A19,'RevPAR Raw Data'!$B$6:$BE$43,'RevPAR Raw Data'!AX$1,FALSE)</f>
        <v>-4.6578547625080002</v>
      </c>
      <c r="BJ19" s="61">
        <f>VLOOKUP($A19,'RevPAR Raw Data'!$B$6:$BE$43,'RevPAR Raw Data'!AY$1,FALSE)</f>
        <v>-4.54393486015144</v>
      </c>
      <c r="BK19" s="60">
        <f>VLOOKUP($A19,'RevPAR Raw Data'!$B$6:$BE$43,'RevPAR Raw Data'!BA$1,FALSE)</f>
        <v>-6.2723989947354202</v>
      </c>
      <c r="BL19" s="60">
        <f>VLOOKUP($A19,'RevPAR Raw Data'!$B$6:$BE$43,'RevPAR Raw Data'!BB$1,FALSE)</f>
        <v>-1.8034269223445001</v>
      </c>
      <c r="BM19" s="61">
        <f>VLOOKUP($A19,'RevPAR Raw Data'!$B$6:$BE$43,'RevPAR Raw Data'!BC$1,FALSE)</f>
        <v>-3.9247791974448498</v>
      </c>
      <c r="BN19" s="62">
        <f>VLOOKUP($A19,'RevPAR Raw Data'!$B$6:$BE$43,'RevPAR Raw Data'!BE$1,FALSE)</f>
        <v>-4.3174956331384697</v>
      </c>
    </row>
    <row r="20" spans="1:66" x14ac:dyDescent="0.35">
      <c r="A20" s="78" t="s">
        <v>29</v>
      </c>
      <c r="B20" s="59">
        <f>VLOOKUP($A20,'Occupancy Raw Data'!$B$6:$BE$43,'Occupancy Raw Data'!AG$1,FALSE)</f>
        <v>61.061680492373497</v>
      </c>
      <c r="C20" s="60">
        <f>VLOOKUP($A20,'Occupancy Raw Data'!$B$6:$BE$43,'Occupancy Raw Data'!AH$1,FALSE)</f>
        <v>61.2523414503612</v>
      </c>
      <c r="D20" s="60">
        <f>VLOOKUP($A20,'Occupancy Raw Data'!$B$6:$BE$43,'Occupancy Raw Data'!AI$1,FALSE)</f>
        <v>61.543350280974003</v>
      </c>
      <c r="E20" s="60">
        <f>VLOOKUP($A20,'Occupancy Raw Data'!$B$6:$BE$43,'Occupancy Raw Data'!AJ$1,FALSE)</f>
        <v>61.677147444474102</v>
      </c>
      <c r="F20" s="60">
        <f>VLOOKUP($A20,'Occupancy Raw Data'!$B$6:$BE$43,'Occupancy Raw Data'!AK$1,FALSE)</f>
        <v>64.222638480064205</v>
      </c>
      <c r="G20" s="61">
        <f>VLOOKUP($A20,'Occupancy Raw Data'!$B$6:$BE$43,'Occupancy Raw Data'!AL$1,FALSE)</f>
        <v>61.951431629649399</v>
      </c>
      <c r="H20" s="60">
        <f>VLOOKUP($A20,'Occupancy Raw Data'!$B$6:$BE$43,'Occupancy Raw Data'!AN$1,FALSE)</f>
        <v>76.986887877976898</v>
      </c>
      <c r="I20" s="60">
        <f>VLOOKUP($A20,'Occupancy Raw Data'!$B$6:$BE$43,'Occupancy Raw Data'!AO$1,FALSE)</f>
        <v>81.719962536794199</v>
      </c>
      <c r="J20" s="61">
        <f>VLOOKUP($A20,'Occupancy Raw Data'!$B$6:$BE$43,'Occupancy Raw Data'!AP$1,FALSE)</f>
        <v>79.353425207385598</v>
      </c>
      <c r="K20" s="62">
        <f>VLOOKUP($A20,'Occupancy Raw Data'!$B$6:$BE$43,'Occupancy Raw Data'!AR$1,FALSE)</f>
        <v>66.923429794716895</v>
      </c>
      <c r="M20" s="59">
        <f>VLOOKUP($A20,'Occupancy Raw Data'!$B$6:$BE$43,'Occupancy Raw Data'!AT$1,FALSE)</f>
        <v>-0.70454727595839395</v>
      </c>
      <c r="N20" s="60">
        <f>VLOOKUP($A20,'Occupancy Raw Data'!$B$6:$BE$43,'Occupancy Raw Data'!AU$1,FALSE)</f>
        <v>8.8544095044035291</v>
      </c>
      <c r="O20" s="60">
        <f>VLOOKUP($A20,'Occupancy Raw Data'!$B$6:$BE$43,'Occupancy Raw Data'!AV$1,FALSE)</f>
        <v>7.40240383567824</v>
      </c>
      <c r="P20" s="60">
        <f>VLOOKUP($A20,'Occupancy Raw Data'!$B$6:$BE$43,'Occupancy Raw Data'!AW$1,FALSE)</f>
        <v>7.23729466563824</v>
      </c>
      <c r="Q20" s="60">
        <f>VLOOKUP($A20,'Occupancy Raw Data'!$B$6:$BE$43,'Occupancy Raw Data'!AX$1,FALSE)</f>
        <v>4.06394742498758</v>
      </c>
      <c r="R20" s="61">
        <f>VLOOKUP($A20,'Occupancy Raw Data'!$B$6:$BE$43,'Occupancy Raw Data'!AY$1,FALSE)</f>
        <v>5.2536818731033899</v>
      </c>
      <c r="S20" s="60">
        <f>VLOOKUP($A20,'Occupancy Raw Data'!$B$6:$BE$43,'Occupancy Raw Data'!BA$1,FALSE)</f>
        <v>-2.26860976098637</v>
      </c>
      <c r="T20" s="60">
        <f>VLOOKUP($A20,'Occupancy Raw Data'!$B$6:$BE$43,'Occupancy Raw Data'!BB$1,FALSE)</f>
        <v>-1.0389137022692601</v>
      </c>
      <c r="U20" s="61">
        <f>VLOOKUP($A20,'Occupancy Raw Data'!$B$6:$BE$43,'Occupancy Raw Data'!BC$1,FALSE)</f>
        <v>-1.6392665209857999</v>
      </c>
      <c r="V20" s="62">
        <f>VLOOKUP($A20,'Occupancy Raw Data'!$B$6:$BE$43,'Occupancy Raw Data'!BE$1,FALSE)</f>
        <v>2.8127827839692201</v>
      </c>
      <c r="X20" s="64">
        <f>VLOOKUP($A20,'ADR Raw Data'!$B$6:$BE$43,'ADR Raw Data'!AG$1,FALSE)</f>
        <v>151.022387291153</v>
      </c>
      <c r="Y20" s="65">
        <f>VLOOKUP($A20,'ADR Raw Data'!$B$6:$BE$43,'ADR Raw Data'!AH$1,FALSE)</f>
        <v>144.54870358234999</v>
      </c>
      <c r="Z20" s="65">
        <f>VLOOKUP($A20,'ADR Raw Data'!$B$6:$BE$43,'ADR Raw Data'!AI$1,FALSE)</f>
        <v>139.8868780912</v>
      </c>
      <c r="AA20" s="65">
        <f>VLOOKUP($A20,'ADR Raw Data'!$B$6:$BE$43,'ADR Raw Data'!AJ$1,FALSE)</f>
        <v>142.576750366071</v>
      </c>
      <c r="AB20" s="65">
        <f>VLOOKUP($A20,'ADR Raw Data'!$B$6:$BE$43,'ADR Raw Data'!AK$1,FALSE)</f>
        <v>145.08561822916599</v>
      </c>
      <c r="AC20" s="66">
        <f>VLOOKUP($A20,'ADR Raw Data'!$B$6:$BE$43,'ADR Raw Data'!AL$1,FALSE)</f>
        <v>144.61729690621399</v>
      </c>
      <c r="AD20" s="65">
        <f>VLOOKUP($A20,'ADR Raw Data'!$B$6:$BE$43,'ADR Raw Data'!AN$1,FALSE)</f>
        <v>184.508782586027</v>
      </c>
      <c r="AE20" s="65">
        <f>VLOOKUP($A20,'ADR Raw Data'!$B$6:$BE$43,'ADR Raw Data'!AO$1,FALSE)</f>
        <v>195.48791166960001</v>
      </c>
      <c r="AF20" s="66">
        <f>VLOOKUP($A20,'ADR Raw Data'!$B$6:$BE$43,'ADR Raw Data'!AP$1,FALSE)</f>
        <v>190.16206103652399</v>
      </c>
      <c r="AG20" s="67">
        <f>VLOOKUP($A20,'ADR Raw Data'!$B$6:$BE$43,'ADR Raw Data'!AR$1,FALSE)</f>
        <v>160.047011752777</v>
      </c>
      <c r="AI20" s="59">
        <f>VLOOKUP($A20,'ADR Raw Data'!$B$6:$BE$43,'ADR Raw Data'!AT$1,FALSE)</f>
        <v>-1.27580434126575</v>
      </c>
      <c r="AJ20" s="60">
        <f>VLOOKUP($A20,'ADR Raw Data'!$B$6:$BE$43,'ADR Raw Data'!AU$1,FALSE)</f>
        <v>-1.4997231780490701</v>
      </c>
      <c r="AK20" s="60">
        <f>VLOOKUP($A20,'ADR Raw Data'!$B$6:$BE$43,'ADR Raw Data'!AV$1,FALSE)</f>
        <v>-5.0729661553524101</v>
      </c>
      <c r="AL20" s="60">
        <f>VLOOKUP($A20,'ADR Raw Data'!$B$6:$BE$43,'ADR Raw Data'!AW$1,FALSE)</f>
        <v>-3.3618515023328901</v>
      </c>
      <c r="AM20" s="60">
        <f>VLOOKUP($A20,'ADR Raw Data'!$B$6:$BE$43,'ADR Raw Data'!AX$1,FALSE)</f>
        <v>-1.96338007381702</v>
      </c>
      <c r="AN20" s="61">
        <f>VLOOKUP($A20,'ADR Raw Data'!$B$6:$BE$43,'ADR Raw Data'!AY$1,FALSE)</f>
        <v>-2.6695195252370199</v>
      </c>
      <c r="AO20" s="60">
        <f>VLOOKUP($A20,'ADR Raw Data'!$B$6:$BE$43,'ADR Raw Data'!BA$1,FALSE)</f>
        <v>0.26677079309086499</v>
      </c>
      <c r="AP20" s="60">
        <f>VLOOKUP($A20,'ADR Raw Data'!$B$6:$BE$43,'ADR Raw Data'!BB$1,FALSE)</f>
        <v>-1.5964706454672</v>
      </c>
      <c r="AQ20" s="61">
        <f>VLOOKUP($A20,'ADR Raw Data'!$B$6:$BE$43,'ADR Raw Data'!BC$1,FALSE)</f>
        <v>-0.70449781574675496</v>
      </c>
      <c r="AR20" s="62">
        <f>VLOOKUP($A20,'ADR Raw Data'!$B$6:$BE$43,'ADR Raw Data'!BE$1,FALSE)</f>
        <v>-2.28228428365049</v>
      </c>
      <c r="AT20" s="64">
        <f>VLOOKUP($A20,'RevPAR Raw Data'!$B$6:$BE$43,'RevPAR Raw Data'!AG$1,FALSE)</f>
        <v>92.216807599678802</v>
      </c>
      <c r="AU20" s="65">
        <f>VLOOKUP($A20,'RevPAR Raw Data'!$B$6:$BE$43,'RevPAR Raw Data'!AH$1,FALSE)</f>
        <v>88.539465480331799</v>
      </c>
      <c r="AV20" s="65">
        <f>VLOOKUP($A20,'RevPAR Raw Data'!$B$6:$BE$43,'RevPAR Raw Data'!AI$1,FALSE)</f>
        <v>86.091071380786701</v>
      </c>
      <c r="AW20" s="65">
        <f>VLOOKUP($A20,'RevPAR Raw Data'!$B$6:$BE$43,'RevPAR Raw Data'!AJ$1,FALSE)</f>
        <v>87.937272544821994</v>
      </c>
      <c r="AX20" s="65">
        <f>VLOOKUP($A20,'RevPAR Raw Data'!$B$6:$BE$43,'RevPAR Raw Data'!AK$1,FALSE)</f>
        <v>93.1778120818838</v>
      </c>
      <c r="AY20" s="66">
        <f>VLOOKUP($A20,'RevPAR Raw Data'!$B$6:$BE$43,'RevPAR Raw Data'!AL$1,FALSE)</f>
        <v>89.592485817500602</v>
      </c>
      <c r="AZ20" s="65">
        <f>VLOOKUP($A20,'RevPAR Raw Data'!$B$6:$BE$43,'RevPAR Raw Data'!AN$1,FALSE)</f>
        <v>142.047569574525</v>
      </c>
      <c r="BA20" s="65">
        <f>VLOOKUP($A20,'RevPAR Raw Data'!$B$6:$BE$43,'RevPAR Raw Data'!AO$1,FALSE)</f>
        <v>159.75264818035799</v>
      </c>
      <c r="BB20" s="66">
        <f>VLOOKUP($A20,'RevPAR Raw Data'!$B$6:$BE$43,'RevPAR Raw Data'!AP$1,FALSE)</f>
        <v>150.900108877441</v>
      </c>
      <c r="BC20" s="67">
        <f>VLOOKUP($A20,'RevPAR Raw Data'!$B$6:$BE$43,'RevPAR Raw Data'!AR$1,FALSE)</f>
        <v>107.10894954891199</v>
      </c>
      <c r="BE20" s="59">
        <f>VLOOKUP($A20,'RevPAR Raw Data'!$B$6:$BE$43,'RevPAR Raw Data'!AT$1,FALSE)</f>
        <v>-1.9713629724911901</v>
      </c>
      <c r="BF20" s="60">
        <f>VLOOKUP($A20,'RevPAR Raw Data'!$B$6:$BE$43,'RevPAR Raw Data'!AU$1,FALSE)</f>
        <v>7.2218946947375304</v>
      </c>
      <c r="BG20" s="60">
        <f>VLOOKUP($A20,'RevPAR Raw Data'!$B$6:$BE$43,'RevPAR Raw Data'!AV$1,FALSE)</f>
        <v>1.9539162390593701</v>
      </c>
      <c r="BH20" s="60">
        <f>VLOOKUP($A20,'RevPAR Raw Data'!$B$6:$BE$43,'RevPAR Raw Data'!AW$1,FALSE)</f>
        <v>3.6321360638603299</v>
      </c>
      <c r="BI20" s="60">
        <f>VLOOKUP($A20,'RevPAR Raw Data'!$B$6:$BE$43,'RevPAR Raw Data'!AX$1,FALSE)</f>
        <v>2.0207766172179502</v>
      </c>
      <c r="BJ20" s="61">
        <f>VLOOKUP($A20,'RevPAR Raw Data'!$B$6:$BE$43,'RevPAR Raw Data'!AY$1,FALSE)</f>
        <v>2.4439142844700301</v>
      </c>
      <c r="BK20" s="60">
        <f>VLOOKUP($A20,'RevPAR Raw Data'!$B$6:$BE$43,'RevPAR Raw Data'!BA$1,FALSE)</f>
        <v>-2.00789095614702</v>
      </c>
      <c r="BL20" s="60">
        <f>VLOOKUP($A20,'RevPAR Raw Data'!$B$6:$BE$43,'RevPAR Raw Data'!BB$1,FALSE)</f>
        <v>-2.6187983954480001</v>
      </c>
      <c r="BM20" s="61">
        <f>VLOOKUP($A20,'RevPAR Raw Data'!$B$6:$BE$43,'RevPAR Raw Data'!BC$1,FALSE)</f>
        <v>-2.33221573989794</v>
      </c>
      <c r="BN20" s="62">
        <f>VLOOKUP($A20,'RevPAR Raw Data'!$B$6:$BE$43,'RevPAR Raw Data'!BE$1,FALSE)</f>
        <v>0.46630280090697401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49.186008461304702</v>
      </c>
      <c r="C22" s="60">
        <f>VLOOKUP($A22,'Occupancy Raw Data'!$B$6:$BE$43,'Occupancy Raw Data'!AH$1,FALSE)</f>
        <v>55.058083818339</v>
      </c>
      <c r="D22" s="60">
        <f>VLOOKUP($A22,'Occupancy Raw Data'!$B$6:$BE$43,'Occupancy Raw Data'!AI$1,FALSE)</f>
        <v>61.108968515531799</v>
      </c>
      <c r="E22" s="60">
        <f>VLOOKUP($A22,'Occupancy Raw Data'!$B$6:$BE$43,'Occupancy Raw Data'!AJ$1,FALSE)</f>
        <v>63.155342075123201</v>
      </c>
      <c r="F22" s="60">
        <f>VLOOKUP($A22,'Occupancy Raw Data'!$B$6:$BE$43,'Occupancy Raw Data'!AK$1,FALSE)</f>
        <v>62.791295608068602</v>
      </c>
      <c r="G22" s="61">
        <f>VLOOKUP($A22,'Occupancy Raw Data'!$B$6:$BE$43,'Occupancy Raw Data'!AL$1,FALSE)</f>
        <v>58.259939695673502</v>
      </c>
      <c r="H22" s="60">
        <f>VLOOKUP($A22,'Occupancy Raw Data'!$B$6:$BE$43,'Occupancy Raw Data'!AN$1,FALSE)</f>
        <v>68.686160390809405</v>
      </c>
      <c r="I22" s="60">
        <f>VLOOKUP($A22,'Occupancy Raw Data'!$B$6:$BE$43,'Occupancy Raw Data'!AO$1,FALSE)</f>
        <v>68.721805389991303</v>
      </c>
      <c r="J22" s="61">
        <f>VLOOKUP($A22,'Occupancy Raw Data'!$B$6:$BE$43,'Occupancy Raw Data'!AP$1,FALSE)</f>
        <v>68.703982890400297</v>
      </c>
      <c r="K22" s="62">
        <f>VLOOKUP($A22,'Occupancy Raw Data'!$B$6:$BE$43,'Occupancy Raw Data'!AR$1,FALSE)</f>
        <v>61.243952037024002</v>
      </c>
      <c r="M22" s="59">
        <f>VLOOKUP($A22,'Occupancy Raw Data'!$B$6:$BE$43,'Occupancy Raw Data'!AT$1,FALSE)</f>
        <v>-5.6058219465090104</v>
      </c>
      <c r="N22" s="60">
        <f>VLOOKUP($A22,'Occupancy Raw Data'!$B$6:$BE$43,'Occupancy Raw Data'!AU$1,FALSE)</f>
        <v>-4.0412995697501799</v>
      </c>
      <c r="O22" s="60">
        <f>VLOOKUP($A22,'Occupancy Raw Data'!$B$6:$BE$43,'Occupancy Raw Data'!AV$1,FALSE)</f>
        <v>-1.3477752812263499</v>
      </c>
      <c r="P22" s="60">
        <f>VLOOKUP($A22,'Occupancy Raw Data'!$B$6:$BE$43,'Occupancy Raw Data'!AW$1,FALSE)</f>
        <v>2.36903163322661E-2</v>
      </c>
      <c r="Q22" s="60">
        <f>VLOOKUP($A22,'Occupancy Raw Data'!$B$6:$BE$43,'Occupancy Raw Data'!AX$1,FALSE)</f>
        <v>-1.7420187468788899</v>
      </c>
      <c r="R22" s="61">
        <f>VLOOKUP($A22,'Occupancy Raw Data'!$B$6:$BE$43,'Occupancy Raw Data'!AY$1,FALSE)</f>
        <v>-2.4040551172224398</v>
      </c>
      <c r="S22" s="60">
        <f>VLOOKUP($A22,'Occupancy Raw Data'!$B$6:$BE$43,'Occupancy Raw Data'!BA$1,FALSE)</f>
        <v>-7.5215993842823101</v>
      </c>
      <c r="T22" s="60">
        <f>VLOOKUP($A22,'Occupancy Raw Data'!$B$6:$BE$43,'Occupancy Raw Data'!BB$1,FALSE)</f>
        <v>-9.0949139279274895</v>
      </c>
      <c r="U22" s="61">
        <f>VLOOKUP($A22,'Occupancy Raw Data'!$B$6:$BE$43,'Occupancy Raw Data'!BC$1,FALSE)</f>
        <v>-8.3152097301525298</v>
      </c>
      <c r="V22" s="62">
        <f>VLOOKUP($A22,'Occupancy Raw Data'!$B$6:$BE$43,'Occupancy Raw Data'!BE$1,FALSE)</f>
        <v>-4.3822706733992201</v>
      </c>
      <c r="X22" s="64">
        <f>VLOOKUP($A22,'ADR Raw Data'!$B$6:$BE$43,'ADR Raw Data'!AG$1,FALSE)</f>
        <v>107.761310158839</v>
      </c>
      <c r="Y22" s="65">
        <f>VLOOKUP($A22,'ADR Raw Data'!$B$6:$BE$43,'ADR Raw Data'!AH$1,FALSE)</f>
        <v>106.646963182696</v>
      </c>
      <c r="Z22" s="65">
        <f>VLOOKUP($A22,'ADR Raw Data'!$B$6:$BE$43,'ADR Raw Data'!AI$1,FALSE)</f>
        <v>106.15442453885601</v>
      </c>
      <c r="AA22" s="65">
        <f>VLOOKUP($A22,'ADR Raw Data'!$B$6:$BE$43,'ADR Raw Data'!AJ$1,FALSE)</f>
        <v>106.447280137677</v>
      </c>
      <c r="AB22" s="65">
        <f>VLOOKUP($A22,'ADR Raw Data'!$B$6:$BE$43,'ADR Raw Data'!AK$1,FALSE)</f>
        <v>108.314243504318</v>
      </c>
      <c r="AC22" s="66">
        <f>VLOOKUP($A22,'ADR Raw Data'!$B$6:$BE$43,'ADR Raw Data'!AL$1,FALSE)</f>
        <v>107.04789525523201</v>
      </c>
      <c r="AD22" s="65">
        <f>VLOOKUP($A22,'ADR Raw Data'!$B$6:$BE$43,'ADR Raw Data'!AN$1,FALSE)</f>
        <v>129.258278942353</v>
      </c>
      <c r="AE22" s="65">
        <f>VLOOKUP($A22,'ADR Raw Data'!$B$6:$BE$43,'ADR Raw Data'!AO$1,FALSE)</f>
        <v>131.42647846605101</v>
      </c>
      <c r="AF22" s="66">
        <f>VLOOKUP($A22,'ADR Raw Data'!$B$6:$BE$43,'ADR Raw Data'!AP$1,FALSE)</f>
        <v>130.34265993051201</v>
      </c>
      <c r="AG22" s="67">
        <f>VLOOKUP($A22,'ADR Raw Data'!$B$6:$BE$43,'ADR Raw Data'!AR$1,FALSE)</f>
        <v>114.514256354476</v>
      </c>
      <c r="AH22" s="94"/>
      <c r="AI22" s="59">
        <f>VLOOKUP($A22,'ADR Raw Data'!$B$6:$BE$43,'ADR Raw Data'!AT$1,FALSE)</f>
        <v>6.6531852302779404</v>
      </c>
      <c r="AJ22" s="60">
        <f>VLOOKUP($A22,'ADR Raw Data'!$B$6:$BE$43,'ADR Raw Data'!AU$1,FALSE)</f>
        <v>8.5373160616123496</v>
      </c>
      <c r="AK22" s="60">
        <f>VLOOKUP($A22,'ADR Raw Data'!$B$6:$BE$43,'ADR Raw Data'!AV$1,FALSE)</f>
        <v>7.1775409521032101</v>
      </c>
      <c r="AL22" s="60">
        <f>VLOOKUP($A22,'ADR Raw Data'!$B$6:$BE$43,'ADR Raw Data'!AW$1,FALSE)</f>
        <v>8.9123100594743008</v>
      </c>
      <c r="AM22" s="60">
        <f>VLOOKUP($A22,'ADR Raw Data'!$B$6:$BE$43,'ADR Raw Data'!AX$1,FALSE)</f>
        <v>8.5915611357127908</v>
      </c>
      <c r="AN22" s="61">
        <f>VLOOKUP($A22,'ADR Raw Data'!$B$6:$BE$43,'ADR Raw Data'!AY$1,FALSE)</f>
        <v>8.0036442328449109</v>
      </c>
      <c r="AO22" s="60">
        <f>VLOOKUP($A22,'ADR Raw Data'!$B$6:$BE$43,'ADR Raw Data'!BA$1,FALSE)</f>
        <v>8.4485393995853499</v>
      </c>
      <c r="AP22" s="60">
        <f>VLOOKUP($A22,'ADR Raw Data'!$B$6:$BE$43,'ADR Raw Data'!BB$1,FALSE)</f>
        <v>8.2967702427695702</v>
      </c>
      <c r="AQ22" s="61">
        <f>VLOOKUP($A22,'ADR Raw Data'!$B$6:$BE$43,'ADR Raw Data'!BC$1,FALSE)</f>
        <v>8.3635674086356797</v>
      </c>
      <c r="AR22" s="62">
        <f>VLOOKUP($A22,'ADR Raw Data'!$B$6:$BE$43,'ADR Raw Data'!BE$1,FALSE)</f>
        <v>7.8358003463110197</v>
      </c>
      <c r="AT22" s="64">
        <f>VLOOKUP($A22,'RevPAR Raw Data'!$B$6:$BE$43,'RevPAR Raw Data'!AG$1,FALSE)</f>
        <v>53.0034871327396</v>
      </c>
      <c r="AU22" s="65">
        <f>VLOOKUP($A22,'RevPAR Raw Data'!$B$6:$BE$43,'RevPAR Raw Data'!AH$1,FALSE)</f>
        <v>58.717774378842002</v>
      </c>
      <c r="AV22" s="65">
        <f>VLOOKUP($A22,'RevPAR Raw Data'!$B$6:$BE$43,'RevPAR Raw Data'!AI$1,FALSE)</f>
        <v>64.869873869293798</v>
      </c>
      <c r="AW22" s="65">
        <f>VLOOKUP($A22,'RevPAR Raw Data'!$B$6:$BE$43,'RevPAR Raw Data'!AJ$1,FALSE)</f>
        <v>67.227143900614706</v>
      </c>
      <c r="AX22" s="65">
        <f>VLOOKUP($A22,'RevPAR Raw Data'!$B$6:$BE$43,'RevPAR Raw Data'!AK$1,FALSE)</f>
        <v>68.011916824439595</v>
      </c>
      <c r="AY22" s="66">
        <f>VLOOKUP($A22,'RevPAR Raw Data'!$B$6:$BE$43,'RevPAR Raw Data'!AL$1,FALSE)</f>
        <v>62.3660392211859</v>
      </c>
      <c r="AZ22" s="65">
        <f>VLOOKUP($A22,'RevPAR Raw Data'!$B$6:$BE$43,'RevPAR Raw Data'!AN$1,FALSE)</f>
        <v>88.782548792744706</v>
      </c>
      <c r="BA22" s="65">
        <f>VLOOKUP($A22,'RevPAR Raw Data'!$B$6:$BE$43,'RevPAR Raw Data'!AO$1,FALSE)</f>
        <v>90.318648762358805</v>
      </c>
      <c r="BB22" s="66">
        <f>VLOOKUP($A22,'RevPAR Raw Data'!$B$6:$BE$43,'RevPAR Raw Data'!AP$1,FALSE)</f>
        <v>89.550598777551798</v>
      </c>
      <c r="BC22" s="67">
        <f>VLOOKUP($A22,'RevPAR Raw Data'!$B$6:$BE$43,'RevPAR Raw Data'!AR$1,FALSE)</f>
        <v>70.133056237290504</v>
      </c>
      <c r="BE22" s="59">
        <f>VLOOKUP($A22,'RevPAR Raw Data'!$B$6:$BE$43,'RevPAR Raw Data'!AT$1,FALSE)</f>
        <v>0.67439756598811795</v>
      </c>
      <c r="BF22" s="60">
        <f>VLOOKUP($A22,'RevPAR Raw Data'!$B$6:$BE$43,'RevPAR Raw Data'!AU$1,FALSE)</f>
        <v>4.1509979745960104</v>
      </c>
      <c r="BG22" s="60">
        <f>VLOOKUP($A22,'RevPAR Raw Data'!$B$6:$BE$43,'RevPAR Raw Data'!AV$1,FALSE)</f>
        <v>5.7330285481245102</v>
      </c>
      <c r="BH22" s="60">
        <f>VLOOKUP($A22,'RevPAR Raw Data'!$B$6:$BE$43,'RevPAR Raw Data'!AW$1,FALSE)</f>
        <v>8.9381117302521709</v>
      </c>
      <c r="BI22" s="60">
        <f>VLOOKUP($A22,'RevPAR Raw Data'!$B$6:$BE$43,'RevPAR Raw Data'!AX$1,FALSE)</f>
        <v>6.69987578320021</v>
      </c>
      <c r="BJ22" s="61">
        <f>VLOOKUP($A22,'RevPAR Raw Data'!$B$6:$BE$43,'RevPAR Raw Data'!AY$1,FALSE)</f>
        <v>5.4071770968784696</v>
      </c>
      <c r="BK22" s="60">
        <f>VLOOKUP($A22,'RevPAR Raw Data'!$B$6:$BE$43,'RevPAR Raw Data'!BA$1,FALSE)</f>
        <v>0.29147472784297501</v>
      </c>
      <c r="BL22" s="60">
        <f>VLOOKUP($A22,'RevPAR Raw Data'!$B$6:$BE$43,'RevPAR Raw Data'!BB$1,FALSE)</f>
        <v>-1.5527277975357101</v>
      </c>
      <c r="BM22" s="61">
        <f>VLOOKUP($A22,'RevPAR Raw Data'!$B$6:$BE$43,'RevPAR Raw Data'!BC$1,FALSE)</f>
        <v>-0.64709049246759298</v>
      </c>
      <c r="BN22" s="62">
        <f>VLOOKUP($A22,'RevPAR Raw Data'!$B$6:$BE$43,'RevPAR Raw Data'!BE$1,FALSE)</f>
        <v>3.1101436923092902</v>
      </c>
    </row>
    <row r="23" spans="1:66" x14ac:dyDescent="0.35">
      <c r="A23" s="78" t="s">
        <v>71</v>
      </c>
      <c r="B23" s="59">
        <f>VLOOKUP($A23,'Occupancy Raw Data'!$B$6:$BE$43,'Occupancy Raw Data'!AG$1,FALSE)</f>
        <v>47.161083718802402</v>
      </c>
      <c r="C23" s="60">
        <f>VLOOKUP($A23,'Occupancy Raw Data'!$B$6:$BE$43,'Occupancy Raw Data'!AH$1,FALSE)</f>
        <v>52.160321252477999</v>
      </c>
      <c r="D23" s="60">
        <f>VLOOKUP($A23,'Occupancy Raw Data'!$B$6:$BE$43,'Occupancy Raw Data'!AI$1,FALSE)</f>
        <v>57.937274437045602</v>
      </c>
      <c r="E23" s="60">
        <f>VLOOKUP($A23,'Occupancy Raw Data'!$B$6:$BE$43,'Occupancy Raw Data'!AJ$1,FALSE)</f>
        <v>59.129263457530598</v>
      </c>
      <c r="F23" s="60">
        <f>VLOOKUP($A23,'Occupancy Raw Data'!$B$6:$BE$43,'Occupancy Raw Data'!AK$1,FALSE)</f>
        <v>59.258882732679297</v>
      </c>
      <c r="G23" s="61">
        <f>VLOOKUP($A23,'Occupancy Raw Data'!$B$6:$BE$43,'Occupancy Raw Data'!AL$1,FALSE)</f>
        <v>55.129365119707202</v>
      </c>
      <c r="H23" s="60">
        <f>VLOOKUP($A23,'Occupancy Raw Data'!$B$6:$BE$43,'Occupancy Raw Data'!AN$1,FALSE)</f>
        <v>66.063894677985004</v>
      </c>
      <c r="I23" s="60">
        <f>VLOOKUP($A23,'Occupancy Raw Data'!$B$6:$BE$43,'Occupancy Raw Data'!AO$1,FALSE)</f>
        <v>67.071621003405596</v>
      </c>
      <c r="J23" s="61">
        <f>VLOOKUP($A23,'Occupancy Raw Data'!$B$6:$BE$43,'Occupancy Raw Data'!AP$1,FALSE)</f>
        <v>66.567757840695293</v>
      </c>
      <c r="K23" s="62">
        <f>VLOOKUP($A23,'Occupancy Raw Data'!$B$6:$BE$43,'Occupancy Raw Data'!AR$1,FALSE)</f>
        <v>58.397477325703797</v>
      </c>
      <c r="M23" s="59">
        <f>VLOOKUP($A23,'Occupancy Raw Data'!$B$6:$BE$43,'Occupancy Raw Data'!AT$1,FALSE)</f>
        <v>-9.1900011376219304</v>
      </c>
      <c r="N23" s="60">
        <f>VLOOKUP($A23,'Occupancy Raw Data'!$B$6:$BE$43,'Occupancy Raw Data'!AU$1,FALSE)</f>
        <v>-6.8261817621541399</v>
      </c>
      <c r="O23" s="60">
        <f>VLOOKUP($A23,'Occupancy Raw Data'!$B$6:$BE$43,'Occupancy Raw Data'!AV$1,FALSE)</f>
        <v>-3.6641725605825002</v>
      </c>
      <c r="P23" s="60">
        <f>VLOOKUP($A23,'Occupancy Raw Data'!$B$6:$BE$43,'Occupancy Raw Data'!AW$1,FALSE)</f>
        <v>-3.48630847944961</v>
      </c>
      <c r="Q23" s="60">
        <f>VLOOKUP($A23,'Occupancy Raw Data'!$B$6:$BE$43,'Occupancy Raw Data'!AX$1,FALSE)</f>
        <v>-5.2972197628466002</v>
      </c>
      <c r="R23" s="61">
        <f>VLOOKUP($A23,'Occupancy Raw Data'!$B$6:$BE$43,'Occupancy Raw Data'!AY$1,FALSE)</f>
        <v>-5.5665017728036599</v>
      </c>
      <c r="S23" s="60">
        <f>VLOOKUP($A23,'Occupancy Raw Data'!$B$6:$BE$43,'Occupancy Raw Data'!BA$1,FALSE)</f>
        <v>-12.7774978963155</v>
      </c>
      <c r="T23" s="60">
        <f>VLOOKUP($A23,'Occupancy Raw Data'!$B$6:$BE$43,'Occupancy Raw Data'!BB$1,FALSE)</f>
        <v>-13.165500918744099</v>
      </c>
      <c r="U23" s="61">
        <f>VLOOKUP($A23,'Occupancy Raw Data'!$B$6:$BE$43,'Occupancy Raw Data'!BC$1,FALSE)</f>
        <v>-12.9734002700638</v>
      </c>
      <c r="V23" s="62">
        <f>VLOOKUP($A23,'Occupancy Raw Data'!$B$6:$BE$43,'Occupancy Raw Data'!BE$1,FALSE)</f>
        <v>-8.1135527439407102</v>
      </c>
      <c r="X23" s="64">
        <f>VLOOKUP($A23,'ADR Raw Data'!$B$6:$BE$43,'ADR Raw Data'!AG$1,FALSE)</f>
        <v>115.48231542358199</v>
      </c>
      <c r="Y23" s="65">
        <f>VLOOKUP($A23,'ADR Raw Data'!$B$6:$BE$43,'ADR Raw Data'!AH$1,FALSE)</f>
        <v>111.78374141207399</v>
      </c>
      <c r="Z23" s="65">
        <f>VLOOKUP($A23,'ADR Raw Data'!$B$6:$BE$43,'ADR Raw Data'!AI$1,FALSE)</f>
        <v>109.529482584663</v>
      </c>
      <c r="AA23" s="65">
        <f>VLOOKUP($A23,'ADR Raw Data'!$B$6:$BE$43,'ADR Raw Data'!AJ$1,FALSE)</f>
        <v>108.717058241994</v>
      </c>
      <c r="AB23" s="65">
        <f>VLOOKUP($A23,'ADR Raw Data'!$B$6:$BE$43,'ADR Raw Data'!AK$1,FALSE)</f>
        <v>110.82034632870101</v>
      </c>
      <c r="AC23" s="66">
        <f>VLOOKUP($A23,'ADR Raw Data'!$B$6:$BE$43,'ADR Raw Data'!AL$1,FALSE)</f>
        <v>111.077775411226</v>
      </c>
      <c r="AD23" s="65">
        <f>VLOOKUP($A23,'ADR Raw Data'!$B$6:$BE$43,'ADR Raw Data'!AN$1,FALSE)</f>
        <v>133.65198838171</v>
      </c>
      <c r="AE23" s="65">
        <f>VLOOKUP($A23,'ADR Raw Data'!$B$6:$BE$43,'ADR Raw Data'!AO$1,FALSE)</f>
        <v>136.032506062902</v>
      </c>
      <c r="AF23" s="66">
        <f>VLOOKUP($A23,'ADR Raw Data'!$B$6:$BE$43,'ADR Raw Data'!AP$1,FALSE)</f>
        <v>134.851256502524</v>
      </c>
      <c r="AG23" s="67">
        <f>VLOOKUP($A23,'ADR Raw Data'!$B$6:$BE$43,'ADR Raw Data'!AR$1,FALSE)</f>
        <v>118.82051364869901</v>
      </c>
      <c r="AH23" s="94"/>
      <c r="AI23" s="59">
        <f>VLOOKUP($A23,'ADR Raw Data'!$B$6:$BE$43,'ADR Raw Data'!AT$1,FALSE)</f>
        <v>4.2958485154798396</v>
      </c>
      <c r="AJ23" s="60">
        <f>VLOOKUP($A23,'ADR Raw Data'!$B$6:$BE$43,'ADR Raw Data'!AU$1,FALSE)</f>
        <v>5.7933333121994499</v>
      </c>
      <c r="AK23" s="60">
        <f>VLOOKUP($A23,'ADR Raw Data'!$B$6:$BE$43,'ADR Raw Data'!AV$1,FALSE)</f>
        <v>3.2942743919530799</v>
      </c>
      <c r="AL23" s="60">
        <f>VLOOKUP($A23,'ADR Raw Data'!$B$6:$BE$43,'ADR Raw Data'!AW$1,FALSE)</f>
        <v>5.4025549586599402</v>
      </c>
      <c r="AM23" s="60">
        <f>VLOOKUP($A23,'ADR Raw Data'!$B$6:$BE$43,'ADR Raw Data'!AX$1,FALSE)</f>
        <v>5.3996608374811403</v>
      </c>
      <c r="AN23" s="61">
        <f>VLOOKUP($A23,'ADR Raw Data'!$B$6:$BE$43,'ADR Raw Data'!AY$1,FALSE)</f>
        <v>4.7898571993361498</v>
      </c>
      <c r="AO23" s="60">
        <f>VLOOKUP($A23,'ADR Raw Data'!$B$6:$BE$43,'ADR Raw Data'!BA$1,FALSE)</f>
        <v>7.0472191425251998</v>
      </c>
      <c r="AP23" s="60">
        <f>VLOOKUP($A23,'ADR Raw Data'!$B$6:$BE$43,'ADR Raw Data'!BB$1,FALSE)</f>
        <v>6.7614797698137696</v>
      </c>
      <c r="AQ23" s="61">
        <f>VLOOKUP($A23,'ADR Raw Data'!$B$6:$BE$43,'ADR Raw Data'!BC$1,FALSE)</f>
        <v>6.8993946780290196</v>
      </c>
      <c r="AR23" s="62">
        <f>VLOOKUP($A23,'ADR Raw Data'!$B$6:$BE$43,'ADR Raw Data'!BE$1,FALSE)</f>
        <v>5.2173126164322703</v>
      </c>
      <c r="AT23" s="64">
        <f>VLOOKUP($A23,'RevPAR Raw Data'!$B$6:$BE$43,'RevPAR Raw Data'!AG$1,FALSE)</f>
        <v>54.462711457327302</v>
      </c>
      <c r="AU23" s="65">
        <f>VLOOKUP($A23,'RevPAR Raw Data'!$B$6:$BE$43,'RevPAR Raw Data'!AH$1,FALSE)</f>
        <v>58.306758628577199</v>
      </c>
      <c r="AV23" s="65">
        <f>VLOOKUP($A23,'RevPAR Raw Data'!$B$6:$BE$43,'RevPAR Raw Data'!AI$1,FALSE)</f>
        <v>63.4583969145529</v>
      </c>
      <c r="AW23" s="65">
        <f>VLOOKUP($A23,'RevPAR Raw Data'!$B$6:$BE$43,'RevPAR Raw Data'!AJ$1,FALSE)</f>
        <v>64.283595791185803</v>
      </c>
      <c r="AX23" s="65">
        <f>VLOOKUP($A23,'RevPAR Raw Data'!$B$6:$BE$43,'RevPAR Raw Data'!AK$1,FALSE)</f>
        <v>65.6708990748741</v>
      </c>
      <c r="AY23" s="66">
        <f>VLOOKUP($A23,'RevPAR Raw Data'!$B$6:$BE$43,'RevPAR Raw Data'!AL$1,FALSE)</f>
        <v>61.236472373303499</v>
      </c>
      <c r="AZ23" s="65">
        <f>VLOOKUP($A23,'RevPAR Raw Data'!$B$6:$BE$43,'RevPAR Raw Data'!AN$1,FALSE)</f>
        <v>88.295708839526199</v>
      </c>
      <c r="BA23" s="65">
        <f>VLOOKUP($A23,'RevPAR Raw Data'!$B$6:$BE$43,'RevPAR Raw Data'!AO$1,FALSE)</f>
        <v>91.239206907944805</v>
      </c>
      <c r="BB23" s="66">
        <f>VLOOKUP($A23,'RevPAR Raw Data'!$B$6:$BE$43,'RevPAR Raw Data'!AP$1,FALSE)</f>
        <v>89.767457873735495</v>
      </c>
      <c r="BC23" s="67">
        <f>VLOOKUP($A23,'RevPAR Raw Data'!$B$6:$BE$43,'RevPAR Raw Data'!AR$1,FALSE)</f>
        <v>69.388182516284104</v>
      </c>
      <c r="BE23" s="59">
        <f>VLOOKUP($A23,'RevPAR Raw Data'!$B$6:$BE$43,'RevPAR Raw Data'!AT$1,FALSE)</f>
        <v>-5.2889411495851997</v>
      </c>
      <c r="BF23" s="60">
        <f>VLOOKUP($A23,'RevPAR Raw Data'!$B$6:$BE$43,'RevPAR Raw Data'!AU$1,FALSE)</f>
        <v>-1.42831191193284</v>
      </c>
      <c r="BG23" s="60">
        <f>VLOOKUP($A23,'RevPAR Raw Data'!$B$6:$BE$43,'RevPAR Raw Data'!AV$1,FALSE)</f>
        <v>-0.49060606696965697</v>
      </c>
      <c r="BH23" s="60">
        <f>VLOOKUP($A23,'RevPAR Raw Data'!$B$6:$BE$43,'RevPAR Raw Data'!AW$1,FALSE)</f>
        <v>1.7278967475796401</v>
      </c>
      <c r="BI23" s="60">
        <f>VLOOKUP($A23,'RevPAR Raw Data'!$B$6:$BE$43,'RevPAR Raw Data'!AX$1,FALSE)</f>
        <v>-0.18359082637520799</v>
      </c>
      <c r="BJ23" s="61">
        <f>VLOOKUP($A23,'RevPAR Raw Data'!$B$6:$BE$43,'RevPAR Raw Data'!AY$1,FALSE)</f>
        <v>-1.04327205938332</v>
      </c>
      <c r="BK23" s="60">
        <f>VLOOKUP($A23,'RevPAR Raw Data'!$B$6:$BE$43,'RevPAR Raw Data'!BA$1,FALSE)</f>
        <v>-6.6307370314752703</v>
      </c>
      <c r="BL23" s="60">
        <f>VLOOKUP($A23,'RevPAR Raw Data'!$B$6:$BE$43,'RevPAR Raw Data'!BB$1,FALSE)</f>
        <v>-7.2942038301459204</v>
      </c>
      <c r="BM23" s="61">
        <f>VLOOKUP($A23,'RevPAR Raw Data'!$B$6:$BE$43,'RevPAR Raw Data'!BC$1,FALSE)</f>
        <v>-6.9690916798270397</v>
      </c>
      <c r="BN23" s="62">
        <f>VLOOKUP($A23,'RevPAR Raw Data'!$B$6:$BE$43,'RevPAR Raw Data'!BE$1,FALSE)</f>
        <v>-3.3195495384589502</v>
      </c>
    </row>
    <row r="24" spans="1:66" x14ac:dyDescent="0.35">
      <c r="A24" s="78" t="s">
        <v>53</v>
      </c>
      <c r="B24" s="59">
        <f>VLOOKUP($A24,'Occupancy Raw Data'!$B$6:$BE$43,'Occupancy Raw Data'!AG$1,FALSE)</f>
        <v>42.849007484542703</v>
      </c>
      <c r="C24" s="60">
        <f>VLOOKUP($A24,'Occupancy Raw Data'!$B$6:$BE$43,'Occupancy Raw Data'!AH$1,FALSE)</f>
        <v>53.140253823625102</v>
      </c>
      <c r="D24" s="60">
        <f>VLOOKUP($A24,'Occupancy Raw Data'!$B$6:$BE$43,'Occupancy Raw Data'!AI$1,FALSE)</f>
        <v>58.045883501464303</v>
      </c>
      <c r="E24" s="60">
        <f>VLOOKUP($A24,'Occupancy Raw Data'!$B$6:$BE$43,'Occupancy Raw Data'!AJ$1,FALSE)</f>
        <v>59.4695737064757</v>
      </c>
      <c r="F24" s="60">
        <f>VLOOKUP($A24,'Occupancy Raw Data'!$B$6:$BE$43,'Occupancy Raw Data'!AK$1,FALSE)</f>
        <v>58.1923202082655</v>
      </c>
      <c r="G24" s="61">
        <f>VLOOKUP($A24,'Occupancy Raw Data'!$B$6:$BE$43,'Occupancy Raw Data'!AL$1,FALSE)</f>
        <v>54.339407744874698</v>
      </c>
      <c r="H24" s="60">
        <f>VLOOKUP($A24,'Occupancy Raw Data'!$B$6:$BE$43,'Occupancy Raw Data'!AN$1,FALSE)</f>
        <v>63.6755613407094</v>
      </c>
      <c r="I24" s="60">
        <f>VLOOKUP($A24,'Occupancy Raw Data'!$B$6:$BE$43,'Occupancy Raw Data'!AO$1,FALSE)</f>
        <v>66.783273673934204</v>
      </c>
      <c r="J24" s="61">
        <f>VLOOKUP($A24,'Occupancy Raw Data'!$B$6:$BE$43,'Occupancy Raw Data'!AP$1,FALSE)</f>
        <v>65.229417507321799</v>
      </c>
      <c r="K24" s="62">
        <f>VLOOKUP($A24,'Occupancy Raw Data'!$B$6:$BE$43,'Occupancy Raw Data'!AR$1,FALSE)</f>
        <v>57.450839105573799</v>
      </c>
      <c r="M24" s="59">
        <f>VLOOKUP($A24,'Occupancy Raw Data'!$B$6:$BE$43,'Occupancy Raw Data'!AT$1,FALSE)</f>
        <v>-3.1610790067885999</v>
      </c>
      <c r="N24" s="60">
        <f>VLOOKUP($A24,'Occupancy Raw Data'!$B$6:$BE$43,'Occupancy Raw Data'!AU$1,FALSE)</f>
        <v>1.6311659322862799</v>
      </c>
      <c r="O24" s="60">
        <f>VLOOKUP($A24,'Occupancy Raw Data'!$B$6:$BE$43,'Occupancy Raw Data'!AV$1,FALSE)</f>
        <v>-1.62618681245005</v>
      </c>
      <c r="P24" s="60">
        <f>VLOOKUP($A24,'Occupancy Raw Data'!$B$6:$BE$43,'Occupancy Raw Data'!AW$1,FALSE)</f>
        <v>2.4936265193809</v>
      </c>
      <c r="Q24" s="60">
        <f>VLOOKUP($A24,'Occupancy Raw Data'!$B$6:$BE$43,'Occupancy Raw Data'!AX$1,FALSE)</f>
        <v>5.5797952256941903</v>
      </c>
      <c r="R24" s="61">
        <f>VLOOKUP($A24,'Occupancy Raw Data'!$B$6:$BE$43,'Occupancy Raw Data'!AY$1,FALSE)</f>
        <v>1.12287072686443</v>
      </c>
      <c r="S24" s="60">
        <f>VLOOKUP($A24,'Occupancy Raw Data'!$B$6:$BE$43,'Occupancy Raw Data'!BA$1,FALSE)</f>
        <v>9.6727402548117E-2</v>
      </c>
      <c r="T24" s="60">
        <f>VLOOKUP($A24,'Occupancy Raw Data'!$B$6:$BE$43,'Occupancy Raw Data'!BB$1,FALSE)</f>
        <v>-1.26380730872744</v>
      </c>
      <c r="U24" s="61">
        <f>VLOOKUP($A24,'Occupancy Raw Data'!$B$6:$BE$43,'Occupancy Raw Data'!BC$1,FALSE)</f>
        <v>-0.60439627490777104</v>
      </c>
      <c r="V24" s="62">
        <f>VLOOKUP($A24,'Occupancy Raw Data'!$B$6:$BE$43,'Occupancy Raw Data'!BE$1,FALSE)</f>
        <v>0.55600605014742299</v>
      </c>
      <c r="X24" s="64">
        <f>VLOOKUP($A24,'ADR Raw Data'!$B$6:$BE$43,'ADR Raw Data'!AG$1,FALSE)</f>
        <v>98.686713499145597</v>
      </c>
      <c r="Y24" s="65">
        <f>VLOOKUP($A24,'ADR Raw Data'!$B$6:$BE$43,'ADR Raw Data'!AH$1,FALSE)</f>
        <v>100.901674831598</v>
      </c>
      <c r="Z24" s="65">
        <f>VLOOKUP($A24,'ADR Raw Data'!$B$6:$BE$43,'ADR Raw Data'!AI$1,FALSE)</f>
        <v>100.765845830413</v>
      </c>
      <c r="AA24" s="65">
        <f>VLOOKUP($A24,'ADR Raw Data'!$B$6:$BE$43,'ADR Raw Data'!AJ$1,FALSE)</f>
        <v>103.812667578659</v>
      </c>
      <c r="AB24" s="65">
        <f>VLOOKUP($A24,'ADR Raw Data'!$B$6:$BE$43,'ADR Raw Data'!AK$1,FALSE)</f>
        <v>104.135928980847</v>
      </c>
      <c r="AC24" s="66">
        <f>VLOOKUP($A24,'ADR Raw Data'!$B$6:$BE$43,'ADR Raw Data'!AL$1,FALSE)</f>
        <v>101.853216456567</v>
      </c>
      <c r="AD24" s="65">
        <f>VLOOKUP($A24,'ADR Raw Data'!$B$6:$BE$43,'ADR Raw Data'!AN$1,FALSE)</f>
        <v>117.741002938546</v>
      </c>
      <c r="AE24" s="65">
        <f>VLOOKUP($A24,'ADR Raw Data'!$B$6:$BE$43,'ADR Raw Data'!AO$1,FALSE)</f>
        <v>121.318951151175</v>
      </c>
      <c r="AF24" s="66">
        <f>VLOOKUP($A24,'ADR Raw Data'!$B$6:$BE$43,'ADR Raw Data'!AP$1,FALSE)</f>
        <v>119.572592915939</v>
      </c>
      <c r="AG24" s="67">
        <f>VLOOKUP($A24,'ADR Raw Data'!$B$6:$BE$43,'ADR Raw Data'!AR$1,FALSE)</f>
        <v>107.601358808892</v>
      </c>
      <c r="AH24" s="94"/>
      <c r="AI24" s="59">
        <f>VLOOKUP($A24,'ADR Raw Data'!$B$6:$BE$43,'ADR Raw Data'!AT$1,FALSE)</f>
        <v>5.56071271857141</v>
      </c>
      <c r="AJ24" s="60">
        <f>VLOOKUP($A24,'ADR Raw Data'!$B$6:$BE$43,'ADR Raw Data'!AU$1,FALSE)</f>
        <v>7.8049523812517396</v>
      </c>
      <c r="AK24" s="60">
        <f>VLOOKUP($A24,'ADR Raw Data'!$B$6:$BE$43,'ADR Raw Data'!AV$1,FALSE)</f>
        <v>7.8351829044754702</v>
      </c>
      <c r="AL24" s="60">
        <f>VLOOKUP($A24,'ADR Raw Data'!$B$6:$BE$43,'ADR Raw Data'!AW$1,FALSE)</f>
        <v>10.857941450180601</v>
      </c>
      <c r="AM24" s="60">
        <f>VLOOKUP($A24,'ADR Raw Data'!$B$6:$BE$43,'ADR Raw Data'!AX$1,FALSE)</f>
        <v>8.5872188392048994</v>
      </c>
      <c r="AN24" s="61">
        <f>VLOOKUP($A24,'ADR Raw Data'!$B$6:$BE$43,'ADR Raw Data'!AY$1,FALSE)</f>
        <v>8.3218256465678593</v>
      </c>
      <c r="AO24" s="60">
        <f>VLOOKUP($A24,'ADR Raw Data'!$B$6:$BE$43,'ADR Raw Data'!BA$1,FALSE)</f>
        <v>5.5646208844171099</v>
      </c>
      <c r="AP24" s="60">
        <f>VLOOKUP($A24,'ADR Raw Data'!$B$6:$BE$43,'ADR Raw Data'!BB$1,FALSE)</f>
        <v>6.2298428691644903</v>
      </c>
      <c r="AQ24" s="61">
        <f>VLOOKUP($A24,'ADR Raw Data'!$B$6:$BE$43,'ADR Raw Data'!BC$1,FALSE)</f>
        <v>5.9005242283254997</v>
      </c>
      <c r="AR24" s="62">
        <f>VLOOKUP($A24,'ADR Raw Data'!$B$6:$BE$43,'ADR Raw Data'!BE$1,FALSE)</f>
        <v>7.3596576700807903</v>
      </c>
      <c r="AT24" s="64">
        <f>VLOOKUP($A24,'RevPAR Raw Data'!$B$6:$BE$43,'RevPAR Raw Data'!AG$1,FALSE)</f>
        <v>42.286277253498199</v>
      </c>
      <c r="AU24" s="65">
        <f>VLOOKUP($A24,'RevPAR Raw Data'!$B$6:$BE$43,'RevPAR Raw Data'!AH$1,FALSE)</f>
        <v>53.619406117800096</v>
      </c>
      <c r="AV24" s="65">
        <f>VLOOKUP($A24,'RevPAR Raw Data'!$B$6:$BE$43,'RevPAR Raw Data'!AI$1,FALSE)</f>
        <v>58.490425479986897</v>
      </c>
      <c r="AW24" s="65">
        <f>VLOOKUP($A24,'RevPAR Raw Data'!$B$6:$BE$43,'RevPAR Raw Data'!AJ$1,FALSE)</f>
        <v>61.736950862349403</v>
      </c>
      <c r="AX24" s="65">
        <f>VLOOKUP($A24,'RevPAR Raw Data'!$B$6:$BE$43,'RevPAR Raw Data'!AK$1,FALSE)</f>
        <v>60.599113244386501</v>
      </c>
      <c r="AY24" s="66">
        <f>VLOOKUP($A24,'RevPAR Raw Data'!$B$6:$BE$43,'RevPAR Raw Data'!AL$1,FALSE)</f>
        <v>55.346434591604201</v>
      </c>
      <c r="AZ24" s="65">
        <f>VLOOKUP($A24,'RevPAR Raw Data'!$B$6:$BE$43,'RevPAR Raw Data'!AN$1,FALSE)</f>
        <v>74.972244549300299</v>
      </c>
      <c r="BA24" s="65">
        <f>VLOOKUP($A24,'RevPAR Raw Data'!$B$6:$BE$43,'RevPAR Raw Data'!AO$1,FALSE)</f>
        <v>81.020767165636101</v>
      </c>
      <c r="BB24" s="66">
        <f>VLOOKUP($A24,'RevPAR Raw Data'!$B$6:$BE$43,'RevPAR Raw Data'!AP$1,FALSE)</f>
        <v>77.996505857468193</v>
      </c>
      <c r="BC24" s="67">
        <f>VLOOKUP($A24,'RevPAR Raw Data'!$B$6:$BE$43,'RevPAR Raw Data'!AR$1,FALSE)</f>
        <v>61.817883524708201</v>
      </c>
      <c r="BE24" s="59">
        <f>VLOOKUP($A24,'RevPAR Raw Data'!$B$6:$BE$43,'RevPAR Raw Data'!AT$1,FALSE)</f>
        <v>2.2238551894082201</v>
      </c>
      <c r="BF24" s="60">
        <f>VLOOKUP($A24,'RevPAR Raw Data'!$B$6:$BE$43,'RevPAR Raw Data'!AU$1,FALSE)</f>
        <v>9.5634300378121697</v>
      </c>
      <c r="BG24" s="60">
        <f>VLOOKUP($A24,'RevPAR Raw Data'!$B$6:$BE$43,'RevPAR Raw Data'!AV$1,FALSE)</f>
        <v>6.0815813809014996</v>
      </c>
      <c r="BH24" s="60">
        <f>VLOOKUP($A24,'RevPAR Raw Data'!$B$6:$BE$43,'RevPAR Raw Data'!AW$1,FALSE)</f>
        <v>13.622324477022101</v>
      </c>
      <c r="BI24" s="60">
        <f>VLOOKUP($A24,'RevPAR Raw Data'!$B$6:$BE$43,'RevPAR Raw Data'!AX$1,FALSE)</f>
        <v>14.6461632917089</v>
      </c>
      <c r="BJ24" s="61">
        <f>VLOOKUP($A24,'RevPAR Raw Data'!$B$6:$BE$43,'RevPAR Raw Data'!AY$1,FALSE)</f>
        <v>9.5381397175583107</v>
      </c>
      <c r="BK24" s="60">
        <f>VLOOKUP($A24,'RevPAR Raw Data'!$B$6:$BE$43,'RevPAR Raw Data'!BA$1,FALSE)</f>
        <v>5.6667308002083701</v>
      </c>
      <c r="BL24" s="60">
        <f>VLOOKUP($A24,'RevPAR Raw Data'!$B$6:$BE$43,'RevPAR Raw Data'!BB$1,FALSE)</f>
        <v>4.8873023509343101</v>
      </c>
      <c r="BM24" s="61">
        <f>VLOOKUP($A24,'RevPAR Raw Data'!$B$6:$BE$43,'RevPAR Raw Data'!BC$1,FALSE)</f>
        <v>5.2604654047816997</v>
      </c>
      <c r="BN24" s="62">
        <f>VLOOKUP($A24,'RevPAR Raw Data'!$B$6:$BE$43,'RevPAR Raw Data'!BE$1,FALSE)</f>
        <v>7.9565838621439999</v>
      </c>
    </row>
    <row r="25" spans="1:66" x14ac:dyDescent="0.35">
      <c r="A25" s="78" t="s">
        <v>52</v>
      </c>
      <c r="B25" s="59">
        <f>VLOOKUP($A25,'Occupancy Raw Data'!$B$6:$BE$43,'Occupancy Raw Data'!AG$1,FALSE)</f>
        <v>44.525618546658798</v>
      </c>
      <c r="C25" s="60">
        <f>VLOOKUP($A25,'Occupancy Raw Data'!$B$6:$BE$43,'Occupancy Raw Data'!AH$1,FALSE)</f>
        <v>52.167348529125199</v>
      </c>
      <c r="D25" s="60">
        <f>VLOOKUP($A25,'Occupancy Raw Data'!$B$6:$BE$43,'Occupancy Raw Data'!AI$1,FALSE)</f>
        <v>58.240794856808797</v>
      </c>
      <c r="E25" s="60">
        <f>VLOOKUP($A25,'Occupancy Raw Data'!$B$6:$BE$43,'Occupancy Raw Data'!AJ$1,FALSE)</f>
        <v>61.474771089031698</v>
      </c>
      <c r="F25" s="60">
        <f>VLOOKUP($A25,'Occupancy Raw Data'!$B$6:$BE$43,'Occupancy Raw Data'!AK$1,FALSE)</f>
        <v>64.065848431716304</v>
      </c>
      <c r="G25" s="61">
        <f>VLOOKUP($A25,'Occupancy Raw Data'!$B$6:$BE$43,'Occupancy Raw Data'!AL$1,FALSE)</f>
        <v>56.094876290668203</v>
      </c>
      <c r="H25" s="60">
        <f>VLOOKUP($A25,'Occupancy Raw Data'!$B$6:$BE$43,'Occupancy Raw Data'!AN$1,FALSE)</f>
        <v>73.236898499902495</v>
      </c>
      <c r="I25" s="60">
        <f>VLOOKUP($A25,'Occupancy Raw Data'!$B$6:$BE$43,'Occupancy Raw Data'!AO$1,FALSE)</f>
        <v>65.639002532631906</v>
      </c>
      <c r="J25" s="61">
        <f>VLOOKUP($A25,'Occupancy Raw Data'!$B$6:$BE$43,'Occupancy Raw Data'!AP$1,FALSE)</f>
        <v>69.437950516267193</v>
      </c>
      <c r="K25" s="62">
        <f>VLOOKUP($A25,'Occupancy Raw Data'!$B$6:$BE$43,'Occupancy Raw Data'!AR$1,FALSE)</f>
        <v>59.907183212267903</v>
      </c>
      <c r="M25" s="59">
        <f>VLOOKUP($A25,'Occupancy Raw Data'!$B$6:$BE$43,'Occupancy Raw Data'!AT$1,FALSE)</f>
        <v>-8.1105302263163797</v>
      </c>
      <c r="N25" s="60">
        <f>VLOOKUP($A25,'Occupancy Raw Data'!$B$6:$BE$43,'Occupancy Raw Data'!AU$1,FALSE)</f>
        <v>-7.4166655284944696</v>
      </c>
      <c r="O25" s="60">
        <f>VLOOKUP($A25,'Occupancy Raw Data'!$B$6:$BE$43,'Occupancy Raw Data'!AV$1,FALSE)</f>
        <v>-4.5103372287521104</v>
      </c>
      <c r="P25" s="60">
        <f>VLOOKUP($A25,'Occupancy Raw Data'!$B$6:$BE$43,'Occupancy Raw Data'!AW$1,FALSE)</f>
        <v>-2.7890627310295102</v>
      </c>
      <c r="Q25" s="60">
        <f>VLOOKUP($A25,'Occupancy Raw Data'!$B$6:$BE$43,'Occupancy Raw Data'!AX$1,FALSE)</f>
        <v>-4.3136684367498299</v>
      </c>
      <c r="R25" s="61">
        <f>VLOOKUP($A25,'Occupancy Raw Data'!$B$6:$BE$43,'Occupancy Raw Data'!AY$1,FALSE)</f>
        <v>-5.2532557326509002</v>
      </c>
      <c r="S25" s="60">
        <f>VLOOKUP($A25,'Occupancy Raw Data'!$B$6:$BE$43,'Occupancy Raw Data'!BA$1,FALSE)</f>
        <v>-5.5820670601532001</v>
      </c>
      <c r="T25" s="60">
        <f>VLOOKUP($A25,'Occupancy Raw Data'!$B$6:$BE$43,'Occupancy Raw Data'!BB$1,FALSE)</f>
        <v>-8.4256302235509892</v>
      </c>
      <c r="U25" s="61">
        <f>VLOOKUP($A25,'Occupancy Raw Data'!$B$6:$BE$43,'Occupancy Raw Data'!BC$1,FALSE)</f>
        <v>-6.9477531573279299</v>
      </c>
      <c r="V25" s="62">
        <f>VLOOKUP($A25,'Occupancy Raw Data'!$B$6:$BE$43,'Occupancy Raw Data'!BE$1,FALSE)</f>
        <v>-5.8399605115591697</v>
      </c>
      <c r="X25" s="64">
        <f>VLOOKUP($A25,'ADR Raw Data'!$B$6:$BE$43,'ADR Raw Data'!AG$1,FALSE)</f>
        <v>92.957671187923793</v>
      </c>
      <c r="Y25" s="65">
        <f>VLOOKUP($A25,'ADR Raw Data'!$B$6:$BE$43,'ADR Raw Data'!AH$1,FALSE)</f>
        <v>94.008249929978504</v>
      </c>
      <c r="Z25" s="65">
        <f>VLOOKUP($A25,'ADR Raw Data'!$B$6:$BE$43,'ADR Raw Data'!AI$1,FALSE)</f>
        <v>94.079951915035906</v>
      </c>
      <c r="AA25" s="65">
        <f>VLOOKUP($A25,'ADR Raw Data'!$B$6:$BE$43,'ADR Raw Data'!AJ$1,FALSE)</f>
        <v>93.933827444145095</v>
      </c>
      <c r="AB25" s="65">
        <f>VLOOKUP($A25,'ADR Raw Data'!$B$6:$BE$43,'ADR Raw Data'!AK$1,FALSE)</f>
        <v>97.607604530941103</v>
      </c>
      <c r="AC25" s="66">
        <f>VLOOKUP($A25,'ADR Raw Data'!$B$6:$BE$43,'ADR Raw Data'!AL$1,FALSE)</f>
        <v>94.662209526455598</v>
      </c>
      <c r="AD25" s="65">
        <f>VLOOKUP($A25,'ADR Raw Data'!$B$6:$BE$43,'ADR Raw Data'!AN$1,FALSE)</f>
        <v>120.615575580235</v>
      </c>
      <c r="AE25" s="65">
        <f>VLOOKUP($A25,'ADR Raw Data'!$B$6:$BE$43,'ADR Raw Data'!AO$1,FALSE)</f>
        <v>116.970272315797</v>
      </c>
      <c r="AF25" s="66">
        <f>VLOOKUP($A25,'ADR Raw Data'!$B$6:$BE$43,'ADR Raw Data'!AP$1,FALSE)</f>
        <v>118.89264115872901</v>
      </c>
      <c r="AG25" s="67">
        <f>VLOOKUP($A25,'ADR Raw Data'!$B$6:$BE$43,'ADR Raw Data'!AR$1,FALSE)</f>
        <v>102.686582385802</v>
      </c>
      <c r="AI25" s="59">
        <f>VLOOKUP($A25,'ADR Raw Data'!$B$6:$BE$43,'ADR Raw Data'!AT$1,FALSE)</f>
        <v>10.146111800741901</v>
      </c>
      <c r="AJ25" s="60">
        <f>VLOOKUP($A25,'ADR Raw Data'!$B$6:$BE$43,'ADR Raw Data'!AU$1,FALSE)</f>
        <v>11.729435219671601</v>
      </c>
      <c r="AK25" s="60">
        <f>VLOOKUP($A25,'ADR Raw Data'!$B$6:$BE$43,'ADR Raw Data'!AV$1,FALSE)</f>
        <v>11.516752188664601</v>
      </c>
      <c r="AL25" s="60">
        <f>VLOOKUP($A25,'ADR Raw Data'!$B$6:$BE$43,'ADR Raw Data'!AW$1,FALSE)</f>
        <v>10.8404714358236</v>
      </c>
      <c r="AM25" s="60">
        <f>VLOOKUP($A25,'ADR Raw Data'!$B$6:$BE$43,'ADR Raw Data'!AX$1,FALSE)</f>
        <v>10.018747847823001</v>
      </c>
      <c r="AN25" s="61">
        <f>VLOOKUP($A25,'ADR Raw Data'!$B$6:$BE$43,'ADR Raw Data'!AY$1,FALSE)</f>
        <v>10.8495917423098</v>
      </c>
      <c r="AO25" s="60">
        <f>VLOOKUP($A25,'ADR Raw Data'!$B$6:$BE$43,'ADR Raw Data'!BA$1,FALSE)</f>
        <v>8.3548301666004203</v>
      </c>
      <c r="AP25" s="60">
        <f>VLOOKUP($A25,'ADR Raw Data'!$B$6:$BE$43,'ADR Raw Data'!BB$1,FALSE)</f>
        <v>10.1485996429717</v>
      </c>
      <c r="AQ25" s="61">
        <f>VLOOKUP($A25,'ADR Raw Data'!$B$6:$BE$43,'ADR Raw Data'!BC$1,FALSE)</f>
        <v>9.2208038614385703</v>
      </c>
      <c r="AR25" s="62">
        <f>VLOOKUP($A25,'ADR Raw Data'!$B$6:$BE$43,'ADR Raw Data'!BE$1,FALSE)</f>
        <v>10.083364107668199</v>
      </c>
      <c r="AT25" s="64">
        <f>VLOOKUP($A25,'RevPAR Raw Data'!$B$6:$BE$43,'RevPAR Raw Data'!AG$1,FALSE)</f>
        <v>41.3899780829924</v>
      </c>
      <c r="AU25" s="65">
        <f>VLOOKUP($A25,'RevPAR Raw Data'!$B$6:$BE$43,'RevPAR Raw Data'!AH$1,FALSE)</f>
        <v>49.041611387103003</v>
      </c>
      <c r="AV25" s="65">
        <f>VLOOKUP($A25,'RevPAR Raw Data'!$B$6:$BE$43,'RevPAR Raw Data'!AI$1,FALSE)</f>
        <v>54.792911796220501</v>
      </c>
      <c r="AW25" s="65">
        <f>VLOOKUP($A25,'RevPAR Raw Data'!$B$6:$BE$43,'RevPAR Raw Data'!AJ$1,FALSE)</f>
        <v>57.745605396454302</v>
      </c>
      <c r="AX25" s="65">
        <f>VLOOKUP($A25,'RevPAR Raw Data'!$B$6:$BE$43,'RevPAR Raw Data'!AK$1,FALSE)</f>
        <v>62.533139976621797</v>
      </c>
      <c r="AY25" s="66">
        <f>VLOOKUP($A25,'RevPAR Raw Data'!$B$6:$BE$43,'RevPAR Raw Data'!AL$1,FALSE)</f>
        <v>53.100649327878401</v>
      </c>
      <c r="AZ25" s="65">
        <f>VLOOKUP($A25,'RevPAR Raw Data'!$B$6:$BE$43,'RevPAR Raw Data'!AN$1,FALSE)</f>
        <v>88.335106662770301</v>
      </c>
      <c r="BA25" s="65">
        <f>VLOOKUP($A25,'RevPAR Raw Data'!$B$6:$BE$43,'RevPAR Raw Data'!AO$1,FALSE)</f>
        <v>76.778120007792694</v>
      </c>
      <c r="BB25" s="66">
        <f>VLOOKUP($A25,'RevPAR Raw Data'!$B$6:$BE$43,'RevPAR Raw Data'!AP$1,FALSE)</f>
        <v>82.556613335281497</v>
      </c>
      <c r="BC25" s="67">
        <f>VLOOKUP($A25,'RevPAR Raw Data'!$B$6:$BE$43,'RevPAR Raw Data'!AR$1,FALSE)</f>
        <v>61.516639044279302</v>
      </c>
      <c r="BE25" s="59">
        <f>VLOOKUP($A25,'RevPAR Raw Data'!$B$6:$BE$43,'RevPAR Raw Data'!AT$1,FALSE)</f>
        <v>1.21267811003052</v>
      </c>
      <c r="BF25" s="60">
        <f>VLOOKUP($A25,'RevPAR Raw Data'!$B$6:$BE$43,'RevPAR Raw Data'!AU$1,FALSE)</f>
        <v>3.4428367125527002</v>
      </c>
      <c r="BG25" s="60">
        <f>VLOOKUP($A25,'RevPAR Raw Data'!$B$6:$BE$43,'RevPAR Raw Data'!AV$1,FALSE)</f>
        <v>6.4869705984040902</v>
      </c>
      <c r="BH25" s="60">
        <f>VLOOKUP($A25,'RevPAR Raw Data'!$B$6:$BE$43,'RevPAR Raw Data'!AW$1,FALSE)</f>
        <v>7.7490611561096898</v>
      </c>
      <c r="BI25" s="60">
        <f>VLOOKUP($A25,'RevPAR Raw Data'!$B$6:$BE$43,'RevPAR Raw Data'!AX$1,FALSE)</f>
        <v>5.2729038474041001</v>
      </c>
      <c r="BJ25" s="61">
        <f>VLOOKUP($A25,'RevPAR Raw Data'!$B$6:$BE$43,'RevPAR Raw Data'!AY$1,FALSE)</f>
        <v>5.0263792094867998</v>
      </c>
      <c r="BK25" s="60">
        <f>VLOOKUP($A25,'RevPAR Raw Data'!$B$6:$BE$43,'RevPAR Raw Data'!BA$1,FALSE)</f>
        <v>2.3063908837856602</v>
      </c>
      <c r="BL25" s="60">
        <f>VLOOKUP($A25,'RevPAR Raw Data'!$B$6:$BE$43,'RevPAR Raw Data'!BB$1,FALSE)</f>
        <v>0.86788594063531099</v>
      </c>
      <c r="BM25" s="61">
        <f>VLOOKUP($A25,'RevPAR Raw Data'!$B$6:$BE$43,'RevPAR Raw Data'!BC$1,FALSE)</f>
        <v>1.63241201269652</v>
      </c>
      <c r="BN25" s="62">
        <f>VLOOKUP($A25,'RevPAR Raw Data'!$B$6:$BE$43,'RevPAR Raw Data'!BE$1,FALSE)</f>
        <v>3.65453911398455</v>
      </c>
    </row>
    <row r="26" spans="1:66" x14ac:dyDescent="0.35">
      <c r="A26" s="78" t="s">
        <v>51</v>
      </c>
      <c r="B26" s="59">
        <f>VLOOKUP($A26,'Occupancy Raw Data'!$B$6:$BE$43,'Occupancy Raw Data'!AG$1,FALSE)</f>
        <v>58.410160847391097</v>
      </c>
      <c r="C26" s="60">
        <f>VLOOKUP($A26,'Occupancy Raw Data'!$B$6:$BE$43,'Occupancy Raw Data'!AH$1,FALSE)</f>
        <v>61.857591212240003</v>
      </c>
      <c r="D26" s="60">
        <f>VLOOKUP($A26,'Occupancy Raw Data'!$B$6:$BE$43,'Occupancy Raw Data'!AI$1,FALSE)</f>
        <v>67.918791683012898</v>
      </c>
      <c r="E26" s="60">
        <f>VLOOKUP($A26,'Occupancy Raw Data'!$B$6:$BE$43,'Occupancy Raw Data'!AJ$1,FALSE)</f>
        <v>71.886033738720997</v>
      </c>
      <c r="F26" s="60">
        <f>VLOOKUP($A26,'Occupancy Raw Data'!$B$6:$BE$43,'Occupancy Raw Data'!AK$1,FALSE)</f>
        <v>68.909376225970902</v>
      </c>
      <c r="G26" s="61">
        <f>VLOOKUP($A26,'Occupancy Raw Data'!$B$6:$BE$43,'Occupancy Raw Data'!AL$1,FALSE)</f>
        <v>65.796390741467206</v>
      </c>
      <c r="H26" s="60">
        <f>VLOOKUP($A26,'Occupancy Raw Data'!$B$6:$BE$43,'Occupancy Raw Data'!AN$1,FALSE)</f>
        <v>73.533738721066996</v>
      </c>
      <c r="I26" s="60">
        <f>VLOOKUP($A26,'Occupancy Raw Data'!$B$6:$BE$43,'Occupancy Raw Data'!AO$1,FALSE)</f>
        <v>73.602393095331493</v>
      </c>
      <c r="J26" s="61">
        <f>VLOOKUP($A26,'Occupancy Raw Data'!$B$6:$BE$43,'Occupancy Raw Data'!AP$1,FALSE)</f>
        <v>73.568065908199202</v>
      </c>
      <c r="K26" s="62">
        <f>VLOOKUP($A26,'Occupancy Raw Data'!$B$6:$BE$43,'Occupancy Raw Data'!AR$1,FALSE)</f>
        <v>68.016869360533505</v>
      </c>
      <c r="M26" s="59">
        <f>VLOOKUP($A26,'Occupancy Raw Data'!$B$6:$BE$43,'Occupancy Raw Data'!AT$1,FALSE)</f>
        <v>2.6968760606715101</v>
      </c>
      <c r="N26" s="60">
        <f>VLOOKUP($A26,'Occupancy Raw Data'!$B$6:$BE$43,'Occupancy Raw Data'!AU$1,FALSE)</f>
        <v>-1.18143710295522</v>
      </c>
      <c r="O26" s="60">
        <f>VLOOKUP($A26,'Occupancy Raw Data'!$B$6:$BE$43,'Occupancy Raw Data'!AV$1,FALSE)</f>
        <v>1.51230727590228</v>
      </c>
      <c r="P26" s="60">
        <f>VLOOKUP($A26,'Occupancy Raw Data'!$B$6:$BE$43,'Occupancy Raw Data'!AW$1,FALSE)</f>
        <v>5.1912037053478004</v>
      </c>
      <c r="Q26" s="60">
        <f>VLOOKUP($A26,'Occupancy Raw Data'!$B$6:$BE$43,'Occupancy Raw Data'!AX$1,FALSE)</f>
        <v>0.84298959898190495</v>
      </c>
      <c r="R26" s="61">
        <f>VLOOKUP($A26,'Occupancy Raw Data'!$B$6:$BE$43,'Occupancy Raw Data'!AY$1,FALSE)</f>
        <v>1.8355570513142501</v>
      </c>
      <c r="S26" s="60">
        <f>VLOOKUP($A26,'Occupancy Raw Data'!$B$6:$BE$43,'Occupancy Raw Data'!BA$1,FALSE)</f>
        <v>-5.1177564889456901</v>
      </c>
      <c r="T26" s="60">
        <f>VLOOKUP($A26,'Occupancy Raw Data'!$B$6:$BE$43,'Occupancy Raw Data'!BB$1,FALSE)</f>
        <v>-8.7376983236333299</v>
      </c>
      <c r="U26" s="61">
        <f>VLOOKUP($A26,'Occupancy Raw Data'!$B$6:$BE$43,'Occupancy Raw Data'!BC$1,FALSE)</f>
        <v>-6.9637700158803701</v>
      </c>
      <c r="V26" s="62">
        <f>VLOOKUP($A26,'Occupancy Raw Data'!$B$6:$BE$43,'Occupancy Raw Data'!BE$1,FALSE)</f>
        <v>-1.05638629405934</v>
      </c>
      <c r="X26" s="64">
        <f>VLOOKUP($A26,'ADR Raw Data'!$B$6:$BE$43,'ADR Raw Data'!AG$1,FALSE)</f>
        <v>93.2036050709428</v>
      </c>
      <c r="Y26" s="65">
        <f>VLOOKUP($A26,'ADR Raw Data'!$B$6:$BE$43,'ADR Raw Data'!AH$1,FALSE)</f>
        <v>92.887110353575295</v>
      </c>
      <c r="Z26" s="65">
        <f>VLOOKUP($A26,'ADR Raw Data'!$B$6:$BE$43,'ADR Raw Data'!AI$1,FALSE)</f>
        <v>93.927429602887997</v>
      </c>
      <c r="AA26" s="65">
        <f>VLOOKUP($A26,'ADR Raw Data'!$B$6:$BE$43,'ADR Raw Data'!AJ$1,FALSE)</f>
        <v>94.809828091957101</v>
      </c>
      <c r="AB26" s="65">
        <f>VLOOKUP($A26,'ADR Raw Data'!$B$6:$BE$43,'ADR Raw Data'!AK$1,FALSE)</f>
        <v>95.635805579276905</v>
      </c>
      <c r="AC26" s="66">
        <f>VLOOKUP($A26,'ADR Raw Data'!$B$6:$BE$43,'ADR Raw Data'!AL$1,FALSE)</f>
        <v>94.153961482276401</v>
      </c>
      <c r="AD26" s="65">
        <f>VLOOKUP($A26,'ADR Raw Data'!$B$6:$BE$43,'ADR Raw Data'!AN$1,FALSE)</f>
        <v>110.872474158052</v>
      </c>
      <c r="AE26" s="65">
        <f>VLOOKUP($A26,'ADR Raw Data'!$B$6:$BE$43,'ADR Raw Data'!AO$1,FALSE)</f>
        <v>113.025820507695</v>
      </c>
      <c r="AF26" s="66">
        <f>VLOOKUP($A26,'ADR Raw Data'!$B$6:$BE$43,'ADR Raw Data'!AP$1,FALSE)</f>
        <v>111.949649713371</v>
      </c>
      <c r="AG26" s="67">
        <f>VLOOKUP($A26,'ADR Raw Data'!$B$6:$BE$43,'ADR Raw Data'!AR$1,FALSE)</f>
        <v>99.653413842826197</v>
      </c>
      <c r="AI26" s="59">
        <f>VLOOKUP($A26,'ADR Raw Data'!$B$6:$BE$43,'ADR Raw Data'!AT$1,FALSE)</f>
        <v>6.0176675046295802</v>
      </c>
      <c r="AJ26" s="60">
        <f>VLOOKUP($A26,'ADR Raw Data'!$B$6:$BE$43,'ADR Raw Data'!AU$1,FALSE)</f>
        <v>3.2422076559195898</v>
      </c>
      <c r="AK26" s="60">
        <f>VLOOKUP($A26,'ADR Raw Data'!$B$6:$BE$43,'ADR Raw Data'!AV$1,FALSE)</f>
        <v>3.2879777628582501</v>
      </c>
      <c r="AL26" s="60">
        <f>VLOOKUP($A26,'ADR Raw Data'!$B$6:$BE$43,'ADR Raw Data'!AW$1,FALSE)</f>
        <v>5.3143232034245802</v>
      </c>
      <c r="AM26" s="60">
        <f>VLOOKUP($A26,'ADR Raw Data'!$B$6:$BE$43,'ADR Raw Data'!AX$1,FALSE)</f>
        <v>3.9350107439274802</v>
      </c>
      <c r="AN26" s="61">
        <f>VLOOKUP($A26,'ADR Raw Data'!$B$6:$BE$43,'ADR Raw Data'!AY$1,FALSE)</f>
        <v>4.3227127860121097</v>
      </c>
      <c r="AO26" s="60">
        <f>VLOOKUP($A26,'ADR Raw Data'!$B$6:$BE$43,'ADR Raw Data'!BA$1,FALSE)</f>
        <v>4.2479278655249404</v>
      </c>
      <c r="AP26" s="60">
        <f>VLOOKUP($A26,'ADR Raw Data'!$B$6:$BE$43,'ADR Raw Data'!BB$1,FALSE)</f>
        <v>4.1887719251036097</v>
      </c>
      <c r="AQ26" s="61">
        <f>VLOOKUP($A26,'ADR Raw Data'!$B$6:$BE$43,'ADR Raw Data'!BC$1,FALSE)</f>
        <v>4.19798019276217</v>
      </c>
      <c r="AR26" s="62">
        <f>VLOOKUP($A26,'ADR Raw Data'!$B$6:$BE$43,'ADR Raw Data'!BE$1,FALSE)</f>
        <v>3.9126714004094101</v>
      </c>
      <c r="AT26" s="64">
        <f>VLOOKUP($A26,'RevPAR Raw Data'!$B$6:$BE$43,'RevPAR Raw Data'!AG$1,FALSE)</f>
        <v>54.4403756375049</v>
      </c>
      <c r="AU26" s="65">
        <f>VLOOKUP($A26,'RevPAR Raw Data'!$B$6:$BE$43,'RevPAR Raw Data'!AH$1,FALSE)</f>
        <v>57.457729011376998</v>
      </c>
      <c r="AV26" s="65">
        <f>VLOOKUP($A26,'RevPAR Raw Data'!$B$6:$BE$43,'RevPAR Raw Data'!AI$1,FALSE)</f>
        <v>63.794375245194097</v>
      </c>
      <c r="AW26" s="65">
        <f>VLOOKUP($A26,'RevPAR Raw Data'!$B$6:$BE$43,'RevPAR Raw Data'!AJ$1,FALSE)</f>
        <v>68.155025009807702</v>
      </c>
      <c r="AX26" s="65">
        <f>VLOOKUP($A26,'RevPAR Raw Data'!$B$6:$BE$43,'RevPAR Raw Data'!AK$1,FALSE)</f>
        <v>65.902037073362095</v>
      </c>
      <c r="AY26" s="66">
        <f>VLOOKUP($A26,'RevPAR Raw Data'!$B$6:$BE$43,'RevPAR Raw Data'!AL$1,FALSE)</f>
        <v>61.9499083954491</v>
      </c>
      <c r="AZ26" s="65">
        <f>VLOOKUP($A26,'RevPAR Raw Data'!$B$6:$BE$43,'RevPAR Raw Data'!AN$1,FALSE)</f>
        <v>81.528675460965005</v>
      </c>
      <c r="BA26" s="65">
        <f>VLOOKUP($A26,'RevPAR Raw Data'!$B$6:$BE$43,'RevPAR Raw Data'!AO$1,FALSE)</f>
        <v>83.189708709297705</v>
      </c>
      <c r="BB26" s="66">
        <f>VLOOKUP($A26,'RevPAR Raw Data'!$B$6:$BE$43,'RevPAR Raw Data'!AP$1,FALSE)</f>
        <v>82.359192085131397</v>
      </c>
      <c r="BC26" s="67">
        <f>VLOOKUP($A26,'RevPAR Raw Data'!$B$6:$BE$43,'RevPAR Raw Data'!AR$1,FALSE)</f>
        <v>67.781132306786901</v>
      </c>
      <c r="BE26" s="59">
        <f>VLOOKUP($A26,'RevPAR Raw Data'!$B$6:$BE$43,'RevPAR Raw Data'!AT$1,FALSE)</f>
        <v>8.8768325996442492</v>
      </c>
      <c r="BF26" s="60">
        <f>VLOOKUP($A26,'RevPAR Raw Data'!$B$6:$BE$43,'RevPAR Raw Data'!AU$1,FALSE)</f>
        <v>2.0224659087624799</v>
      </c>
      <c r="BG26" s="60">
        <f>VLOOKUP($A26,'RevPAR Raw Data'!$B$6:$BE$43,'RevPAR Raw Data'!AV$1,FALSE)</f>
        <v>4.8500093656982903</v>
      </c>
      <c r="BH26" s="60">
        <f>VLOOKUP($A26,'RevPAR Raw Data'!$B$6:$BE$43,'RevPAR Raw Data'!AW$1,FALSE)</f>
        <v>10.7814042518227</v>
      </c>
      <c r="BI26" s="60">
        <f>VLOOKUP($A26,'RevPAR Raw Data'!$B$6:$BE$43,'RevPAR Raw Data'!AX$1,FALSE)</f>
        <v>4.8111720741995097</v>
      </c>
      <c r="BJ26" s="61">
        <f>VLOOKUP($A26,'RevPAR Raw Data'!$B$6:$BE$43,'RevPAR Raw Data'!AY$1,FALSE)</f>
        <v>6.2376156966780698</v>
      </c>
      <c r="BK26" s="60">
        <f>VLOOKUP($A26,'RevPAR Raw Data'!$B$6:$BE$43,'RevPAR Raw Data'!BA$1,FALSE)</f>
        <v>-1.0872272274043899</v>
      </c>
      <c r="BL26" s="60">
        <f>VLOOKUP($A26,'RevPAR Raw Data'!$B$6:$BE$43,'RevPAR Raw Data'!BB$1,FALSE)</f>
        <v>-4.9149286528103104</v>
      </c>
      <c r="BM26" s="61">
        <f>VLOOKUP($A26,'RevPAR Raw Data'!$B$6:$BE$43,'RevPAR Raw Data'!BC$1,FALSE)</f>
        <v>-3.05812750905437</v>
      </c>
      <c r="BN26" s="62">
        <f>VLOOKUP($A26,'RevPAR Raw Data'!$B$6:$BE$43,'RevPAR Raw Data'!BE$1,FALSE)</f>
        <v>2.81495218194457</v>
      </c>
    </row>
    <row r="27" spans="1:66" x14ac:dyDescent="0.35">
      <c r="A27" s="78" t="s">
        <v>48</v>
      </c>
      <c r="B27" s="59">
        <f>VLOOKUP($A27,'Occupancy Raw Data'!$B$6:$BE$43,'Occupancy Raw Data'!AG$1,FALSE)</f>
        <v>50.697980684811199</v>
      </c>
      <c r="C27" s="60">
        <f>VLOOKUP($A27,'Occupancy Raw Data'!$B$6:$BE$43,'Occupancy Raw Data'!AH$1,FALSE)</f>
        <v>56.496927129060502</v>
      </c>
      <c r="D27" s="60">
        <f>VLOOKUP($A27,'Occupancy Raw Data'!$B$6:$BE$43,'Occupancy Raw Data'!AI$1,FALSE)</f>
        <v>65.935030728709293</v>
      </c>
      <c r="E27" s="60">
        <f>VLOOKUP($A27,'Occupancy Raw Data'!$B$6:$BE$43,'Occupancy Raw Data'!AJ$1,FALSE)</f>
        <v>65.166812993854194</v>
      </c>
      <c r="F27" s="60">
        <f>VLOOKUP($A27,'Occupancy Raw Data'!$B$6:$BE$43,'Occupancy Raw Data'!AK$1,FALSE)</f>
        <v>63.9859525899912</v>
      </c>
      <c r="G27" s="61">
        <f>VLOOKUP($A27,'Occupancy Raw Data'!$B$6:$BE$43,'Occupancy Raw Data'!AL$1,FALSE)</f>
        <v>60.456540825285302</v>
      </c>
      <c r="H27" s="60">
        <f>VLOOKUP($A27,'Occupancy Raw Data'!$B$6:$BE$43,'Occupancy Raw Data'!AN$1,FALSE)</f>
        <v>67.695346795434503</v>
      </c>
      <c r="I27" s="60">
        <f>VLOOKUP($A27,'Occupancy Raw Data'!$B$6:$BE$43,'Occupancy Raw Data'!AO$1,FALSE)</f>
        <v>67.352941176470495</v>
      </c>
      <c r="J27" s="61">
        <f>VLOOKUP($A27,'Occupancy Raw Data'!$B$6:$BE$43,'Occupancy Raw Data'!AP$1,FALSE)</f>
        <v>67.524143985952506</v>
      </c>
      <c r="K27" s="62">
        <f>VLOOKUP($A27,'Occupancy Raw Data'!$B$6:$BE$43,'Occupancy Raw Data'!AR$1,FALSE)</f>
        <v>62.475856014047402</v>
      </c>
      <c r="M27" s="59">
        <f>VLOOKUP($A27,'Occupancy Raw Data'!$B$6:$BE$43,'Occupancy Raw Data'!AT$1,FALSE)</f>
        <v>-8.7090670488041795</v>
      </c>
      <c r="N27" s="60">
        <f>VLOOKUP($A27,'Occupancy Raw Data'!$B$6:$BE$43,'Occupancy Raw Data'!AU$1,FALSE)</f>
        <v>-7.9843521724471902</v>
      </c>
      <c r="O27" s="60">
        <f>VLOOKUP($A27,'Occupancy Raw Data'!$B$6:$BE$43,'Occupancy Raw Data'!AV$1,FALSE)</f>
        <v>2.4082895377451701</v>
      </c>
      <c r="P27" s="60">
        <f>VLOOKUP($A27,'Occupancy Raw Data'!$B$6:$BE$43,'Occupancy Raw Data'!AW$1,FALSE)</f>
        <v>-0.93248616355971103</v>
      </c>
      <c r="Q27" s="60">
        <f>VLOOKUP($A27,'Occupancy Raw Data'!$B$6:$BE$43,'Occupancy Raw Data'!AX$1,FALSE)</f>
        <v>-1.9135424389929401</v>
      </c>
      <c r="R27" s="61">
        <f>VLOOKUP($A27,'Occupancy Raw Data'!$B$6:$BE$43,'Occupancy Raw Data'!AY$1,FALSE)</f>
        <v>-3.2177174659288799</v>
      </c>
      <c r="S27" s="60">
        <f>VLOOKUP($A27,'Occupancy Raw Data'!$B$6:$BE$43,'Occupancy Raw Data'!BA$1,FALSE)</f>
        <v>-3.5386965043032501</v>
      </c>
      <c r="T27" s="60">
        <f>VLOOKUP($A27,'Occupancy Raw Data'!$B$6:$BE$43,'Occupancy Raw Data'!BB$1,FALSE)</f>
        <v>-7.0869776482021303</v>
      </c>
      <c r="U27" s="61">
        <f>VLOOKUP($A27,'Occupancy Raw Data'!$B$6:$BE$43,'Occupancy Raw Data'!BC$1,FALSE)</f>
        <v>-5.3415820628364497</v>
      </c>
      <c r="V27" s="62">
        <f>VLOOKUP($A27,'Occupancy Raw Data'!$B$6:$BE$43,'Occupancy Raw Data'!BE$1,FALSE)</f>
        <v>-3.8836704805756299</v>
      </c>
      <c r="X27" s="64">
        <f>VLOOKUP($A27,'ADR Raw Data'!$B$6:$BE$43,'ADR Raw Data'!AG$1,FALSE)</f>
        <v>90.696216122608007</v>
      </c>
      <c r="Y27" s="65">
        <f>VLOOKUP($A27,'ADR Raw Data'!$B$6:$BE$43,'ADR Raw Data'!AH$1,FALSE)</f>
        <v>96.330101010101004</v>
      </c>
      <c r="Z27" s="65">
        <f>VLOOKUP($A27,'ADR Raw Data'!$B$6:$BE$43,'ADR Raw Data'!AI$1,FALSE)</f>
        <v>100.86758788282199</v>
      </c>
      <c r="AA27" s="65">
        <f>VLOOKUP($A27,'ADR Raw Data'!$B$6:$BE$43,'ADR Raw Data'!AJ$1,FALSE)</f>
        <v>99.356868305826794</v>
      </c>
      <c r="AB27" s="65">
        <f>VLOOKUP($A27,'ADR Raw Data'!$B$6:$BE$43,'ADR Raw Data'!AK$1,FALSE)</f>
        <v>97.248667672886896</v>
      </c>
      <c r="AC27" s="66">
        <f>VLOOKUP($A27,'ADR Raw Data'!$B$6:$BE$43,'ADR Raw Data'!AL$1,FALSE)</f>
        <v>97.221891664246201</v>
      </c>
      <c r="AD27" s="65">
        <f>VLOOKUP($A27,'ADR Raw Data'!$B$6:$BE$43,'ADR Raw Data'!AN$1,FALSE)</f>
        <v>105.808493612606</v>
      </c>
      <c r="AE27" s="65">
        <f>VLOOKUP($A27,'ADR Raw Data'!$B$6:$BE$43,'ADR Raw Data'!AO$1,FALSE)</f>
        <v>106.958414260574</v>
      </c>
      <c r="AF27" s="66">
        <f>VLOOKUP($A27,'ADR Raw Data'!$B$6:$BE$43,'ADR Raw Data'!AP$1,FALSE)</f>
        <v>106.381996164347</v>
      </c>
      <c r="AG27" s="67">
        <f>VLOOKUP($A27,'ADR Raw Data'!$B$6:$BE$43,'ADR Raw Data'!AR$1,FALSE)</f>
        <v>100.050541937685</v>
      </c>
      <c r="AI27" s="59">
        <f>VLOOKUP($A27,'ADR Raw Data'!$B$6:$BE$43,'ADR Raw Data'!AT$1,FALSE)</f>
        <v>7.0209898650327398</v>
      </c>
      <c r="AJ27" s="60">
        <f>VLOOKUP($A27,'ADR Raw Data'!$B$6:$BE$43,'ADR Raw Data'!AU$1,FALSE)</f>
        <v>12.219067155984799</v>
      </c>
      <c r="AK27" s="60">
        <f>VLOOKUP($A27,'ADR Raw Data'!$B$6:$BE$43,'ADR Raw Data'!AV$1,FALSE)</f>
        <v>14.2601512466715</v>
      </c>
      <c r="AL27" s="60">
        <f>VLOOKUP($A27,'ADR Raw Data'!$B$6:$BE$43,'ADR Raw Data'!AW$1,FALSE)</f>
        <v>12.8564021355931</v>
      </c>
      <c r="AM27" s="60">
        <f>VLOOKUP($A27,'ADR Raw Data'!$B$6:$BE$43,'ADR Raw Data'!AX$1,FALSE)</f>
        <v>11.997182499261701</v>
      </c>
      <c r="AN27" s="61">
        <f>VLOOKUP($A27,'ADR Raw Data'!$B$6:$BE$43,'ADR Raw Data'!AY$1,FALSE)</f>
        <v>11.982884201705099</v>
      </c>
      <c r="AO27" s="60">
        <f>VLOOKUP($A27,'ADR Raw Data'!$B$6:$BE$43,'ADR Raw Data'!BA$1,FALSE)</f>
        <v>13.042176606768299</v>
      </c>
      <c r="AP27" s="60">
        <f>VLOOKUP($A27,'ADR Raw Data'!$B$6:$BE$43,'ADR Raw Data'!BB$1,FALSE)</f>
        <v>10.560672212970699</v>
      </c>
      <c r="AQ27" s="61">
        <f>VLOOKUP($A27,'ADR Raw Data'!$B$6:$BE$43,'ADR Raw Data'!BC$1,FALSE)</f>
        <v>11.7495411730408</v>
      </c>
      <c r="AR27" s="62">
        <f>VLOOKUP($A27,'ADR Raw Data'!$B$6:$BE$43,'ADR Raw Data'!BE$1,FALSE)</f>
        <v>11.8563062398198</v>
      </c>
      <c r="AT27" s="64">
        <f>VLOOKUP($A27,'RevPAR Raw Data'!$B$6:$BE$43,'RevPAR Raw Data'!AG$1,FALSE)</f>
        <v>45.981150131694399</v>
      </c>
      <c r="AU27" s="65">
        <f>VLOOKUP($A27,'RevPAR Raw Data'!$B$6:$BE$43,'RevPAR Raw Data'!AH$1,FALSE)</f>
        <v>54.4235469710272</v>
      </c>
      <c r="AV27" s="65">
        <f>VLOOKUP($A27,'RevPAR Raw Data'!$B$6:$BE$43,'RevPAR Raw Data'!AI$1,FALSE)</f>
        <v>66.507075065847204</v>
      </c>
      <c r="AW27" s="65">
        <f>VLOOKUP($A27,'RevPAR Raw Data'!$B$6:$BE$43,'RevPAR Raw Data'!AJ$1,FALSE)</f>
        <v>64.747704565408199</v>
      </c>
      <c r="AX27" s="65">
        <f>VLOOKUP($A27,'RevPAR Raw Data'!$B$6:$BE$43,'RevPAR Raw Data'!AK$1,FALSE)</f>
        <v>62.225486391571501</v>
      </c>
      <c r="AY27" s="66">
        <f>VLOOKUP($A27,'RevPAR Raw Data'!$B$6:$BE$43,'RevPAR Raw Data'!AL$1,FALSE)</f>
        <v>58.776992625109699</v>
      </c>
      <c r="AZ27" s="65">
        <f>VLOOKUP($A27,'RevPAR Raw Data'!$B$6:$BE$43,'RevPAR Raw Data'!AN$1,FALSE)</f>
        <v>71.627426690079005</v>
      </c>
      <c r="BA27" s="65">
        <f>VLOOKUP($A27,'RevPAR Raw Data'!$B$6:$BE$43,'RevPAR Raw Data'!AO$1,FALSE)</f>
        <v>72.039637840210702</v>
      </c>
      <c r="BB27" s="66">
        <f>VLOOKUP($A27,'RevPAR Raw Data'!$B$6:$BE$43,'RevPAR Raw Data'!AP$1,FALSE)</f>
        <v>71.833532265144797</v>
      </c>
      <c r="BC27" s="67">
        <f>VLOOKUP($A27,'RevPAR Raw Data'!$B$6:$BE$43,'RevPAR Raw Data'!AR$1,FALSE)</f>
        <v>62.507432522262597</v>
      </c>
      <c r="BE27" s="59">
        <f>VLOOKUP($A27,'RevPAR Raw Data'!$B$6:$BE$43,'RevPAR Raw Data'!AT$1,FALSE)</f>
        <v>-2.2995398986068798</v>
      </c>
      <c r="BF27" s="60">
        <f>VLOOKUP($A27,'RevPAR Raw Data'!$B$6:$BE$43,'RevPAR Raw Data'!AU$1,FALSE)</f>
        <v>3.2591016296160298</v>
      </c>
      <c r="BG27" s="60">
        <f>VLOOKUP($A27,'RevPAR Raw Data'!$B$6:$BE$43,'RevPAR Raw Data'!AV$1,FALSE)</f>
        <v>17.0118665149569</v>
      </c>
      <c r="BH27" s="60">
        <f>VLOOKUP($A27,'RevPAR Raw Data'!$B$6:$BE$43,'RevPAR Raw Data'!AW$1,FALSE)</f>
        <v>11.804031800987399</v>
      </c>
      <c r="BI27" s="60">
        <f>VLOOKUP($A27,'RevPAR Raw Data'!$B$6:$BE$43,'RevPAR Raw Data'!AX$1,FALSE)</f>
        <v>9.8540688816619699</v>
      </c>
      <c r="BJ27" s="61">
        <f>VLOOKUP($A27,'RevPAR Raw Data'!$B$6:$BE$43,'RevPAR Raw Data'!AY$1,FALSE)</f>
        <v>8.3795913778959807</v>
      </c>
      <c r="BK27" s="60">
        <f>VLOOKUP($A27,'RevPAR Raw Data'!$B$6:$BE$43,'RevPAR Raw Data'!BA$1,FALSE)</f>
        <v>9.0419570547962902</v>
      </c>
      <c r="BL27" s="60">
        <f>VLOOKUP($A27,'RevPAR Raw Data'!$B$6:$BE$43,'RevPAR Raw Data'!BB$1,FALSE)</f>
        <v>2.7252620855354799</v>
      </c>
      <c r="BM27" s="61">
        <f>VLOOKUP($A27,'RevPAR Raw Data'!$B$6:$BE$43,'RevPAR Raw Data'!BC$1,FALSE)</f>
        <v>5.7803477264396896</v>
      </c>
      <c r="BN27" s="62">
        <f>VLOOKUP($A27,'RevPAR Raw Data'!$B$6:$BE$43,'RevPAR Raw Data'!BE$1,FALSE)</f>
        <v>7.5121758937216399</v>
      </c>
    </row>
    <row r="28" spans="1:66" x14ac:dyDescent="0.35">
      <c r="A28" s="78" t="s">
        <v>49</v>
      </c>
      <c r="B28" s="59">
        <f>VLOOKUP($A28,'Occupancy Raw Data'!$B$6:$BE$43,'Occupancy Raw Data'!AG$1,FALSE)</f>
        <v>55.898808075893903</v>
      </c>
      <c r="C28" s="60">
        <f>VLOOKUP($A28,'Occupancy Raw Data'!$B$6:$BE$43,'Occupancy Raw Data'!AH$1,FALSE)</f>
        <v>63.542933592799798</v>
      </c>
      <c r="D28" s="60">
        <f>VLOOKUP($A28,'Occupancy Raw Data'!$B$6:$BE$43,'Occupancy Raw Data'!AI$1,FALSE)</f>
        <v>67.027487229384505</v>
      </c>
      <c r="E28" s="60">
        <f>VLOOKUP($A28,'Occupancy Raw Data'!$B$6:$BE$43,'Occupancy Raw Data'!AJ$1,FALSE)</f>
        <v>73.662126003405405</v>
      </c>
      <c r="F28" s="60">
        <f>VLOOKUP($A28,'Occupancy Raw Data'!$B$6:$BE$43,'Occupancy Raw Data'!AK$1,FALSE)</f>
        <v>72.2999270250547</v>
      </c>
      <c r="G28" s="61">
        <f>VLOOKUP($A28,'Occupancy Raw Data'!$B$6:$BE$43,'Occupancy Raw Data'!AL$1,FALSE)</f>
        <v>66.486256385307698</v>
      </c>
      <c r="H28" s="60">
        <f>VLOOKUP($A28,'Occupancy Raw Data'!$B$6:$BE$43,'Occupancy Raw Data'!AN$1,FALSE)</f>
        <v>74.659450255412295</v>
      </c>
      <c r="I28" s="60">
        <f>VLOOKUP($A28,'Occupancy Raw Data'!$B$6:$BE$43,'Occupancy Raw Data'!AO$1,FALSE)</f>
        <v>77.7608854293359</v>
      </c>
      <c r="J28" s="61">
        <f>VLOOKUP($A28,'Occupancy Raw Data'!$B$6:$BE$43,'Occupancy Raw Data'!AP$1,FALSE)</f>
        <v>76.210167842374105</v>
      </c>
      <c r="K28" s="62">
        <f>VLOOKUP($A28,'Occupancy Raw Data'!$B$6:$BE$43,'Occupancy Raw Data'!AR$1,FALSE)</f>
        <v>69.264516801612302</v>
      </c>
      <c r="M28" s="59">
        <f>VLOOKUP($A28,'Occupancy Raw Data'!$B$6:$BE$43,'Occupancy Raw Data'!AT$1,FALSE)</f>
        <v>6.0035170988914803</v>
      </c>
      <c r="N28" s="60">
        <f>VLOOKUP($A28,'Occupancy Raw Data'!$B$6:$BE$43,'Occupancy Raw Data'!AU$1,FALSE)</f>
        <v>11.1503352501012</v>
      </c>
      <c r="O28" s="60">
        <f>VLOOKUP($A28,'Occupancy Raw Data'!$B$6:$BE$43,'Occupancy Raw Data'!AV$1,FALSE)</f>
        <v>3.6458294212098799</v>
      </c>
      <c r="P28" s="60">
        <f>VLOOKUP($A28,'Occupancy Raw Data'!$B$6:$BE$43,'Occupancy Raw Data'!AW$1,FALSE)</f>
        <v>11.748427680086101</v>
      </c>
      <c r="Q28" s="60">
        <f>VLOOKUP($A28,'Occupancy Raw Data'!$B$6:$BE$43,'Occupancy Raw Data'!AX$1,FALSE)</f>
        <v>10.0130560809753</v>
      </c>
      <c r="R28" s="61">
        <f>VLOOKUP($A28,'Occupancy Raw Data'!$B$6:$BE$43,'Occupancy Raw Data'!AY$1,FALSE)</f>
        <v>8.5637379043568007</v>
      </c>
      <c r="S28" s="60">
        <f>VLOOKUP($A28,'Occupancy Raw Data'!$B$6:$BE$43,'Occupancy Raw Data'!BA$1,FALSE)</f>
        <v>2.90042791024716</v>
      </c>
      <c r="T28" s="60">
        <f>VLOOKUP($A28,'Occupancy Raw Data'!$B$6:$BE$43,'Occupancy Raw Data'!BB$1,FALSE)</f>
        <v>1.34601884784322</v>
      </c>
      <c r="U28" s="61">
        <f>VLOOKUP($A28,'Occupancy Raw Data'!$B$6:$BE$43,'Occupancy Raw Data'!BC$1,FALSE)</f>
        <v>2.1014973734567999</v>
      </c>
      <c r="V28" s="62">
        <f>VLOOKUP($A28,'Occupancy Raw Data'!$B$6:$BE$43,'Occupancy Raw Data'!BE$1,FALSE)</f>
        <v>6.4457981839466099</v>
      </c>
      <c r="X28" s="64">
        <f>VLOOKUP($A28,'ADR Raw Data'!$B$6:$BE$43,'ADR Raw Data'!AG$1,FALSE)</f>
        <v>136.815968233246</v>
      </c>
      <c r="Y28" s="65">
        <f>VLOOKUP($A28,'ADR Raw Data'!$B$6:$BE$43,'ADR Raw Data'!AH$1,FALSE)</f>
        <v>132.333830988611</v>
      </c>
      <c r="Z28" s="65">
        <f>VLOOKUP($A28,'ADR Raw Data'!$B$6:$BE$43,'ADR Raw Data'!AI$1,FALSE)</f>
        <v>131.35044819452</v>
      </c>
      <c r="AA28" s="65">
        <f>VLOOKUP($A28,'ADR Raw Data'!$B$6:$BE$43,'ADR Raw Data'!AJ$1,FALSE)</f>
        <v>135.130646412944</v>
      </c>
      <c r="AB28" s="65">
        <f>VLOOKUP($A28,'ADR Raw Data'!$B$6:$BE$43,'ADR Raw Data'!AK$1,FALSE)</f>
        <v>141.39585415089499</v>
      </c>
      <c r="AC28" s="66">
        <f>VLOOKUP($A28,'ADR Raw Data'!$B$6:$BE$43,'ADR Raw Data'!AL$1,FALSE)</f>
        <v>135.479850910088</v>
      </c>
      <c r="AD28" s="65">
        <f>VLOOKUP($A28,'ADR Raw Data'!$B$6:$BE$43,'ADR Raw Data'!AN$1,FALSE)</f>
        <v>180.492665146208</v>
      </c>
      <c r="AE28" s="65">
        <f>VLOOKUP($A28,'ADR Raw Data'!$B$6:$BE$43,'ADR Raw Data'!AO$1,FALSE)</f>
        <v>185.096755298349</v>
      </c>
      <c r="AF28" s="66">
        <f>VLOOKUP($A28,'ADR Raw Data'!$B$6:$BE$43,'ADR Raw Data'!AP$1,FALSE)</f>
        <v>182.841552026811</v>
      </c>
      <c r="AG28" s="67">
        <f>VLOOKUP($A28,'ADR Raw Data'!$B$6:$BE$43,'ADR Raw Data'!AR$1,FALSE)</f>
        <v>150.368707872919</v>
      </c>
      <c r="AI28" s="59">
        <f>VLOOKUP($A28,'ADR Raw Data'!$B$6:$BE$43,'ADR Raw Data'!AT$1,FALSE)</f>
        <v>13.3067589730667</v>
      </c>
      <c r="AJ28" s="60">
        <f>VLOOKUP($A28,'ADR Raw Data'!$B$6:$BE$43,'ADR Raw Data'!AU$1,FALSE)</f>
        <v>15.939828856020499</v>
      </c>
      <c r="AK28" s="60">
        <f>VLOOKUP($A28,'ADR Raw Data'!$B$6:$BE$43,'ADR Raw Data'!AV$1,FALSE)</f>
        <v>14.656967865898901</v>
      </c>
      <c r="AL28" s="60">
        <f>VLOOKUP($A28,'ADR Raw Data'!$B$6:$BE$43,'ADR Raw Data'!AW$1,FALSE)</f>
        <v>16.818091919867602</v>
      </c>
      <c r="AM28" s="60">
        <f>VLOOKUP($A28,'ADR Raw Data'!$B$6:$BE$43,'ADR Raw Data'!AX$1,FALSE)</f>
        <v>17.914383958978298</v>
      </c>
      <c r="AN28" s="61">
        <f>VLOOKUP($A28,'ADR Raw Data'!$B$6:$BE$43,'ADR Raw Data'!AY$1,FALSE)</f>
        <v>15.8575622945978</v>
      </c>
      <c r="AO28" s="60">
        <f>VLOOKUP($A28,'ADR Raw Data'!$B$6:$BE$43,'ADR Raw Data'!BA$1,FALSE)</f>
        <v>13.613016175016501</v>
      </c>
      <c r="AP28" s="60">
        <f>VLOOKUP($A28,'ADR Raw Data'!$B$6:$BE$43,'ADR Raw Data'!BB$1,FALSE)</f>
        <v>12.205466958029399</v>
      </c>
      <c r="AQ28" s="61">
        <f>VLOOKUP($A28,'ADR Raw Data'!$B$6:$BE$43,'ADR Raw Data'!BC$1,FALSE)</f>
        <v>12.8655283566147</v>
      </c>
      <c r="AR28" s="62">
        <f>VLOOKUP($A28,'ADR Raw Data'!$B$6:$BE$43,'ADR Raw Data'!BE$1,FALSE)</f>
        <v>14.170397470712</v>
      </c>
      <c r="AT28" s="64">
        <f>VLOOKUP($A28,'RevPAR Raw Data'!$B$6:$BE$43,'RevPAR Raw Data'!AG$1,FALSE)</f>
        <v>76.478495499878306</v>
      </c>
      <c r="AU28" s="65">
        <f>VLOOKUP($A28,'RevPAR Raw Data'!$B$6:$BE$43,'RevPAR Raw Data'!AH$1,FALSE)</f>
        <v>84.088798345901196</v>
      </c>
      <c r="AV28" s="65">
        <f>VLOOKUP($A28,'RevPAR Raw Data'!$B$6:$BE$43,'RevPAR Raw Data'!AI$1,FALSE)</f>
        <v>88.040904889321297</v>
      </c>
      <c r="AW28" s="65">
        <f>VLOOKUP($A28,'RevPAR Raw Data'!$B$6:$BE$43,'RevPAR Raw Data'!AJ$1,FALSE)</f>
        <v>99.540107029919696</v>
      </c>
      <c r="AX28" s="65">
        <f>VLOOKUP($A28,'RevPAR Raw Data'!$B$6:$BE$43,'RevPAR Raw Data'!AK$1,FALSE)</f>
        <v>102.22909936755001</v>
      </c>
      <c r="AY28" s="66">
        <f>VLOOKUP($A28,'RevPAR Raw Data'!$B$6:$BE$43,'RevPAR Raw Data'!AL$1,FALSE)</f>
        <v>90.075481026514197</v>
      </c>
      <c r="AZ28" s="65">
        <f>VLOOKUP($A28,'RevPAR Raw Data'!$B$6:$BE$43,'RevPAR Raw Data'!AN$1,FALSE)</f>
        <v>134.75483154950101</v>
      </c>
      <c r="BA28" s="65">
        <f>VLOOKUP($A28,'RevPAR Raw Data'!$B$6:$BE$43,'RevPAR Raw Data'!AO$1,FALSE)</f>
        <v>143.93287582096801</v>
      </c>
      <c r="BB28" s="66">
        <f>VLOOKUP($A28,'RevPAR Raw Data'!$B$6:$BE$43,'RevPAR Raw Data'!AP$1,FALSE)</f>
        <v>139.343853685234</v>
      </c>
      <c r="BC28" s="67">
        <f>VLOOKUP($A28,'RevPAR Raw Data'!$B$6:$BE$43,'RevPAR Raw Data'!AR$1,FALSE)</f>
        <v>104.152158929005</v>
      </c>
      <c r="BE28" s="59">
        <f>VLOOKUP($A28,'RevPAR Raw Data'!$B$6:$BE$43,'RevPAR Raw Data'!AT$1,FALSE)</f>
        <v>20.109149622214499</v>
      </c>
      <c r="BF28" s="60">
        <f>VLOOKUP($A28,'RevPAR Raw Data'!$B$6:$BE$43,'RevPAR Raw Data'!AU$1,FALSE)</f>
        <v>28.8675084618604</v>
      </c>
      <c r="BG28" s="60">
        <f>VLOOKUP($A28,'RevPAR Raw Data'!$B$6:$BE$43,'RevPAR Raw Data'!AV$1,FALSE)</f>
        <v>18.837165333821002</v>
      </c>
      <c r="BH28" s="60">
        <f>VLOOKUP($A28,'RevPAR Raw Data'!$B$6:$BE$43,'RevPAR Raw Data'!AW$1,FALSE)</f>
        <v>30.542380966329802</v>
      </c>
      <c r="BI28" s="60">
        <f>VLOOKUP($A28,'RevPAR Raw Data'!$B$6:$BE$43,'RevPAR Raw Data'!AX$1,FALSE)</f>
        <v>29.7212173523274</v>
      </c>
      <c r="BJ28" s="61">
        <f>VLOOKUP($A28,'RevPAR Raw Data'!$B$6:$BE$43,'RevPAR Raw Data'!AY$1,FALSE)</f>
        <v>25.7793002718841</v>
      </c>
      <c r="BK28" s="60">
        <f>VLOOKUP($A28,'RevPAR Raw Data'!$B$6:$BE$43,'RevPAR Raw Data'!BA$1,FALSE)</f>
        <v>16.908279805830301</v>
      </c>
      <c r="BL28" s="60">
        <f>VLOOKUP($A28,'RevPAR Raw Data'!$B$6:$BE$43,'RevPAR Raw Data'!BB$1,FALSE)</f>
        <v>13.715773691595</v>
      </c>
      <c r="BM28" s="61">
        <f>VLOOKUP($A28,'RevPAR Raw Data'!$B$6:$BE$43,'RevPAR Raw Data'!BC$1,FALSE)</f>
        <v>15.2373944705671</v>
      </c>
      <c r="BN28" s="62">
        <f>VLOOKUP($A28,'RevPAR Raw Data'!$B$6:$BE$43,'RevPAR Raw Data'!BE$1,FALSE)</f>
        <v>21.529590877483798</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53.155195480897802</v>
      </c>
      <c r="C30" s="60">
        <f>VLOOKUP($A30,'Occupancy Raw Data'!$B$6:$BE$43,'Occupancy Raw Data'!AH$1,FALSE)</f>
        <v>61.052475100341901</v>
      </c>
      <c r="D30" s="60">
        <f>VLOOKUP($A30,'Occupancy Raw Data'!$B$6:$BE$43,'Occupancy Raw Data'!AI$1,FALSE)</f>
        <v>67.310836925821306</v>
      </c>
      <c r="E30" s="60">
        <f>VLOOKUP($A30,'Occupancy Raw Data'!$B$6:$BE$43,'Occupancy Raw Data'!AJ$1,FALSE)</f>
        <v>73.231009365244503</v>
      </c>
      <c r="F30" s="60">
        <f>VLOOKUP($A30,'Occupancy Raw Data'!$B$6:$BE$43,'Occupancy Raw Data'!AK$1,FALSE)</f>
        <v>71.369109558495595</v>
      </c>
      <c r="G30" s="61">
        <f>VLOOKUP($A30,'Occupancy Raw Data'!$B$6:$BE$43,'Occupancy Raw Data'!AL$1,FALSE)</f>
        <v>65.223725286160203</v>
      </c>
      <c r="H30" s="60">
        <f>VLOOKUP($A30,'Occupancy Raw Data'!$B$6:$BE$43,'Occupancy Raw Data'!AN$1,FALSE)</f>
        <v>77.3487438679946</v>
      </c>
      <c r="I30" s="60">
        <f>VLOOKUP($A30,'Occupancy Raw Data'!$B$6:$BE$43,'Occupancy Raw Data'!AO$1,FALSE)</f>
        <v>76.519994053812894</v>
      </c>
      <c r="J30" s="61">
        <f>VLOOKUP($A30,'Occupancy Raw Data'!$B$6:$BE$43,'Occupancy Raw Data'!AP$1,FALSE)</f>
        <v>76.934368960903797</v>
      </c>
      <c r="K30" s="62">
        <f>VLOOKUP($A30,'Occupancy Raw Data'!$B$6:$BE$43,'Occupancy Raw Data'!AR$1,FALSE)</f>
        <v>68.569623478944095</v>
      </c>
      <c r="M30" s="59">
        <f>VLOOKUP($A30,'Occupancy Raw Data'!$B$6:$BE$43,'Occupancy Raw Data'!AT$1,FALSE)</f>
        <v>1.4774150322559501</v>
      </c>
      <c r="N30" s="60">
        <f>VLOOKUP($A30,'Occupancy Raw Data'!$B$6:$BE$43,'Occupancy Raw Data'!AU$1,FALSE)</f>
        <v>1.70878355928972</v>
      </c>
      <c r="O30" s="60">
        <f>VLOOKUP($A30,'Occupancy Raw Data'!$B$6:$BE$43,'Occupancy Raw Data'!AV$1,FALSE)</f>
        <v>1.3351850318377001</v>
      </c>
      <c r="P30" s="60">
        <f>VLOOKUP($A30,'Occupancy Raw Data'!$B$6:$BE$43,'Occupancy Raw Data'!AW$1,FALSE)</f>
        <v>4.7357903455529602</v>
      </c>
      <c r="Q30" s="60">
        <f>VLOOKUP($A30,'Occupancy Raw Data'!$B$6:$BE$43,'Occupancy Raw Data'!AX$1,FALSE)</f>
        <v>-1.39467408656386</v>
      </c>
      <c r="R30" s="61">
        <f>VLOOKUP($A30,'Occupancy Raw Data'!$B$6:$BE$43,'Occupancy Raw Data'!AY$1,FALSE)</f>
        <v>1.5447457609218</v>
      </c>
      <c r="S30" s="60">
        <f>VLOOKUP($A30,'Occupancy Raw Data'!$B$6:$BE$43,'Occupancy Raw Data'!BA$1,FALSE)</f>
        <v>-3.2630296648854098</v>
      </c>
      <c r="T30" s="60">
        <f>VLOOKUP($A30,'Occupancy Raw Data'!$B$6:$BE$43,'Occupancy Raw Data'!BB$1,FALSE)</f>
        <v>-2.5210131878033399</v>
      </c>
      <c r="U30" s="61">
        <f>VLOOKUP($A30,'Occupancy Raw Data'!$B$6:$BE$43,'Occupancy Raw Data'!BC$1,FALSE)</f>
        <v>-2.8954371017809799</v>
      </c>
      <c r="V30" s="62">
        <f>VLOOKUP($A30,'Occupancy Raw Data'!$B$6:$BE$43,'Occupancy Raw Data'!BE$1,FALSE)</f>
        <v>6.5842803205192396E-2</v>
      </c>
      <c r="X30" s="64">
        <f>VLOOKUP($A30,'ADR Raw Data'!$B$6:$BE$43,'ADR Raw Data'!AG$1,FALSE)</f>
        <v>90.231967419422404</v>
      </c>
      <c r="Y30" s="65">
        <f>VLOOKUP($A30,'ADR Raw Data'!$B$6:$BE$43,'ADR Raw Data'!AH$1,FALSE)</f>
        <v>94.138581081081</v>
      </c>
      <c r="Z30" s="65">
        <f>VLOOKUP($A30,'ADR Raw Data'!$B$6:$BE$43,'ADR Raw Data'!AI$1,FALSE)</f>
        <v>97.467532022968101</v>
      </c>
      <c r="AA30" s="65">
        <f>VLOOKUP($A30,'ADR Raw Data'!$B$6:$BE$43,'ADR Raw Data'!AJ$1,FALSE)</f>
        <v>100.091277340776</v>
      </c>
      <c r="AB30" s="65">
        <f>VLOOKUP($A30,'ADR Raw Data'!$B$6:$BE$43,'ADR Raw Data'!AK$1,FALSE)</f>
        <v>97.862221932930595</v>
      </c>
      <c r="AC30" s="66">
        <f>VLOOKUP($A30,'ADR Raw Data'!$B$6:$BE$43,'ADR Raw Data'!AL$1,FALSE)</f>
        <v>96.340517708997993</v>
      </c>
      <c r="AD30" s="65">
        <f>VLOOKUP($A30,'ADR Raw Data'!$B$6:$BE$43,'ADR Raw Data'!AN$1,FALSE)</f>
        <v>107.053772161629</v>
      </c>
      <c r="AE30" s="65">
        <f>VLOOKUP($A30,'ADR Raw Data'!$B$6:$BE$43,'ADR Raw Data'!AO$1,FALSE)</f>
        <v>106.96770033996999</v>
      </c>
      <c r="AF30" s="66">
        <f>VLOOKUP($A30,'ADR Raw Data'!$B$6:$BE$43,'ADR Raw Data'!AP$1,FALSE)</f>
        <v>107.01096804579301</v>
      </c>
      <c r="AG30" s="67">
        <f>VLOOKUP($A30,'ADR Raw Data'!$B$6:$BE$43,'ADR Raw Data'!AR$1,FALSE)</f>
        <v>99.761125933955299</v>
      </c>
      <c r="AI30" s="59">
        <f>VLOOKUP($A30,'ADR Raw Data'!$B$6:$BE$43,'ADR Raw Data'!AT$1,FALSE)</f>
        <v>4.1912963612371303</v>
      </c>
      <c r="AJ30" s="60">
        <f>VLOOKUP($A30,'ADR Raw Data'!$B$6:$BE$43,'ADR Raw Data'!AU$1,FALSE)</f>
        <v>5.1879364835801898</v>
      </c>
      <c r="AK30" s="60">
        <f>VLOOKUP($A30,'ADR Raw Data'!$B$6:$BE$43,'ADR Raw Data'!AV$1,FALSE)</f>
        <v>7.2666190368891899</v>
      </c>
      <c r="AL30" s="60">
        <f>VLOOKUP($A30,'ADR Raw Data'!$B$6:$BE$43,'ADR Raw Data'!AW$1,FALSE)</f>
        <v>7.3160711072067297</v>
      </c>
      <c r="AM30" s="60">
        <f>VLOOKUP($A30,'ADR Raw Data'!$B$6:$BE$43,'ADR Raw Data'!AX$1,FALSE)</f>
        <v>2.8911179610762798</v>
      </c>
      <c r="AN30" s="61">
        <f>VLOOKUP($A30,'ADR Raw Data'!$B$6:$BE$43,'ADR Raw Data'!AY$1,FALSE)</f>
        <v>5.4089468767769704</v>
      </c>
      <c r="AO30" s="60">
        <f>VLOOKUP($A30,'ADR Raw Data'!$B$6:$BE$43,'ADR Raw Data'!BA$1,FALSE)</f>
        <v>4.4420897351397697</v>
      </c>
      <c r="AP30" s="60">
        <f>VLOOKUP($A30,'ADR Raw Data'!$B$6:$BE$43,'ADR Raw Data'!BB$1,FALSE)</f>
        <v>2.4214576816942799</v>
      </c>
      <c r="AQ30" s="61">
        <f>VLOOKUP($A30,'ADR Raw Data'!$B$6:$BE$43,'ADR Raw Data'!BC$1,FALSE)</f>
        <v>3.4314537856376401</v>
      </c>
      <c r="AR30" s="62">
        <f>VLOOKUP($A30,'ADR Raw Data'!$B$6:$BE$43,'ADR Raw Data'!BE$1,FALSE)</f>
        <v>4.5826634141704101</v>
      </c>
      <c r="AT30" s="64">
        <f>VLOOKUP($A30,'RevPAR Raw Data'!$B$6:$BE$43,'RevPAR Raw Data'!AG$1,FALSE)</f>
        <v>47.962978668054099</v>
      </c>
      <c r="AU30" s="65">
        <f>VLOOKUP($A30,'RevPAR Raw Data'!$B$6:$BE$43,'RevPAR Raw Data'!AH$1,FALSE)</f>
        <v>57.4739337743422</v>
      </c>
      <c r="AV30" s="65">
        <f>VLOOKUP($A30,'RevPAR Raw Data'!$B$6:$BE$43,'RevPAR Raw Data'!AI$1,FALSE)</f>
        <v>65.606211535602696</v>
      </c>
      <c r="AW30" s="65">
        <f>VLOOKUP($A30,'RevPAR Raw Data'!$B$6:$BE$43,'RevPAR Raw Data'!AJ$1,FALSE)</f>
        <v>73.297852683216803</v>
      </c>
      <c r="AX30" s="65">
        <f>VLOOKUP($A30,'RevPAR Raw Data'!$B$6:$BE$43,'RevPAR Raw Data'!AK$1,FALSE)</f>
        <v>69.8433963876913</v>
      </c>
      <c r="AY30" s="66">
        <f>VLOOKUP($A30,'RevPAR Raw Data'!$B$6:$BE$43,'RevPAR Raw Data'!AL$1,FALSE)</f>
        <v>62.836874609781397</v>
      </c>
      <c r="AZ30" s="65">
        <f>VLOOKUP($A30,'RevPAR Raw Data'!$B$6:$BE$43,'RevPAR Raw Data'!AN$1,FALSE)</f>
        <v>82.804748030325499</v>
      </c>
      <c r="BA30" s="65">
        <f>VLOOKUP($A30,'RevPAR Raw Data'!$B$6:$BE$43,'RevPAR Raw Data'!AO$1,FALSE)</f>
        <v>81.851677939646194</v>
      </c>
      <c r="BB30" s="66">
        <f>VLOOKUP($A30,'RevPAR Raw Data'!$B$6:$BE$43,'RevPAR Raw Data'!AP$1,FALSE)</f>
        <v>82.328212984985797</v>
      </c>
      <c r="BC30" s="67">
        <f>VLOOKUP($A30,'RevPAR Raw Data'!$B$6:$BE$43,'RevPAR Raw Data'!AR$1,FALSE)</f>
        <v>68.405828431268404</v>
      </c>
      <c r="BE30" s="59">
        <f>VLOOKUP($A30,'RevPAR Raw Data'!$B$6:$BE$43,'RevPAR Raw Data'!AT$1,FALSE)</f>
        <v>5.7306342359803999</v>
      </c>
      <c r="BF30" s="60">
        <f>VLOOKUP($A30,'RevPAR Raw Data'!$B$6:$BE$43,'RevPAR Raw Data'!AU$1,FALSE)</f>
        <v>6.9853706485677298</v>
      </c>
      <c r="BG30" s="60">
        <f>VLOOKUP($A30,'RevPAR Raw Data'!$B$6:$BE$43,'RevPAR Raw Data'!AV$1,FALSE)</f>
        <v>8.6988268784281093</v>
      </c>
      <c r="BH30" s="60">
        <f>VLOOKUP($A30,'RevPAR Raw Data'!$B$6:$BE$43,'RevPAR Raw Data'!AW$1,FALSE)</f>
        <v>12.3983352419285</v>
      </c>
      <c r="BI30" s="60">
        <f>VLOOKUP($A30,'RevPAR Raw Data'!$B$6:$BE$43,'RevPAR Raw Data'!AX$1,FALSE)</f>
        <v>1.4561222014972901</v>
      </c>
      <c r="BJ30" s="61">
        <f>VLOOKUP($A30,'RevPAR Raw Data'!$B$6:$BE$43,'RevPAR Raw Data'!AY$1,FALSE)</f>
        <v>7.0372471152882996</v>
      </c>
      <c r="BK30" s="60">
        <f>VLOOKUP($A30,'RevPAR Raw Data'!$B$6:$BE$43,'RevPAR Raw Data'!BA$1,FALSE)</f>
        <v>1.03411336445591</v>
      </c>
      <c r="BL30" s="60">
        <f>VLOOKUP($A30,'RevPAR Raw Data'!$B$6:$BE$43,'RevPAR Raw Data'!BB$1,FALSE)</f>
        <v>-0.16060077360165301</v>
      </c>
      <c r="BM30" s="61">
        <f>VLOOKUP($A30,'RevPAR Raw Data'!$B$6:$BE$43,'RevPAR Raw Data'!BC$1,FALSE)</f>
        <v>0.43666109781683099</v>
      </c>
      <c r="BN30" s="62">
        <f>VLOOKUP($A30,'RevPAR Raw Data'!$B$6:$BE$43,'RevPAR Raw Data'!BE$1,FALSE)</f>
        <v>4.6515235714289496</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54.541137093491301</v>
      </c>
      <c r="C32" s="60">
        <f>VLOOKUP($A32,'Occupancy Raw Data'!$B$6:$BE$43,'Occupancy Raw Data'!AH$1,FALSE)</f>
        <v>61.486272558686501</v>
      </c>
      <c r="D32" s="60">
        <f>VLOOKUP($A32,'Occupancy Raw Data'!$B$6:$BE$43,'Occupancy Raw Data'!AI$1,FALSE)</f>
        <v>68.110271834999295</v>
      </c>
      <c r="E32" s="60">
        <f>VLOOKUP($A32,'Occupancy Raw Data'!$B$6:$BE$43,'Occupancy Raw Data'!AJ$1,FALSE)</f>
        <v>70.090234746031001</v>
      </c>
      <c r="F32" s="60">
        <f>VLOOKUP($A32,'Occupancy Raw Data'!$B$6:$BE$43,'Occupancy Raw Data'!AK$1,FALSE)</f>
        <v>68.533176534442902</v>
      </c>
      <c r="G32" s="61">
        <f>VLOOKUP($A32,'Occupancy Raw Data'!$B$6:$BE$43,'Occupancy Raw Data'!AL$1,FALSE)</f>
        <v>64.552218553530196</v>
      </c>
      <c r="H32" s="60">
        <f>VLOOKUP($A32,'Occupancy Raw Data'!$B$6:$BE$43,'Occupancy Raw Data'!AN$1,FALSE)</f>
        <v>74.528216499977304</v>
      </c>
      <c r="I32" s="60">
        <f>VLOOKUP($A32,'Occupancy Raw Data'!$B$6:$BE$43,'Occupancy Raw Data'!AO$1,FALSE)</f>
        <v>73.912748336878295</v>
      </c>
      <c r="J32" s="61">
        <f>VLOOKUP($A32,'Occupancy Raw Data'!$B$6:$BE$43,'Occupancy Raw Data'!AP$1,FALSE)</f>
        <v>74.220482418427807</v>
      </c>
      <c r="K32" s="62">
        <f>VLOOKUP($A32,'Occupancy Raw Data'!$B$6:$BE$43,'Occupancy Raw Data'!AR$1,FALSE)</f>
        <v>67.313508553112001</v>
      </c>
      <c r="M32" s="59">
        <f>VLOOKUP($A32,'Occupancy Raw Data'!$B$6:$BE$43,'Occupancy Raw Data'!AT$1,FALSE)</f>
        <v>-3.9129145196648301</v>
      </c>
      <c r="N32" s="60">
        <f>VLOOKUP($A32,'Occupancy Raw Data'!$B$6:$BE$43,'Occupancy Raw Data'!AU$1,FALSE)</f>
        <v>6.9009240296924501</v>
      </c>
      <c r="O32" s="60">
        <f>VLOOKUP($A32,'Occupancy Raw Data'!$B$6:$BE$43,'Occupancy Raw Data'!AV$1,FALSE)</f>
        <v>8.4597033564765702</v>
      </c>
      <c r="P32" s="60">
        <f>VLOOKUP($A32,'Occupancy Raw Data'!$B$6:$BE$43,'Occupancy Raw Data'!AW$1,FALSE)</f>
        <v>9.53703470517409</v>
      </c>
      <c r="Q32" s="60">
        <f>VLOOKUP($A32,'Occupancy Raw Data'!$B$6:$BE$43,'Occupancy Raw Data'!AX$1,FALSE)</f>
        <v>3.02971064821583</v>
      </c>
      <c r="R32" s="61">
        <f>VLOOKUP($A32,'Occupancy Raw Data'!$B$6:$BE$43,'Occupancy Raw Data'!AY$1,FALSE)</f>
        <v>4.9347674795727396</v>
      </c>
      <c r="S32" s="60">
        <f>VLOOKUP($A32,'Occupancy Raw Data'!$B$6:$BE$43,'Occupancy Raw Data'!BA$1,FALSE)</f>
        <v>-4.5343214852064397</v>
      </c>
      <c r="T32" s="60">
        <f>VLOOKUP($A32,'Occupancy Raw Data'!$B$6:$BE$43,'Occupancy Raw Data'!BB$1,FALSE)</f>
        <v>-8.4552832013907206</v>
      </c>
      <c r="U32" s="61">
        <f>VLOOKUP($A32,'Occupancy Raw Data'!$B$6:$BE$43,'Occupancy Raw Data'!BC$1,FALSE)</f>
        <v>-6.52778114349021</v>
      </c>
      <c r="V32" s="62">
        <f>VLOOKUP($A32,'Occupancy Raw Data'!$B$6:$BE$43,'Occupancy Raw Data'!BE$1,FALSE)</f>
        <v>1.0301198207345399</v>
      </c>
      <c r="X32" s="64">
        <f>VLOOKUP($A32,'ADR Raw Data'!$B$6:$BE$43,'ADR Raw Data'!AG$1,FALSE)</f>
        <v>95.697640761703298</v>
      </c>
      <c r="Y32" s="65">
        <f>VLOOKUP($A32,'ADR Raw Data'!$B$6:$BE$43,'ADR Raw Data'!AH$1,FALSE)</f>
        <v>99.434624326908903</v>
      </c>
      <c r="Z32" s="65">
        <f>VLOOKUP($A32,'ADR Raw Data'!$B$6:$BE$43,'ADR Raw Data'!AI$1,FALSE)</f>
        <v>103.270125530431</v>
      </c>
      <c r="AA32" s="65">
        <f>VLOOKUP($A32,'ADR Raw Data'!$B$6:$BE$43,'ADR Raw Data'!AJ$1,FALSE)</f>
        <v>104.25562896507201</v>
      </c>
      <c r="AB32" s="65">
        <f>VLOOKUP($A32,'ADR Raw Data'!$B$6:$BE$43,'ADR Raw Data'!AK$1,FALSE)</f>
        <v>102.913497305636</v>
      </c>
      <c r="AC32" s="66">
        <f>VLOOKUP($A32,'ADR Raw Data'!$B$6:$BE$43,'ADR Raw Data'!AL$1,FALSE)</f>
        <v>101.398123873919</v>
      </c>
      <c r="AD32" s="65">
        <f>VLOOKUP($A32,'ADR Raw Data'!$B$6:$BE$43,'ADR Raw Data'!AN$1,FALSE)</f>
        <v>116.568965423384</v>
      </c>
      <c r="AE32" s="65">
        <f>VLOOKUP($A32,'ADR Raw Data'!$B$6:$BE$43,'ADR Raw Data'!AO$1,FALSE)</f>
        <v>116.577039549977</v>
      </c>
      <c r="AF32" s="66">
        <f>VLOOKUP($A32,'ADR Raw Data'!$B$6:$BE$43,'ADR Raw Data'!AP$1,FALSE)</f>
        <v>116.572985748147</v>
      </c>
      <c r="AG32" s="67">
        <f>VLOOKUP($A32,'ADR Raw Data'!$B$6:$BE$43,'ADR Raw Data'!AR$1,FALSE)</f>
        <v>106.176824427504</v>
      </c>
      <c r="AI32" s="59">
        <f>VLOOKUP($A32,'ADR Raw Data'!$B$6:$BE$43,'ADR Raw Data'!AT$1,FALSE)</f>
        <v>9.8199732760768796</v>
      </c>
      <c r="AJ32" s="60">
        <f>VLOOKUP($A32,'ADR Raw Data'!$B$6:$BE$43,'ADR Raw Data'!AU$1,FALSE)</f>
        <v>15.960880968258</v>
      </c>
      <c r="AK32" s="60">
        <f>VLOOKUP($A32,'ADR Raw Data'!$B$6:$BE$43,'ADR Raw Data'!AV$1,FALSE)</f>
        <v>16.455319630286699</v>
      </c>
      <c r="AL32" s="60">
        <f>VLOOKUP($A32,'ADR Raw Data'!$B$6:$BE$43,'ADR Raw Data'!AW$1,FALSE)</f>
        <v>17.245724141000601</v>
      </c>
      <c r="AM32" s="60">
        <f>VLOOKUP($A32,'ADR Raw Data'!$B$6:$BE$43,'ADR Raw Data'!AX$1,FALSE)</f>
        <v>14.1825938929986</v>
      </c>
      <c r="AN32" s="61">
        <f>VLOOKUP($A32,'ADR Raw Data'!$B$6:$BE$43,'ADR Raw Data'!AY$1,FALSE)</f>
        <v>14.949475584225601</v>
      </c>
      <c r="AO32" s="60">
        <f>VLOOKUP($A32,'ADR Raw Data'!$B$6:$BE$43,'ADR Raw Data'!BA$1,FALSE)</f>
        <v>11.832013044092101</v>
      </c>
      <c r="AP32" s="60">
        <f>VLOOKUP($A32,'ADR Raw Data'!$B$6:$BE$43,'ADR Raw Data'!BB$1,FALSE)</f>
        <v>8.0985830313929306</v>
      </c>
      <c r="AQ32" s="61">
        <f>VLOOKUP($A32,'ADR Raw Data'!$B$6:$BE$43,'ADR Raw Data'!BC$1,FALSE)</f>
        <v>9.9020817748954908</v>
      </c>
      <c r="AR32" s="62">
        <f>VLOOKUP($A32,'ADR Raw Data'!$B$6:$BE$43,'ADR Raw Data'!BE$1,FALSE)</f>
        <v>12.6042381033994</v>
      </c>
      <c r="AT32" s="64">
        <f>VLOOKUP($A32,'RevPAR Raw Data'!$B$6:$BE$43,'RevPAR Raw Data'!AG$1,FALSE)</f>
        <v>52.194581443077404</v>
      </c>
      <c r="AU32" s="65">
        <f>VLOOKUP($A32,'RevPAR Raw Data'!$B$6:$BE$43,'RevPAR Raw Data'!AH$1,FALSE)</f>
        <v>61.138644131349203</v>
      </c>
      <c r="AV32" s="65">
        <f>VLOOKUP($A32,'RevPAR Raw Data'!$B$6:$BE$43,'RevPAR Raw Data'!AI$1,FALSE)</f>
        <v>70.337563223121805</v>
      </c>
      <c r="AW32" s="65">
        <f>VLOOKUP($A32,'RevPAR Raw Data'!$B$6:$BE$43,'RevPAR Raw Data'!AJ$1,FALSE)</f>
        <v>73.073015077570204</v>
      </c>
      <c r="AX32" s="65">
        <f>VLOOKUP($A32,'RevPAR Raw Data'!$B$6:$BE$43,'RevPAR Raw Data'!AK$1,FALSE)</f>
        <v>70.529888786240804</v>
      </c>
      <c r="AY32" s="66">
        <f>VLOOKUP($A32,'RevPAR Raw Data'!$B$6:$BE$43,'RevPAR Raw Data'!AL$1,FALSE)</f>
        <v>65.454738532271904</v>
      </c>
      <c r="AZ32" s="65">
        <f>VLOOKUP($A32,'RevPAR Raw Data'!$B$6:$BE$43,'RevPAR Raw Data'!AN$1,FALSE)</f>
        <v>86.876770922523406</v>
      </c>
      <c r="BA32" s="65">
        <f>VLOOKUP($A32,'RevPAR Raw Data'!$B$6:$BE$43,'RevPAR Raw Data'!AO$1,FALSE)</f>
        <v>86.165293861157593</v>
      </c>
      <c r="BB32" s="66">
        <f>VLOOKUP($A32,'RevPAR Raw Data'!$B$6:$BE$43,'RevPAR Raw Data'!AP$1,FALSE)</f>
        <v>86.521032391840507</v>
      </c>
      <c r="BC32" s="67">
        <f>VLOOKUP($A32,'RevPAR Raw Data'!$B$6:$BE$43,'RevPAR Raw Data'!AR$1,FALSE)</f>
        <v>71.471345792431094</v>
      </c>
      <c r="BE32" s="59">
        <f>VLOOKUP($A32,'RevPAR Raw Data'!$B$6:$BE$43,'RevPAR Raw Data'!AT$1,FALSE)</f>
        <v>5.52281159626523</v>
      </c>
      <c r="BF32" s="60">
        <f>VLOOKUP($A32,'RevPAR Raw Data'!$B$6:$BE$43,'RevPAR Raw Data'!AU$1,FALSE)</f>
        <v>23.963253268039601</v>
      </c>
      <c r="BG32" s="60">
        <f>VLOOKUP($A32,'RevPAR Raw Data'!$B$6:$BE$43,'RevPAR Raw Data'!AV$1,FALSE)</f>
        <v>26.307094213845598</v>
      </c>
      <c r="BH32" s="60">
        <f>VLOOKUP($A32,'RevPAR Raw Data'!$B$6:$BE$43,'RevPAR Raw Data'!AW$1,FALSE)</f>
        <v>28.427489542660499</v>
      </c>
      <c r="BI32" s="60">
        <f>VLOOKUP($A32,'RevPAR Raw Data'!$B$6:$BE$43,'RevPAR Raw Data'!AX$1,FALSE)</f>
        <v>17.641996098583899</v>
      </c>
      <c r="BJ32" s="61">
        <f>VLOOKUP($A32,'RevPAR Raw Data'!$B$6:$BE$43,'RevPAR Raw Data'!AY$1,FALSE)</f>
        <v>20.621964923295302</v>
      </c>
      <c r="BK32" s="60">
        <f>VLOOKUP($A32,'RevPAR Raw Data'!$B$6:$BE$43,'RevPAR Raw Data'!BA$1,FALSE)</f>
        <v>6.7611900492949504</v>
      </c>
      <c r="BL32" s="60">
        <f>VLOOKUP($A32,'RevPAR Raw Data'!$B$6:$BE$43,'RevPAR Raw Data'!BB$1,FALSE)</f>
        <v>-1.0414583006018301</v>
      </c>
      <c r="BM32" s="61">
        <f>VLOOKUP($A32,'RevPAR Raw Data'!$B$6:$BE$43,'RevPAR Raw Data'!BC$1,FALSE)</f>
        <v>2.7279144044906598</v>
      </c>
      <c r="BN32" s="62">
        <f>VLOOKUP($A32,'RevPAR Raw Data'!$B$6:$BE$43,'RevPAR Raw Data'!BE$1,FALSE)</f>
        <v>13.764196679089601</v>
      </c>
    </row>
    <row r="33" spans="1:66" x14ac:dyDescent="0.35">
      <c r="A33" s="78" t="s">
        <v>46</v>
      </c>
      <c r="B33" s="59">
        <f>VLOOKUP($A33,'Occupancy Raw Data'!$B$6:$BE$43,'Occupancy Raw Data'!AG$1,FALSE)</f>
        <v>61.356129784340297</v>
      </c>
      <c r="C33" s="60">
        <f>VLOOKUP($A33,'Occupancy Raw Data'!$B$6:$BE$43,'Occupancy Raw Data'!AH$1,FALSE)</f>
        <v>67.855061200699396</v>
      </c>
      <c r="D33" s="60">
        <f>VLOOKUP($A33,'Occupancy Raw Data'!$B$6:$BE$43,'Occupancy Raw Data'!AI$1,FALSE)</f>
        <v>71.230814066446399</v>
      </c>
      <c r="E33" s="60">
        <f>VLOOKUP($A33,'Occupancy Raw Data'!$B$6:$BE$43,'Occupancy Raw Data'!AJ$1,FALSE)</f>
        <v>72.775403147464502</v>
      </c>
      <c r="F33" s="60">
        <f>VLOOKUP($A33,'Occupancy Raw Data'!$B$6:$BE$43,'Occupancy Raw Data'!AK$1,FALSE)</f>
        <v>70.958810957839503</v>
      </c>
      <c r="G33" s="61">
        <f>VLOOKUP($A33,'Occupancy Raw Data'!$B$6:$BE$43,'Occupancy Raw Data'!AL$1,FALSE)</f>
        <v>68.835243831358</v>
      </c>
      <c r="H33" s="60">
        <f>VLOOKUP($A33,'Occupancy Raw Data'!$B$6:$BE$43,'Occupancy Raw Data'!AN$1,FALSE)</f>
        <v>76.889450165144694</v>
      </c>
      <c r="I33" s="60">
        <f>VLOOKUP($A33,'Occupancy Raw Data'!$B$6:$BE$43,'Occupancy Raw Data'!AO$1,FALSE)</f>
        <v>77.409170390518696</v>
      </c>
      <c r="J33" s="61">
        <f>VLOOKUP($A33,'Occupancy Raw Data'!$B$6:$BE$43,'Occupancy Raw Data'!AP$1,FALSE)</f>
        <v>77.149310277831702</v>
      </c>
      <c r="K33" s="62">
        <f>VLOOKUP($A33,'Occupancy Raw Data'!$B$6:$BE$43,'Occupancy Raw Data'!AR$1,FALSE)</f>
        <v>71.210691387493398</v>
      </c>
      <c r="M33" s="59">
        <f>VLOOKUP($A33,'Occupancy Raw Data'!$B$6:$BE$43,'Occupancy Raw Data'!AT$1,FALSE)</f>
        <v>-2.64354527938342</v>
      </c>
      <c r="N33" s="60">
        <f>VLOOKUP($A33,'Occupancy Raw Data'!$B$6:$BE$43,'Occupancy Raw Data'!AU$1,FALSE)</f>
        <v>0.80819743108673603</v>
      </c>
      <c r="O33" s="60">
        <f>VLOOKUP($A33,'Occupancy Raw Data'!$B$6:$BE$43,'Occupancy Raw Data'!AV$1,FALSE)</f>
        <v>0.39706989799411202</v>
      </c>
      <c r="P33" s="60">
        <f>VLOOKUP($A33,'Occupancy Raw Data'!$B$6:$BE$43,'Occupancy Raw Data'!AW$1,FALSE)</f>
        <v>-0.59709414184303</v>
      </c>
      <c r="Q33" s="60">
        <f>VLOOKUP($A33,'Occupancy Raw Data'!$B$6:$BE$43,'Occupancy Raw Data'!AX$1,FALSE)</f>
        <v>-4.8397602918186502</v>
      </c>
      <c r="R33" s="61">
        <f>VLOOKUP($A33,'Occupancy Raw Data'!$B$6:$BE$43,'Occupancy Raw Data'!AY$1,FALSE)</f>
        <v>-1.3998469352257701</v>
      </c>
      <c r="S33" s="60">
        <f>VLOOKUP($A33,'Occupancy Raw Data'!$B$6:$BE$43,'Occupancy Raw Data'!BA$1,FALSE)</f>
        <v>-6.6737413040914904</v>
      </c>
      <c r="T33" s="60">
        <f>VLOOKUP($A33,'Occupancy Raw Data'!$B$6:$BE$43,'Occupancy Raw Data'!BB$1,FALSE)</f>
        <v>-6.1977633902295404</v>
      </c>
      <c r="U33" s="61">
        <f>VLOOKUP($A33,'Occupancy Raw Data'!$B$6:$BE$43,'Occupancy Raw Data'!BC$1,FALSE)</f>
        <v>-6.4355560791705901</v>
      </c>
      <c r="V33" s="62">
        <f>VLOOKUP($A33,'Occupancy Raw Data'!$B$6:$BE$43,'Occupancy Raw Data'!BE$1,FALSE)</f>
        <v>-3.0155835073759398</v>
      </c>
      <c r="X33" s="64">
        <f>VLOOKUP($A33,'ADR Raw Data'!$B$6:$BE$43,'ADR Raw Data'!AG$1,FALSE)</f>
        <v>82.956844031032205</v>
      </c>
      <c r="Y33" s="65">
        <f>VLOOKUP($A33,'ADR Raw Data'!$B$6:$BE$43,'ADR Raw Data'!AH$1,FALSE)</f>
        <v>86.030633278453806</v>
      </c>
      <c r="Z33" s="65">
        <f>VLOOKUP($A33,'ADR Raw Data'!$B$6:$BE$43,'ADR Raw Data'!AI$1,FALSE)</f>
        <v>87.939192799181697</v>
      </c>
      <c r="AA33" s="65">
        <f>VLOOKUP($A33,'ADR Raw Data'!$B$6:$BE$43,'ADR Raw Data'!AJ$1,FALSE)</f>
        <v>88.491744603884399</v>
      </c>
      <c r="AB33" s="65">
        <f>VLOOKUP($A33,'ADR Raw Data'!$B$6:$BE$43,'ADR Raw Data'!AK$1,FALSE)</f>
        <v>87.1458094941474</v>
      </c>
      <c r="AC33" s="66">
        <f>VLOOKUP($A33,'ADR Raw Data'!$B$6:$BE$43,'ADR Raw Data'!AL$1,FALSE)</f>
        <v>86.627979556584194</v>
      </c>
      <c r="AD33" s="65">
        <f>VLOOKUP($A33,'ADR Raw Data'!$B$6:$BE$43,'ADR Raw Data'!AN$1,FALSE)</f>
        <v>93.782255123183802</v>
      </c>
      <c r="AE33" s="65">
        <f>VLOOKUP($A33,'ADR Raw Data'!$B$6:$BE$43,'ADR Raw Data'!AO$1,FALSE)</f>
        <v>94.368020650059606</v>
      </c>
      <c r="AF33" s="66">
        <f>VLOOKUP($A33,'ADR Raw Data'!$B$6:$BE$43,'ADR Raw Data'!AP$1,FALSE)</f>
        <v>94.076124396386106</v>
      </c>
      <c r="AG33" s="67">
        <f>VLOOKUP($A33,'ADR Raw Data'!$B$6:$BE$43,'ADR Raw Data'!AR$1,FALSE)</f>
        <v>88.933489048584093</v>
      </c>
      <c r="AI33" s="59">
        <f>VLOOKUP($A33,'ADR Raw Data'!$B$6:$BE$43,'ADR Raw Data'!AT$1,FALSE)</f>
        <v>12.296014695493101</v>
      </c>
      <c r="AJ33" s="60">
        <f>VLOOKUP($A33,'ADR Raw Data'!$B$6:$BE$43,'ADR Raw Data'!AU$1,FALSE)</f>
        <v>13.867684882784101</v>
      </c>
      <c r="AK33" s="60">
        <f>VLOOKUP($A33,'ADR Raw Data'!$B$6:$BE$43,'ADR Raw Data'!AV$1,FALSE)</f>
        <v>14.8093973455645</v>
      </c>
      <c r="AL33" s="60">
        <f>VLOOKUP($A33,'ADR Raw Data'!$B$6:$BE$43,'ADR Raw Data'!AW$1,FALSE)</f>
        <v>14.161125466258</v>
      </c>
      <c r="AM33" s="60">
        <f>VLOOKUP($A33,'ADR Raw Data'!$B$6:$BE$43,'ADR Raw Data'!AX$1,FALSE)</f>
        <v>11.163956986799001</v>
      </c>
      <c r="AN33" s="61">
        <f>VLOOKUP($A33,'ADR Raw Data'!$B$6:$BE$43,'ADR Raw Data'!AY$1,FALSE)</f>
        <v>13.268667123829299</v>
      </c>
      <c r="AO33" s="60">
        <f>VLOOKUP($A33,'ADR Raw Data'!$B$6:$BE$43,'ADR Raw Data'!BA$1,FALSE)</f>
        <v>10.5224731088328</v>
      </c>
      <c r="AP33" s="60">
        <f>VLOOKUP($A33,'ADR Raw Data'!$B$6:$BE$43,'ADR Raw Data'!BB$1,FALSE)</f>
        <v>9.5048819517710506</v>
      </c>
      <c r="AQ33" s="61">
        <f>VLOOKUP($A33,'ADR Raw Data'!$B$6:$BE$43,'ADR Raw Data'!BC$1,FALSE)</f>
        <v>10.010192040700799</v>
      </c>
      <c r="AR33" s="62">
        <f>VLOOKUP($A33,'ADR Raw Data'!$B$6:$BE$43,'ADR Raw Data'!BE$1,FALSE)</f>
        <v>12.036179361821199</v>
      </c>
      <c r="AT33" s="64">
        <f>VLOOKUP($A33,'RevPAR Raw Data'!$B$6:$BE$43,'RevPAR Raw Data'!AG$1,FALSE)</f>
        <v>50.899108888672998</v>
      </c>
      <c r="AU33" s="65">
        <f>VLOOKUP($A33,'RevPAR Raw Data'!$B$6:$BE$43,'RevPAR Raw Data'!AH$1,FALSE)</f>
        <v>58.376138862444101</v>
      </c>
      <c r="AV33" s="65">
        <f>VLOOKUP($A33,'RevPAR Raw Data'!$B$6:$BE$43,'RevPAR Raw Data'!AI$1,FALSE)</f>
        <v>62.639802914318999</v>
      </c>
      <c r="AW33" s="65">
        <f>VLOOKUP($A33,'RevPAR Raw Data'!$B$6:$BE$43,'RevPAR Raw Data'!AJ$1,FALSE)</f>
        <v>64.4002238877015</v>
      </c>
      <c r="AX33" s="65">
        <f>VLOOKUP($A33,'RevPAR Raw Data'!$B$6:$BE$43,'RevPAR Raw Data'!AK$1,FALSE)</f>
        <v>61.837630216630998</v>
      </c>
      <c r="AY33" s="66">
        <f>VLOOKUP($A33,'RevPAR Raw Data'!$B$6:$BE$43,'RevPAR Raw Data'!AL$1,FALSE)</f>
        <v>59.630580953953697</v>
      </c>
      <c r="AZ33" s="65">
        <f>VLOOKUP($A33,'RevPAR Raw Data'!$B$6:$BE$43,'RevPAR Raw Data'!AN$1,FALSE)</f>
        <v>72.108660316689296</v>
      </c>
      <c r="BA33" s="65">
        <f>VLOOKUP($A33,'RevPAR Raw Data'!$B$6:$BE$43,'RevPAR Raw Data'!AO$1,FALSE)</f>
        <v>73.049501899164497</v>
      </c>
      <c r="BB33" s="66">
        <f>VLOOKUP($A33,'RevPAR Raw Data'!$B$6:$BE$43,'RevPAR Raw Data'!AP$1,FALSE)</f>
        <v>72.579081107926896</v>
      </c>
      <c r="BC33" s="67">
        <f>VLOOKUP($A33,'RevPAR Raw Data'!$B$6:$BE$43,'RevPAR Raw Data'!AR$1,FALSE)</f>
        <v>63.3301524265175</v>
      </c>
      <c r="BE33" s="59">
        <f>VLOOKUP($A33,'RevPAR Raw Data'!$B$6:$BE$43,'RevPAR Raw Data'!AT$1,FALSE)</f>
        <v>9.3274187000747109</v>
      </c>
      <c r="BF33" s="60">
        <f>VLOOKUP($A33,'RevPAR Raw Data'!$B$6:$BE$43,'RevPAR Raw Data'!AU$1,FALSE)</f>
        <v>14.787960586844701</v>
      </c>
      <c r="BG33" s="60">
        <f>VLOOKUP($A33,'RevPAR Raw Data'!$B$6:$BE$43,'RevPAR Raw Data'!AV$1,FALSE)</f>
        <v>15.2652709024921</v>
      </c>
      <c r="BH33" s="60">
        <f>VLOOKUP($A33,'RevPAR Raw Data'!$B$6:$BE$43,'RevPAR Raw Data'!AW$1,FALSE)</f>
        <v>13.479476073836899</v>
      </c>
      <c r="BI33" s="60">
        <f>VLOOKUP($A33,'RevPAR Raw Data'!$B$6:$BE$43,'RevPAR Raw Data'!AX$1,FALSE)</f>
        <v>5.7838879377375401</v>
      </c>
      <c r="BJ33" s="61">
        <f>VLOOKUP($A33,'RevPAR Raw Data'!$B$6:$BE$43,'RevPAR Raw Data'!AY$1,FALSE)</f>
        <v>11.683079158525301</v>
      </c>
      <c r="BK33" s="60">
        <f>VLOOKUP($A33,'RevPAR Raw Data'!$B$6:$BE$43,'RevPAR Raw Data'!BA$1,FALSE)</f>
        <v>3.14648917066522</v>
      </c>
      <c r="BL33" s="60">
        <f>VLOOKUP($A33,'RevPAR Raw Data'!$B$6:$BE$43,'RevPAR Raw Data'!BB$1,FALSE)</f>
        <v>2.7180284676500999</v>
      </c>
      <c r="BM33" s="61">
        <f>VLOOKUP($A33,'RevPAR Raw Data'!$B$6:$BE$43,'RevPAR Raw Data'!BC$1,FALSE)</f>
        <v>2.9304244391182701</v>
      </c>
      <c r="BN33" s="62">
        <f>VLOOKUP($A33,'RevPAR Raw Data'!$B$6:$BE$43,'RevPAR Raw Data'!BE$1,FALSE)</f>
        <v>8.6576348146920594</v>
      </c>
    </row>
    <row r="34" spans="1:66" x14ac:dyDescent="0.35">
      <c r="A34" s="78" t="s">
        <v>95</v>
      </c>
      <c r="B34" s="59">
        <f>VLOOKUP($A34,'Occupancy Raw Data'!$B$6:$BE$43,'Occupancy Raw Data'!AG$1,FALSE)</f>
        <v>48.253023612977501</v>
      </c>
      <c r="C34" s="60">
        <f>VLOOKUP($A34,'Occupancy Raw Data'!$B$6:$BE$43,'Occupancy Raw Data'!AH$1,FALSE)</f>
        <v>56.522365137262398</v>
      </c>
      <c r="D34" s="60">
        <f>VLOOKUP($A34,'Occupancy Raw Data'!$B$6:$BE$43,'Occupancy Raw Data'!AI$1,FALSE)</f>
        <v>65.487617584949106</v>
      </c>
      <c r="E34" s="60">
        <f>VLOOKUP($A34,'Occupancy Raw Data'!$B$6:$BE$43,'Occupancy Raw Data'!AJ$1,FALSE)</f>
        <v>68.415242848915298</v>
      </c>
      <c r="F34" s="60">
        <f>VLOOKUP($A34,'Occupancy Raw Data'!$B$6:$BE$43,'Occupancy Raw Data'!AK$1,FALSE)</f>
        <v>64.868496832405398</v>
      </c>
      <c r="G34" s="61">
        <f>VLOOKUP($A34,'Occupancy Raw Data'!$B$6:$BE$43,'Occupancy Raw Data'!AL$1,FALSE)</f>
        <v>60.709349203301898</v>
      </c>
      <c r="H34" s="60">
        <f>VLOOKUP($A34,'Occupancy Raw Data'!$B$6:$BE$43,'Occupancy Raw Data'!AN$1,FALSE)</f>
        <v>69.1063543866385</v>
      </c>
      <c r="I34" s="60">
        <f>VLOOKUP($A34,'Occupancy Raw Data'!$B$6:$BE$43,'Occupancy Raw Data'!AO$1,FALSE)</f>
        <v>66.097139566135496</v>
      </c>
      <c r="J34" s="61">
        <f>VLOOKUP($A34,'Occupancy Raw Data'!$B$6:$BE$43,'Occupancy Raw Data'!AP$1,FALSE)</f>
        <v>67.601746976387005</v>
      </c>
      <c r="K34" s="62">
        <f>VLOOKUP($A34,'Occupancy Raw Data'!$B$6:$BE$43,'Occupancy Raw Data'!AR$1,FALSE)</f>
        <v>62.678605709897703</v>
      </c>
      <c r="M34" s="59">
        <f>VLOOKUP($A34,'Occupancy Raw Data'!$B$6:$BE$43,'Occupancy Raw Data'!AT$1,FALSE)</f>
        <v>4.2459053615612197</v>
      </c>
      <c r="N34" s="60">
        <f>VLOOKUP($A34,'Occupancy Raw Data'!$B$6:$BE$43,'Occupancy Raw Data'!AU$1,FALSE)</f>
        <v>21.1062297313225</v>
      </c>
      <c r="O34" s="60">
        <f>VLOOKUP($A34,'Occupancy Raw Data'!$B$6:$BE$43,'Occupancy Raw Data'!AV$1,FALSE)</f>
        <v>21.654468037849799</v>
      </c>
      <c r="P34" s="60">
        <f>VLOOKUP($A34,'Occupancy Raw Data'!$B$6:$BE$43,'Occupancy Raw Data'!AW$1,FALSE)</f>
        <v>28.725629096281999</v>
      </c>
      <c r="Q34" s="60">
        <f>VLOOKUP($A34,'Occupancy Raw Data'!$B$6:$BE$43,'Occupancy Raw Data'!AX$1,FALSE)</f>
        <v>19.036569965990498</v>
      </c>
      <c r="R34" s="61">
        <f>VLOOKUP($A34,'Occupancy Raw Data'!$B$6:$BE$43,'Occupancy Raw Data'!AY$1,FALSE)</f>
        <v>19.3032324043646</v>
      </c>
      <c r="S34" s="60">
        <f>VLOOKUP($A34,'Occupancy Raw Data'!$B$6:$BE$43,'Occupancy Raw Data'!BA$1,FALSE)</f>
        <v>0.17809118370992799</v>
      </c>
      <c r="T34" s="60">
        <f>VLOOKUP($A34,'Occupancy Raw Data'!$B$6:$BE$43,'Occupancy Raw Data'!BB$1,FALSE)</f>
        <v>-11.394377289377701</v>
      </c>
      <c r="U34" s="61">
        <f>VLOOKUP($A34,'Occupancy Raw Data'!$B$6:$BE$43,'Occupancy Raw Data'!BC$1,FALSE)</f>
        <v>-5.8343648642216897</v>
      </c>
      <c r="V34" s="62">
        <f>VLOOKUP($A34,'Occupancy Raw Data'!$B$6:$BE$43,'Occupancy Raw Data'!BE$1,FALSE)</f>
        <v>10.235024377087701</v>
      </c>
      <c r="X34" s="64">
        <f>VLOOKUP($A34,'ADR Raw Data'!$B$6:$BE$43,'ADR Raw Data'!AG$1,FALSE)</f>
        <v>118.18544559379301</v>
      </c>
      <c r="Y34" s="65">
        <f>VLOOKUP($A34,'ADR Raw Data'!$B$6:$BE$43,'ADR Raw Data'!AH$1,FALSE)</f>
        <v>123.801970790523</v>
      </c>
      <c r="Z34" s="65">
        <f>VLOOKUP($A34,'ADR Raw Data'!$B$6:$BE$43,'ADR Raw Data'!AI$1,FALSE)</f>
        <v>130.77215170392</v>
      </c>
      <c r="AA34" s="65">
        <f>VLOOKUP($A34,'ADR Raw Data'!$B$6:$BE$43,'ADR Raw Data'!AJ$1,FALSE)</f>
        <v>132.40344300245499</v>
      </c>
      <c r="AB34" s="65">
        <f>VLOOKUP($A34,'ADR Raw Data'!$B$6:$BE$43,'ADR Raw Data'!AK$1,FALSE)</f>
        <v>131.02760654039599</v>
      </c>
      <c r="AC34" s="66">
        <f>VLOOKUP($A34,'ADR Raw Data'!$B$6:$BE$43,'ADR Raw Data'!AL$1,FALSE)</f>
        <v>127.89568675194</v>
      </c>
      <c r="AD34" s="65">
        <f>VLOOKUP($A34,'ADR Raw Data'!$B$6:$BE$43,'ADR Raw Data'!AN$1,FALSE)</f>
        <v>144.11748524203</v>
      </c>
      <c r="AE34" s="65">
        <f>VLOOKUP($A34,'ADR Raw Data'!$B$6:$BE$43,'ADR Raw Data'!AO$1,FALSE)</f>
        <v>142.54109570142299</v>
      </c>
      <c r="AF34" s="66">
        <f>VLOOKUP($A34,'ADR Raw Data'!$B$6:$BE$43,'ADR Raw Data'!AP$1,FALSE)</f>
        <v>143.34683326825399</v>
      </c>
      <c r="AG34" s="67">
        <f>VLOOKUP($A34,'ADR Raw Data'!$B$6:$BE$43,'ADR Raw Data'!AR$1,FALSE)</f>
        <v>132.657049377584</v>
      </c>
      <c r="AI34" s="59">
        <f>VLOOKUP($A34,'ADR Raw Data'!$B$6:$BE$43,'ADR Raw Data'!AT$1,FALSE)</f>
        <v>7.5385908740096301</v>
      </c>
      <c r="AJ34" s="60">
        <f>VLOOKUP($A34,'ADR Raw Data'!$B$6:$BE$43,'ADR Raw Data'!AU$1,FALSE)</f>
        <v>13.079806488988099</v>
      </c>
      <c r="AK34" s="60">
        <f>VLOOKUP($A34,'ADR Raw Data'!$B$6:$BE$43,'ADR Raw Data'!AV$1,FALSE)</f>
        <v>15.9345183530068</v>
      </c>
      <c r="AL34" s="60">
        <f>VLOOKUP($A34,'ADR Raw Data'!$B$6:$BE$43,'ADR Raw Data'!AW$1,FALSE)</f>
        <v>15.4108722628522</v>
      </c>
      <c r="AM34" s="60">
        <f>VLOOKUP($A34,'ADR Raw Data'!$B$6:$BE$43,'ADR Raw Data'!AX$1,FALSE)</f>
        <v>15.307983370248399</v>
      </c>
      <c r="AN34" s="61">
        <f>VLOOKUP($A34,'ADR Raw Data'!$B$6:$BE$43,'ADR Raw Data'!AY$1,FALSE)</f>
        <v>13.944685660457401</v>
      </c>
      <c r="AO34" s="60">
        <f>VLOOKUP($A34,'ADR Raw Data'!$B$6:$BE$43,'ADR Raw Data'!BA$1,FALSE)</f>
        <v>9.9943459976642792</v>
      </c>
      <c r="AP34" s="60">
        <f>VLOOKUP($A34,'ADR Raw Data'!$B$6:$BE$43,'ADR Raw Data'!BB$1,FALSE)</f>
        <v>4.0058279174405804</v>
      </c>
      <c r="AQ34" s="61">
        <f>VLOOKUP($A34,'ADR Raw Data'!$B$6:$BE$43,'ADR Raw Data'!BC$1,FALSE)</f>
        <v>6.8518957154972604</v>
      </c>
      <c r="AR34" s="62">
        <f>VLOOKUP($A34,'ADR Raw Data'!$B$6:$BE$43,'ADR Raw Data'!BE$1,FALSE)</f>
        <v>10.411450782983801</v>
      </c>
      <c r="AT34" s="64">
        <f>VLOOKUP($A34,'RevPAR Raw Data'!$B$6:$BE$43,'RevPAR Raw Data'!AG$1,FALSE)</f>
        <v>57.028050969475899</v>
      </c>
      <c r="AU34" s="65">
        <f>VLOOKUP($A34,'RevPAR Raw Data'!$B$6:$BE$43,'RevPAR Raw Data'!AH$1,FALSE)</f>
        <v>69.975801977346805</v>
      </c>
      <c r="AV34" s="65">
        <f>VLOOKUP($A34,'RevPAR Raw Data'!$B$6:$BE$43,'RevPAR Raw Data'!AI$1,FALSE)</f>
        <v>85.6395666154732</v>
      </c>
      <c r="AW34" s="65">
        <f>VLOOKUP($A34,'RevPAR Raw Data'!$B$6:$BE$43,'RevPAR Raw Data'!AJ$1,FALSE)</f>
        <v>90.584137070454901</v>
      </c>
      <c r="AX34" s="65">
        <f>VLOOKUP($A34,'RevPAR Raw Data'!$B$6:$BE$43,'RevPAR Raw Data'!AK$1,FALSE)</f>
        <v>84.995638798233799</v>
      </c>
      <c r="AY34" s="66">
        <f>VLOOKUP($A34,'RevPAR Raw Data'!$B$6:$BE$43,'RevPAR Raw Data'!AL$1,FALSE)</f>
        <v>77.644639086196904</v>
      </c>
      <c r="AZ34" s="65">
        <f>VLOOKUP($A34,'RevPAR Raw Data'!$B$6:$BE$43,'RevPAR Raw Data'!AN$1,FALSE)</f>
        <v>99.594340084469096</v>
      </c>
      <c r="BA34" s="65">
        <f>VLOOKUP($A34,'RevPAR Raw Data'!$B$6:$BE$43,'RevPAR Raw Data'!AO$1,FALSE)</f>
        <v>94.215586964868393</v>
      </c>
      <c r="BB34" s="66">
        <f>VLOOKUP($A34,'RevPAR Raw Data'!$B$6:$BE$43,'RevPAR Raw Data'!AP$1,FALSE)</f>
        <v>96.904963524668801</v>
      </c>
      <c r="BC34" s="67">
        <f>VLOOKUP($A34,'RevPAR Raw Data'!$B$6:$BE$43,'RevPAR Raw Data'!AR$1,FALSE)</f>
        <v>83.147588925760303</v>
      </c>
      <c r="BE34" s="59">
        <f>VLOOKUP($A34,'RevPAR Raw Data'!$B$6:$BE$43,'RevPAR Raw Data'!AT$1,FALSE)</f>
        <v>12.1045776696765</v>
      </c>
      <c r="BF34" s="60">
        <f>VLOOKUP($A34,'RevPAR Raw Data'!$B$6:$BE$43,'RevPAR Raw Data'!AU$1,FALSE)</f>
        <v>36.946690226288901</v>
      </c>
      <c r="BG34" s="60">
        <f>VLOOKUP($A34,'RevPAR Raw Data'!$B$6:$BE$43,'RevPAR Raw Data'!AV$1,FALSE)</f>
        <v>41.039521574593799</v>
      </c>
      <c r="BH34" s="60">
        <f>VLOOKUP($A34,'RevPAR Raw Data'!$B$6:$BE$43,'RevPAR Raw Data'!AW$1,FALSE)</f>
        <v>48.563371365863098</v>
      </c>
      <c r="BI34" s="60">
        <f>VLOOKUP($A34,'RevPAR Raw Data'!$B$6:$BE$43,'RevPAR Raw Data'!AX$1,FALSE)</f>
        <v>37.258668300898499</v>
      </c>
      <c r="BJ34" s="61">
        <f>VLOOKUP($A34,'RevPAR Raw Data'!$B$6:$BE$43,'RevPAR Raw Data'!AY$1,FALSE)</f>
        <v>35.939693145918199</v>
      </c>
      <c r="BK34" s="60">
        <f>VLOOKUP($A34,'RevPAR Raw Data'!$B$6:$BE$43,'RevPAR Raw Data'!BA$1,FALSE)</f>
        <v>10.1902362304655</v>
      </c>
      <c r="BL34" s="60">
        <f>VLOOKUP($A34,'RevPAR Raw Data'!$B$6:$BE$43,'RevPAR Raw Data'!BB$1,FALSE)</f>
        <v>-7.8449885184135502</v>
      </c>
      <c r="BM34" s="61">
        <f>VLOOKUP($A34,'RevPAR Raw Data'!$B$6:$BE$43,'RevPAR Raw Data'!BC$1,FALSE)</f>
        <v>0.61776625511748595</v>
      </c>
      <c r="BN34" s="62">
        <f>VLOOKUP($A34,'RevPAR Raw Data'!$B$6:$BE$43,'RevPAR Raw Data'!BE$1,FALSE)</f>
        <v>21.7120896857184</v>
      </c>
    </row>
    <row r="35" spans="1:66" x14ac:dyDescent="0.35">
      <c r="A35" s="78" t="s">
        <v>96</v>
      </c>
      <c r="B35" s="59">
        <f>VLOOKUP($A35,'Occupancy Raw Data'!$B$6:$BE$43,'Occupancy Raw Data'!AG$1,FALSE)</f>
        <v>54.7615020297699</v>
      </c>
      <c r="C35" s="60">
        <f>VLOOKUP($A35,'Occupancy Raw Data'!$B$6:$BE$43,'Occupancy Raw Data'!AH$1,FALSE)</f>
        <v>61.597880018042297</v>
      </c>
      <c r="D35" s="60">
        <f>VLOOKUP($A35,'Occupancy Raw Data'!$B$6:$BE$43,'Occupancy Raw Data'!AI$1,FALSE)</f>
        <v>68.575214253495702</v>
      </c>
      <c r="E35" s="60">
        <f>VLOOKUP($A35,'Occupancy Raw Data'!$B$6:$BE$43,'Occupancy Raw Data'!AJ$1,FALSE)</f>
        <v>70.131371222372493</v>
      </c>
      <c r="F35" s="60">
        <f>VLOOKUP($A35,'Occupancy Raw Data'!$B$6:$BE$43,'Occupancy Raw Data'!AK$1,FALSE)</f>
        <v>69.522440234551098</v>
      </c>
      <c r="G35" s="61">
        <f>VLOOKUP($A35,'Occupancy Raw Data'!$B$6:$BE$43,'Occupancy Raw Data'!AL$1,FALSE)</f>
        <v>64.917681551646297</v>
      </c>
      <c r="H35" s="60">
        <f>VLOOKUP($A35,'Occupancy Raw Data'!$B$6:$BE$43,'Occupancy Raw Data'!AN$1,FALSE)</f>
        <v>75.790424570912293</v>
      </c>
      <c r="I35" s="60">
        <f>VLOOKUP($A35,'Occupancy Raw Data'!$B$6:$BE$43,'Occupancy Raw Data'!AO$1,FALSE)</f>
        <v>75.084688346883397</v>
      </c>
      <c r="J35" s="61">
        <f>VLOOKUP($A35,'Occupancy Raw Data'!$B$6:$BE$43,'Occupancy Raw Data'!AP$1,FALSE)</f>
        <v>75.437556458897902</v>
      </c>
      <c r="K35" s="62">
        <f>VLOOKUP($A35,'Occupancy Raw Data'!$B$6:$BE$43,'Occupancy Raw Data'!AR$1,FALSE)</f>
        <v>67.920453812931001</v>
      </c>
      <c r="M35" s="59">
        <f>VLOOKUP($A35,'Occupancy Raw Data'!$B$6:$BE$43,'Occupancy Raw Data'!AT$1,FALSE)</f>
        <v>-6.4263298326690199</v>
      </c>
      <c r="N35" s="60">
        <f>VLOOKUP($A35,'Occupancy Raw Data'!$B$6:$BE$43,'Occupancy Raw Data'!AU$1,FALSE)</f>
        <v>6.67650729102919</v>
      </c>
      <c r="O35" s="60">
        <f>VLOOKUP($A35,'Occupancy Raw Data'!$B$6:$BE$43,'Occupancy Raw Data'!AV$1,FALSE)</f>
        <v>8.4462409051874392</v>
      </c>
      <c r="P35" s="60">
        <f>VLOOKUP($A35,'Occupancy Raw Data'!$B$6:$BE$43,'Occupancy Raw Data'!AW$1,FALSE)</f>
        <v>8.4611621763285605</v>
      </c>
      <c r="Q35" s="60">
        <f>VLOOKUP($A35,'Occupancy Raw Data'!$B$6:$BE$43,'Occupancy Raw Data'!AX$1,FALSE)</f>
        <v>2.3838466850273301</v>
      </c>
      <c r="R35" s="61">
        <f>VLOOKUP($A35,'Occupancy Raw Data'!$B$6:$BE$43,'Occupancy Raw Data'!AY$1,FALSE)</f>
        <v>4.01361229068831</v>
      </c>
      <c r="S35" s="60">
        <f>VLOOKUP($A35,'Occupancy Raw Data'!$B$6:$BE$43,'Occupancy Raw Data'!BA$1,FALSE)</f>
        <v>-5.2633122310148996</v>
      </c>
      <c r="T35" s="60">
        <f>VLOOKUP($A35,'Occupancy Raw Data'!$B$6:$BE$43,'Occupancy Raw Data'!BB$1,FALSE)</f>
        <v>-8.6353493851977099</v>
      </c>
      <c r="U35" s="61">
        <f>VLOOKUP($A35,'Occupancy Raw Data'!$B$6:$BE$43,'Occupancy Raw Data'!BC$1,FALSE)</f>
        <v>-6.9719957549777902</v>
      </c>
      <c r="V35" s="62">
        <f>VLOOKUP($A35,'Occupancy Raw Data'!$B$6:$BE$43,'Occupancy Raw Data'!BE$1,FALSE)</f>
        <v>0.25246734874063098</v>
      </c>
      <c r="X35" s="64">
        <f>VLOOKUP($A35,'ADR Raw Data'!$B$6:$BE$43,'ADR Raw Data'!AG$1,FALSE)</f>
        <v>94.833760617760603</v>
      </c>
      <c r="Y35" s="65">
        <f>VLOOKUP($A35,'ADR Raw Data'!$B$6:$BE$43,'ADR Raw Data'!AH$1,FALSE)</f>
        <v>98.131358810068605</v>
      </c>
      <c r="Z35" s="65">
        <f>VLOOKUP($A35,'ADR Raw Data'!$B$6:$BE$43,'ADR Raw Data'!AI$1,FALSE)</f>
        <v>101.055673997944</v>
      </c>
      <c r="AA35" s="65">
        <f>VLOOKUP($A35,'ADR Raw Data'!$B$6:$BE$43,'ADR Raw Data'!AJ$1,FALSE)</f>
        <v>101.70393134220301</v>
      </c>
      <c r="AB35" s="65">
        <f>VLOOKUP($A35,'ADR Raw Data'!$B$6:$BE$43,'ADR Raw Data'!AK$1,FALSE)</f>
        <v>100.19944689996299</v>
      </c>
      <c r="AC35" s="66">
        <f>VLOOKUP($A35,'ADR Raw Data'!$B$6:$BE$43,'ADR Raw Data'!AL$1,FALSE)</f>
        <v>99.407689207733299</v>
      </c>
      <c r="AD35" s="65">
        <f>VLOOKUP($A35,'ADR Raw Data'!$B$6:$BE$43,'ADR Raw Data'!AN$1,FALSE)</f>
        <v>117.09615502085801</v>
      </c>
      <c r="AE35" s="65">
        <f>VLOOKUP($A35,'ADR Raw Data'!$B$6:$BE$43,'ADR Raw Data'!AO$1,FALSE)</f>
        <v>118.12780058651001</v>
      </c>
      <c r="AF35" s="66">
        <f>VLOOKUP($A35,'ADR Raw Data'!$B$6:$BE$43,'ADR Raw Data'!AP$1,FALSE)</f>
        <v>117.609564981476</v>
      </c>
      <c r="AG35" s="67">
        <f>VLOOKUP($A35,'ADR Raw Data'!$B$6:$BE$43,'ADR Raw Data'!AR$1,FALSE)</f>
        <v>105.178209853841</v>
      </c>
      <c r="AI35" s="59">
        <f>VLOOKUP($A35,'ADR Raw Data'!$B$6:$BE$43,'ADR Raw Data'!AT$1,FALSE)</f>
        <v>10.0501987386106</v>
      </c>
      <c r="AJ35" s="60">
        <f>VLOOKUP($A35,'ADR Raw Data'!$B$6:$BE$43,'ADR Raw Data'!AU$1,FALSE)</f>
        <v>16.988435109346</v>
      </c>
      <c r="AK35" s="60">
        <f>VLOOKUP($A35,'ADR Raw Data'!$B$6:$BE$43,'ADR Raw Data'!AV$1,FALSE)</f>
        <v>16.065962519242799</v>
      </c>
      <c r="AL35" s="60">
        <f>VLOOKUP($A35,'ADR Raw Data'!$B$6:$BE$43,'ADR Raw Data'!AW$1,FALSE)</f>
        <v>17.097242791023699</v>
      </c>
      <c r="AM35" s="60">
        <f>VLOOKUP($A35,'ADR Raw Data'!$B$6:$BE$43,'ADR Raw Data'!AX$1,FALSE)</f>
        <v>13.1142693864082</v>
      </c>
      <c r="AN35" s="61">
        <f>VLOOKUP($A35,'ADR Raw Data'!$B$6:$BE$43,'ADR Raw Data'!AY$1,FALSE)</f>
        <v>14.7952076365839</v>
      </c>
      <c r="AO35" s="60">
        <f>VLOOKUP($A35,'ADR Raw Data'!$B$6:$BE$43,'ADR Raw Data'!BA$1,FALSE)</f>
        <v>12.726199921240701</v>
      </c>
      <c r="AP35" s="60">
        <f>VLOOKUP($A35,'ADR Raw Data'!$B$6:$BE$43,'ADR Raw Data'!BB$1,FALSE)</f>
        <v>10.5078259538931</v>
      </c>
      <c r="AQ35" s="61">
        <f>VLOOKUP($A35,'ADR Raw Data'!$B$6:$BE$43,'ADR Raw Data'!BC$1,FALSE)</f>
        <v>11.577354181545701</v>
      </c>
      <c r="AR35" s="62">
        <f>VLOOKUP($A35,'ADR Raw Data'!$B$6:$BE$43,'ADR Raw Data'!BE$1,FALSE)</f>
        <v>13.0601640438844</v>
      </c>
      <c r="AT35" s="64">
        <f>VLOOKUP($A35,'RevPAR Raw Data'!$B$6:$BE$43,'RevPAR Raw Data'!AG$1,FALSE)</f>
        <v>51.932391745602096</v>
      </c>
      <c r="AU35" s="65">
        <f>VLOOKUP($A35,'RevPAR Raw Data'!$B$6:$BE$43,'RevPAR Raw Data'!AH$1,FALSE)</f>
        <v>60.446836659900697</v>
      </c>
      <c r="AV35" s="65">
        <f>VLOOKUP($A35,'RevPAR Raw Data'!$B$6:$BE$43,'RevPAR Raw Data'!AI$1,FALSE)</f>
        <v>69.2991449594046</v>
      </c>
      <c r="AW35" s="65">
        <f>VLOOKUP($A35,'RevPAR Raw Data'!$B$6:$BE$43,'RevPAR Raw Data'!AJ$1,FALSE)</f>
        <v>71.326361637347702</v>
      </c>
      <c r="AX35" s="65">
        <f>VLOOKUP($A35,'RevPAR Raw Data'!$B$6:$BE$43,'RevPAR Raw Data'!AK$1,FALSE)</f>
        <v>69.661100586377898</v>
      </c>
      <c r="AY35" s="66">
        <f>VLOOKUP($A35,'RevPAR Raw Data'!$B$6:$BE$43,'RevPAR Raw Data'!AL$1,FALSE)</f>
        <v>64.533167117726606</v>
      </c>
      <c r="AZ35" s="65">
        <f>VLOOKUP($A35,'RevPAR Raw Data'!$B$6:$BE$43,'RevPAR Raw Data'!AN$1,FALSE)</f>
        <v>88.747673046522095</v>
      </c>
      <c r="BA35" s="65">
        <f>VLOOKUP($A35,'RevPAR Raw Data'!$B$6:$BE$43,'RevPAR Raw Data'!AO$1,FALSE)</f>
        <v>88.695890921409202</v>
      </c>
      <c r="BB35" s="66">
        <f>VLOOKUP($A35,'RevPAR Raw Data'!$B$6:$BE$43,'RevPAR Raw Data'!AP$1,FALSE)</f>
        <v>88.721781983965599</v>
      </c>
      <c r="BC35" s="67">
        <f>VLOOKUP($A35,'RevPAR Raw Data'!$B$6:$BE$43,'RevPAR Raw Data'!AR$1,FALSE)</f>
        <v>71.437517445045998</v>
      </c>
      <c r="BE35" s="59">
        <f>VLOOKUP($A35,'RevPAR Raw Data'!$B$6:$BE$43,'RevPAR Raw Data'!AT$1,FALSE)</f>
        <v>2.9780099861598002</v>
      </c>
      <c r="BF35" s="60">
        <f>VLOOKUP($A35,'RevPAR Raw Data'!$B$6:$BE$43,'RevPAR Raw Data'!AU$1,FALSE)</f>
        <v>24.7991765090824</v>
      </c>
      <c r="BG35" s="60">
        <f>VLOOKUP($A35,'RevPAR Raw Data'!$B$6:$BE$43,'RevPAR Raw Data'!AV$1,FALSE)</f>
        <v>25.869173322542601</v>
      </c>
      <c r="BH35" s="60">
        <f>VLOOKUP($A35,'RevPAR Raw Data'!$B$6:$BE$43,'RevPAR Raw Data'!AW$1,FALSE)</f>
        <v>27.005030407581501</v>
      </c>
      <c r="BI35" s="60">
        <f>VLOOKUP($A35,'RevPAR Raw Data'!$B$6:$BE$43,'RevPAR Raw Data'!AX$1,FALSE)</f>
        <v>15.810740147469</v>
      </c>
      <c r="BJ35" s="61">
        <f>VLOOKUP($A35,'RevPAR Raw Data'!$B$6:$BE$43,'RevPAR Raw Data'!AY$1,FALSE)</f>
        <v>19.402642199407001</v>
      </c>
      <c r="BK35" s="60">
        <f>VLOOKUP($A35,'RevPAR Raw Data'!$B$6:$BE$43,'RevPAR Raw Data'!BA$1,FALSE)</f>
        <v>6.7930680532277297</v>
      </c>
      <c r="BL35" s="60">
        <f>VLOOKUP($A35,'RevPAR Raw Data'!$B$6:$BE$43,'RevPAR Raw Data'!BB$1,FALSE)</f>
        <v>0.96508908478830602</v>
      </c>
      <c r="BM35" s="61">
        <f>VLOOKUP($A35,'RevPAR Raw Data'!$B$6:$BE$43,'RevPAR Raw Data'!BC$1,FALSE)</f>
        <v>3.7981857844917899</v>
      </c>
      <c r="BN35" s="62">
        <f>VLOOKUP($A35,'RevPAR Raw Data'!$B$6:$BE$43,'RevPAR Raw Data'!BE$1,FALSE)</f>
        <v>13.3456040425278</v>
      </c>
    </row>
    <row r="36" spans="1:66" x14ac:dyDescent="0.35">
      <c r="A36" s="78" t="s">
        <v>45</v>
      </c>
      <c r="B36" s="59">
        <f>VLOOKUP($A36,'Occupancy Raw Data'!$B$6:$BE$43,'Occupancy Raw Data'!AG$1,FALSE)</f>
        <v>53.0589254766031</v>
      </c>
      <c r="C36" s="60">
        <f>VLOOKUP($A36,'Occupancy Raw Data'!$B$6:$BE$43,'Occupancy Raw Data'!AH$1,FALSE)</f>
        <v>58.743500866551102</v>
      </c>
      <c r="D36" s="60">
        <f>VLOOKUP($A36,'Occupancy Raw Data'!$B$6:$BE$43,'Occupancy Raw Data'!AI$1,FALSE)</f>
        <v>65.849220103986099</v>
      </c>
      <c r="E36" s="60">
        <f>VLOOKUP($A36,'Occupancy Raw Data'!$B$6:$BE$43,'Occupancy Raw Data'!AJ$1,FALSE)</f>
        <v>68.197573656845705</v>
      </c>
      <c r="F36" s="60">
        <f>VLOOKUP($A36,'Occupancy Raw Data'!$B$6:$BE$43,'Occupancy Raw Data'!AK$1,FALSE)</f>
        <v>67.781629116117799</v>
      </c>
      <c r="G36" s="61">
        <f>VLOOKUP($A36,'Occupancy Raw Data'!$B$6:$BE$43,'Occupancy Raw Data'!AL$1,FALSE)</f>
        <v>62.726169844020703</v>
      </c>
      <c r="H36" s="60">
        <f>VLOOKUP($A36,'Occupancy Raw Data'!$B$6:$BE$43,'Occupancy Raw Data'!AN$1,FALSE)</f>
        <v>76.230502599653306</v>
      </c>
      <c r="I36" s="60">
        <f>VLOOKUP($A36,'Occupancy Raw Data'!$B$6:$BE$43,'Occupancy Raw Data'!AO$1,FALSE)</f>
        <v>78.188908145580498</v>
      </c>
      <c r="J36" s="61">
        <f>VLOOKUP($A36,'Occupancy Raw Data'!$B$6:$BE$43,'Occupancy Raw Data'!AP$1,FALSE)</f>
        <v>77.209705372616895</v>
      </c>
      <c r="K36" s="62">
        <f>VLOOKUP($A36,'Occupancy Raw Data'!$B$6:$BE$43,'Occupancy Raw Data'!AR$1,FALSE)</f>
        <v>66.864322852191094</v>
      </c>
      <c r="M36" s="59">
        <f>VLOOKUP($A36,'Occupancy Raw Data'!$B$6:$BE$43,'Occupancy Raw Data'!AT$1,FALSE)</f>
        <v>-10.6131386861313</v>
      </c>
      <c r="N36" s="60">
        <f>VLOOKUP($A36,'Occupancy Raw Data'!$B$6:$BE$43,'Occupancy Raw Data'!AU$1,FALSE)</f>
        <v>-0.73217162102796796</v>
      </c>
      <c r="O36" s="60">
        <f>VLOOKUP($A36,'Occupancy Raw Data'!$B$6:$BE$43,'Occupancy Raw Data'!AV$1,FALSE)</f>
        <v>4.0104024089789201</v>
      </c>
      <c r="P36" s="60">
        <f>VLOOKUP($A36,'Occupancy Raw Data'!$B$6:$BE$43,'Occupancy Raw Data'!AW$1,FALSE)</f>
        <v>4.4597823201486504</v>
      </c>
      <c r="Q36" s="60">
        <f>VLOOKUP($A36,'Occupancy Raw Data'!$B$6:$BE$43,'Occupancy Raw Data'!AX$1,FALSE)</f>
        <v>-3.0250433920158599</v>
      </c>
      <c r="R36" s="61">
        <f>VLOOKUP($A36,'Occupancy Raw Data'!$B$6:$BE$43,'Occupancy Raw Data'!AY$1,FALSE)</f>
        <v>-1.0714773814404801</v>
      </c>
      <c r="S36" s="60">
        <f>VLOOKUP($A36,'Occupancy Raw Data'!$B$6:$BE$43,'Occupancy Raw Data'!BA$1,FALSE)</f>
        <v>-5.9546717981612103</v>
      </c>
      <c r="T36" s="60">
        <f>VLOOKUP($A36,'Occupancy Raw Data'!$B$6:$BE$43,'Occupancy Raw Data'!BB$1,FALSE)</f>
        <v>-7.3328540618260201</v>
      </c>
      <c r="U36" s="61">
        <f>VLOOKUP($A36,'Occupancy Raw Data'!$B$6:$BE$43,'Occupancy Raw Data'!BC$1,FALSE)</f>
        <v>-6.6575873448221596</v>
      </c>
      <c r="V36" s="62">
        <f>VLOOKUP($A36,'Occupancy Raw Data'!$B$6:$BE$43,'Occupancy Raw Data'!BE$1,FALSE)</f>
        <v>-2.9869243480134999</v>
      </c>
      <c r="X36" s="64">
        <f>VLOOKUP($A36,'ADR Raw Data'!$B$6:$BE$43,'ADR Raw Data'!AG$1,FALSE)</f>
        <v>87.797955365017103</v>
      </c>
      <c r="Y36" s="65">
        <f>VLOOKUP($A36,'ADR Raw Data'!$B$6:$BE$43,'ADR Raw Data'!AH$1,FALSE)</f>
        <v>88.925090057530596</v>
      </c>
      <c r="Z36" s="65">
        <f>VLOOKUP($A36,'ADR Raw Data'!$B$6:$BE$43,'ADR Raw Data'!AI$1,FALSE)</f>
        <v>90.561810606658696</v>
      </c>
      <c r="AA36" s="65">
        <f>VLOOKUP($A36,'ADR Raw Data'!$B$6:$BE$43,'ADR Raw Data'!AJ$1,FALSE)</f>
        <v>91.348611435832197</v>
      </c>
      <c r="AB36" s="65">
        <f>VLOOKUP($A36,'ADR Raw Data'!$B$6:$BE$43,'ADR Raw Data'!AK$1,FALSE)</f>
        <v>92.339609281513603</v>
      </c>
      <c r="AC36" s="66">
        <f>VLOOKUP($A36,'ADR Raw Data'!$B$6:$BE$43,'ADR Raw Data'!AL$1,FALSE)</f>
        <v>90.342974077860305</v>
      </c>
      <c r="AD36" s="65">
        <f>VLOOKUP($A36,'ADR Raw Data'!$B$6:$BE$43,'ADR Raw Data'!AN$1,FALSE)</f>
        <v>110.87253492099499</v>
      </c>
      <c r="AE36" s="65">
        <f>VLOOKUP($A36,'ADR Raw Data'!$B$6:$BE$43,'ADR Raw Data'!AO$1,FALSE)</f>
        <v>111.60319613210601</v>
      </c>
      <c r="AF36" s="66">
        <f>VLOOKUP($A36,'ADR Raw Data'!$B$6:$BE$43,'ADR Raw Data'!AP$1,FALSE)</f>
        <v>111.24249878787801</v>
      </c>
      <c r="AG36" s="67">
        <f>VLOOKUP($A36,'ADR Raw Data'!$B$6:$BE$43,'ADR Raw Data'!AR$1,FALSE)</f>
        <v>97.238157280654605</v>
      </c>
      <c r="AI36" s="59">
        <f>VLOOKUP($A36,'ADR Raw Data'!$B$6:$BE$43,'ADR Raw Data'!AT$1,FALSE)</f>
        <v>6.1047443190383799</v>
      </c>
      <c r="AJ36" s="60">
        <f>VLOOKUP($A36,'ADR Raw Data'!$B$6:$BE$43,'ADR Raw Data'!AU$1,FALSE)</f>
        <v>14.3078590789481</v>
      </c>
      <c r="AK36" s="60">
        <f>VLOOKUP($A36,'ADR Raw Data'!$B$6:$BE$43,'ADR Raw Data'!AV$1,FALSE)</f>
        <v>12.8277566846446</v>
      </c>
      <c r="AL36" s="60">
        <f>VLOOKUP($A36,'ADR Raw Data'!$B$6:$BE$43,'ADR Raw Data'!AW$1,FALSE)</f>
        <v>14.7559418494466</v>
      </c>
      <c r="AM36" s="60">
        <f>VLOOKUP($A36,'ADR Raw Data'!$B$6:$BE$43,'ADR Raw Data'!AX$1,FALSE)</f>
        <v>10.4861666737073</v>
      </c>
      <c r="AN36" s="61">
        <f>VLOOKUP($A36,'ADR Raw Data'!$B$6:$BE$43,'ADR Raw Data'!AY$1,FALSE)</f>
        <v>11.7248004983913</v>
      </c>
      <c r="AO36" s="60">
        <f>VLOOKUP($A36,'ADR Raw Data'!$B$6:$BE$43,'ADR Raw Data'!BA$1,FALSE)</f>
        <v>12.2199530955137</v>
      </c>
      <c r="AP36" s="60">
        <f>VLOOKUP($A36,'ADR Raw Data'!$B$6:$BE$43,'ADR Raw Data'!BB$1,FALSE)</f>
        <v>10.1998799523138</v>
      </c>
      <c r="AQ36" s="61">
        <f>VLOOKUP($A36,'ADR Raw Data'!$B$6:$BE$43,'ADR Raw Data'!BC$1,FALSE)</f>
        <v>11.174476977348201</v>
      </c>
      <c r="AR36" s="62">
        <f>VLOOKUP($A36,'ADR Raw Data'!$B$6:$BE$43,'ADR Raw Data'!BE$1,FALSE)</f>
        <v>11.1987924762331</v>
      </c>
      <c r="AT36" s="64">
        <f>VLOOKUP($A36,'RevPAR Raw Data'!$B$6:$BE$43,'RevPAR Raw Data'!AG$1,FALSE)</f>
        <v>46.584651707105699</v>
      </c>
      <c r="AU36" s="65">
        <f>VLOOKUP($A36,'RevPAR Raw Data'!$B$6:$BE$43,'RevPAR Raw Data'!AH$1,FALSE)</f>
        <v>52.237711048526798</v>
      </c>
      <c r="AV36" s="65">
        <f>VLOOKUP($A36,'RevPAR Raw Data'!$B$6:$BE$43,'RevPAR Raw Data'!AI$1,FALSE)</f>
        <v>59.6342459965337</v>
      </c>
      <c r="AW36" s="65">
        <f>VLOOKUP($A36,'RevPAR Raw Data'!$B$6:$BE$43,'RevPAR Raw Data'!AJ$1,FALSE)</f>
        <v>62.297536568457502</v>
      </c>
      <c r="AX36" s="65">
        <f>VLOOKUP($A36,'RevPAR Raw Data'!$B$6:$BE$43,'RevPAR Raw Data'!AK$1,FALSE)</f>
        <v>62.5892914904679</v>
      </c>
      <c r="AY36" s="66">
        <f>VLOOKUP($A36,'RevPAR Raw Data'!$B$6:$BE$43,'RevPAR Raw Data'!AL$1,FALSE)</f>
        <v>56.6686873622183</v>
      </c>
      <c r="AZ36" s="65">
        <f>VLOOKUP($A36,'RevPAR Raw Data'!$B$6:$BE$43,'RevPAR Raw Data'!AN$1,FALSE)</f>
        <v>84.518690615251202</v>
      </c>
      <c r="BA36" s="65">
        <f>VLOOKUP($A36,'RevPAR Raw Data'!$B$6:$BE$43,'RevPAR Raw Data'!AO$1,FALSE)</f>
        <v>87.261320511265097</v>
      </c>
      <c r="BB36" s="66">
        <f>VLOOKUP($A36,'RevPAR Raw Data'!$B$6:$BE$43,'RevPAR Raw Data'!AP$1,FALSE)</f>
        <v>85.8900055632582</v>
      </c>
      <c r="BC36" s="67">
        <f>VLOOKUP($A36,'RevPAR Raw Data'!$B$6:$BE$43,'RevPAR Raw Data'!AR$1,FALSE)</f>
        <v>65.017635419658305</v>
      </c>
      <c r="BE36" s="59">
        <f>VLOOKUP($A36,'RevPAR Raw Data'!$B$6:$BE$43,'RevPAR Raw Data'!AT$1,FALSE)</f>
        <v>-5.1562993481062698</v>
      </c>
      <c r="BF36" s="60">
        <f>VLOOKUP($A36,'RevPAR Raw Data'!$B$6:$BE$43,'RevPAR Raw Data'!AU$1,FALSE)</f>
        <v>13.470929374167399</v>
      </c>
      <c r="BG36" s="60">
        <f>VLOOKUP($A36,'RevPAR Raw Data'!$B$6:$BE$43,'RevPAR Raw Data'!AV$1,FALSE)</f>
        <v>17.352603756722399</v>
      </c>
      <c r="BH36" s="60">
        <f>VLOOKUP($A36,'RevPAR Raw Data'!$B$6:$BE$43,'RevPAR Raw Data'!AW$1,FALSE)</f>
        <v>19.8738070553683</v>
      </c>
      <c r="BI36" s="60">
        <f>VLOOKUP($A36,'RevPAR Raw Data'!$B$6:$BE$43,'RevPAR Raw Data'!AX$1,FALSE)</f>
        <v>7.1439121896527498</v>
      </c>
      <c r="BJ36" s="61">
        <f>VLOOKUP($A36,'RevPAR Raw Data'!$B$6:$BE$43,'RevPAR Raw Data'!AY$1,FALSE)</f>
        <v>10.5276945315915</v>
      </c>
      <c r="BK36" s="60">
        <f>VLOOKUP($A36,'RevPAR Raw Data'!$B$6:$BE$43,'RevPAR Raw Data'!BA$1,FALSE)</f>
        <v>5.5376231966254101</v>
      </c>
      <c r="BL36" s="60">
        <f>VLOOKUP($A36,'RevPAR Raw Data'!$B$6:$BE$43,'RevPAR Raw Data'!BB$1,FALSE)</f>
        <v>2.1190835791031799</v>
      </c>
      <c r="BM36" s="61">
        <f>VLOOKUP($A36,'RevPAR Raw Data'!$B$6:$BE$43,'RevPAR Raw Data'!BC$1,FALSE)</f>
        <v>3.7729390674320702</v>
      </c>
      <c r="BN36" s="62">
        <f>VLOOKUP($A36,'RevPAR Raw Data'!$B$6:$BE$43,'RevPAR Raw Data'!BE$1,FALSE)</f>
        <v>7.8773686690635101</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53.299946040739201</v>
      </c>
      <c r="C39" s="60">
        <f>VLOOKUP($A39,'Occupancy Raw Data'!$B$6:$BE$43,'Occupancy Raw Data'!AH$1,FALSE)</f>
        <v>60.592034264130497</v>
      </c>
      <c r="D39" s="60">
        <f>VLOOKUP($A39,'Occupancy Raw Data'!$B$6:$BE$43,'Occupancy Raw Data'!AI$1,FALSE)</f>
        <v>66.532611628220593</v>
      </c>
      <c r="E39" s="60">
        <f>VLOOKUP($A39,'Occupancy Raw Data'!$B$6:$BE$43,'Occupancy Raw Data'!AJ$1,FALSE)</f>
        <v>69.074598677998097</v>
      </c>
      <c r="F39" s="60">
        <f>VLOOKUP($A39,'Occupancy Raw Data'!$B$6:$BE$43,'Occupancy Raw Data'!AK$1,FALSE)</f>
        <v>67.830163226763702</v>
      </c>
      <c r="G39" s="61">
        <f>VLOOKUP($A39,'Occupancy Raw Data'!$B$6:$BE$43,'Occupancy Raw Data'!AL$1,FALSE)</f>
        <v>63.465870767570401</v>
      </c>
      <c r="H39" s="60">
        <f>VLOOKUP($A39,'Occupancy Raw Data'!$B$6:$BE$43,'Occupancy Raw Data'!AN$1,FALSE)</f>
        <v>73.174763832658499</v>
      </c>
      <c r="I39" s="60">
        <f>VLOOKUP($A39,'Occupancy Raw Data'!$B$6:$BE$43,'Occupancy Raw Data'!AO$1,FALSE)</f>
        <v>73.537449392712503</v>
      </c>
      <c r="J39" s="61">
        <f>VLOOKUP($A39,'Occupancy Raw Data'!$B$6:$BE$43,'Occupancy Raw Data'!AP$1,FALSE)</f>
        <v>73.356106612685494</v>
      </c>
      <c r="K39" s="62">
        <f>VLOOKUP($A39,'Occupancy Raw Data'!$B$6:$BE$43,'Occupancy Raw Data'!AR$1,FALSE)</f>
        <v>66.290835501589996</v>
      </c>
      <c r="M39" s="59">
        <f>VLOOKUP($A39,'Occupancy Raw Data'!$B$6:$BE$43,'Occupancy Raw Data'!AT$1,FALSE)</f>
        <v>-2.47264769326992</v>
      </c>
      <c r="N39" s="60">
        <f>VLOOKUP($A39,'Occupancy Raw Data'!$B$6:$BE$43,'Occupancy Raw Data'!AU$1,FALSE)</f>
        <v>6.2901957897943896</v>
      </c>
      <c r="O39" s="60">
        <f>VLOOKUP($A39,'Occupancy Raw Data'!$B$6:$BE$43,'Occupancy Raw Data'!AV$1,FALSE)</f>
        <v>6.1208619652241598</v>
      </c>
      <c r="P39" s="60">
        <f>VLOOKUP($A39,'Occupancy Raw Data'!$B$6:$BE$43,'Occupancy Raw Data'!AW$1,FALSE)</f>
        <v>8.3218596204874693</v>
      </c>
      <c r="Q39" s="60">
        <f>VLOOKUP($A39,'Occupancy Raw Data'!$B$6:$BE$43,'Occupancy Raw Data'!AX$1,FALSE)</f>
        <v>3.88723167848508</v>
      </c>
      <c r="R39" s="61">
        <f>VLOOKUP($A39,'Occupancy Raw Data'!$B$6:$BE$43,'Occupancy Raw Data'!AY$1,FALSE)</f>
        <v>4.5867183819725703</v>
      </c>
      <c r="S39" s="60">
        <f>VLOOKUP($A39,'Occupancy Raw Data'!$B$6:$BE$43,'Occupancy Raw Data'!BA$1,FALSE)</f>
        <v>-3.6313161088123298</v>
      </c>
      <c r="T39" s="60">
        <f>VLOOKUP($A39,'Occupancy Raw Data'!$B$6:$BE$43,'Occupancy Raw Data'!BB$1,FALSE)</f>
        <v>-6.8797548481391697</v>
      </c>
      <c r="U39" s="61">
        <f>VLOOKUP($A39,'Occupancy Raw Data'!$B$6:$BE$43,'Occupancy Raw Data'!BC$1,FALSE)</f>
        <v>-5.2873935922541699</v>
      </c>
      <c r="V39" s="62">
        <f>VLOOKUP($A39,'Occupancy Raw Data'!$B$6:$BE$43,'Occupancy Raw Data'!BE$1,FALSE)</f>
        <v>1.2481934693741701</v>
      </c>
      <c r="X39" s="64">
        <f>VLOOKUP($A39,'ADR Raw Data'!$B$6:$BE$43,'ADR Raw Data'!AG$1,FALSE)</f>
        <v>102.687237337467</v>
      </c>
      <c r="Y39" s="65">
        <f>VLOOKUP($A39,'ADR Raw Data'!$B$6:$BE$43,'ADR Raw Data'!AH$1,FALSE)</f>
        <v>104.75258630525801</v>
      </c>
      <c r="Z39" s="65">
        <f>VLOOKUP($A39,'ADR Raw Data'!$B$6:$BE$43,'ADR Raw Data'!AI$1,FALSE)</f>
        <v>107.008264544498</v>
      </c>
      <c r="AA39" s="65">
        <f>VLOOKUP($A39,'ADR Raw Data'!$B$6:$BE$43,'ADR Raw Data'!AJ$1,FALSE)</f>
        <v>108.806569304755</v>
      </c>
      <c r="AB39" s="65">
        <f>VLOOKUP($A39,'ADR Raw Data'!$B$6:$BE$43,'ADR Raw Data'!AK$1,FALSE)</f>
        <v>108.857256997961</v>
      </c>
      <c r="AC39" s="66">
        <f>VLOOKUP($A39,'ADR Raw Data'!$B$6:$BE$43,'ADR Raw Data'!AL$1,FALSE)</f>
        <v>106.63845315082099</v>
      </c>
      <c r="AD39" s="65">
        <f>VLOOKUP($A39,'ADR Raw Data'!$B$6:$BE$43,'ADR Raw Data'!AN$1,FALSE)</f>
        <v>126.417659527871</v>
      </c>
      <c r="AE39" s="65">
        <f>VLOOKUP($A39,'ADR Raw Data'!$B$6:$BE$43,'ADR Raw Data'!AO$1,FALSE)</f>
        <v>128.05702314591699</v>
      </c>
      <c r="AF39" s="66">
        <f>VLOOKUP($A39,'ADR Raw Data'!$B$6:$BE$43,'ADR Raw Data'!AP$1,FALSE)</f>
        <v>127.23936766278401</v>
      </c>
      <c r="AG39" s="67">
        <f>VLOOKUP($A39,'ADR Raw Data'!$B$6:$BE$43,'ADR Raw Data'!AR$1,FALSE)</f>
        <v>113.14987245602499</v>
      </c>
      <c r="AI39" s="59">
        <f>VLOOKUP($A39,'ADR Raw Data'!$B$6:$BE$43,'ADR Raw Data'!AT$1,FALSE)</f>
        <v>10.0111875601796</v>
      </c>
      <c r="AJ39" s="60">
        <f>VLOOKUP($A39,'ADR Raw Data'!$B$6:$BE$43,'ADR Raw Data'!AU$1,FALSE)</f>
        <v>14.605055288887799</v>
      </c>
      <c r="AK39" s="60">
        <f>VLOOKUP($A39,'ADR Raw Data'!$B$6:$BE$43,'ADR Raw Data'!AV$1,FALSE)</f>
        <v>14.242330544352001</v>
      </c>
      <c r="AL39" s="60">
        <f>VLOOKUP($A39,'ADR Raw Data'!$B$6:$BE$43,'ADR Raw Data'!AW$1,FALSE)</f>
        <v>15.8830582623255</v>
      </c>
      <c r="AM39" s="60">
        <f>VLOOKUP($A39,'ADR Raw Data'!$B$6:$BE$43,'ADR Raw Data'!AX$1,FALSE)</f>
        <v>14.0683404681224</v>
      </c>
      <c r="AN39" s="61">
        <f>VLOOKUP($A39,'ADR Raw Data'!$B$6:$BE$43,'ADR Raw Data'!AY$1,FALSE)</f>
        <v>13.9169589664779</v>
      </c>
      <c r="AO39" s="60">
        <f>VLOOKUP($A39,'ADR Raw Data'!$B$6:$BE$43,'ADR Raw Data'!BA$1,FALSE)</f>
        <v>11.592247264639999</v>
      </c>
      <c r="AP39" s="60">
        <f>VLOOKUP($A39,'ADR Raw Data'!$B$6:$BE$43,'ADR Raw Data'!BB$1,FALSE)</f>
        <v>9.1090111322773204</v>
      </c>
      <c r="AQ39" s="61">
        <f>VLOOKUP($A39,'ADR Raw Data'!$B$6:$BE$43,'ADR Raw Data'!BC$1,FALSE)</f>
        <v>10.292144660183</v>
      </c>
      <c r="AR39" s="62">
        <f>VLOOKUP($A39,'ADR Raw Data'!$B$6:$BE$43,'ADR Raw Data'!BE$1,FALSE)</f>
        <v>12.0700513959936</v>
      </c>
      <c r="AT39" s="64">
        <f>VLOOKUP($A39,'RevPAR Raw Data'!$B$6:$BE$43,'RevPAR Raw Data'!AG$1,FALSE)</f>
        <v>54.732242091595801</v>
      </c>
      <c r="AU39" s="65">
        <f>VLOOKUP($A39,'RevPAR Raw Data'!$B$6:$BE$43,'RevPAR Raw Data'!AH$1,FALSE)</f>
        <v>63.471722986644998</v>
      </c>
      <c r="AV39" s="65">
        <f>VLOOKUP($A39,'RevPAR Raw Data'!$B$6:$BE$43,'RevPAR Raw Data'!AI$1,FALSE)</f>
        <v>71.195393059490002</v>
      </c>
      <c r="AW39" s="65">
        <f>VLOOKUP($A39,'RevPAR Raw Data'!$B$6:$BE$43,'RevPAR Raw Data'!AJ$1,FALSE)</f>
        <v>75.157701082557594</v>
      </c>
      <c r="AX39" s="65">
        <f>VLOOKUP($A39,'RevPAR Raw Data'!$B$6:$BE$43,'RevPAR Raw Data'!AK$1,FALSE)</f>
        <v>73.838055105894995</v>
      </c>
      <c r="AY39" s="66">
        <f>VLOOKUP($A39,'RevPAR Raw Data'!$B$6:$BE$43,'RevPAR Raw Data'!AL$1,FALSE)</f>
        <v>67.679022865236703</v>
      </c>
      <c r="AZ39" s="65">
        <f>VLOOKUP($A39,'RevPAR Raw Data'!$B$6:$BE$43,'RevPAR Raw Data'!AN$1,FALSE)</f>
        <v>92.505823802294103</v>
      </c>
      <c r="BA39" s="65">
        <f>VLOOKUP($A39,'RevPAR Raw Data'!$B$6:$BE$43,'RevPAR Raw Data'!AO$1,FALSE)</f>
        <v>94.169868589743501</v>
      </c>
      <c r="BB39" s="66">
        <f>VLOOKUP($A39,'RevPAR Raw Data'!$B$6:$BE$43,'RevPAR Raw Data'!AP$1,FALSE)</f>
        <v>93.337846196018802</v>
      </c>
      <c r="BC39" s="67">
        <f>VLOOKUP($A39,'RevPAR Raw Data'!$B$6:$BE$43,'RevPAR Raw Data'!AR$1,FALSE)</f>
        <v>75.007995820082797</v>
      </c>
      <c r="BE39" s="59">
        <f>VLOOKUP($A39,'RevPAR Raw Data'!$B$6:$BE$43,'RevPAR Raw Data'!AT$1,FALSE)</f>
        <v>7.2909984686340197</v>
      </c>
      <c r="BF39" s="60">
        <f>VLOOKUP($A39,'RevPAR Raw Data'!$B$6:$BE$43,'RevPAR Raw Data'!AU$1,FALSE)</f>
        <v>21.813937651560899</v>
      </c>
      <c r="BG39" s="60">
        <f>VLOOKUP($A39,'RevPAR Raw Data'!$B$6:$BE$43,'RevPAR Raw Data'!AV$1,FALSE)</f>
        <v>21.234945902826901</v>
      </c>
      <c r="BH39" s="60">
        <f>VLOOKUP($A39,'RevPAR Raw Data'!$B$6:$BE$43,'RevPAR Raw Data'!AW$1,FALSE)</f>
        <v>25.526683694843999</v>
      </c>
      <c r="BI39" s="60">
        <f>VLOOKUP($A39,'RevPAR Raw Data'!$B$6:$BE$43,'RevPAR Raw Data'!AX$1,FALSE)</f>
        <v>18.502441133921501</v>
      </c>
      <c r="BJ39" s="61">
        <f>VLOOKUP($A39,'RevPAR Raw Data'!$B$6:$BE$43,'RevPAR Raw Data'!AY$1,FALSE)</f>
        <v>19.1420090635775</v>
      </c>
      <c r="BK39" s="60">
        <f>VLOOKUP($A39,'RevPAR Raw Data'!$B$6:$BE$43,'RevPAR Raw Data'!BA$1,FALSE)</f>
        <v>7.5399800135334996</v>
      </c>
      <c r="BL39" s="60">
        <f>VLOOKUP($A39,'RevPAR Raw Data'!$B$6:$BE$43,'RevPAR Raw Data'!BB$1,FALSE)</f>
        <v>1.6025786491477501</v>
      </c>
      <c r="BM39" s="61">
        <f>VLOOKUP($A39,'RevPAR Raw Data'!$B$6:$BE$43,'RevPAR Raw Data'!BC$1,FALSE)</f>
        <v>4.4605648706608099</v>
      </c>
      <c r="BN39" s="62">
        <f>VLOOKUP($A39,'RevPAR Raw Data'!$B$6:$BE$43,'RevPAR Raw Data'!BE$1,FALSE)</f>
        <v>13.468902458642599</v>
      </c>
    </row>
    <row r="40" spans="1:66" x14ac:dyDescent="0.35">
      <c r="A40" s="81" t="s">
        <v>79</v>
      </c>
      <c r="B40" s="59">
        <f>VLOOKUP($A40,'Occupancy Raw Data'!$B$6:$BE$43,'Occupancy Raw Data'!AG$1,FALSE)</f>
        <v>53.864059590316501</v>
      </c>
      <c r="C40" s="60">
        <f>VLOOKUP($A40,'Occupancy Raw Data'!$B$6:$BE$43,'Occupancy Raw Data'!AH$1,FALSE)</f>
        <v>60.754189944133998</v>
      </c>
      <c r="D40" s="60">
        <f>VLOOKUP($A40,'Occupancy Raw Data'!$B$6:$BE$43,'Occupancy Raw Data'!AI$1,FALSE)</f>
        <v>64.920856610800698</v>
      </c>
      <c r="E40" s="60">
        <f>VLOOKUP($A40,'Occupancy Raw Data'!$B$6:$BE$43,'Occupancy Raw Data'!AJ$1,FALSE)</f>
        <v>64.757914338919903</v>
      </c>
      <c r="F40" s="60">
        <f>VLOOKUP($A40,'Occupancy Raw Data'!$B$6:$BE$43,'Occupancy Raw Data'!AK$1,FALSE)</f>
        <v>61.312849162011098</v>
      </c>
      <c r="G40" s="61">
        <f>VLOOKUP($A40,'Occupancy Raw Data'!$B$6:$BE$43,'Occupancy Raw Data'!AL$1,FALSE)</f>
        <v>61.121973929236397</v>
      </c>
      <c r="H40" s="60">
        <f>VLOOKUP($A40,'Occupancy Raw Data'!$B$6:$BE$43,'Occupancy Raw Data'!AN$1,FALSE)</f>
        <v>71.368715083798804</v>
      </c>
      <c r="I40" s="60">
        <f>VLOOKUP($A40,'Occupancy Raw Data'!$B$6:$BE$43,'Occupancy Raw Data'!AO$1,FALSE)</f>
        <v>75.744878957169405</v>
      </c>
      <c r="J40" s="61">
        <f>VLOOKUP($A40,'Occupancy Raw Data'!$B$6:$BE$43,'Occupancy Raw Data'!AP$1,FALSE)</f>
        <v>73.556797020484098</v>
      </c>
      <c r="K40" s="62">
        <f>VLOOKUP($A40,'Occupancy Raw Data'!$B$6:$BE$43,'Occupancy Raw Data'!AR$1,FALSE)</f>
        <v>64.674780526735802</v>
      </c>
      <c r="M40" s="59">
        <f>VLOOKUP($A40,'Occupancy Raw Data'!$B$6:$BE$43,'Occupancy Raw Data'!AT$1,FALSE)</f>
        <v>-9.5387021110242305</v>
      </c>
      <c r="N40" s="60">
        <f>VLOOKUP($A40,'Occupancy Raw Data'!$B$6:$BE$43,'Occupancy Raw Data'!AU$1,FALSE)</f>
        <v>-4.5703839122486203</v>
      </c>
      <c r="O40" s="60">
        <f>VLOOKUP($A40,'Occupancy Raw Data'!$B$6:$BE$43,'Occupancy Raw Data'!AV$1,FALSE)</f>
        <v>-6.2836021505376296</v>
      </c>
      <c r="P40" s="60">
        <f>VLOOKUP($A40,'Occupancy Raw Data'!$B$6:$BE$43,'Occupancy Raw Data'!AW$1,FALSE)</f>
        <v>-6.9253931080628899</v>
      </c>
      <c r="Q40" s="60">
        <f>VLOOKUP($A40,'Occupancy Raw Data'!$B$6:$BE$43,'Occupancy Raw Data'!AX$1,FALSE)</f>
        <v>-8.0307262569832396</v>
      </c>
      <c r="R40" s="61">
        <f>VLOOKUP($A40,'Occupancy Raw Data'!$B$6:$BE$43,'Occupancy Raw Data'!AY$1,FALSE)</f>
        <v>-7.0315819289052497</v>
      </c>
      <c r="S40" s="60">
        <f>VLOOKUP($A40,'Occupancy Raw Data'!$B$6:$BE$43,'Occupancy Raw Data'!BA$1,FALSE)</f>
        <v>-10.0616016427104</v>
      </c>
      <c r="T40" s="60">
        <f>VLOOKUP($A40,'Occupancy Raw Data'!$B$6:$BE$43,'Occupancy Raw Data'!BB$1,FALSE)</f>
        <v>-11.141452758055699</v>
      </c>
      <c r="U40" s="61">
        <f>VLOOKUP($A40,'Occupancy Raw Data'!$B$6:$BE$43,'Occupancy Raw Data'!BC$1,FALSE)</f>
        <v>-10.6208457078206</v>
      </c>
      <c r="V40" s="62">
        <f>VLOOKUP($A40,'Occupancy Raw Data'!$B$6:$BE$43,'Occupancy Raw Data'!BE$1,FALSE)</f>
        <v>-8.2291322606521007</v>
      </c>
      <c r="X40" s="64">
        <f>VLOOKUP($A40,'ADR Raw Data'!$B$6:$BE$43,'ADR Raw Data'!AG$1,FALSE)</f>
        <v>129.77793863439899</v>
      </c>
      <c r="Y40" s="65">
        <f>VLOOKUP($A40,'ADR Raw Data'!$B$6:$BE$43,'ADR Raw Data'!AH$1,FALSE)</f>
        <v>119.61373563218299</v>
      </c>
      <c r="Z40" s="65">
        <f>VLOOKUP($A40,'ADR Raw Data'!$B$6:$BE$43,'ADR Raw Data'!AI$1,FALSE)</f>
        <v>112.040648978128</v>
      </c>
      <c r="AA40" s="65">
        <f>VLOOKUP($A40,'ADR Raw Data'!$B$6:$BE$43,'ADR Raw Data'!AJ$1,FALSE)</f>
        <v>110.09267074047401</v>
      </c>
      <c r="AB40" s="65">
        <f>VLOOKUP($A40,'ADR Raw Data'!$B$6:$BE$43,'ADR Raw Data'!AK$1,FALSE)</f>
        <v>111.56896355353</v>
      </c>
      <c r="AC40" s="66">
        <f>VLOOKUP($A40,'ADR Raw Data'!$B$6:$BE$43,'ADR Raw Data'!AL$1,FALSE)</f>
        <v>116.16496534389501</v>
      </c>
      <c r="AD40" s="65">
        <f>VLOOKUP($A40,'ADR Raw Data'!$B$6:$BE$43,'ADR Raw Data'!AN$1,FALSE)</f>
        <v>141.90605348988899</v>
      </c>
      <c r="AE40" s="65">
        <f>VLOOKUP($A40,'ADR Raw Data'!$B$6:$BE$43,'ADR Raw Data'!AO$1,FALSE)</f>
        <v>149.401582667486</v>
      </c>
      <c r="AF40" s="66">
        <f>VLOOKUP($A40,'ADR Raw Data'!$B$6:$BE$43,'ADR Raw Data'!AP$1,FALSE)</f>
        <v>145.765302215189</v>
      </c>
      <c r="AG40" s="67">
        <f>VLOOKUP($A40,'ADR Raw Data'!$B$6:$BE$43,'ADR Raw Data'!AR$1,FALSE)</f>
        <v>125.78366702658199</v>
      </c>
      <c r="AI40" s="59">
        <f>VLOOKUP($A40,'ADR Raw Data'!$B$6:$BE$43,'ADR Raw Data'!AT$1,FALSE)</f>
        <v>6.5821365862016199</v>
      </c>
      <c r="AJ40" s="60">
        <f>VLOOKUP($A40,'ADR Raw Data'!$B$6:$BE$43,'ADR Raw Data'!AU$1,FALSE)</f>
        <v>1.51704070782212</v>
      </c>
      <c r="AK40" s="60">
        <f>VLOOKUP($A40,'ADR Raw Data'!$B$6:$BE$43,'ADR Raw Data'!AV$1,FALSE)</f>
        <v>-5.7677594428000001</v>
      </c>
      <c r="AL40" s="60">
        <f>VLOOKUP($A40,'ADR Raw Data'!$B$6:$BE$43,'ADR Raw Data'!AW$1,FALSE)</f>
        <v>0.12946716416870599</v>
      </c>
      <c r="AM40" s="60">
        <f>VLOOKUP($A40,'ADR Raw Data'!$B$6:$BE$43,'ADR Raw Data'!AX$1,FALSE)</f>
        <v>2.29021592410384</v>
      </c>
      <c r="AN40" s="61">
        <f>VLOOKUP($A40,'ADR Raw Data'!$B$6:$BE$43,'ADR Raw Data'!AY$1,FALSE)</f>
        <v>0.73030692548645704</v>
      </c>
      <c r="AO40" s="60">
        <f>VLOOKUP($A40,'ADR Raw Data'!$B$6:$BE$43,'ADR Raw Data'!BA$1,FALSE)</f>
        <v>-1.9667245128995501</v>
      </c>
      <c r="AP40" s="60">
        <f>VLOOKUP($A40,'ADR Raw Data'!$B$6:$BE$43,'ADR Raw Data'!BB$1,FALSE)</f>
        <v>-1.4771504001350799</v>
      </c>
      <c r="AQ40" s="61">
        <f>VLOOKUP($A40,'ADR Raw Data'!$B$6:$BE$43,'ADR Raw Data'!BC$1,FALSE)</f>
        <v>-1.7227462835390299</v>
      </c>
      <c r="AR40" s="62">
        <f>VLOOKUP($A40,'ADR Raw Data'!$B$6:$BE$43,'ADR Raw Data'!BE$1,FALSE)</f>
        <v>-0.434340376252144</v>
      </c>
      <c r="AT40" s="64">
        <f>VLOOKUP($A40,'RevPAR Raw Data'!$B$6:$BE$43,'RevPAR Raw Data'!AG$1,FALSE)</f>
        <v>69.903666201117304</v>
      </c>
      <c r="AU40" s="65">
        <f>VLOOKUP($A40,'RevPAR Raw Data'!$B$6:$BE$43,'RevPAR Raw Data'!AH$1,FALSE)</f>
        <v>72.670356145251304</v>
      </c>
      <c r="AV40" s="65">
        <f>VLOOKUP($A40,'RevPAR Raw Data'!$B$6:$BE$43,'RevPAR Raw Data'!AI$1,FALSE)</f>
        <v>72.737749068901294</v>
      </c>
      <c r="AW40" s="65">
        <f>VLOOKUP($A40,'RevPAR Raw Data'!$B$6:$BE$43,'RevPAR Raw Data'!AJ$1,FALSE)</f>
        <v>71.2937174115456</v>
      </c>
      <c r="AX40" s="65">
        <f>VLOOKUP($A40,'RevPAR Raw Data'!$B$6:$BE$43,'RevPAR Raw Data'!AK$1,FALSE)</f>
        <v>68.406110335195507</v>
      </c>
      <c r="AY40" s="66">
        <f>VLOOKUP($A40,'RevPAR Raw Data'!$B$6:$BE$43,'RevPAR Raw Data'!AL$1,FALSE)</f>
        <v>71.002319832402193</v>
      </c>
      <c r="AZ40" s="65">
        <f>VLOOKUP($A40,'RevPAR Raw Data'!$B$6:$BE$43,'RevPAR Raw Data'!AN$1,FALSE)</f>
        <v>101.27652700186199</v>
      </c>
      <c r="BA40" s="65">
        <f>VLOOKUP($A40,'RevPAR Raw Data'!$B$6:$BE$43,'RevPAR Raw Data'!AO$1,FALSE)</f>
        <v>113.16404795158201</v>
      </c>
      <c r="BB40" s="66">
        <f>VLOOKUP($A40,'RevPAR Raw Data'!$B$6:$BE$43,'RevPAR Raw Data'!AP$1,FALSE)</f>
        <v>107.22028747672201</v>
      </c>
      <c r="BC40" s="67">
        <f>VLOOKUP($A40,'RevPAR Raw Data'!$B$6:$BE$43,'RevPAR Raw Data'!AR$1,FALSE)</f>
        <v>81.350310587922294</v>
      </c>
      <c r="BE40" s="59">
        <f>VLOOKUP($A40,'RevPAR Raw Data'!$B$6:$BE$43,'RevPAR Raw Data'!AT$1,FALSE)</f>
        <v>-3.5844159263211202</v>
      </c>
      <c r="BF40" s="60">
        <f>VLOOKUP($A40,'RevPAR Raw Data'!$B$6:$BE$43,'RevPAR Raw Data'!AU$1,FALSE)</f>
        <v>-3.1226777888790598</v>
      </c>
      <c r="BG40" s="60">
        <f>VLOOKUP($A40,'RevPAR Raw Data'!$B$6:$BE$43,'RevPAR Raw Data'!AV$1,FALSE)</f>
        <v>-11.688938536952</v>
      </c>
      <c r="BH40" s="60">
        <f>VLOOKUP($A40,'RevPAR Raw Data'!$B$6:$BE$43,'RevPAR Raw Data'!AW$1,FALSE)</f>
        <v>-6.8048920539587296</v>
      </c>
      <c r="BI40" s="60">
        <f>VLOOKUP($A40,'RevPAR Raw Data'!$B$6:$BE$43,'RevPAR Raw Data'!AX$1,FALSE)</f>
        <v>-5.9244313044380101</v>
      </c>
      <c r="BJ40" s="61">
        <f>VLOOKUP($A40,'RevPAR Raw Data'!$B$6:$BE$43,'RevPAR Raw Data'!AY$1,FALSE)</f>
        <v>-6.3526271332168402</v>
      </c>
      <c r="BK40" s="60">
        <f>VLOOKUP($A40,'RevPAR Raw Data'!$B$6:$BE$43,'RevPAR Raw Data'!BA$1,FALSE)</f>
        <v>-11.8304421697125</v>
      </c>
      <c r="BL40" s="60">
        <f>VLOOKUP($A40,'RevPAR Raw Data'!$B$6:$BE$43,'RevPAR Raw Data'!BB$1,FALSE)</f>
        <v>-12.454027144194299</v>
      </c>
      <c r="BM40" s="61">
        <f>VLOOKUP($A40,'RevPAR Raw Data'!$B$6:$BE$43,'RevPAR Raw Data'!BC$1,FALSE)</f>
        <v>-12.1606217666478</v>
      </c>
      <c r="BN40" s="62">
        <f>VLOOKUP($A40,'RevPAR Raw Data'!$B$6:$BE$43,'RevPAR Raw Data'!BE$1,FALSE)</f>
        <v>-8.6277301928810406</v>
      </c>
    </row>
    <row r="41" spans="1:66" x14ac:dyDescent="0.35">
      <c r="A41" s="81" t="s">
        <v>80</v>
      </c>
      <c r="B41" s="59">
        <f>VLOOKUP($A41,'Occupancy Raw Data'!$B$6:$BE$43,'Occupancy Raw Data'!AG$1,FALSE)</f>
        <v>55.639494026704099</v>
      </c>
      <c r="C41" s="60">
        <f>VLOOKUP($A41,'Occupancy Raw Data'!$B$6:$BE$43,'Occupancy Raw Data'!AH$1,FALSE)</f>
        <v>61.243851018973899</v>
      </c>
      <c r="D41" s="60">
        <f>VLOOKUP($A41,'Occupancy Raw Data'!$B$6:$BE$43,'Occupancy Raw Data'!AI$1,FALSE)</f>
        <v>65.372452565003499</v>
      </c>
      <c r="E41" s="60">
        <f>VLOOKUP($A41,'Occupancy Raw Data'!$B$6:$BE$43,'Occupancy Raw Data'!AJ$1,FALSE)</f>
        <v>66.6900913562895</v>
      </c>
      <c r="F41" s="60">
        <f>VLOOKUP($A41,'Occupancy Raw Data'!$B$6:$BE$43,'Occupancy Raw Data'!AK$1,FALSE)</f>
        <v>66.075193253689307</v>
      </c>
      <c r="G41" s="61">
        <f>VLOOKUP($A41,'Occupancy Raw Data'!$B$6:$BE$43,'Occupancy Raw Data'!AL$1,FALSE)</f>
        <v>63.004216444132098</v>
      </c>
      <c r="H41" s="60">
        <f>VLOOKUP($A41,'Occupancy Raw Data'!$B$6:$BE$43,'Occupancy Raw Data'!AN$1,FALSE)</f>
        <v>74.226985242445494</v>
      </c>
      <c r="I41" s="60">
        <f>VLOOKUP($A41,'Occupancy Raw Data'!$B$6:$BE$43,'Occupancy Raw Data'!AO$1,FALSE)</f>
        <v>76.721714687280297</v>
      </c>
      <c r="J41" s="61">
        <f>VLOOKUP($A41,'Occupancy Raw Data'!$B$6:$BE$43,'Occupancy Raw Data'!AP$1,FALSE)</f>
        <v>75.474349964862895</v>
      </c>
      <c r="K41" s="62">
        <f>VLOOKUP($A41,'Occupancy Raw Data'!$B$6:$BE$43,'Occupancy Raw Data'!AR$1,FALSE)</f>
        <v>66.567111735769501</v>
      </c>
      <c r="M41" s="59">
        <f>VLOOKUP($A41,'Occupancy Raw Data'!$B$6:$BE$43,'Occupancy Raw Data'!AT$1,FALSE)</f>
        <v>-11.0118212997128</v>
      </c>
      <c r="N41" s="60">
        <f>VLOOKUP($A41,'Occupancy Raw Data'!$B$6:$BE$43,'Occupancy Raw Data'!AU$1,FALSE)</f>
        <v>-5.2289469264988799</v>
      </c>
      <c r="O41" s="60">
        <f>VLOOKUP($A41,'Occupancy Raw Data'!$B$6:$BE$43,'Occupancy Raw Data'!AV$1,FALSE)</f>
        <v>-5.97218565278909</v>
      </c>
      <c r="P41" s="60">
        <f>VLOOKUP($A41,'Occupancy Raw Data'!$B$6:$BE$43,'Occupancy Raw Data'!AW$1,FALSE)</f>
        <v>-2.5839182774506302</v>
      </c>
      <c r="Q41" s="60">
        <f>VLOOKUP($A41,'Occupancy Raw Data'!$B$6:$BE$43,'Occupancy Raw Data'!AX$1,FALSE)</f>
        <v>-2.4779388222827698</v>
      </c>
      <c r="R41" s="61">
        <f>VLOOKUP($A41,'Occupancy Raw Data'!$B$6:$BE$43,'Occupancy Raw Data'!AY$1,FALSE)</f>
        <v>-5.3664630382138503</v>
      </c>
      <c r="S41" s="60">
        <f>VLOOKUP($A41,'Occupancy Raw Data'!$B$6:$BE$43,'Occupancy Raw Data'!BA$1,FALSE)</f>
        <v>-9.6418658992381197</v>
      </c>
      <c r="T41" s="60">
        <f>VLOOKUP($A41,'Occupancy Raw Data'!$B$6:$BE$43,'Occupancy Raw Data'!BB$1,FALSE)</f>
        <v>-10.344356399921301</v>
      </c>
      <c r="U41" s="61">
        <f>VLOOKUP($A41,'Occupancy Raw Data'!$B$6:$BE$43,'Occupancy Raw Data'!BC$1,FALSE)</f>
        <v>-10.000286426416899</v>
      </c>
      <c r="V41" s="62">
        <f>VLOOKUP($A41,'Occupancy Raw Data'!$B$6:$BE$43,'Occupancy Raw Data'!BE$1,FALSE)</f>
        <v>-6.9189615509919804</v>
      </c>
      <c r="X41" s="64">
        <f>VLOOKUP($A41,'ADR Raw Data'!$B$6:$BE$43,'ADR Raw Data'!AG$1,FALSE)</f>
        <v>171.515029996842</v>
      </c>
      <c r="Y41" s="65">
        <f>VLOOKUP($A41,'ADR Raw Data'!$B$6:$BE$43,'ADR Raw Data'!AH$1,FALSE)</f>
        <v>160.08155765920799</v>
      </c>
      <c r="Z41" s="65">
        <f>VLOOKUP($A41,'ADR Raw Data'!$B$6:$BE$43,'ADR Raw Data'!AI$1,FALSE)</f>
        <v>154.51893845740301</v>
      </c>
      <c r="AA41" s="65">
        <f>VLOOKUP($A41,'ADR Raw Data'!$B$6:$BE$43,'ADR Raw Data'!AJ$1,FALSE)</f>
        <v>155.964420442571</v>
      </c>
      <c r="AB41" s="65">
        <f>VLOOKUP($A41,'ADR Raw Data'!$B$6:$BE$43,'ADR Raw Data'!AK$1,FALSE)</f>
        <v>158.505158202605</v>
      </c>
      <c r="AC41" s="66">
        <f>VLOOKUP($A41,'ADR Raw Data'!$B$6:$BE$43,'ADR Raw Data'!AL$1,FALSE)</f>
        <v>159.74436562378</v>
      </c>
      <c r="AD41" s="65">
        <f>VLOOKUP($A41,'ADR Raw Data'!$B$6:$BE$43,'ADR Raw Data'!AN$1,FALSE)</f>
        <v>201.181884023668</v>
      </c>
      <c r="AE41" s="65">
        <f>VLOOKUP($A41,'ADR Raw Data'!$B$6:$BE$43,'ADR Raw Data'!AO$1,FALSE)</f>
        <v>209.52029081749399</v>
      </c>
      <c r="AF41" s="66">
        <f>VLOOKUP($A41,'ADR Raw Data'!$B$6:$BE$43,'ADR Raw Data'!AP$1,FALSE)</f>
        <v>205.419991852886</v>
      </c>
      <c r="AG41" s="67">
        <f>VLOOKUP($A41,'ADR Raw Data'!$B$6:$BE$43,'ADR Raw Data'!AR$1,FALSE)</f>
        <v>174.540768012668</v>
      </c>
      <c r="AI41" s="59">
        <f>VLOOKUP($A41,'ADR Raw Data'!$B$6:$BE$43,'ADR Raw Data'!AT$1,FALSE)</f>
        <v>3.4483915103337801</v>
      </c>
      <c r="AJ41" s="60">
        <f>VLOOKUP($A41,'ADR Raw Data'!$B$6:$BE$43,'ADR Raw Data'!AU$1,FALSE)</f>
        <v>5.67594746241243</v>
      </c>
      <c r="AK41" s="60">
        <f>VLOOKUP($A41,'ADR Raw Data'!$B$6:$BE$43,'ADR Raw Data'!AV$1,FALSE)</f>
        <v>0.53175046240415202</v>
      </c>
      <c r="AL41" s="60">
        <f>VLOOKUP($A41,'ADR Raw Data'!$B$6:$BE$43,'ADR Raw Data'!AW$1,FALSE)</f>
        <v>3.0672498576890601</v>
      </c>
      <c r="AM41" s="60">
        <f>VLOOKUP($A41,'ADR Raw Data'!$B$6:$BE$43,'ADR Raw Data'!AX$1,FALSE)</f>
        <v>2.9836143874342702</v>
      </c>
      <c r="AN41" s="61">
        <f>VLOOKUP($A41,'ADR Raw Data'!$B$6:$BE$43,'ADR Raw Data'!AY$1,FALSE)</f>
        <v>2.99655381056755</v>
      </c>
      <c r="AO41" s="60">
        <f>VLOOKUP($A41,'ADR Raw Data'!$B$6:$BE$43,'ADR Raw Data'!BA$1,FALSE)</f>
        <v>5.8452937649850298</v>
      </c>
      <c r="AP41" s="60">
        <f>VLOOKUP($A41,'ADR Raw Data'!$B$6:$BE$43,'ADR Raw Data'!BB$1,FALSE)</f>
        <v>5.5458890588730299</v>
      </c>
      <c r="AQ41" s="61">
        <f>VLOOKUP($A41,'ADR Raw Data'!$B$6:$BE$43,'ADR Raw Data'!BC$1,FALSE)</f>
        <v>5.6809172715456899</v>
      </c>
      <c r="AR41" s="62">
        <f>VLOOKUP($A41,'ADR Raw Data'!$B$6:$BE$43,'ADR Raw Data'!BE$1,FALSE)</f>
        <v>3.7344515685288302</v>
      </c>
      <c r="AT41" s="64">
        <f>VLOOKUP($A41,'RevPAR Raw Data'!$B$6:$BE$43,'RevPAR Raw Data'!AG$1,FALSE)</f>
        <v>95.430094869992899</v>
      </c>
      <c r="AU41" s="65">
        <f>VLOOKUP($A41,'RevPAR Raw Data'!$B$6:$BE$43,'RevPAR Raw Data'!AH$1,FALSE)</f>
        <v>98.040110681658405</v>
      </c>
      <c r="AV41" s="65">
        <f>VLOOKUP($A41,'RevPAR Raw Data'!$B$6:$BE$43,'RevPAR Raw Data'!AI$1,FALSE)</f>
        <v>101.012819747013</v>
      </c>
      <c r="AW41" s="65">
        <f>VLOOKUP($A41,'RevPAR Raw Data'!$B$6:$BE$43,'RevPAR Raw Data'!AJ$1,FALSE)</f>
        <v>104.012814476458</v>
      </c>
      <c r="AX41" s="65">
        <f>VLOOKUP($A41,'RevPAR Raw Data'!$B$6:$BE$43,'RevPAR Raw Data'!AK$1,FALSE)</f>
        <v>104.73258959943701</v>
      </c>
      <c r="AY41" s="66">
        <f>VLOOKUP($A41,'RevPAR Raw Data'!$B$6:$BE$43,'RevPAR Raw Data'!AL$1,FALSE)</f>
        <v>100.645685874912</v>
      </c>
      <c r="AZ41" s="65">
        <f>VLOOKUP($A41,'RevPAR Raw Data'!$B$6:$BE$43,'RevPAR Raw Data'!AN$1,FALSE)</f>
        <v>149.331247364722</v>
      </c>
      <c r="BA41" s="65">
        <f>VLOOKUP($A41,'RevPAR Raw Data'!$B$6:$BE$43,'RevPAR Raw Data'!AO$1,FALSE)</f>
        <v>160.747559732958</v>
      </c>
      <c r="BB41" s="66">
        <f>VLOOKUP($A41,'RevPAR Raw Data'!$B$6:$BE$43,'RevPAR Raw Data'!AP$1,FALSE)</f>
        <v>155.03940354884</v>
      </c>
      <c r="BC41" s="67">
        <f>VLOOKUP($A41,'RevPAR Raw Data'!$B$6:$BE$43,'RevPAR Raw Data'!AR$1,FALSE)</f>
        <v>116.186748067463</v>
      </c>
      <c r="BE41" s="59">
        <f>VLOOKUP($A41,'RevPAR Raw Data'!$B$6:$BE$43,'RevPAR Raw Data'!AT$1,FALSE)</f>
        <v>-7.9431605002114498</v>
      </c>
      <c r="BF41" s="60">
        <f>VLOOKUP($A41,'RevPAR Raw Data'!$B$6:$BE$43,'RevPAR Raw Data'!AU$1,FALSE)</f>
        <v>0.15020825552804201</v>
      </c>
      <c r="BG41" s="60">
        <f>VLOOKUP($A41,'RevPAR Raw Data'!$B$6:$BE$43,'RevPAR Raw Data'!AV$1,FALSE)</f>
        <v>-5.4721923152092797</v>
      </c>
      <c r="BH41" s="60">
        <f>VLOOKUP($A41,'RevPAR Raw Data'!$B$6:$BE$43,'RevPAR Raw Data'!AW$1,FALSE)</f>
        <v>0.40407635055051699</v>
      </c>
      <c r="BI41" s="60">
        <f>VLOOKUP($A41,'RevPAR Raw Data'!$B$6:$BE$43,'RevPAR Raw Data'!AX$1,FALSE)</f>
        <v>0.43174342593804399</v>
      </c>
      <c r="BJ41" s="61">
        <f>VLOOKUP($A41,'RevPAR Raw Data'!$B$6:$BE$43,'RevPAR Raw Data'!AY$1,FALSE)</f>
        <v>-2.5307181803105898</v>
      </c>
      <c r="BK41" s="60">
        <f>VLOOKUP($A41,'RevPAR Raw Data'!$B$6:$BE$43,'RevPAR Raw Data'!BA$1,FALSE)</f>
        <v>-4.3601675204894699</v>
      </c>
      <c r="BL41" s="60">
        <f>VLOOKUP($A41,'RevPAR Raw Data'!$B$6:$BE$43,'RevPAR Raw Data'!BB$1,FALSE)</f>
        <v>-5.3721538708424097</v>
      </c>
      <c r="BM41" s="61">
        <f>VLOOKUP($A41,'RevPAR Raw Data'!$B$6:$BE$43,'RevPAR Raw Data'!BC$1,FALSE)</f>
        <v>-4.8874771536736104</v>
      </c>
      <c r="BN41" s="62">
        <f>VLOOKUP($A41,'RevPAR Raw Data'!$B$6:$BE$43,'RevPAR Raw Data'!BE$1,FALSE)</f>
        <v>-3.4428952506300701</v>
      </c>
    </row>
    <row r="42" spans="1:66" x14ac:dyDescent="0.35">
      <c r="A42" s="81" t="s">
        <v>81</v>
      </c>
      <c r="B42" s="59">
        <f>VLOOKUP($A42,'Occupancy Raw Data'!$B$6:$BE$43,'Occupancy Raw Data'!AG$1,FALSE)</f>
        <v>70.370221111737905</v>
      </c>
      <c r="C42" s="60">
        <f>VLOOKUP($A42,'Occupancy Raw Data'!$B$6:$BE$43,'Occupancy Raw Data'!AH$1,FALSE)</f>
        <v>72.879557239192906</v>
      </c>
      <c r="D42" s="60">
        <f>VLOOKUP($A42,'Occupancy Raw Data'!$B$6:$BE$43,'Occupancy Raw Data'!AI$1,FALSE)</f>
        <v>74.354531044302902</v>
      </c>
      <c r="E42" s="60">
        <f>VLOOKUP($A42,'Occupancy Raw Data'!$B$6:$BE$43,'Occupancy Raw Data'!AJ$1,FALSE)</f>
        <v>75.857714730931406</v>
      </c>
      <c r="F42" s="60">
        <f>VLOOKUP($A42,'Occupancy Raw Data'!$B$6:$BE$43,'Occupancy Raw Data'!AK$1,FALSE)</f>
        <v>76.724832755702394</v>
      </c>
      <c r="G42" s="61">
        <f>VLOOKUP($A42,'Occupancy Raw Data'!$B$6:$BE$43,'Occupancy Raw Data'!AL$1,FALSE)</f>
        <v>74.0373713763735</v>
      </c>
      <c r="H42" s="60">
        <f>VLOOKUP($A42,'Occupancy Raw Data'!$B$6:$BE$43,'Occupancy Raw Data'!AN$1,FALSE)</f>
        <v>84.322694178017699</v>
      </c>
      <c r="I42" s="60">
        <f>VLOOKUP($A42,'Occupancy Raw Data'!$B$6:$BE$43,'Occupancy Raw Data'!AO$1,FALSE)</f>
        <v>89.124419010773394</v>
      </c>
      <c r="J42" s="61">
        <f>VLOOKUP($A42,'Occupancy Raw Data'!$B$6:$BE$43,'Occupancy Raw Data'!AP$1,FALSE)</f>
        <v>86.723556594395603</v>
      </c>
      <c r="K42" s="62">
        <f>VLOOKUP($A42,'Occupancy Raw Data'!$B$6:$BE$43,'Occupancy Raw Data'!AR$1,FALSE)</f>
        <v>77.661995724379807</v>
      </c>
      <c r="M42" s="59">
        <f>VLOOKUP($A42,'Occupancy Raw Data'!$B$6:$BE$43,'Occupancy Raw Data'!AT$1,FALSE)</f>
        <v>-5.7363997135766596</v>
      </c>
      <c r="N42" s="60">
        <f>VLOOKUP($A42,'Occupancy Raw Data'!$B$6:$BE$43,'Occupancy Raw Data'!AU$1,FALSE)</f>
        <v>-8.9645666376047997E-2</v>
      </c>
      <c r="O42" s="60">
        <f>VLOOKUP($A42,'Occupancy Raw Data'!$B$6:$BE$43,'Occupancy Raw Data'!AV$1,FALSE)</f>
        <v>-2.5601375727883</v>
      </c>
      <c r="P42" s="60">
        <f>VLOOKUP($A42,'Occupancy Raw Data'!$B$6:$BE$43,'Occupancy Raw Data'!AW$1,FALSE)</f>
        <v>-0.94927471451408396</v>
      </c>
      <c r="Q42" s="60">
        <f>VLOOKUP($A42,'Occupancy Raw Data'!$B$6:$BE$43,'Occupancy Raw Data'!AX$1,FALSE)</f>
        <v>-1.4470945448858701</v>
      </c>
      <c r="R42" s="61">
        <f>VLOOKUP($A42,'Occupancy Raw Data'!$B$6:$BE$43,'Occupancy Raw Data'!AY$1,FALSE)</f>
        <v>-2.1554422585864601</v>
      </c>
      <c r="S42" s="60">
        <f>VLOOKUP($A42,'Occupancy Raw Data'!$B$6:$BE$43,'Occupancy Raw Data'!BA$1,FALSE)</f>
        <v>-3.59145662435682</v>
      </c>
      <c r="T42" s="60">
        <f>VLOOKUP($A42,'Occupancy Raw Data'!$B$6:$BE$43,'Occupancy Raw Data'!BB$1,FALSE)</f>
        <v>-2.09572324700693</v>
      </c>
      <c r="U42" s="61">
        <f>VLOOKUP($A42,'Occupancy Raw Data'!$B$6:$BE$43,'Occupancy Raw Data'!BC$1,FALSE)</f>
        <v>-2.8286394879037999</v>
      </c>
      <c r="V42" s="62">
        <f>VLOOKUP($A42,'Occupancy Raw Data'!$B$6:$BE$43,'Occupancy Raw Data'!BE$1,FALSE)</f>
        <v>-2.37123772137587</v>
      </c>
      <c r="X42" s="64">
        <f>VLOOKUP($A42,'ADR Raw Data'!$B$6:$BE$43,'ADR Raw Data'!AG$1,FALSE)</f>
        <v>162.68933864655901</v>
      </c>
      <c r="Y42" s="65">
        <f>VLOOKUP($A42,'ADR Raw Data'!$B$6:$BE$43,'ADR Raw Data'!AH$1,FALSE)</f>
        <v>154.584330636093</v>
      </c>
      <c r="Z42" s="65">
        <f>VLOOKUP($A42,'ADR Raw Data'!$B$6:$BE$43,'ADR Raw Data'!AI$1,FALSE)</f>
        <v>147.88820716879499</v>
      </c>
      <c r="AA42" s="65">
        <f>VLOOKUP($A42,'ADR Raw Data'!$B$6:$BE$43,'ADR Raw Data'!AJ$1,FALSE)</f>
        <v>148.599687621746</v>
      </c>
      <c r="AB42" s="65">
        <f>VLOOKUP($A42,'ADR Raw Data'!$B$6:$BE$43,'ADR Raw Data'!AK$1,FALSE)</f>
        <v>151.008029344048</v>
      </c>
      <c r="AC42" s="66">
        <f>VLOOKUP($A42,'ADR Raw Data'!$B$6:$BE$43,'ADR Raw Data'!AL$1,FALSE)</f>
        <v>152.812500104327</v>
      </c>
      <c r="AD42" s="65">
        <f>VLOOKUP($A42,'ADR Raw Data'!$B$6:$BE$43,'ADR Raw Data'!AN$1,FALSE)</f>
        <v>191.45001927626299</v>
      </c>
      <c r="AE42" s="65">
        <f>VLOOKUP($A42,'ADR Raw Data'!$B$6:$BE$43,'ADR Raw Data'!AO$1,FALSE)</f>
        <v>205.33310199559801</v>
      </c>
      <c r="AF42" s="66">
        <f>VLOOKUP($A42,'ADR Raw Data'!$B$6:$BE$43,'ADR Raw Data'!AP$1,FALSE)</f>
        <v>198.58373086529701</v>
      </c>
      <c r="AG42" s="67">
        <f>VLOOKUP($A42,'ADR Raw Data'!$B$6:$BE$43,'ADR Raw Data'!AR$1,FALSE)</f>
        <v>167.415869797277</v>
      </c>
      <c r="AI42" s="59">
        <f>VLOOKUP($A42,'ADR Raw Data'!$B$6:$BE$43,'ADR Raw Data'!AT$1,FALSE)</f>
        <v>0.71465121155292899</v>
      </c>
      <c r="AJ42" s="60">
        <f>VLOOKUP($A42,'ADR Raw Data'!$B$6:$BE$43,'ADR Raw Data'!AU$1,FALSE)</f>
        <v>4.9737977521065497</v>
      </c>
      <c r="AK42" s="60">
        <f>VLOOKUP($A42,'ADR Raw Data'!$B$6:$BE$43,'ADR Raw Data'!AV$1,FALSE)</f>
        <v>4.4750731182343698E-2</v>
      </c>
      <c r="AL42" s="60">
        <f>VLOOKUP($A42,'ADR Raw Data'!$B$6:$BE$43,'ADR Raw Data'!AW$1,FALSE)</f>
        <v>1.7818420205516601</v>
      </c>
      <c r="AM42" s="60">
        <f>VLOOKUP($A42,'ADR Raw Data'!$B$6:$BE$43,'ADR Raw Data'!AX$1,FALSE)</f>
        <v>0.84439238320083199</v>
      </c>
      <c r="AN42" s="61">
        <f>VLOOKUP($A42,'ADR Raw Data'!$B$6:$BE$43,'ADR Raw Data'!AY$1,FALSE)</f>
        <v>1.5732272863108101</v>
      </c>
      <c r="AO42" s="60">
        <f>VLOOKUP($A42,'ADR Raw Data'!$B$6:$BE$43,'ADR Raw Data'!BA$1,FALSE)</f>
        <v>-0.107909109037025</v>
      </c>
      <c r="AP42" s="60">
        <f>VLOOKUP($A42,'ADR Raw Data'!$B$6:$BE$43,'ADR Raw Data'!BB$1,FALSE)</f>
        <v>-0.19299467519444299</v>
      </c>
      <c r="AQ42" s="61">
        <f>VLOOKUP($A42,'ADR Raw Data'!$B$6:$BE$43,'ADR Raw Data'!BC$1,FALSE)</f>
        <v>-0.12594910560294101</v>
      </c>
      <c r="AR42" s="62">
        <f>VLOOKUP($A42,'ADR Raw Data'!$B$6:$BE$43,'ADR Raw Data'!BE$1,FALSE)</f>
        <v>0.87922533818609605</v>
      </c>
      <c r="AT42" s="64">
        <f>VLOOKUP($A42,'RevPAR Raw Data'!$B$6:$BE$43,'RevPAR Raw Data'!AG$1,FALSE)</f>
        <v>114.484847330807</v>
      </c>
      <c r="AU42" s="65">
        <f>VLOOKUP($A42,'RevPAR Raw Data'!$B$6:$BE$43,'RevPAR Raw Data'!AH$1,FALSE)</f>
        <v>112.660375728755</v>
      </c>
      <c r="AV42" s="65">
        <f>VLOOKUP($A42,'RevPAR Raw Data'!$B$6:$BE$43,'RevPAR Raw Data'!AI$1,FALSE)</f>
        <v>109.961582910185</v>
      </c>
      <c r="AW42" s="65">
        <f>VLOOKUP($A42,'RevPAR Raw Data'!$B$6:$BE$43,'RevPAR Raw Data'!AJ$1,FALSE)</f>
        <v>112.724327127159</v>
      </c>
      <c r="AX42" s="65">
        <f>VLOOKUP($A42,'RevPAR Raw Data'!$B$6:$BE$43,'RevPAR Raw Data'!AK$1,FALSE)</f>
        <v>115.860657961903</v>
      </c>
      <c r="AY42" s="66">
        <f>VLOOKUP($A42,'RevPAR Raw Data'!$B$6:$BE$43,'RevPAR Raw Data'!AL$1,FALSE)</f>
        <v>113.138358211762</v>
      </c>
      <c r="AZ42" s="65">
        <f>VLOOKUP($A42,'RevPAR Raw Data'!$B$6:$BE$43,'RevPAR Raw Data'!AN$1,FALSE)</f>
        <v>161.43581425808</v>
      </c>
      <c r="BA42" s="65">
        <f>VLOOKUP($A42,'RevPAR Raw Data'!$B$6:$BE$43,'RevPAR Raw Data'!AO$1,FALSE)</f>
        <v>183.00193419037601</v>
      </c>
      <c r="BB42" s="66">
        <f>VLOOKUP($A42,'RevPAR Raw Data'!$B$6:$BE$43,'RevPAR Raw Data'!AP$1,FALSE)</f>
        <v>172.21887422422799</v>
      </c>
      <c r="BC42" s="67">
        <f>VLOOKUP($A42,'RevPAR Raw Data'!$B$6:$BE$43,'RevPAR Raw Data'!AR$1,FALSE)</f>
        <v>130.018505643895</v>
      </c>
      <c r="BE42" s="59">
        <f>VLOOKUP($A42,'RevPAR Raw Data'!$B$6:$BE$43,'RevPAR Raw Data'!AT$1,FALSE)</f>
        <v>-5.0627437520763197</v>
      </c>
      <c r="BF42" s="60">
        <f>VLOOKUP($A42,'RevPAR Raw Data'!$B$6:$BE$43,'RevPAR Raw Data'!AU$1,FALSE)</f>
        <v>4.8796932915914297</v>
      </c>
      <c r="BG42" s="60">
        <f>VLOOKUP($A42,'RevPAR Raw Data'!$B$6:$BE$43,'RevPAR Raw Data'!AV$1,FALSE)</f>
        <v>-2.51653252188905</v>
      </c>
      <c r="BH42" s="60">
        <f>VLOOKUP($A42,'RevPAR Raw Data'!$B$6:$BE$43,'RevPAR Raw Data'!AW$1,FALSE)</f>
        <v>0.81565273028389496</v>
      </c>
      <c r="BI42" s="60">
        <f>VLOOKUP($A42,'RevPAR Raw Data'!$B$6:$BE$43,'RevPAR Raw Data'!AX$1,FALSE)</f>
        <v>-0.61492131779977</v>
      </c>
      <c r="BJ42" s="61">
        <f>VLOOKUP($A42,'RevPAR Raw Data'!$B$6:$BE$43,'RevPAR Raw Data'!AY$1,FALSE)</f>
        <v>-0.61612497802840305</v>
      </c>
      <c r="BK42" s="60">
        <f>VLOOKUP($A42,'RevPAR Raw Data'!$B$6:$BE$43,'RevPAR Raw Data'!BA$1,FALSE)</f>
        <v>-3.69549022454905</v>
      </c>
      <c r="BL42" s="60">
        <f>VLOOKUP($A42,'RevPAR Raw Data'!$B$6:$BE$43,'RevPAR Raw Data'!BB$1,FALSE)</f>
        <v>-2.28467328792784</v>
      </c>
      <c r="BM42" s="61">
        <f>VLOOKUP($A42,'RevPAR Raw Data'!$B$6:$BE$43,'RevPAR Raw Data'!BC$1,FALSE)</f>
        <v>-2.9510259473709901</v>
      </c>
      <c r="BN42" s="62">
        <f>VLOOKUP($A42,'RevPAR Raw Data'!$B$6:$BE$43,'RevPAR Raw Data'!BE$1,FALSE)</f>
        <v>-1.51286090606473</v>
      </c>
    </row>
    <row r="43" spans="1:66" x14ac:dyDescent="0.35">
      <c r="A43" s="82" t="s">
        <v>82</v>
      </c>
      <c r="B43" s="59">
        <f>VLOOKUP($A43,'Occupancy Raw Data'!$B$6:$BE$43,'Occupancy Raw Data'!AG$1,FALSE)</f>
        <v>60.599995977231103</v>
      </c>
      <c r="C43" s="60">
        <f>VLOOKUP($A43,'Occupancy Raw Data'!$B$6:$BE$43,'Occupancy Raw Data'!AH$1,FALSE)</f>
        <v>66.213769937848198</v>
      </c>
      <c r="D43" s="60">
        <f>VLOOKUP($A43,'Occupancy Raw Data'!$B$6:$BE$43,'Occupancy Raw Data'!AI$1,FALSE)</f>
        <v>70.158094816662299</v>
      </c>
      <c r="E43" s="60">
        <f>VLOOKUP($A43,'Occupancy Raw Data'!$B$6:$BE$43,'Occupancy Raw Data'!AJ$1,FALSE)</f>
        <v>69.9157229921354</v>
      </c>
      <c r="F43" s="60">
        <f>VLOOKUP($A43,'Occupancy Raw Data'!$B$6:$BE$43,'Occupancy Raw Data'!AK$1,FALSE)</f>
        <v>66.340990003419293</v>
      </c>
      <c r="G43" s="61">
        <f>VLOOKUP($A43,'Occupancy Raw Data'!$B$6:$BE$43,'Occupancy Raw Data'!AL$1,FALSE)</f>
        <v>66.645714745459202</v>
      </c>
      <c r="H43" s="60">
        <f>VLOOKUP($A43,'Occupancy Raw Data'!$B$6:$BE$43,'Occupancy Raw Data'!AN$1,FALSE)</f>
        <v>71.253293642013702</v>
      </c>
      <c r="I43" s="60">
        <f>VLOOKUP($A43,'Occupancy Raw Data'!$B$6:$BE$43,'Occupancy Raw Data'!AO$1,FALSE)</f>
        <v>74.465977432266598</v>
      </c>
      <c r="J43" s="61">
        <f>VLOOKUP($A43,'Occupancy Raw Data'!$B$6:$BE$43,'Occupancy Raw Data'!AP$1,FALSE)</f>
        <v>72.859635537140207</v>
      </c>
      <c r="K43" s="62">
        <f>VLOOKUP($A43,'Occupancy Raw Data'!$B$6:$BE$43,'Occupancy Raw Data'!AR$1,FALSE)</f>
        <v>68.421120685939499</v>
      </c>
      <c r="M43" s="59">
        <f>VLOOKUP($A43,'Occupancy Raw Data'!$B$6:$BE$43,'Occupancy Raw Data'!AT$1,FALSE)</f>
        <v>13.727074907115201</v>
      </c>
      <c r="N43" s="60">
        <f>VLOOKUP($A43,'Occupancy Raw Data'!$B$6:$BE$43,'Occupancy Raw Data'!AU$1,FALSE)</f>
        <v>24.040792017997301</v>
      </c>
      <c r="O43" s="60">
        <f>VLOOKUP($A43,'Occupancy Raw Data'!$B$6:$BE$43,'Occupancy Raw Data'!AV$1,FALSE)</f>
        <v>23.5586358478661</v>
      </c>
      <c r="P43" s="60">
        <f>VLOOKUP($A43,'Occupancy Raw Data'!$B$6:$BE$43,'Occupancy Raw Data'!AW$1,FALSE)</f>
        <v>20.381716940614599</v>
      </c>
      <c r="Q43" s="60">
        <f>VLOOKUP($A43,'Occupancy Raw Data'!$B$6:$BE$43,'Occupancy Raw Data'!AX$1,FALSE)</f>
        <v>15.2252451246455</v>
      </c>
      <c r="R43" s="61">
        <f>VLOOKUP($A43,'Occupancy Raw Data'!$B$6:$BE$43,'Occupancy Raw Data'!AY$1,FALSE)</f>
        <v>19.393662562476301</v>
      </c>
      <c r="S43" s="60">
        <f>VLOOKUP($A43,'Occupancy Raw Data'!$B$6:$BE$43,'Occupancy Raw Data'!BA$1,FALSE)</f>
        <v>8.66886768960239</v>
      </c>
      <c r="T43" s="60">
        <f>VLOOKUP($A43,'Occupancy Raw Data'!$B$6:$BE$43,'Occupancy Raw Data'!BB$1,FALSE)</f>
        <v>5.7973196970335596</v>
      </c>
      <c r="U43" s="61">
        <f>VLOOKUP($A43,'Occupancy Raw Data'!$B$6:$BE$43,'Occupancy Raw Data'!BC$1,FALSE)</f>
        <v>7.1822301089644203</v>
      </c>
      <c r="V43" s="62">
        <f>VLOOKUP($A43,'Occupancy Raw Data'!$B$6:$BE$43,'Occupancy Raw Data'!BE$1,FALSE)</f>
        <v>15.393711024159</v>
      </c>
      <c r="X43" s="64">
        <f>VLOOKUP($A43,'ADR Raw Data'!$B$6:$BE$43,'ADR Raw Data'!AG$1,FALSE)</f>
        <v>122.312812951192</v>
      </c>
      <c r="Y43" s="65">
        <f>VLOOKUP($A43,'ADR Raw Data'!$B$6:$BE$43,'ADR Raw Data'!AH$1,FALSE)</f>
        <v>132.74241156457401</v>
      </c>
      <c r="Z43" s="65">
        <f>VLOOKUP($A43,'ADR Raw Data'!$B$6:$BE$43,'ADR Raw Data'!AI$1,FALSE)</f>
        <v>136.438829861957</v>
      </c>
      <c r="AA43" s="65">
        <f>VLOOKUP($A43,'ADR Raw Data'!$B$6:$BE$43,'ADR Raw Data'!AJ$1,FALSE)</f>
        <v>133.13015197065499</v>
      </c>
      <c r="AB43" s="65">
        <f>VLOOKUP($A43,'ADR Raw Data'!$B$6:$BE$43,'ADR Raw Data'!AK$1,FALSE)</f>
        <v>125.88185513639699</v>
      </c>
      <c r="AC43" s="66">
        <f>VLOOKUP($A43,'ADR Raw Data'!$B$6:$BE$43,'ADR Raw Data'!AL$1,FALSE)</f>
        <v>130.33947560303901</v>
      </c>
      <c r="AD43" s="65">
        <f>VLOOKUP($A43,'ADR Raw Data'!$B$6:$BE$43,'ADR Raw Data'!AN$1,FALSE)</f>
        <v>121.54077233592</v>
      </c>
      <c r="AE43" s="65">
        <f>VLOOKUP($A43,'ADR Raw Data'!$B$6:$BE$43,'ADR Raw Data'!AO$1,FALSE)</f>
        <v>123.472097657489</v>
      </c>
      <c r="AF43" s="66">
        <f>VLOOKUP($A43,'ADR Raw Data'!$B$6:$BE$43,'ADR Raw Data'!AP$1,FALSE)</f>
        <v>122.527725034421</v>
      </c>
      <c r="AG43" s="67">
        <f>VLOOKUP($A43,'ADR Raw Data'!$B$6:$BE$43,'ADR Raw Data'!AR$1,FALSE)</f>
        <v>127.96276045330301</v>
      </c>
      <c r="AI43" s="59">
        <f>VLOOKUP($A43,'ADR Raw Data'!$B$6:$BE$43,'ADR Raw Data'!AT$1,FALSE)</f>
        <v>21.284815450210399</v>
      </c>
      <c r="AJ43" s="60">
        <f>VLOOKUP($A43,'ADR Raw Data'!$B$6:$BE$43,'ADR Raw Data'!AU$1,FALSE)</f>
        <v>27.5504296502945</v>
      </c>
      <c r="AK43" s="60">
        <f>VLOOKUP($A43,'ADR Raw Data'!$B$6:$BE$43,'ADR Raw Data'!AV$1,FALSE)</f>
        <v>28.954576243810202</v>
      </c>
      <c r="AL43" s="60">
        <f>VLOOKUP($A43,'ADR Raw Data'!$B$6:$BE$43,'ADR Raw Data'!AW$1,FALSE)</f>
        <v>26.2007354954733</v>
      </c>
      <c r="AM43" s="60">
        <f>VLOOKUP($A43,'ADR Raw Data'!$B$6:$BE$43,'ADR Raw Data'!AX$1,FALSE)</f>
        <v>22.559103728821299</v>
      </c>
      <c r="AN43" s="61">
        <f>VLOOKUP($A43,'ADR Raw Data'!$B$6:$BE$43,'ADR Raw Data'!AY$1,FALSE)</f>
        <v>25.5401380809523</v>
      </c>
      <c r="AO43" s="60">
        <f>VLOOKUP($A43,'ADR Raw Data'!$B$6:$BE$43,'ADR Raw Data'!BA$1,FALSE)</f>
        <v>16.359871412823701</v>
      </c>
      <c r="AP43" s="60">
        <f>VLOOKUP($A43,'ADR Raw Data'!$B$6:$BE$43,'ADR Raw Data'!BB$1,FALSE)</f>
        <v>15.389153008555001</v>
      </c>
      <c r="AQ43" s="61">
        <f>VLOOKUP($A43,'ADR Raw Data'!$B$6:$BE$43,'ADR Raw Data'!BC$1,FALSE)</f>
        <v>15.839254907662999</v>
      </c>
      <c r="AR43" s="62">
        <f>VLOOKUP($A43,'ADR Raw Data'!$B$6:$BE$43,'ADR Raw Data'!BE$1,FALSE)</f>
        <v>22.496938103676602</v>
      </c>
      <c r="AT43" s="64">
        <f>VLOOKUP($A43,'RevPAR Raw Data'!$B$6:$BE$43,'RevPAR Raw Data'!AG$1,FALSE)</f>
        <v>74.121559728060802</v>
      </c>
      <c r="AU43" s="65">
        <f>VLOOKUP($A43,'RevPAR Raw Data'!$B$6:$BE$43,'RevPAR Raw Data'!AH$1,FALSE)</f>
        <v>87.893755003318702</v>
      </c>
      <c r="AV43" s="65">
        <f>VLOOKUP($A43,'RevPAR Raw Data'!$B$6:$BE$43,'RevPAR Raw Data'!AI$1,FALSE)</f>
        <v>95.722883621296504</v>
      </c>
      <c r="AW43" s="65">
        <f>VLOOKUP($A43,'RevPAR Raw Data'!$B$6:$BE$43,'RevPAR Raw Data'!AJ$1,FALSE)</f>
        <v>93.078908270812803</v>
      </c>
      <c r="AX43" s="65">
        <f>VLOOKUP($A43,'RevPAR Raw Data'!$B$6:$BE$43,'RevPAR Raw Data'!AK$1,FALSE)</f>
        <v>83.511268932156</v>
      </c>
      <c r="AY43" s="66">
        <f>VLOOKUP($A43,'RevPAR Raw Data'!$B$6:$BE$43,'RevPAR Raw Data'!AL$1,FALSE)</f>
        <v>86.865675111128894</v>
      </c>
      <c r="AZ43" s="65">
        <f>VLOOKUP($A43,'RevPAR Raw Data'!$B$6:$BE$43,'RevPAR Raw Data'!AN$1,FALSE)</f>
        <v>86.601803407285203</v>
      </c>
      <c r="BA43" s="65">
        <f>VLOOKUP($A43,'RevPAR Raw Data'!$B$6:$BE$43,'RevPAR Raw Data'!AO$1,FALSE)</f>
        <v>91.944704376772506</v>
      </c>
      <c r="BB43" s="66">
        <f>VLOOKUP($A43,'RevPAR Raw Data'!$B$6:$BE$43,'RevPAR Raw Data'!AP$1,FALSE)</f>
        <v>89.273253892028805</v>
      </c>
      <c r="BC43" s="67">
        <f>VLOOKUP($A43,'RevPAR Raw Data'!$B$6:$BE$43,'RevPAR Raw Data'!AR$1,FALSE)</f>
        <v>87.553554762814599</v>
      </c>
      <c r="BE43" s="59">
        <f>VLOOKUP($A43,'RevPAR Raw Data'!$B$6:$BE$43,'RevPAR Raw Data'!AT$1,FALSE)</f>
        <v>37.933672918017201</v>
      </c>
      <c r="BF43" s="60">
        <f>VLOOKUP($A43,'RevPAR Raw Data'!$B$6:$BE$43,'RevPAR Raw Data'!AU$1,FALSE)</f>
        <v>58.214563160583801</v>
      </c>
      <c r="BG43" s="60">
        <f>VLOOKUP($A43,'RevPAR Raw Data'!$B$6:$BE$43,'RevPAR Raw Data'!AV$1,FALSE)</f>
        <v>59.334515270248303</v>
      </c>
      <c r="BH43" s="60">
        <f>VLOOKUP($A43,'RevPAR Raw Data'!$B$6:$BE$43,'RevPAR Raw Data'!AW$1,FALSE)</f>
        <v>51.922612181134397</v>
      </c>
      <c r="BI43" s="60">
        <f>VLOOKUP($A43,'RevPAR Raw Data'!$B$6:$BE$43,'RevPAR Raw Data'!AX$1,FALSE)</f>
        <v>41.219027694102898</v>
      </c>
      <c r="BJ43" s="61">
        <f>VLOOKUP($A43,'RevPAR Raw Data'!$B$6:$BE$43,'RevPAR Raw Data'!AY$1,FALSE)</f>
        <v>49.886968840839003</v>
      </c>
      <c r="BK43" s="60">
        <f>VLOOKUP($A43,'RevPAR Raw Data'!$B$6:$BE$43,'RevPAR Raw Data'!BA$1,FALSE)</f>
        <v>26.446954709392902</v>
      </c>
      <c r="BL43" s="60">
        <f>VLOOKUP($A43,'RevPAR Raw Data'!$B$6:$BE$43,'RevPAR Raw Data'!BB$1,FALSE)</f>
        <v>22.078631104160198</v>
      </c>
      <c r="BM43" s="61">
        <f>VLOOKUP($A43,'RevPAR Raw Data'!$B$6:$BE$43,'RevPAR Raw Data'!BC$1,FALSE)</f>
        <v>24.1590967516413</v>
      </c>
      <c r="BN43" s="62">
        <f>VLOOKUP($A43,'RevPAR Raw Data'!$B$6:$BE$43,'RevPAR Raw Data'!BE$1,FALSE)</f>
        <v>41.353762768799498</v>
      </c>
    </row>
    <row r="44" spans="1:66" x14ac:dyDescent="0.35">
      <c r="A44" s="81" t="s">
        <v>83</v>
      </c>
      <c r="B44" s="59">
        <f>VLOOKUP($A44,'Occupancy Raw Data'!$B$6:$BE$43,'Occupancy Raw Data'!AG$1,FALSE)</f>
        <v>53.110214305594198</v>
      </c>
      <c r="C44" s="60">
        <f>VLOOKUP($A44,'Occupancy Raw Data'!$B$6:$BE$43,'Occupancy Raw Data'!AH$1,FALSE)</f>
        <v>55.735689767139803</v>
      </c>
      <c r="D44" s="60">
        <f>VLOOKUP($A44,'Occupancy Raw Data'!$B$6:$BE$43,'Occupancy Raw Data'!AI$1,FALSE)</f>
        <v>61.487614806568303</v>
      </c>
      <c r="E44" s="60">
        <f>VLOOKUP($A44,'Occupancy Raw Data'!$B$6:$BE$43,'Occupancy Raw Data'!AJ$1,FALSE)</f>
        <v>63.468318025790801</v>
      </c>
      <c r="F44" s="60">
        <f>VLOOKUP($A44,'Occupancy Raw Data'!$B$6:$BE$43,'Occupancy Raw Data'!AK$1,FALSE)</f>
        <v>63.6979311624454</v>
      </c>
      <c r="G44" s="61">
        <f>VLOOKUP($A44,'Occupancy Raw Data'!$B$6:$BE$43,'Occupancy Raw Data'!AL$1,FALSE)</f>
        <v>59.499953613507699</v>
      </c>
      <c r="H44" s="60">
        <f>VLOOKUP($A44,'Occupancy Raw Data'!$B$6:$BE$43,'Occupancy Raw Data'!AN$1,FALSE)</f>
        <v>69.846460710640997</v>
      </c>
      <c r="I44" s="60">
        <f>VLOOKUP($A44,'Occupancy Raw Data'!$B$6:$BE$43,'Occupancy Raw Data'!AO$1,FALSE)</f>
        <v>71.265887373596797</v>
      </c>
      <c r="J44" s="61">
        <f>VLOOKUP($A44,'Occupancy Raw Data'!$B$6:$BE$43,'Occupancy Raw Data'!AP$1,FALSE)</f>
        <v>70.556174042118897</v>
      </c>
      <c r="K44" s="62">
        <f>VLOOKUP($A44,'Occupancy Raw Data'!$B$6:$BE$43,'Occupancy Raw Data'!AR$1,FALSE)</f>
        <v>62.658873735968001</v>
      </c>
      <c r="M44" s="59">
        <f>VLOOKUP($A44,'Occupancy Raw Data'!$B$6:$BE$43,'Occupancy Raw Data'!AT$1,FALSE)</f>
        <v>-3.18275021904536</v>
      </c>
      <c r="N44" s="60">
        <f>VLOOKUP($A44,'Occupancy Raw Data'!$B$6:$BE$43,'Occupancy Raw Data'!AU$1,FALSE)</f>
        <v>-5.3988016790562003</v>
      </c>
      <c r="O44" s="60">
        <f>VLOOKUP($A44,'Occupancy Raw Data'!$B$6:$BE$43,'Occupancy Raw Data'!AV$1,FALSE)</f>
        <v>-1.3469754620446299</v>
      </c>
      <c r="P44" s="60">
        <f>VLOOKUP($A44,'Occupancy Raw Data'!$B$6:$BE$43,'Occupancy Raw Data'!AW$1,FALSE)</f>
        <v>-2.22730334864581</v>
      </c>
      <c r="Q44" s="60">
        <f>VLOOKUP($A44,'Occupancy Raw Data'!$B$6:$BE$43,'Occupancy Raw Data'!AX$1,FALSE)</f>
        <v>-5.2761676465030902</v>
      </c>
      <c r="R44" s="61">
        <f>VLOOKUP($A44,'Occupancy Raw Data'!$B$6:$BE$43,'Occupancy Raw Data'!AY$1,FALSE)</f>
        <v>-3.4905915722495902</v>
      </c>
      <c r="S44" s="60">
        <f>VLOOKUP($A44,'Occupancy Raw Data'!$B$6:$BE$43,'Occupancy Raw Data'!BA$1,FALSE)</f>
        <v>-11.480167706756299</v>
      </c>
      <c r="T44" s="60">
        <f>VLOOKUP($A44,'Occupancy Raw Data'!$B$6:$BE$43,'Occupancy Raw Data'!BB$1,FALSE)</f>
        <v>-12.426305930261</v>
      </c>
      <c r="U44" s="61">
        <f>VLOOKUP($A44,'Occupancy Raw Data'!$B$6:$BE$43,'Occupancy Raw Data'!BC$1,FALSE)</f>
        <v>-11.9605367182384</v>
      </c>
      <c r="V44" s="62">
        <f>VLOOKUP($A44,'Occupancy Raw Data'!$B$6:$BE$43,'Occupancy Raw Data'!BE$1,FALSE)</f>
        <v>-6.38806089797282</v>
      </c>
      <c r="X44" s="64">
        <f>VLOOKUP($A44,'ADR Raw Data'!$B$6:$BE$43,'ADR Raw Data'!AG$1,FALSE)</f>
        <v>96.899121359011303</v>
      </c>
      <c r="Y44" s="65">
        <f>VLOOKUP($A44,'ADR Raw Data'!$B$6:$BE$43,'ADR Raw Data'!AH$1,FALSE)</f>
        <v>95.8862523407265</v>
      </c>
      <c r="Z44" s="65">
        <f>VLOOKUP($A44,'ADR Raw Data'!$B$6:$BE$43,'ADR Raw Data'!AI$1,FALSE)</f>
        <v>96.378183772773497</v>
      </c>
      <c r="AA44" s="65">
        <f>VLOOKUP($A44,'ADR Raw Data'!$B$6:$BE$43,'ADR Raw Data'!AJ$1,FALSE)</f>
        <v>96.565409464644603</v>
      </c>
      <c r="AB44" s="65">
        <f>VLOOKUP($A44,'ADR Raw Data'!$B$6:$BE$43,'ADR Raw Data'!AK$1,FALSE)</f>
        <v>97.607414433440098</v>
      </c>
      <c r="AC44" s="66">
        <f>VLOOKUP($A44,'ADR Raw Data'!$B$6:$BE$43,'ADR Raw Data'!AL$1,FALSE)</f>
        <v>96.682154829656099</v>
      </c>
      <c r="AD44" s="65">
        <f>VLOOKUP($A44,'ADR Raw Data'!$B$6:$BE$43,'ADR Raw Data'!AN$1,FALSE)</f>
        <v>114.33451934252</v>
      </c>
      <c r="AE44" s="65">
        <f>VLOOKUP($A44,'ADR Raw Data'!$B$6:$BE$43,'ADR Raw Data'!AO$1,FALSE)</f>
        <v>116.790239203306</v>
      </c>
      <c r="AF44" s="66">
        <f>VLOOKUP($A44,'ADR Raw Data'!$B$6:$BE$43,'ADR Raw Data'!AP$1,FALSE)</f>
        <v>115.57473012064</v>
      </c>
      <c r="AG44" s="67">
        <f>VLOOKUP($A44,'ADR Raw Data'!$B$6:$BE$43,'ADR Raw Data'!AR$1,FALSE)</f>
        <v>102.76036280087899</v>
      </c>
      <c r="AI44" s="59">
        <f>VLOOKUP($A44,'ADR Raw Data'!$B$6:$BE$43,'ADR Raw Data'!AT$1,FALSE)</f>
        <v>5.3827554303066698</v>
      </c>
      <c r="AJ44" s="60">
        <f>VLOOKUP($A44,'ADR Raw Data'!$B$6:$BE$43,'ADR Raw Data'!AU$1,FALSE)</f>
        <v>4.6502713927087198</v>
      </c>
      <c r="AK44" s="60">
        <f>VLOOKUP($A44,'ADR Raw Data'!$B$6:$BE$43,'ADR Raw Data'!AV$1,FALSE)</f>
        <v>5.1285657976341197</v>
      </c>
      <c r="AL44" s="60">
        <f>VLOOKUP($A44,'ADR Raw Data'!$B$6:$BE$43,'ADR Raw Data'!AW$1,FALSE)</f>
        <v>5.6895942518618803</v>
      </c>
      <c r="AM44" s="60">
        <f>VLOOKUP($A44,'ADR Raw Data'!$B$6:$BE$43,'ADR Raw Data'!AX$1,FALSE)</f>
        <v>3.7112766180964201</v>
      </c>
      <c r="AN44" s="61">
        <f>VLOOKUP($A44,'ADR Raw Data'!$B$6:$BE$43,'ADR Raw Data'!AY$1,FALSE)</f>
        <v>4.8817779707667199</v>
      </c>
      <c r="AO44" s="60">
        <f>VLOOKUP($A44,'ADR Raw Data'!$B$6:$BE$43,'ADR Raw Data'!BA$1,FALSE)</f>
        <v>3.7771179333221898</v>
      </c>
      <c r="AP44" s="60">
        <f>VLOOKUP($A44,'ADR Raw Data'!$B$6:$BE$43,'ADR Raw Data'!BB$1,FALSE)</f>
        <v>3.2421652372169398</v>
      </c>
      <c r="AQ44" s="61">
        <f>VLOOKUP($A44,'ADR Raw Data'!$B$6:$BE$43,'ADR Raw Data'!BC$1,FALSE)</f>
        <v>3.49607587778761</v>
      </c>
      <c r="AR44" s="62">
        <f>VLOOKUP($A44,'ADR Raw Data'!$B$6:$BE$43,'ADR Raw Data'!BE$1,FALSE)</f>
        <v>3.9570565642952502</v>
      </c>
      <c r="AT44" s="64">
        <f>VLOOKUP($A44,'RevPAR Raw Data'!$B$6:$BE$43,'RevPAR Raw Data'!AG$1,FALSE)</f>
        <v>51.463331014008702</v>
      </c>
      <c r="AU44" s="65">
        <f>VLOOKUP($A44,'RevPAR Raw Data'!$B$6:$BE$43,'RevPAR Raw Data'!AH$1,FALSE)</f>
        <v>53.4428641339641</v>
      </c>
      <c r="AV44" s="65">
        <f>VLOOKUP($A44,'RevPAR Raw Data'!$B$6:$BE$43,'RevPAR Raw Data'!AI$1,FALSE)</f>
        <v>59.260646395769498</v>
      </c>
      <c r="AW44" s="65">
        <f>VLOOKUP($A44,'RevPAR Raw Data'!$B$6:$BE$43,'RevPAR Raw Data'!AJ$1,FALSE)</f>
        <v>61.288441181927801</v>
      </c>
      <c r="AX44" s="65">
        <f>VLOOKUP($A44,'RevPAR Raw Data'!$B$6:$BE$43,'RevPAR Raw Data'!AK$1,FALSE)</f>
        <v>62.173903655255501</v>
      </c>
      <c r="AY44" s="66">
        <f>VLOOKUP($A44,'RevPAR Raw Data'!$B$6:$BE$43,'RevPAR Raw Data'!AL$1,FALSE)</f>
        <v>57.525837276185101</v>
      </c>
      <c r="AZ44" s="65">
        <f>VLOOKUP($A44,'RevPAR Raw Data'!$B$6:$BE$43,'RevPAR Raw Data'!AN$1,FALSE)</f>
        <v>79.858615131273694</v>
      </c>
      <c r="BA44" s="65">
        <f>VLOOKUP($A44,'RevPAR Raw Data'!$B$6:$BE$43,'RevPAR Raw Data'!AO$1,FALSE)</f>
        <v>83.231600333982698</v>
      </c>
      <c r="BB44" s="66">
        <f>VLOOKUP($A44,'RevPAR Raw Data'!$B$6:$BE$43,'RevPAR Raw Data'!AP$1,FALSE)</f>
        <v>81.545107732628196</v>
      </c>
      <c r="BC44" s="67">
        <f>VLOOKUP($A44,'RevPAR Raw Data'!$B$6:$BE$43,'RevPAR Raw Data'!AR$1,FALSE)</f>
        <v>64.388485978025997</v>
      </c>
      <c r="BE44" s="59">
        <f>VLOOKUP($A44,'RevPAR Raw Data'!$B$6:$BE$43,'RevPAR Raw Data'!AT$1,FALSE)</f>
        <v>2.0286855510125399</v>
      </c>
      <c r="BF44" s="60">
        <f>VLOOKUP($A44,'RevPAR Raw Data'!$B$6:$BE$43,'RevPAR Raw Data'!AU$1,FALSE)</f>
        <v>-0.99958921637771003</v>
      </c>
      <c r="BG44" s="60">
        <f>VLOOKUP($A44,'RevPAR Raw Data'!$B$6:$BE$43,'RevPAR Raw Data'!AV$1,FALSE)</f>
        <v>3.71250981274054</v>
      </c>
      <c r="BH44" s="60">
        <f>VLOOKUP($A44,'RevPAR Raw Data'!$B$6:$BE$43,'RevPAR Raw Data'!AW$1,FALSE)</f>
        <v>3.33556637991998</v>
      </c>
      <c r="BI44" s="60">
        <f>VLOOKUP($A44,'RevPAR Raw Data'!$B$6:$BE$43,'RevPAR Raw Data'!AX$1,FALSE)</f>
        <v>-1.7607042046029</v>
      </c>
      <c r="BJ44" s="61">
        <f>VLOOKUP($A44,'RevPAR Raw Data'!$B$6:$BE$43,'RevPAR Raw Data'!AY$1,FALSE)</f>
        <v>1.2207834680936001</v>
      </c>
      <c r="BK44" s="60">
        <f>VLOOKUP($A44,'RevPAR Raw Data'!$B$6:$BE$43,'RevPAR Raw Data'!BA$1,FALSE)</f>
        <v>-8.1366692466615191</v>
      </c>
      <c r="BL44" s="60">
        <f>VLOOKUP($A44,'RevPAR Raw Data'!$B$6:$BE$43,'RevPAR Raw Data'!BB$1,FALSE)</f>
        <v>-9.5870220641852999</v>
      </c>
      <c r="BM44" s="61">
        <f>VLOOKUP($A44,'RevPAR Raw Data'!$B$6:$BE$43,'RevPAR Raw Data'!BC$1,FALSE)</f>
        <v>-8.8826102795110806</v>
      </c>
      <c r="BN44" s="62">
        <f>VLOOKUP($A44,'RevPAR Raw Data'!$B$6:$BE$43,'RevPAR Raw Data'!BE$1,FALSE)</f>
        <v>-2.6837835167719799</v>
      </c>
    </row>
    <row r="45" spans="1:66" x14ac:dyDescent="0.35">
      <c r="A45" s="83" t="s">
        <v>84</v>
      </c>
      <c r="B45" s="59">
        <f>VLOOKUP($A45,'Occupancy Raw Data'!$B$6:$BE$43,'Occupancy Raw Data'!AG$1,FALSE)</f>
        <v>46.393380495199501</v>
      </c>
      <c r="C45" s="60">
        <f>VLOOKUP($A45,'Occupancy Raw Data'!$B$6:$BE$43,'Occupancy Raw Data'!AH$1,FALSE)</f>
        <v>53.606619504800399</v>
      </c>
      <c r="D45" s="60">
        <f>VLOOKUP($A45,'Occupancy Raw Data'!$B$6:$BE$43,'Occupancy Raw Data'!AI$1,FALSE)</f>
        <v>60.314552804446599</v>
      </c>
      <c r="E45" s="60">
        <f>VLOOKUP($A45,'Occupancy Raw Data'!$B$6:$BE$43,'Occupancy Raw Data'!AJ$1,FALSE)</f>
        <v>61.912582112177802</v>
      </c>
      <c r="F45" s="60">
        <f>VLOOKUP($A45,'Occupancy Raw Data'!$B$6:$BE$43,'Occupancy Raw Data'!AK$1,FALSE)</f>
        <v>58.438605356240501</v>
      </c>
      <c r="G45" s="61">
        <f>VLOOKUP($A45,'Occupancy Raw Data'!$B$6:$BE$43,'Occupancy Raw Data'!AL$1,FALSE)</f>
        <v>56.133148054572999</v>
      </c>
      <c r="H45" s="60">
        <f>VLOOKUP($A45,'Occupancy Raw Data'!$B$6:$BE$43,'Occupancy Raw Data'!AN$1,FALSE)</f>
        <v>64.015917129863496</v>
      </c>
      <c r="I45" s="60">
        <f>VLOOKUP($A45,'Occupancy Raw Data'!$B$6:$BE$43,'Occupancy Raw Data'!AO$1,FALSE)</f>
        <v>64.603335017685595</v>
      </c>
      <c r="J45" s="61">
        <f>VLOOKUP($A45,'Occupancy Raw Data'!$B$6:$BE$43,'Occupancy Raw Data'!AP$1,FALSE)</f>
        <v>64.309626073774595</v>
      </c>
      <c r="K45" s="62">
        <f>VLOOKUP($A45,'Occupancy Raw Data'!$B$6:$BE$43,'Occupancy Raw Data'!AR$1,FALSE)</f>
        <v>58.469284631487703</v>
      </c>
      <c r="M45" s="59">
        <f>VLOOKUP($A45,'Occupancy Raw Data'!$B$6:$BE$43,'Occupancy Raw Data'!AT$1,FALSE)</f>
        <v>-8.7279375565625497</v>
      </c>
      <c r="N45" s="60">
        <f>VLOOKUP($A45,'Occupancy Raw Data'!$B$6:$BE$43,'Occupancy Raw Data'!AU$1,FALSE)</f>
        <v>-0.60907889482927302</v>
      </c>
      <c r="O45" s="60">
        <f>VLOOKUP($A45,'Occupancy Raw Data'!$B$6:$BE$43,'Occupancy Raw Data'!AV$1,FALSE)</f>
        <v>2.2576900792004602</v>
      </c>
      <c r="P45" s="60">
        <f>VLOOKUP($A45,'Occupancy Raw Data'!$B$6:$BE$43,'Occupancy Raw Data'!AW$1,FALSE)</f>
        <v>5.1126314024040003</v>
      </c>
      <c r="Q45" s="60">
        <f>VLOOKUP($A45,'Occupancy Raw Data'!$B$6:$BE$43,'Occupancy Raw Data'!AX$1,FALSE)</f>
        <v>-0.46666659453166098</v>
      </c>
      <c r="R45" s="61">
        <f>VLOOKUP($A45,'Occupancy Raw Data'!$B$6:$BE$43,'Occupancy Raw Data'!AY$1,FALSE)</f>
        <v>-0.24731123884050701</v>
      </c>
      <c r="S45" s="60">
        <f>VLOOKUP($A45,'Occupancy Raw Data'!$B$6:$BE$43,'Occupancy Raw Data'!BA$1,FALSE)</f>
        <v>-12.2477199739879</v>
      </c>
      <c r="T45" s="60">
        <f>VLOOKUP($A45,'Occupancy Raw Data'!$B$6:$BE$43,'Occupancy Raw Data'!BB$1,FALSE)</f>
        <v>-13.477870562271001</v>
      </c>
      <c r="U45" s="61">
        <f>VLOOKUP($A45,'Occupancy Raw Data'!$B$6:$BE$43,'Occupancy Raw Data'!BC$1,FALSE)</f>
        <v>-12.869945783621599</v>
      </c>
      <c r="V45" s="62">
        <f>VLOOKUP($A45,'Occupancy Raw Data'!$B$6:$BE$43,'Occupancy Raw Data'!BE$1,FALSE)</f>
        <v>-4.5909313996665997</v>
      </c>
      <c r="X45" s="64">
        <f>VLOOKUP($A45,'ADR Raw Data'!$B$6:$BE$43,'ADR Raw Data'!AG$1,FALSE)</f>
        <v>89.394074880871301</v>
      </c>
      <c r="Y45" s="65">
        <f>VLOOKUP($A45,'ADR Raw Data'!$B$6:$BE$43,'ADR Raw Data'!AH$1,FALSE)</f>
        <v>90.518570755272705</v>
      </c>
      <c r="Z45" s="65">
        <f>VLOOKUP($A45,'ADR Raw Data'!$B$6:$BE$43,'ADR Raw Data'!AI$1,FALSE)</f>
        <v>93.816136768247901</v>
      </c>
      <c r="AA45" s="65">
        <f>VLOOKUP($A45,'ADR Raw Data'!$B$6:$BE$43,'ADR Raw Data'!AJ$1,FALSE)</f>
        <v>92.873239134870403</v>
      </c>
      <c r="AB45" s="65">
        <f>VLOOKUP($A45,'ADR Raw Data'!$B$6:$BE$43,'ADR Raw Data'!AK$1,FALSE)</f>
        <v>93.498076091655804</v>
      </c>
      <c r="AC45" s="66">
        <f>VLOOKUP($A45,'ADR Raw Data'!$B$6:$BE$43,'ADR Raw Data'!AL$1,FALSE)</f>
        <v>92.1811313154045</v>
      </c>
      <c r="AD45" s="65">
        <f>VLOOKUP($A45,'ADR Raw Data'!$B$6:$BE$43,'ADR Raw Data'!AN$1,FALSE)</f>
        <v>107.453683275777</v>
      </c>
      <c r="AE45" s="65">
        <f>VLOOKUP($A45,'ADR Raw Data'!$B$6:$BE$43,'ADR Raw Data'!AO$1,FALSE)</f>
        <v>108.65967246773501</v>
      </c>
      <c r="AF45" s="66">
        <f>VLOOKUP($A45,'ADR Raw Data'!$B$6:$BE$43,'ADR Raw Data'!AP$1,FALSE)</f>
        <v>108.05943181260101</v>
      </c>
      <c r="AG45" s="67">
        <f>VLOOKUP($A45,'ADR Raw Data'!$B$6:$BE$43,'ADR Raw Data'!AR$1,FALSE)</f>
        <v>97.170943238988798</v>
      </c>
      <c r="AI45" s="59">
        <f>VLOOKUP($A45,'ADR Raw Data'!$B$6:$BE$43,'ADR Raw Data'!AT$1,FALSE)</f>
        <v>6.3743510025869403</v>
      </c>
      <c r="AJ45" s="60">
        <f>VLOOKUP($A45,'ADR Raw Data'!$B$6:$BE$43,'ADR Raw Data'!AU$1,FALSE)</f>
        <v>8.4563376085550992</v>
      </c>
      <c r="AK45" s="60">
        <f>VLOOKUP($A45,'ADR Raw Data'!$B$6:$BE$43,'ADR Raw Data'!AV$1,FALSE)</f>
        <v>10.7517160043944</v>
      </c>
      <c r="AL45" s="60">
        <f>VLOOKUP($A45,'ADR Raw Data'!$B$6:$BE$43,'ADR Raw Data'!AW$1,FALSE)</f>
        <v>10.5398374706743</v>
      </c>
      <c r="AM45" s="60">
        <f>VLOOKUP($A45,'ADR Raw Data'!$B$6:$BE$43,'ADR Raw Data'!AX$1,FALSE)</f>
        <v>9.9345923862935095</v>
      </c>
      <c r="AN45" s="61">
        <f>VLOOKUP($A45,'ADR Raw Data'!$B$6:$BE$43,'ADR Raw Data'!AY$1,FALSE)</f>
        <v>9.3819832513988395</v>
      </c>
      <c r="AO45" s="60">
        <f>VLOOKUP($A45,'ADR Raw Data'!$B$6:$BE$43,'ADR Raw Data'!BA$1,FALSE)</f>
        <v>11.0672606691698</v>
      </c>
      <c r="AP45" s="60">
        <f>VLOOKUP($A45,'ADR Raw Data'!$B$6:$BE$43,'ADR Raw Data'!BB$1,FALSE)</f>
        <v>10.871215316516601</v>
      </c>
      <c r="AQ45" s="61">
        <f>VLOOKUP($A45,'ADR Raw Data'!$B$6:$BE$43,'ADR Raw Data'!BC$1,FALSE)</f>
        <v>10.9630944877111</v>
      </c>
      <c r="AR45" s="62">
        <f>VLOOKUP($A45,'ADR Raw Data'!$B$6:$BE$43,'ADR Raw Data'!BE$1,FALSE)</f>
        <v>9.4447382570775602</v>
      </c>
      <c r="AT45" s="64">
        <f>VLOOKUP($A45,'RevPAR Raw Data'!$B$6:$BE$43,'RevPAR Raw Data'!AG$1,FALSE)</f>
        <v>41.472933299646201</v>
      </c>
      <c r="AU45" s="65">
        <f>VLOOKUP($A45,'RevPAR Raw Data'!$B$6:$BE$43,'RevPAR Raw Data'!AH$1,FALSE)</f>
        <v>48.523945805962597</v>
      </c>
      <c r="AV45" s="65">
        <f>VLOOKUP($A45,'RevPAR Raw Data'!$B$6:$BE$43,'RevPAR Raw Data'!AI$1,FALSE)</f>
        <v>56.584783350176799</v>
      </c>
      <c r="AW45" s="65">
        <f>VLOOKUP($A45,'RevPAR Raw Data'!$B$6:$BE$43,'RevPAR Raw Data'!AJ$1,FALSE)</f>
        <v>57.500220439615902</v>
      </c>
      <c r="AX45" s="65">
        <f>VLOOKUP($A45,'RevPAR Raw Data'!$B$6:$BE$43,'RevPAR Raw Data'!AK$1,FALSE)</f>
        <v>54.638971702880198</v>
      </c>
      <c r="AY45" s="66">
        <f>VLOOKUP($A45,'RevPAR Raw Data'!$B$6:$BE$43,'RevPAR Raw Data'!AL$1,FALSE)</f>
        <v>51.744170919656298</v>
      </c>
      <c r="AZ45" s="65">
        <f>VLOOKUP($A45,'RevPAR Raw Data'!$B$6:$BE$43,'RevPAR Raw Data'!AN$1,FALSE)</f>
        <v>68.787460838807405</v>
      </c>
      <c r="BA45" s="65">
        <f>VLOOKUP($A45,'RevPAR Raw Data'!$B$6:$BE$43,'RevPAR Raw Data'!AO$1,FALSE)</f>
        <v>70.197772233451204</v>
      </c>
      <c r="BB45" s="66">
        <f>VLOOKUP($A45,'RevPAR Raw Data'!$B$6:$BE$43,'RevPAR Raw Data'!AP$1,FALSE)</f>
        <v>69.492616536129304</v>
      </c>
      <c r="BC45" s="67">
        <f>VLOOKUP($A45,'RevPAR Raw Data'!$B$6:$BE$43,'RevPAR Raw Data'!AR$1,FALSE)</f>
        <v>56.815155381505797</v>
      </c>
      <c r="BE45" s="59">
        <f>VLOOKUP($A45,'RevPAR Raw Data'!$B$6:$BE$43,'RevPAR Raw Data'!AT$1,FALSE)</f>
        <v>-2.90993592911751</v>
      </c>
      <c r="BF45" s="60">
        <f>VLOOKUP($A45,'RevPAR Raw Data'!$B$6:$BE$43,'RevPAR Raw Data'!AU$1,FALSE)</f>
        <v>7.7957529460766102</v>
      </c>
      <c r="BG45" s="60">
        <f>VLOOKUP($A45,'RevPAR Raw Data'!$B$6:$BE$43,'RevPAR Raw Data'!AV$1,FALSE)</f>
        <v>13.252146509169799</v>
      </c>
      <c r="BH45" s="60">
        <f>VLOOKUP($A45,'RevPAR Raw Data'!$B$6:$BE$43,'RevPAR Raw Data'!AW$1,FALSE)</f>
        <v>16.191331913366401</v>
      </c>
      <c r="BI45" s="60">
        <f>VLOOKUP($A45,'RevPAR Raw Data'!$B$6:$BE$43,'RevPAR Raw Data'!AX$1,FALSE)</f>
        <v>9.4215643677921292</v>
      </c>
      <c r="BJ45" s="61">
        <f>VLOOKUP($A45,'RevPAR Raw Data'!$B$6:$BE$43,'RevPAR Raw Data'!AY$1,FALSE)</f>
        <v>9.1114693135514901</v>
      </c>
      <c r="BK45" s="60">
        <f>VLOOKUP($A45,'RevPAR Raw Data'!$B$6:$BE$43,'RevPAR Raw Data'!BA$1,FALSE)</f>
        <v>-2.5359464003693502</v>
      </c>
      <c r="BL45" s="60">
        <f>VLOOKUP($A45,'RevPAR Raw Data'!$B$6:$BE$43,'RevPAR Raw Data'!BB$1,FALSE)</f>
        <v>-4.0718635746603402</v>
      </c>
      <c r="BM45" s="61">
        <f>VLOOKUP($A45,'RevPAR Raw Data'!$B$6:$BE$43,'RevPAR Raw Data'!BC$1,FALSE)</f>
        <v>-3.3177956126861199</v>
      </c>
      <c r="BN45" s="62">
        <f>VLOOKUP($A45,'RevPAR Raw Data'!$B$6:$BE$43,'RevPAR Raw Data'!BE$1,FALSE)</f>
        <v>4.4202054031504501</v>
      </c>
    </row>
    <row r="46" spans="1:66" x14ac:dyDescent="0.35">
      <c r="A46" s="84" t="s">
        <v>85</v>
      </c>
      <c r="B46" s="59">
        <f>VLOOKUP($A46,'Occupancy Raw Data'!$B$6:$BE$43,'Occupancy Raw Data'!AG$1,FALSE)</f>
        <v>44.929915393357703</v>
      </c>
      <c r="C46" s="60">
        <f>VLOOKUP($A46,'Occupancy Raw Data'!$B$6:$BE$43,'Occupancy Raw Data'!AH$1,FALSE)</f>
        <v>51.2375299911605</v>
      </c>
      <c r="D46" s="60">
        <f>VLOOKUP($A46,'Occupancy Raw Data'!$B$6:$BE$43,'Occupancy Raw Data'!AI$1,FALSE)</f>
        <v>56.658037631013997</v>
      </c>
      <c r="E46" s="60">
        <f>VLOOKUP($A46,'Occupancy Raw Data'!$B$6:$BE$43,'Occupancy Raw Data'!AJ$1,FALSE)</f>
        <v>61.330344740497502</v>
      </c>
      <c r="F46" s="60">
        <f>VLOOKUP($A46,'Occupancy Raw Data'!$B$6:$BE$43,'Occupancy Raw Data'!AK$1,FALSE)</f>
        <v>62.975123121606202</v>
      </c>
      <c r="G46" s="61">
        <f>VLOOKUP($A46,'Occupancy Raw Data'!$B$6:$BE$43,'Occupancy Raw Data'!AL$1,FALSE)</f>
        <v>55.426190175527204</v>
      </c>
      <c r="H46" s="60">
        <f>VLOOKUP($A46,'Occupancy Raw Data'!$B$6:$BE$43,'Occupancy Raw Data'!AN$1,FALSE)</f>
        <v>73.440459653996697</v>
      </c>
      <c r="I46" s="60">
        <f>VLOOKUP($A46,'Occupancy Raw Data'!$B$6:$BE$43,'Occupancy Raw Data'!AO$1,FALSE)</f>
        <v>67.420128804141896</v>
      </c>
      <c r="J46" s="61">
        <f>VLOOKUP($A46,'Occupancy Raw Data'!$B$6:$BE$43,'Occupancy Raw Data'!AP$1,FALSE)</f>
        <v>70.430294229069304</v>
      </c>
      <c r="K46" s="62">
        <f>VLOOKUP($A46,'Occupancy Raw Data'!$B$6:$BE$43,'Occupancy Raw Data'!AR$1,FALSE)</f>
        <v>59.713077047967801</v>
      </c>
      <c r="M46" s="59">
        <f>VLOOKUP($A46,'Occupancy Raw Data'!$B$6:$BE$43,'Occupancy Raw Data'!AT$1,FALSE)</f>
        <v>-8.3993048851129508</v>
      </c>
      <c r="N46" s="60">
        <f>VLOOKUP($A46,'Occupancy Raw Data'!$B$6:$BE$43,'Occupancy Raw Data'!AU$1,FALSE)</f>
        <v>-9.1214513690576098</v>
      </c>
      <c r="O46" s="60">
        <f>VLOOKUP($A46,'Occupancy Raw Data'!$B$6:$BE$43,'Occupancy Raw Data'!AV$1,FALSE)</f>
        <v>-7.37988336687825</v>
      </c>
      <c r="P46" s="60">
        <f>VLOOKUP($A46,'Occupancy Raw Data'!$B$6:$BE$43,'Occupancy Raw Data'!AW$1,FALSE)</f>
        <v>-3.5402184707050601</v>
      </c>
      <c r="Q46" s="60">
        <f>VLOOKUP($A46,'Occupancy Raw Data'!$B$6:$BE$43,'Occupancy Raw Data'!AX$1,FALSE)</f>
        <v>-5.36103994686402</v>
      </c>
      <c r="R46" s="61">
        <f>VLOOKUP($A46,'Occupancy Raw Data'!$B$6:$BE$43,'Occupancy Raw Data'!AY$1,FALSE)</f>
        <v>-6.6038237703609903</v>
      </c>
      <c r="S46" s="60">
        <f>VLOOKUP($A46,'Occupancy Raw Data'!$B$6:$BE$43,'Occupancy Raw Data'!BA$1,FALSE)</f>
        <v>-5.95868537009338</v>
      </c>
      <c r="T46" s="60">
        <f>VLOOKUP($A46,'Occupancy Raw Data'!$B$6:$BE$43,'Occupancy Raw Data'!BB$1,FALSE)</f>
        <v>-7.6537230822450901</v>
      </c>
      <c r="U46" s="61">
        <f>VLOOKUP($A46,'Occupancy Raw Data'!$B$6:$BE$43,'Occupancy Raw Data'!BC$1,FALSE)</f>
        <v>-6.77767795583227</v>
      </c>
      <c r="V46" s="62">
        <f>VLOOKUP($A46,'Occupancy Raw Data'!$B$6:$BE$43,'Occupancy Raw Data'!BE$1,FALSE)</f>
        <v>-6.6624839623838499</v>
      </c>
      <c r="X46" s="64">
        <f>VLOOKUP($A46,'ADR Raw Data'!$B$6:$BE$43,'ADR Raw Data'!AG$1,FALSE)</f>
        <v>104.699841905564</v>
      </c>
      <c r="Y46" s="65">
        <f>VLOOKUP($A46,'ADR Raw Data'!$B$6:$BE$43,'ADR Raw Data'!AH$1,FALSE)</f>
        <v>104.252130006161</v>
      </c>
      <c r="Z46" s="65">
        <f>VLOOKUP($A46,'ADR Raw Data'!$B$6:$BE$43,'ADR Raw Data'!AI$1,FALSE)</f>
        <v>102.409546442302</v>
      </c>
      <c r="AA46" s="65">
        <f>VLOOKUP($A46,'ADR Raw Data'!$B$6:$BE$43,'ADR Raw Data'!AJ$1,FALSE)</f>
        <v>103.13474854583799</v>
      </c>
      <c r="AB46" s="65">
        <f>VLOOKUP($A46,'ADR Raw Data'!$B$6:$BE$43,'ADR Raw Data'!AK$1,FALSE)</f>
        <v>105.151937036294</v>
      </c>
      <c r="AC46" s="66">
        <f>VLOOKUP($A46,'ADR Raw Data'!$B$6:$BE$43,'ADR Raw Data'!AL$1,FALSE)</f>
        <v>103.905198555545</v>
      </c>
      <c r="AD46" s="65">
        <f>VLOOKUP($A46,'ADR Raw Data'!$B$6:$BE$43,'ADR Raw Data'!AN$1,FALSE)</f>
        <v>126.80165197953799</v>
      </c>
      <c r="AE46" s="65">
        <f>VLOOKUP($A46,'ADR Raw Data'!$B$6:$BE$43,'ADR Raw Data'!AO$1,FALSE)</f>
        <v>123.486114909159</v>
      </c>
      <c r="AF46" s="66">
        <f>VLOOKUP($A46,'ADR Raw Data'!$B$6:$BE$43,'ADR Raw Data'!AP$1,FALSE)</f>
        <v>125.214735874851</v>
      </c>
      <c r="AG46" s="67">
        <f>VLOOKUP($A46,'ADR Raw Data'!$B$6:$BE$43,'ADR Raw Data'!AR$1,FALSE)</f>
        <v>111.086382106145</v>
      </c>
      <c r="AI46" s="59">
        <f>VLOOKUP($A46,'ADR Raw Data'!$B$6:$BE$43,'ADR Raw Data'!AT$1,FALSE)</f>
        <v>10.6216403845364</v>
      </c>
      <c r="AJ46" s="60">
        <f>VLOOKUP($A46,'ADR Raw Data'!$B$6:$BE$43,'ADR Raw Data'!AU$1,FALSE)</f>
        <v>11.467481433596401</v>
      </c>
      <c r="AK46" s="60">
        <f>VLOOKUP($A46,'ADR Raw Data'!$B$6:$BE$43,'ADR Raw Data'!AV$1,FALSE)</f>
        <v>9.5538251973092692</v>
      </c>
      <c r="AL46" s="60">
        <f>VLOOKUP($A46,'ADR Raw Data'!$B$6:$BE$43,'ADR Raw Data'!AW$1,FALSE)</f>
        <v>10.5087734834797</v>
      </c>
      <c r="AM46" s="60">
        <f>VLOOKUP($A46,'ADR Raw Data'!$B$6:$BE$43,'ADR Raw Data'!AX$1,FALSE)</f>
        <v>9.4405891089158391</v>
      </c>
      <c r="AN46" s="61">
        <f>VLOOKUP($A46,'ADR Raw Data'!$B$6:$BE$43,'ADR Raw Data'!AY$1,FALSE)</f>
        <v>10.265122871812499</v>
      </c>
      <c r="AO46" s="60">
        <f>VLOOKUP($A46,'ADR Raw Data'!$B$6:$BE$43,'ADR Raw Data'!BA$1,FALSE)</f>
        <v>9.5573127882429407</v>
      </c>
      <c r="AP46" s="60">
        <f>VLOOKUP($A46,'ADR Raw Data'!$B$6:$BE$43,'ADR Raw Data'!BB$1,FALSE)</f>
        <v>9.0885220491559693</v>
      </c>
      <c r="AQ46" s="61">
        <f>VLOOKUP($A46,'ADR Raw Data'!$B$6:$BE$43,'ADR Raw Data'!BC$1,FALSE)</f>
        <v>9.3465519556276604</v>
      </c>
      <c r="AR46" s="62">
        <f>VLOOKUP($A46,'ADR Raw Data'!$B$6:$BE$43,'ADR Raw Data'!BE$1,FALSE)</f>
        <v>9.9052047130759409</v>
      </c>
      <c r="AT46" s="64">
        <f>VLOOKUP($A46,'RevPAR Raw Data'!$B$6:$BE$43,'RevPAR Raw Data'!AG$1,FALSE)</f>
        <v>47.041550385149598</v>
      </c>
      <c r="AU46" s="65">
        <f>VLOOKUP($A46,'RevPAR Raw Data'!$B$6:$BE$43,'RevPAR Raw Data'!AH$1,FALSE)</f>
        <v>53.416216378330503</v>
      </c>
      <c r="AV46" s="65">
        <f>VLOOKUP($A46,'RevPAR Raw Data'!$B$6:$BE$43,'RevPAR Raw Data'!AI$1,FALSE)</f>
        <v>58.023239361030399</v>
      </c>
      <c r="AW46" s="65">
        <f>VLOOKUP($A46,'RevPAR Raw Data'!$B$6:$BE$43,'RevPAR Raw Data'!AJ$1,FALSE)</f>
        <v>63.252896830407799</v>
      </c>
      <c r="AX46" s="65">
        <f>VLOOKUP($A46,'RevPAR Raw Data'!$B$6:$BE$43,'RevPAR Raw Data'!AK$1,FALSE)</f>
        <v>66.219561813360201</v>
      </c>
      <c r="AY46" s="66">
        <f>VLOOKUP($A46,'RevPAR Raw Data'!$B$6:$BE$43,'RevPAR Raw Data'!AL$1,FALSE)</f>
        <v>57.590692953655697</v>
      </c>
      <c r="AZ46" s="65">
        <f>VLOOKUP($A46,'RevPAR Raw Data'!$B$6:$BE$43,'RevPAR Raw Data'!AN$1,FALSE)</f>
        <v>93.123716062634102</v>
      </c>
      <c r="BA46" s="65">
        <f>VLOOKUP($A46,'RevPAR Raw Data'!$B$6:$BE$43,'RevPAR Raw Data'!AO$1,FALSE)</f>
        <v>83.254497726985704</v>
      </c>
      <c r="BB46" s="66">
        <f>VLOOKUP($A46,'RevPAR Raw Data'!$B$6:$BE$43,'RevPAR Raw Data'!AP$1,FALSE)</f>
        <v>88.189106894809896</v>
      </c>
      <c r="BC46" s="67">
        <f>VLOOKUP($A46,'RevPAR Raw Data'!$B$6:$BE$43,'RevPAR Raw Data'!AR$1,FALSE)</f>
        <v>66.333096936842594</v>
      </c>
      <c r="BE46" s="59">
        <f>VLOOKUP($A46,'RevPAR Raw Data'!$B$6:$BE$43,'RevPAR Raw Data'!AT$1,FALSE)</f>
        <v>1.33019153972603</v>
      </c>
      <c r="BF46" s="60">
        <f>VLOOKUP($A46,'RevPAR Raw Data'!$B$6:$BE$43,'RevPAR Raw Data'!AU$1,FALSE)</f>
        <v>1.30002932231763</v>
      </c>
      <c r="BG46" s="60">
        <f>VLOOKUP($A46,'RevPAR Raw Data'!$B$6:$BE$43,'RevPAR Raw Data'!AV$1,FALSE)</f>
        <v>1.46888067379416</v>
      </c>
      <c r="BH46" s="60">
        <f>VLOOKUP($A46,'RevPAR Raw Data'!$B$6:$BE$43,'RevPAR Raw Data'!AW$1,FALSE)</f>
        <v>6.59652147286796</v>
      </c>
      <c r="BI46" s="60">
        <f>VLOOKUP($A46,'RevPAR Raw Data'!$B$6:$BE$43,'RevPAR Raw Data'!AX$1,FALSE)</f>
        <v>3.57343540870353</v>
      </c>
      <c r="BJ46" s="61">
        <f>VLOOKUP($A46,'RevPAR Raw Data'!$B$6:$BE$43,'RevPAR Raw Data'!AY$1,FALSE)</f>
        <v>2.9834084771859999</v>
      </c>
      <c r="BK46" s="60">
        <f>VLOOKUP($A46,'RevPAR Raw Data'!$B$6:$BE$43,'RevPAR Raw Data'!BA$1,FALSE)</f>
        <v>3.0291372192624602</v>
      </c>
      <c r="BL46" s="60">
        <f>VLOOKUP($A46,'RevPAR Raw Data'!$B$6:$BE$43,'RevPAR Raw Data'!BB$1,FALSE)</f>
        <v>0.73918865699970004</v>
      </c>
      <c r="BM46" s="61">
        <f>VLOOKUP($A46,'RevPAR Raw Data'!$B$6:$BE$43,'RevPAR Raw Data'!BC$1,FALSE)</f>
        <v>1.9353948082684</v>
      </c>
      <c r="BN46" s="62">
        <f>VLOOKUP($A46,'RevPAR Raw Data'!$B$6:$BE$43,'RevPAR Raw Data'!BE$1,FALSE)</f>
        <v>2.5827880752421102</v>
      </c>
    </row>
    <row r="47" spans="1:66" x14ac:dyDescent="0.35">
      <c r="A47" s="81" t="s">
        <v>86</v>
      </c>
      <c r="B47" s="59">
        <f>VLOOKUP($A47,'Occupancy Raw Data'!$B$6:$BE$43,'Occupancy Raw Data'!AG$1,FALSE)</f>
        <v>46.823568136932103</v>
      </c>
      <c r="C47" s="60">
        <f>VLOOKUP($A47,'Occupancy Raw Data'!$B$6:$BE$43,'Occupancy Raw Data'!AH$1,FALSE)</f>
        <v>54.624753127057197</v>
      </c>
      <c r="D47" s="60">
        <f>VLOOKUP($A47,'Occupancy Raw Data'!$B$6:$BE$43,'Occupancy Raw Data'!AI$1,FALSE)</f>
        <v>60.9282422646477</v>
      </c>
      <c r="E47" s="60">
        <f>VLOOKUP($A47,'Occupancy Raw Data'!$B$6:$BE$43,'Occupancy Raw Data'!AJ$1,FALSE)</f>
        <v>64.2363396971691</v>
      </c>
      <c r="F47" s="60">
        <f>VLOOKUP($A47,'Occupancy Raw Data'!$B$6:$BE$43,'Occupancy Raw Data'!AK$1,FALSE)</f>
        <v>65.141540487162601</v>
      </c>
      <c r="G47" s="61">
        <f>VLOOKUP($A47,'Occupancy Raw Data'!$B$6:$BE$43,'Occupancy Raw Data'!AL$1,FALSE)</f>
        <v>58.350888742593803</v>
      </c>
      <c r="H47" s="60">
        <f>VLOOKUP($A47,'Occupancy Raw Data'!$B$6:$BE$43,'Occupancy Raw Data'!AN$1,FALSE)</f>
        <v>67.495062541145401</v>
      </c>
      <c r="I47" s="60">
        <f>VLOOKUP($A47,'Occupancy Raw Data'!$B$6:$BE$43,'Occupancy Raw Data'!AO$1,FALSE)</f>
        <v>65.783410138248797</v>
      </c>
      <c r="J47" s="61">
        <f>VLOOKUP($A47,'Occupancy Raw Data'!$B$6:$BE$43,'Occupancy Raw Data'!AP$1,FALSE)</f>
        <v>66.639236339697106</v>
      </c>
      <c r="K47" s="62">
        <f>VLOOKUP($A47,'Occupancy Raw Data'!$B$6:$BE$43,'Occupancy Raw Data'!AR$1,FALSE)</f>
        <v>60.718988056051899</v>
      </c>
      <c r="M47" s="59">
        <f>VLOOKUP($A47,'Occupancy Raw Data'!$B$6:$BE$43,'Occupancy Raw Data'!AT$1,FALSE)</f>
        <v>-3.5266191929467601</v>
      </c>
      <c r="N47" s="60">
        <f>VLOOKUP($A47,'Occupancy Raw Data'!$B$6:$BE$43,'Occupancy Raw Data'!AU$1,FALSE)</f>
        <v>0.181104738907334</v>
      </c>
      <c r="O47" s="60">
        <f>VLOOKUP($A47,'Occupancy Raw Data'!$B$6:$BE$43,'Occupancy Raw Data'!AV$1,FALSE)</f>
        <v>6.5630397236614799</v>
      </c>
      <c r="P47" s="60">
        <f>VLOOKUP($A47,'Occupancy Raw Data'!$B$6:$BE$43,'Occupancy Raw Data'!AW$1,FALSE)</f>
        <v>10.6292517006802</v>
      </c>
      <c r="Q47" s="60">
        <f>VLOOKUP($A47,'Occupancy Raw Data'!$B$6:$BE$43,'Occupancy Raw Data'!AX$1,FALSE)</f>
        <v>4.0483701366982103</v>
      </c>
      <c r="R47" s="61">
        <f>VLOOKUP($A47,'Occupancy Raw Data'!$B$6:$BE$43,'Occupancy Raw Data'!AY$1,FALSE)</f>
        <v>3.8610264823060598</v>
      </c>
      <c r="S47" s="60">
        <f>VLOOKUP($A47,'Occupancy Raw Data'!$B$6:$BE$43,'Occupancy Raw Data'!BA$1,FALSE)</f>
        <v>-8.0287059878896603</v>
      </c>
      <c r="T47" s="60">
        <f>VLOOKUP($A47,'Occupancy Raw Data'!$B$6:$BE$43,'Occupancy Raw Data'!BB$1,FALSE)</f>
        <v>-9.3445225674756092</v>
      </c>
      <c r="U47" s="61">
        <f>VLOOKUP($A47,'Occupancy Raw Data'!$B$6:$BE$43,'Occupancy Raw Data'!BC$1,FALSE)</f>
        <v>-8.6829048263419004</v>
      </c>
      <c r="V47" s="62">
        <f>VLOOKUP($A47,'Occupancy Raw Data'!$B$6:$BE$43,'Occupancy Raw Data'!BE$1,FALSE)</f>
        <v>-0.42797655768044401</v>
      </c>
      <c r="X47" s="64">
        <f>VLOOKUP($A47,'ADR Raw Data'!$B$6:$BE$43,'ADR Raw Data'!AG$1,FALSE)</f>
        <v>91.202572934973603</v>
      </c>
      <c r="Y47" s="65">
        <f>VLOOKUP($A47,'ADR Raw Data'!$B$6:$BE$43,'ADR Raw Data'!AH$1,FALSE)</f>
        <v>90.574757457065303</v>
      </c>
      <c r="Z47" s="65">
        <f>VLOOKUP($A47,'ADR Raw Data'!$B$6:$BE$43,'ADR Raw Data'!AI$1,FALSE)</f>
        <v>90.322766072393307</v>
      </c>
      <c r="AA47" s="65">
        <f>VLOOKUP($A47,'ADR Raw Data'!$B$6:$BE$43,'ADR Raw Data'!AJ$1,FALSE)</f>
        <v>90.928639508070702</v>
      </c>
      <c r="AB47" s="65">
        <f>VLOOKUP($A47,'ADR Raw Data'!$B$6:$BE$43,'ADR Raw Data'!AK$1,FALSE)</f>
        <v>91.432640222334499</v>
      </c>
      <c r="AC47" s="66">
        <f>VLOOKUP($A47,'ADR Raw Data'!$B$6:$BE$43,'ADR Raw Data'!AL$1,FALSE)</f>
        <v>90.892350087437194</v>
      </c>
      <c r="AD47" s="65">
        <f>VLOOKUP($A47,'ADR Raw Data'!$B$6:$BE$43,'ADR Raw Data'!AN$1,FALSE)</f>
        <v>101.320370641306</v>
      </c>
      <c r="AE47" s="65">
        <f>VLOOKUP($A47,'ADR Raw Data'!$B$6:$BE$43,'ADR Raw Data'!AO$1,FALSE)</f>
        <v>103.164598448836</v>
      </c>
      <c r="AF47" s="66">
        <f>VLOOKUP($A47,'ADR Raw Data'!$B$6:$BE$43,'ADR Raw Data'!AP$1,FALSE)</f>
        <v>102.23064213386</v>
      </c>
      <c r="AG47" s="67">
        <f>VLOOKUP($A47,'ADR Raw Data'!$B$6:$BE$43,'ADR Raw Data'!AR$1,FALSE)</f>
        <v>94.447722362052204</v>
      </c>
      <c r="AI47" s="59">
        <f>VLOOKUP($A47,'ADR Raw Data'!$B$6:$BE$43,'ADR Raw Data'!AT$1,FALSE)</f>
        <v>6.9672537185648196</v>
      </c>
      <c r="AJ47" s="60">
        <f>VLOOKUP($A47,'ADR Raw Data'!$B$6:$BE$43,'ADR Raw Data'!AU$1,FALSE)</f>
        <v>7.2205064470967599</v>
      </c>
      <c r="AK47" s="60">
        <f>VLOOKUP($A47,'ADR Raw Data'!$B$6:$BE$43,'ADR Raw Data'!AV$1,FALSE)</f>
        <v>6.8290105979793196</v>
      </c>
      <c r="AL47" s="60">
        <f>VLOOKUP($A47,'ADR Raw Data'!$B$6:$BE$43,'ADR Raw Data'!AW$1,FALSE)</f>
        <v>8.3489959984954805</v>
      </c>
      <c r="AM47" s="60">
        <f>VLOOKUP($A47,'ADR Raw Data'!$B$6:$BE$43,'ADR Raw Data'!AX$1,FALSE)</f>
        <v>5.1284223111313398</v>
      </c>
      <c r="AN47" s="61">
        <f>VLOOKUP($A47,'ADR Raw Data'!$B$6:$BE$43,'ADR Raw Data'!AY$1,FALSE)</f>
        <v>6.8462351645578901</v>
      </c>
      <c r="AO47" s="60">
        <f>VLOOKUP($A47,'ADR Raw Data'!$B$6:$BE$43,'ADR Raw Data'!BA$1,FALSE)</f>
        <v>6.8581789372762296</v>
      </c>
      <c r="AP47" s="60">
        <f>VLOOKUP($A47,'ADR Raw Data'!$B$6:$BE$43,'ADR Raw Data'!BB$1,FALSE)</f>
        <v>7.6611956266975998</v>
      </c>
      <c r="AQ47" s="61">
        <f>VLOOKUP($A47,'ADR Raw Data'!$B$6:$BE$43,'ADR Raw Data'!BC$1,FALSE)</f>
        <v>7.2525720820293396</v>
      </c>
      <c r="AR47" s="62">
        <f>VLOOKUP($A47,'ADR Raw Data'!$B$6:$BE$43,'ADR Raw Data'!BE$1,FALSE)</f>
        <v>6.6328834785775301</v>
      </c>
      <c r="AT47" s="64">
        <f>VLOOKUP($A47,'RevPAR Raw Data'!$B$6:$BE$43,'RevPAR Raw Data'!AG$1,FALSE)</f>
        <v>42.7042988808426</v>
      </c>
      <c r="AU47" s="65">
        <f>VLOOKUP($A47,'RevPAR Raw Data'!$B$6:$BE$43,'RevPAR Raw Data'!AH$1,FALSE)</f>
        <v>49.476237656352801</v>
      </c>
      <c r="AV47" s="65">
        <f>VLOOKUP($A47,'RevPAR Raw Data'!$B$6:$BE$43,'RevPAR Raw Data'!AI$1,FALSE)</f>
        <v>55.0320737327188</v>
      </c>
      <c r="AW47" s="65">
        <f>VLOOKUP($A47,'RevPAR Raw Data'!$B$6:$BE$43,'RevPAR Raw Data'!AJ$1,FALSE)</f>
        <v>58.409229756418597</v>
      </c>
      <c r="AX47" s="65">
        <f>VLOOKUP($A47,'RevPAR Raw Data'!$B$6:$BE$43,'RevPAR Raw Data'!AK$1,FALSE)</f>
        <v>59.560630348913698</v>
      </c>
      <c r="AY47" s="66">
        <f>VLOOKUP($A47,'RevPAR Raw Data'!$B$6:$BE$43,'RevPAR Raw Data'!AL$1,FALSE)</f>
        <v>53.036494075049298</v>
      </c>
      <c r="AZ47" s="65">
        <f>VLOOKUP($A47,'RevPAR Raw Data'!$B$6:$BE$43,'RevPAR Raw Data'!AN$1,FALSE)</f>
        <v>68.386247531270499</v>
      </c>
      <c r="BA47" s="65">
        <f>VLOOKUP($A47,'RevPAR Raw Data'!$B$6:$BE$43,'RevPAR Raw Data'!AO$1,FALSE)</f>
        <v>67.865190915075701</v>
      </c>
      <c r="BB47" s="66">
        <f>VLOOKUP($A47,'RevPAR Raw Data'!$B$6:$BE$43,'RevPAR Raw Data'!AP$1,FALSE)</f>
        <v>68.125719223173107</v>
      </c>
      <c r="BC47" s="67">
        <f>VLOOKUP($A47,'RevPAR Raw Data'!$B$6:$BE$43,'RevPAR Raw Data'!AR$1,FALSE)</f>
        <v>57.347701260227502</v>
      </c>
      <c r="BE47" s="59">
        <f>VLOOKUP($A47,'RevPAR Raw Data'!$B$6:$BE$43,'RevPAR Raw Data'!AT$1,FALSE)</f>
        <v>3.1949260187578599</v>
      </c>
      <c r="BF47" s="60">
        <f>VLOOKUP($A47,'RevPAR Raw Data'!$B$6:$BE$43,'RevPAR Raw Data'!AU$1,FALSE)</f>
        <v>7.4146878653528896</v>
      </c>
      <c r="BG47" s="60">
        <f>VLOOKUP($A47,'RevPAR Raw Data'!$B$6:$BE$43,'RevPAR Raw Data'!AV$1,FALSE)</f>
        <v>13.8402409999192</v>
      </c>
      <c r="BH47" s="60">
        <f>VLOOKUP($A47,'RevPAR Raw Data'!$B$6:$BE$43,'RevPAR Raw Data'!AW$1,FALSE)</f>
        <v>19.8656834983355</v>
      </c>
      <c r="BI47" s="60">
        <f>VLOOKUP($A47,'RevPAR Raw Data'!$B$6:$BE$43,'RevPAR Raw Data'!AX$1,FALSE)</f>
        <v>9.3844099651571593</v>
      </c>
      <c r="BJ47" s="61">
        <f>VLOOKUP($A47,'RevPAR Raw Data'!$B$6:$BE$43,'RevPAR Raw Data'!AY$1,FALSE)</f>
        <v>10.9715965996084</v>
      </c>
      <c r="BK47" s="60">
        <f>VLOOKUP($A47,'RevPAR Raw Data'!$B$6:$BE$43,'RevPAR Raw Data'!BA$1,FALSE)</f>
        <v>-1.7211500736107099</v>
      </c>
      <c r="BL47" s="60">
        <f>VLOOKUP($A47,'RevPAR Raw Data'!$B$6:$BE$43,'RevPAR Raw Data'!BB$1,FALSE)</f>
        <v>-2.39922909505322</v>
      </c>
      <c r="BM47" s="61">
        <f>VLOOKUP($A47,'RevPAR Raw Data'!$B$6:$BE$43,'RevPAR Raw Data'!BC$1,FALSE)</f>
        <v>-2.0600666756570098</v>
      </c>
      <c r="BN47" s="62">
        <f>VLOOKUP($A47,'RevPAR Raw Data'!$B$6:$BE$43,'RevPAR Raw Data'!BE$1,FALSE)</f>
        <v>6.1765197345105101</v>
      </c>
    </row>
    <row r="48" spans="1:66" ht="15.6" thickBot="1" x14ac:dyDescent="0.4">
      <c r="A48" s="81" t="s">
        <v>87</v>
      </c>
      <c r="B48" s="85">
        <f>VLOOKUP($A48,'Occupancy Raw Data'!$B$6:$BE$43,'Occupancy Raw Data'!AG$1,FALSE)</f>
        <v>48.108034000548301</v>
      </c>
      <c r="C48" s="86">
        <f>VLOOKUP($A48,'Occupancy Raw Data'!$B$6:$BE$43,'Occupancy Raw Data'!AH$1,FALSE)</f>
        <v>53.691390183712599</v>
      </c>
      <c r="D48" s="86">
        <f>VLOOKUP($A48,'Occupancy Raw Data'!$B$6:$BE$43,'Occupancy Raw Data'!AI$1,FALSE)</f>
        <v>61.550589525637498</v>
      </c>
      <c r="E48" s="86">
        <f>VLOOKUP($A48,'Occupancy Raw Data'!$B$6:$BE$43,'Occupancy Raw Data'!AJ$1,FALSE)</f>
        <v>60.827392377296398</v>
      </c>
      <c r="F48" s="86">
        <f>VLOOKUP($A48,'Occupancy Raw Data'!$B$6:$BE$43,'Occupancy Raw Data'!AK$1,FALSE)</f>
        <v>60.0013709898546</v>
      </c>
      <c r="G48" s="87">
        <f>VLOOKUP($A48,'Occupancy Raw Data'!$B$6:$BE$43,'Occupancy Raw Data'!AL$1,FALSE)</f>
        <v>56.835755415409899</v>
      </c>
      <c r="H48" s="86">
        <f>VLOOKUP($A48,'Occupancy Raw Data'!$B$6:$BE$43,'Occupancy Raw Data'!AN$1,FALSE)</f>
        <v>64.796408006580705</v>
      </c>
      <c r="I48" s="86">
        <f>VLOOKUP($A48,'Occupancy Raw Data'!$B$6:$BE$43,'Occupancy Raw Data'!AO$1,FALSE)</f>
        <v>64.967781738415098</v>
      </c>
      <c r="J48" s="87">
        <f>VLOOKUP($A48,'Occupancy Raw Data'!$B$6:$BE$43,'Occupancy Raw Data'!AP$1,FALSE)</f>
        <v>64.882094872497902</v>
      </c>
      <c r="K48" s="88">
        <f>VLOOKUP($A48,'Occupancy Raw Data'!$B$6:$BE$43,'Occupancy Raw Data'!AR$1,FALSE)</f>
        <v>59.134709546006498</v>
      </c>
      <c r="M48" s="85">
        <f>VLOOKUP($A48,'Occupancy Raw Data'!$B$6:$BE$43,'Occupancy Raw Data'!AT$1,FALSE)</f>
        <v>-9.8824757030131298</v>
      </c>
      <c r="N48" s="86">
        <f>VLOOKUP($A48,'Occupancy Raw Data'!$B$6:$BE$43,'Occupancy Raw Data'!AU$1,FALSE)</f>
        <v>-8.8754258690658592</v>
      </c>
      <c r="O48" s="86">
        <f>VLOOKUP($A48,'Occupancy Raw Data'!$B$6:$BE$43,'Occupancy Raw Data'!AV$1,FALSE)</f>
        <v>-0.88304068138954706</v>
      </c>
      <c r="P48" s="86">
        <f>VLOOKUP($A48,'Occupancy Raw Data'!$B$6:$BE$43,'Occupancy Raw Data'!AW$1,FALSE)</f>
        <v>-2.8176617155320298</v>
      </c>
      <c r="Q48" s="86">
        <f>VLOOKUP($A48,'Occupancy Raw Data'!$B$6:$BE$43,'Occupancy Raw Data'!AX$1,FALSE)</f>
        <v>-3.2990777246772001</v>
      </c>
      <c r="R48" s="87">
        <f>VLOOKUP($A48,'Occupancy Raw Data'!$B$6:$BE$43,'Occupancy Raw Data'!AY$1,FALSE)</f>
        <v>-4.9705554542868704</v>
      </c>
      <c r="S48" s="86">
        <f>VLOOKUP($A48,'Occupancy Raw Data'!$B$6:$BE$43,'Occupancy Raw Data'!BA$1,FALSE)</f>
        <v>-5.1999892327171198</v>
      </c>
      <c r="T48" s="86">
        <f>VLOOKUP($A48,'Occupancy Raw Data'!$B$6:$BE$43,'Occupancy Raw Data'!BB$1,FALSE)</f>
        <v>-7.7334983132027899</v>
      </c>
      <c r="U48" s="87">
        <f>VLOOKUP($A48,'Occupancy Raw Data'!$B$6:$BE$43,'Occupancy Raw Data'!BC$1,FALSE)</f>
        <v>-6.48557249444994</v>
      </c>
      <c r="V48" s="88">
        <f>VLOOKUP($A48,'Occupancy Raw Data'!$B$6:$BE$43,'Occupancy Raw Data'!BE$1,FALSE)</f>
        <v>-5.4507435257514301</v>
      </c>
      <c r="X48" s="89">
        <f>VLOOKUP($A48,'ADR Raw Data'!$B$6:$BE$43,'ADR Raw Data'!AG$1,FALSE)</f>
        <v>108.21863208891401</v>
      </c>
      <c r="Y48" s="90">
        <f>VLOOKUP($A48,'ADR Raw Data'!$B$6:$BE$43,'ADR Raw Data'!AH$1,FALSE)</f>
        <v>109.53824513246001</v>
      </c>
      <c r="Z48" s="90">
        <f>VLOOKUP($A48,'ADR Raw Data'!$B$6:$BE$43,'ADR Raw Data'!AI$1,FALSE)</f>
        <v>109.375542933511</v>
      </c>
      <c r="AA48" s="90">
        <f>VLOOKUP($A48,'ADR Raw Data'!$B$6:$BE$43,'ADR Raw Data'!AJ$1,FALSE)</f>
        <v>107.09928100524</v>
      </c>
      <c r="AB48" s="90">
        <f>VLOOKUP($A48,'ADR Raw Data'!$B$6:$BE$43,'ADR Raw Data'!AK$1,FALSE)</f>
        <v>108.097527133554</v>
      </c>
      <c r="AC48" s="91">
        <f>VLOOKUP($A48,'ADR Raw Data'!$B$6:$BE$43,'ADR Raw Data'!AL$1,FALSE)</f>
        <v>108.45336718448399</v>
      </c>
      <c r="AD48" s="90">
        <f>VLOOKUP($A48,'ADR Raw Data'!$B$6:$BE$43,'ADR Raw Data'!AN$1,FALSE)</f>
        <v>123.503514943136</v>
      </c>
      <c r="AE48" s="90">
        <f>VLOOKUP($A48,'ADR Raw Data'!$B$6:$BE$43,'ADR Raw Data'!AO$1,FALSE)</f>
        <v>125.48598311791</v>
      </c>
      <c r="AF48" s="91">
        <f>VLOOKUP($A48,'ADR Raw Data'!$B$6:$BE$43,'ADR Raw Data'!AP$1,FALSE)</f>
        <v>124.496058108821</v>
      </c>
      <c r="AG48" s="92">
        <f>VLOOKUP($A48,'ADR Raw Data'!$B$6:$BE$43,'ADR Raw Data'!AR$1,FALSE)</f>
        <v>113.48248219785999</v>
      </c>
      <c r="AI48" s="85">
        <f>VLOOKUP($A48,'ADR Raw Data'!$B$6:$BE$43,'ADR Raw Data'!AT$1,FALSE)</f>
        <v>2.6896304886417002</v>
      </c>
      <c r="AJ48" s="86">
        <f>VLOOKUP($A48,'ADR Raw Data'!$B$6:$BE$43,'ADR Raw Data'!AU$1,FALSE)</f>
        <v>8.3159415823128207</v>
      </c>
      <c r="AK48" s="86">
        <f>VLOOKUP($A48,'ADR Raw Data'!$B$6:$BE$43,'ADR Raw Data'!AV$1,FALSE)</f>
        <v>6.1324568032533504</v>
      </c>
      <c r="AL48" s="86">
        <f>VLOOKUP($A48,'ADR Raw Data'!$B$6:$BE$43,'ADR Raw Data'!AW$1,FALSE)</f>
        <v>7.6270889551189196</v>
      </c>
      <c r="AM48" s="86">
        <f>VLOOKUP($A48,'ADR Raw Data'!$B$6:$BE$43,'ADR Raw Data'!AX$1,FALSE)</f>
        <v>6.5095262702127901</v>
      </c>
      <c r="AN48" s="87">
        <f>VLOOKUP($A48,'ADR Raw Data'!$B$6:$BE$43,'ADR Raw Data'!AY$1,FALSE)</f>
        <v>6.3010298584788202</v>
      </c>
      <c r="AO48" s="86">
        <f>VLOOKUP($A48,'ADR Raw Data'!$B$6:$BE$43,'ADR Raw Data'!BA$1,FALSE)</f>
        <v>7.7948821154077201</v>
      </c>
      <c r="AP48" s="86">
        <f>VLOOKUP($A48,'ADR Raw Data'!$B$6:$BE$43,'ADR Raw Data'!BB$1,FALSE)</f>
        <v>7.5959574847026499</v>
      </c>
      <c r="AQ48" s="87">
        <f>VLOOKUP($A48,'ADR Raw Data'!$B$6:$BE$43,'ADR Raw Data'!BC$1,FALSE)</f>
        <v>7.6814466911881398</v>
      </c>
      <c r="AR48" s="88">
        <f>VLOOKUP($A48,'ADR Raw Data'!$B$6:$BE$43,'ADR Raw Data'!BE$1,FALSE)</f>
        <v>6.7244145204374099</v>
      </c>
      <c r="AT48" s="89">
        <f>VLOOKUP($A48,'RevPAR Raw Data'!$B$6:$BE$43,'RevPAR Raw Data'!AG$1,FALSE)</f>
        <v>52.061856320263203</v>
      </c>
      <c r="AU48" s="90">
        <f>VLOOKUP($A48,'RevPAR Raw Data'!$B$6:$BE$43,'RevPAR Raw Data'!AH$1,FALSE)</f>
        <v>58.812606594461201</v>
      </c>
      <c r="AV48" s="90">
        <f>VLOOKUP($A48,'RevPAR Raw Data'!$B$6:$BE$43,'RevPAR Raw Data'!AI$1,FALSE)</f>
        <v>67.321291472443093</v>
      </c>
      <c r="AW48" s="90">
        <f>VLOOKUP($A48,'RevPAR Raw Data'!$B$6:$BE$43,'RevPAR Raw Data'!AJ$1,FALSE)</f>
        <v>65.145699890320799</v>
      </c>
      <c r="AX48" s="90">
        <f>VLOOKUP($A48,'RevPAR Raw Data'!$B$6:$BE$43,'RevPAR Raw Data'!AK$1,FALSE)</f>
        <v>64.859998286262595</v>
      </c>
      <c r="AY48" s="91">
        <f>VLOOKUP($A48,'RevPAR Raw Data'!$B$6:$BE$43,'RevPAR Raw Data'!AL$1,FALSE)</f>
        <v>61.640290512750198</v>
      </c>
      <c r="AZ48" s="90">
        <f>VLOOKUP($A48,'RevPAR Raw Data'!$B$6:$BE$43,'RevPAR Raw Data'!AN$1,FALSE)</f>
        <v>80.025841445023303</v>
      </c>
      <c r="BA48" s="90">
        <f>VLOOKUP($A48,'RevPAR Raw Data'!$B$6:$BE$43,'RevPAR Raw Data'!AO$1,FALSE)</f>
        <v>81.525459624348699</v>
      </c>
      <c r="BB48" s="91">
        <f>VLOOKUP($A48,'RevPAR Raw Data'!$B$6:$BE$43,'RevPAR Raw Data'!AP$1,FALSE)</f>
        <v>80.775650534685994</v>
      </c>
      <c r="BC48" s="92">
        <f>VLOOKUP($A48,'RevPAR Raw Data'!$B$6:$BE$43,'RevPAR Raw Data'!AR$1,FALSE)</f>
        <v>67.107536233303307</v>
      </c>
      <c r="BE48" s="85">
        <f>VLOOKUP($A48,'RevPAR Raw Data'!$B$6:$BE$43,'RevPAR Raw Data'!AT$1,FALSE)</f>
        <v>-7.4586472939122697</v>
      </c>
      <c r="BF48" s="86">
        <f>VLOOKUP($A48,'RevPAR Raw Data'!$B$6:$BE$43,'RevPAR Raw Data'!AU$1,FALSE)</f>
        <v>-1.2975595172060299</v>
      </c>
      <c r="BG48" s="86">
        <f>VLOOKUP($A48,'RevPAR Raw Data'!$B$6:$BE$43,'RevPAR Raw Data'!AV$1,FALSE)</f>
        <v>5.19526403352243</v>
      </c>
      <c r="BH48" s="86">
        <f>VLOOKUP($A48,'RevPAR Raw Data'!$B$6:$BE$43,'RevPAR Raw Data'!AW$1,FALSE)</f>
        <v>4.5945216740889299</v>
      </c>
      <c r="BI48" s="86">
        <f>VLOOKUP($A48,'RevPAR Raw Data'!$B$6:$BE$43,'RevPAR Raw Data'!AX$1,FALSE)</f>
        <v>2.9956942143729801</v>
      </c>
      <c r="BJ48" s="87">
        <f>VLOOKUP($A48,'RevPAR Raw Data'!$B$6:$BE$43,'RevPAR Raw Data'!AY$1,FALSE)</f>
        <v>1.0172782208850799</v>
      </c>
      <c r="BK48" s="86">
        <f>VLOOKUP($A48,'RevPAR Raw Data'!$B$6:$BE$43,'RevPAR Raw Data'!BA$1,FALSE)</f>
        <v>2.1895598519864001</v>
      </c>
      <c r="BL48" s="86">
        <f>VLOOKUP($A48,'RevPAR Raw Data'!$B$6:$BE$43,'RevPAR Raw Data'!BB$1,FALSE)</f>
        <v>-0.72497407245122902</v>
      </c>
      <c r="BM48" s="87">
        <f>VLOOKUP($A48,'RevPAR Raw Data'!$B$6:$BE$43,'RevPAR Raw Data'!BC$1,FALSE)</f>
        <v>0.69768840295866796</v>
      </c>
      <c r="BN48" s="88">
        <f>VLOOKUP($A48,'RevPAR Raw Data'!$B$6:$BE$43,'RevPAR Raw Data'!BE$1,FALSE)</f>
        <v>0.90714040556854802</v>
      </c>
    </row>
    <row r="49" spans="1:11" ht="14.25" customHeight="1" x14ac:dyDescent="0.35">
      <c r="A49" s="139" t="s">
        <v>109</v>
      </c>
      <c r="B49" s="139"/>
      <c r="C49" s="139"/>
      <c r="D49" s="139"/>
      <c r="E49" s="139"/>
      <c r="F49" s="139"/>
      <c r="G49" s="139"/>
      <c r="H49" s="139"/>
      <c r="I49" s="139"/>
      <c r="J49" s="139"/>
      <c r="K49" s="139"/>
    </row>
    <row r="50" spans="1:11" x14ac:dyDescent="0.35">
      <c r="A50" s="139"/>
      <c r="B50" s="139"/>
      <c r="C50" s="139"/>
      <c r="D50" s="139"/>
      <c r="E50" s="139"/>
      <c r="F50" s="139"/>
      <c r="G50" s="139"/>
      <c r="H50" s="139"/>
      <c r="I50" s="139"/>
      <c r="J50" s="139"/>
      <c r="K50" s="139"/>
    </row>
    <row r="51" spans="1:11" x14ac:dyDescent="0.35">
      <c r="A51" s="139"/>
      <c r="B51" s="139"/>
      <c r="C51" s="139"/>
      <c r="D51" s="139"/>
      <c r="E51" s="139"/>
      <c r="F51" s="139"/>
      <c r="G51" s="139"/>
      <c r="H51" s="139"/>
      <c r="I51" s="139"/>
      <c r="J51" s="139"/>
      <c r="K51" s="139"/>
    </row>
  </sheetData>
  <sheetProtection algorithmName="SHA-512" hashValue="ZW+s8xM0JyezUbeYmjTpALTsXBYe+khPSW466VkgLft4UilhwQ8n24/Xr8epGPb+FqPCcNVPs8/Sz1UiDMR2jQ==" saltValue="o2rPJYos3l99cG3HPhmopg=="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topLeftCell="A14" zoomScale="85" zoomScaleNormal="85" workbookViewId="0">
      <selection activeCell="O19" sqref="O19:R19"/>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9" t="s">
        <v>5</v>
      </c>
      <c r="E2" s="160"/>
      <c r="G2" s="153" t="s">
        <v>6</v>
      </c>
      <c r="H2" s="154"/>
      <c r="I2" s="154"/>
      <c r="J2" s="154"/>
      <c r="K2" s="154"/>
      <c r="L2" s="154"/>
      <c r="M2" s="154"/>
      <c r="N2" s="154"/>
      <c r="O2" s="154"/>
      <c r="P2" s="154"/>
      <c r="Q2" s="154"/>
      <c r="R2" s="154"/>
      <c r="T2" s="153" t="s">
        <v>7</v>
      </c>
      <c r="U2" s="154"/>
      <c r="V2" s="154"/>
      <c r="W2" s="154"/>
      <c r="X2" s="154"/>
      <c r="Y2" s="154"/>
      <c r="Z2" s="154"/>
      <c r="AA2" s="154"/>
      <c r="AB2" s="154"/>
      <c r="AC2" s="154"/>
      <c r="AD2" s="154"/>
      <c r="AE2" s="154"/>
      <c r="AF2" s="4"/>
      <c r="AG2" s="153" t="s">
        <v>34</v>
      </c>
      <c r="AH2" s="154"/>
      <c r="AI2" s="154"/>
      <c r="AJ2" s="154"/>
      <c r="AK2" s="154"/>
      <c r="AL2" s="154"/>
      <c r="AM2" s="154"/>
      <c r="AN2" s="154"/>
      <c r="AO2" s="154"/>
      <c r="AP2" s="154"/>
      <c r="AQ2" s="154"/>
      <c r="AR2" s="154"/>
      <c r="AT2" s="153" t="s">
        <v>35</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52"/>
      <c r="H4" s="148"/>
      <c r="I4" s="148"/>
      <c r="J4" s="148"/>
      <c r="K4" s="148"/>
      <c r="L4" s="150"/>
      <c r="M4" s="5"/>
      <c r="N4" s="152"/>
      <c r="O4" s="148"/>
      <c r="P4" s="150"/>
      <c r="Q4" s="2"/>
      <c r="R4" s="156"/>
      <c r="S4" s="2"/>
      <c r="T4" s="152"/>
      <c r="U4" s="148"/>
      <c r="V4" s="148"/>
      <c r="W4" s="148"/>
      <c r="X4" s="148"/>
      <c r="Y4" s="150"/>
      <c r="Z4" s="2"/>
      <c r="AA4" s="152"/>
      <c r="AB4" s="148"/>
      <c r="AC4" s="150"/>
      <c r="AD4" s="1"/>
      <c r="AE4" s="158"/>
      <c r="AF4" s="48"/>
      <c r="AG4" s="152"/>
      <c r="AH4" s="148"/>
      <c r="AI4" s="148"/>
      <c r="AJ4" s="148"/>
      <c r="AK4" s="148"/>
      <c r="AL4" s="150"/>
      <c r="AM4" s="5"/>
      <c r="AN4" s="152"/>
      <c r="AO4" s="148"/>
      <c r="AP4" s="150"/>
      <c r="AQ4" s="2"/>
      <c r="AR4" s="156"/>
      <c r="AS4" s="2"/>
      <c r="AT4" s="152"/>
      <c r="AU4" s="148"/>
      <c r="AV4" s="148"/>
      <c r="AW4" s="148"/>
      <c r="AX4" s="148"/>
      <c r="AY4" s="150"/>
      <c r="AZ4" s="2"/>
      <c r="BA4" s="152"/>
      <c r="BB4" s="148"/>
      <c r="BC4" s="150"/>
      <c r="BD4" s="1"/>
      <c r="BE4" s="15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83">
        <v>59.919140819224303</v>
      </c>
      <c r="H6" s="184">
        <v>69.335052120142706</v>
      </c>
      <c r="I6" s="184">
        <v>73.706615367851697</v>
      </c>
      <c r="J6" s="184">
        <v>74.475841525844004</v>
      </c>
      <c r="K6" s="184">
        <v>73.302174588615301</v>
      </c>
      <c r="L6" s="185">
        <v>70.147803431424094</v>
      </c>
      <c r="M6" s="186"/>
      <c r="N6" s="187">
        <v>78.0427847666557</v>
      </c>
      <c r="O6" s="188">
        <v>80.756766852201594</v>
      </c>
      <c r="P6" s="189">
        <v>79.399775809428604</v>
      </c>
      <c r="Q6" s="186"/>
      <c r="R6" s="190">
        <v>72.791238189580099</v>
      </c>
      <c r="S6" s="191"/>
      <c r="T6" s="183">
        <v>-0.27722954960262502</v>
      </c>
      <c r="U6" s="184">
        <v>5.1083878252596699</v>
      </c>
      <c r="V6" s="184">
        <v>6.6970025328699698</v>
      </c>
      <c r="W6" s="184">
        <v>5.8594068380766098</v>
      </c>
      <c r="X6" s="184">
        <v>2.3428005500702098</v>
      </c>
      <c r="Y6" s="185">
        <v>4.0431877856291498</v>
      </c>
      <c r="Z6" s="186"/>
      <c r="AA6" s="187">
        <v>-1.9250279210544401</v>
      </c>
      <c r="AB6" s="188">
        <v>-1.7927317256089601</v>
      </c>
      <c r="AC6" s="189">
        <v>-1.8577938835954699</v>
      </c>
      <c r="AD6" s="186"/>
      <c r="AE6" s="190">
        <v>2.1294136934935399</v>
      </c>
      <c r="AF6" s="33"/>
      <c r="AG6" s="183">
        <v>60.297437669832298</v>
      </c>
      <c r="AH6" s="184">
        <v>63.7490629473741</v>
      </c>
      <c r="AI6" s="184">
        <v>68.311371176803902</v>
      </c>
      <c r="AJ6" s="184">
        <v>69.385771369206594</v>
      </c>
      <c r="AK6" s="184">
        <v>68.713433268473807</v>
      </c>
      <c r="AL6" s="185">
        <v>66.091423235017103</v>
      </c>
      <c r="AM6" s="186"/>
      <c r="AN6" s="187">
        <v>73.974458721817598</v>
      </c>
      <c r="AO6" s="188">
        <v>77.568293812094495</v>
      </c>
      <c r="AP6" s="189">
        <v>75.771376951373099</v>
      </c>
      <c r="AQ6" s="186"/>
      <c r="AR6" s="190">
        <v>68.857213025226002</v>
      </c>
      <c r="AS6" s="191"/>
      <c r="AT6" s="183">
        <v>-1.2277244415683399</v>
      </c>
      <c r="AU6" s="184">
        <v>3.1016590023630202</v>
      </c>
      <c r="AV6" s="184">
        <v>4.2381887322278802</v>
      </c>
      <c r="AW6" s="184">
        <v>3.9064197134468701</v>
      </c>
      <c r="AX6" s="184">
        <v>0.86899078394275697</v>
      </c>
      <c r="AY6" s="185">
        <v>2.2093844028490901</v>
      </c>
      <c r="AZ6" s="186"/>
      <c r="BA6" s="187">
        <v>-3.43745743369211</v>
      </c>
      <c r="BB6" s="188">
        <v>-3.3833065233852602</v>
      </c>
      <c r="BC6" s="189">
        <v>-3.4097464945357898</v>
      </c>
      <c r="BD6" s="186"/>
      <c r="BE6" s="190">
        <v>0.37068777992989199</v>
      </c>
    </row>
    <row r="7" spans="1:57" x14ac:dyDescent="0.25">
      <c r="A7" s="23" t="s">
        <v>18</v>
      </c>
      <c r="B7" s="44" t="str">
        <f>TRIM(A7)</f>
        <v>Virginia</v>
      </c>
      <c r="C7" s="11"/>
      <c r="D7" s="28" t="s">
        <v>16</v>
      </c>
      <c r="E7" s="31" t="s">
        <v>17</v>
      </c>
      <c r="F7" s="12"/>
      <c r="G7" s="192">
        <v>58.610531405884103</v>
      </c>
      <c r="H7" s="186">
        <v>70.019342359767805</v>
      </c>
      <c r="I7" s="186">
        <v>74.121322406596704</v>
      </c>
      <c r="J7" s="186">
        <v>74.539982693678098</v>
      </c>
      <c r="K7" s="186">
        <v>72.701185992059393</v>
      </c>
      <c r="L7" s="193">
        <v>69.998472971597195</v>
      </c>
      <c r="M7" s="186"/>
      <c r="N7" s="194">
        <v>76.560750279955201</v>
      </c>
      <c r="O7" s="195">
        <v>78.425633716787104</v>
      </c>
      <c r="P7" s="196">
        <v>77.493191998371103</v>
      </c>
      <c r="Q7" s="186"/>
      <c r="R7" s="197">
        <v>72.139821264961199</v>
      </c>
      <c r="S7" s="191"/>
      <c r="T7" s="192">
        <v>-0.48986598570427198</v>
      </c>
      <c r="U7" s="186">
        <v>9.1573936177948401</v>
      </c>
      <c r="V7" s="186">
        <v>10.459735163571199</v>
      </c>
      <c r="W7" s="186">
        <v>10.1999567783075</v>
      </c>
      <c r="X7" s="186">
        <v>6.8613814463687204</v>
      </c>
      <c r="Y7" s="193">
        <v>7.4186789200923702</v>
      </c>
      <c r="Z7" s="186"/>
      <c r="AA7" s="194">
        <v>-0.35119375265331698</v>
      </c>
      <c r="AB7" s="195">
        <v>-1.4156691114403099</v>
      </c>
      <c r="AC7" s="196">
        <v>-0.89269303516725595</v>
      </c>
      <c r="AD7" s="186"/>
      <c r="AE7" s="197">
        <v>4.7232335715591098</v>
      </c>
      <c r="AF7" s="34"/>
      <c r="AG7" s="192">
        <v>58.676345221584597</v>
      </c>
      <c r="AH7" s="186">
        <v>63.809435954855999</v>
      </c>
      <c r="AI7" s="186">
        <v>68.170511368696907</v>
      </c>
      <c r="AJ7" s="186">
        <v>69.389926583792402</v>
      </c>
      <c r="AK7" s="186">
        <v>68.052498314099196</v>
      </c>
      <c r="AL7" s="193">
        <v>65.619743488605806</v>
      </c>
      <c r="AM7" s="186"/>
      <c r="AN7" s="194">
        <v>74.058173419525602</v>
      </c>
      <c r="AO7" s="195">
        <v>76.226235620482498</v>
      </c>
      <c r="AP7" s="196">
        <v>75.142204520004</v>
      </c>
      <c r="AQ7" s="186"/>
      <c r="AR7" s="197">
        <v>68.340224091265199</v>
      </c>
      <c r="AS7" s="191"/>
      <c r="AT7" s="192">
        <v>3.4295458321476402E-2</v>
      </c>
      <c r="AU7" s="186">
        <v>6.5003413258544001</v>
      </c>
      <c r="AV7" s="186">
        <v>6.6739758260037201</v>
      </c>
      <c r="AW7" s="186">
        <v>6.8289505025272499</v>
      </c>
      <c r="AX7" s="186">
        <v>3.5805124414735801</v>
      </c>
      <c r="AY7" s="193">
        <v>4.7797769306545099</v>
      </c>
      <c r="AZ7" s="186"/>
      <c r="BA7" s="194">
        <v>-1.57392183478044</v>
      </c>
      <c r="BB7" s="195">
        <v>-2.7980528633948398</v>
      </c>
      <c r="BC7" s="196">
        <v>-2.1986460695195902</v>
      </c>
      <c r="BD7" s="186"/>
      <c r="BE7" s="197">
        <v>2.4811768649570798</v>
      </c>
    </row>
    <row r="8" spans="1:57" x14ac:dyDescent="0.25">
      <c r="A8" s="24" t="s">
        <v>19</v>
      </c>
      <c r="B8" s="44" t="str">
        <f t="shared" ref="B8:B43" si="0">TRIM(A8)</f>
        <v>Norfolk/Virginia Beach, VA</v>
      </c>
      <c r="C8" s="12"/>
      <c r="D8" s="28" t="s">
        <v>16</v>
      </c>
      <c r="E8" s="31" t="s">
        <v>17</v>
      </c>
      <c r="F8" s="12"/>
      <c r="G8" s="192">
        <v>67.317967522262904</v>
      </c>
      <c r="H8" s="186">
        <v>76.254583551597605</v>
      </c>
      <c r="I8" s="186">
        <v>80.505500261917206</v>
      </c>
      <c r="J8" s="186">
        <v>83.153483499214204</v>
      </c>
      <c r="K8" s="186">
        <v>84.245678365636394</v>
      </c>
      <c r="L8" s="193">
        <v>78.2954426401257</v>
      </c>
      <c r="M8" s="186"/>
      <c r="N8" s="194">
        <v>90.4557359874279</v>
      </c>
      <c r="O8" s="195">
        <v>92.739654269250906</v>
      </c>
      <c r="P8" s="196">
        <v>91.597695128339396</v>
      </c>
      <c r="Q8" s="186"/>
      <c r="R8" s="197">
        <v>82.096086208186705</v>
      </c>
      <c r="S8" s="191"/>
      <c r="T8" s="192">
        <v>-6.5495936324555997</v>
      </c>
      <c r="U8" s="186">
        <v>-0.21936920838812701</v>
      </c>
      <c r="V8" s="186">
        <v>1.94453776473332</v>
      </c>
      <c r="W8" s="186">
        <v>4.9834443329602802</v>
      </c>
      <c r="X8" s="186">
        <v>3.7041693531601201</v>
      </c>
      <c r="Y8" s="193">
        <v>0.92974861117250596</v>
      </c>
      <c r="Z8" s="186"/>
      <c r="AA8" s="194">
        <v>0.32660487023224799</v>
      </c>
      <c r="AB8" s="195">
        <v>0.95118496862107604</v>
      </c>
      <c r="AC8" s="196">
        <v>0.64181932952589305</v>
      </c>
      <c r="AD8" s="186"/>
      <c r="AE8" s="197">
        <v>0.83778316289075805</v>
      </c>
      <c r="AF8" s="35"/>
      <c r="AG8" s="192">
        <v>70.4419853326348</v>
      </c>
      <c r="AH8" s="186">
        <v>72.969486642221</v>
      </c>
      <c r="AI8" s="186">
        <v>74.486642221058105</v>
      </c>
      <c r="AJ8" s="186">
        <v>75.981534834992104</v>
      </c>
      <c r="AK8" s="186">
        <v>76.824908328967993</v>
      </c>
      <c r="AL8" s="193">
        <v>74.140911471974803</v>
      </c>
      <c r="AM8" s="186"/>
      <c r="AN8" s="194">
        <v>84.375982189628004</v>
      </c>
      <c r="AO8" s="195">
        <v>89.142221058145594</v>
      </c>
      <c r="AP8" s="196">
        <v>86.759101623886806</v>
      </c>
      <c r="AQ8" s="186"/>
      <c r="AR8" s="197">
        <v>77.7461086582354</v>
      </c>
      <c r="AS8" s="191"/>
      <c r="AT8" s="192">
        <v>-5.5855333836239298</v>
      </c>
      <c r="AU8" s="186">
        <v>5.0478534222874504E-3</v>
      </c>
      <c r="AV8" s="186">
        <v>-2.4791301563024701</v>
      </c>
      <c r="AW8" s="186">
        <v>-0.92142654756737696</v>
      </c>
      <c r="AX8" s="186">
        <v>-1.39955302566518</v>
      </c>
      <c r="AY8" s="193">
        <v>-2.0747900930057099</v>
      </c>
      <c r="AZ8" s="186"/>
      <c r="BA8" s="194">
        <v>-3.5210743702532601</v>
      </c>
      <c r="BB8" s="195">
        <v>-2.05398213458666</v>
      </c>
      <c r="BC8" s="196">
        <v>-2.7729111994093198</v>
      </c>
      <c r="BD8" s="186"/>
      <c r="BE8" s="197">
        <v>-2.29846291823167</v>
      </c>
    </row>
    <row r="9" spans="1:57" x14ac:dyDescent="0.25">
      <c r="A9" s="24" t="s">
        <v>20</v>
      </c>
      <c r="B9" s="95" t="s">
        <v>72</v>
      </c>
      <c r="C9" s="12"/>
      <c r="D9" s="28" t="s">
        <v>16</v>
      </c>
      <c r="E9" s="31" t="s">
        <v>17</v>
      </c>
      <c r="F9" s="12"/>
      <c r="G9" s="192">
        <v>55.306150156129704</v>
      </c>
      <c r="H9" s="186">
        <v>70.154319590894602</v>
      </c>
      <c r="I9" s="186">
        <v>78.236864732769106</v>
      </c>
      <c r="J9" s="186">
        <v>80.128524234058901</v>
      </c>
      <c r="K9" s="186">
        <v>76.521699778250394</v>
      </c>
      <c r="L9" s="193">
        <v>72.069511698420598</v>
      </c>
      <c r="M9" s="186"/>
      <c r="N9" s="194">
        <v>79.354663528985796</v>
      </c>
      <c r="O9" s="195">
        <v>75.091641399284896</v>
      </c>
      <c r="P9" s="196">
        <v>77.223152464135396</v>
      </c>
      <c r="Q9" s="186"/>
      <c r="R9" s="197">
        <v>73.541980488624802</v>
      </c>
      <c r="S9" s="191"/>
      <c r="T9" s="192">
        <v>-3.5673108524543302</v>
      </c>
      <c r="U9" s="186">
        <v>12.2053218847139</v>
      </c>
      <c r="V9" s="186">
        <v>17.831993905851402</v>
      </c>
      <c r="W9" s="186">
        <v>19.727363341218702</v>
      </c>
      <c r="X9" s="186">
        <v>10.9873181796521</v>
      </c>
      <c r="Y9" s="193">
        <v>11.8590256008418</v>
      </c>
      <c r="Z9" s="186"/>
      <c r="AA9" s="194">
        <v>-0.93317412946483602</v>
      </c>
      <c r="AB9" s="195">
        <v>-8.3042235096107806</v>
      </c>
      <c r="AC9" s="196">
        <v>-4.6594228492623699</v>
      </c>
      <c r="AD9" s="186"/>
      <c r="AE9" s="197">
        <v>6.3319014849675002</v>
      </c>
      <c r="AF9" s="35"/>
      <c r="AG9" s="192">
        <v>54.541137093491301</v>
      </c>
      <c r="AH9" s="186">
        <v>61.486272558686501</v>
      </c>
      <c r="AI9" s="186">
        <v>68.110271834999295</v>
      </c>
      <c r="AJ9" s="186">
        <v>70.090234746031001</v>
      </c>
      <c r="AK9" s="186">
        <v>68.533176534442902</v>
      </c>
      <c r="AL9" s="193">
        <v>64.552218553530196</v>
      </c>
      <c r="AM9" s="186"/>
      <c r="AN9" s="194">
        <v>74.528216499977304</v>
      </c>
      <c r="AO9" s="195">
        <v>73.912748336878295</v>
      </c>
      <c r="AP9" s="196">
        <v>74.220482418427807</v>
      </c>
      <c r="AQ9" s="186"/>
      <c r="AR9" s="197">
        <v>67.313508553112001</v>
      </c>
      <c r="AS9" s="191"/>
      <c r="AT9" s="192">
        <v>-3.9129145196648301</v>
      </c>
      <c r="AU9" s="186">
        <v>6.9009240296924501</v>
      </c>
      <c r="AV9" s="186">
        <v>8.4597033564765702</v>
      </c>
      <c r="AW9" s="186">
        <v>9.53703470517409</v>
      </c>
      <c r="AX9" s="186">
        <v>3.02971064821583</v>
      </c>
      <c r="AY9" s="193">
        <v>4.9347674795727396</v>
      </c>
      <c r="AZ9" s="186"/>
      <c r="BA9" s="194">
        <v>-4.5343214852064397</v>
      </c>
      <c r="BB9" s="195">
        <v>-8.4552832013907206</v>
      </c>
      <c r="BC9" s="196">
        <v>-6.52778114349021</v>
      </c>
      <c r="BD9" s="186"/>
      <c r="BE9" s="197">
        <v>1.0301198207345399</v>
      </c>
    </row>
    <row r="10" spans="1:57" x14ac:dyDescent="0.25">
      <c r="A10" s="24" t="s">
        <v>21</v>
      </c>
      <c r="B10" s="44" t="str">
        <f t="shared" si="0"/>
        <v>Virginia Area</v>
      </c>
      <c r="C10" s="12"/>
      <c r="D10" s="28" t="s">
        <v>16</v>
      </c>
      <c r="E10" s="31" t="s">
        <v>17</v>
      </c>
      <c r="F10" s="12"/>
      <c r="G10" s="192">
        <v>49.781455250917404</v>
      </c>
      <c r="H10" s="186">
        <v>61.674029404202599</v>
      </c>
      <c r="I10" s="186">
        <v>64.315265409157803</v>
      </c>
      <c r="J10" s="186">
        <v>64.245144099291707</v>
      </c>
      <c r="K10" s="186">
        <v>64.259168361264898</v>
      </c>
      <c r="L10" s="193">
        <v>60.855012504966901</v>
      </c>
      <c r="M10" s="186"/>
      <c r="N10" s="194">
        <v>71.360119673702101</v>
      </c>
      <c r="O10" s="195">
        <v>72.545169810438694</v>
      </c>
      <c r="P10" s="196">
        <v>71.952644742070405</v>
      </c>
      <c r="Q10" s="186"/>
      <c r="R10" s="197">
        <v>64.025764572710699</v>
      </c>
      <c r="S10" s="191"/>
      <c r="T10" s="192">
        <v>-8.47750531220513</v>
      </c>
      <c r="U10" s="186">
        <v>-1.09746312980078</v>
      </c>
      <c r="V10" s="186">
        <v>-0.54742186446101604</v>
      </c>
      <c r="W10" s="186">
        <v>-2.1401565624527801</v>
      </c>
      <c r="X10" s="186">
        <v>-2.1329565271264399</v>
      </c>
      <c r="Y10" s="193">
        <v>-2.7036149032985501</v>
      </c>
      <c r="Z10" s="186"/>
      <c r="AA10" s="194">
        <v>-6.7062709165612002</v>
      </c>
      <c r="AB10" s="195">
        <v>-7.61253478711141</v>
      </c>
      <c r="AC10" s="196">
        <v>-7.1653457478434603</v>
      </c>
      <c r="AD10" s="186"/>
      <c r="AE10" s="197">
        <v>-4.1822571945287903</v>
      </c>
      <c r="AF10" s="35"/>
      <c r="AG10" s="192">
        <v>49.186008461304702</v>
      </c>
      <c r="AH10" s="186">
        <v>55.058083818339</v>
      </c>
      <c r="AI10" s="186">
        <v>61.108968515531799</v>
      </c>
      <c r="AJ10" s="186">
        <v>63.155342075123201</v>
      </c>
      <c r="AK10" s="186">
        <v>62.791295608068602</v>
      </c>
      <c r="AL10" s="193">
        <v>58.259939695673502</v>
      </c>
      <c r="AM10" s="186"/>
      <c r="AN10" s="194">
        <v>68.686160390809405</v>
      </c>
      <c r="AO10" s="195">
        <v>68.721805389991303</v>
      </c>
      <c r="AP10" s="196">
        <v>68.703982890400297</v>
      </c>
      <c r="AQ10" s="186"/>
      <c r="AR10" s="197">
        <v>61.243952037024002</v>
      </c>
      <c r="AS10" s="191"/>
      <c r="AT10" s="192">
        <v>-5.6058219465090104</v>
      </c>
      <c r="AU10" s="186">
        <v>-4.0412995697501799</v>
      </c>
      <c r="AV10" s="186">
        <v>-1.3477752812263499</v>
      </c>
      <c r="AW10" s="186">
        <v>2.36903163322661E-2</v>
      </c>
      <c r="AX10" s="186">
        <v>-1.7420187468788899</v>
      </c>
      <c r="AY10" s="193">
        <v>-2.4040551172224398</v>
      </c>
      <c r="AZ10" s="186"/>
      <c r="BA10" s="194">
        <v>-7.5215993842823101</v>
      </c>
      <c r="BB10" s="195">
        <v>-9.0949139279274895</v>
      </c>
      <c r="BC10" s="196">
        <v>-8.3152097301525298</v>
      </c>
      <c r="BD10" s="186"/>
      <c r="BE10" s="197">
        <v>-4.3822706733992201</v>
      </c>
    </row>
    <row r="11" spans="1:57" x14ac:dyDescent="0.25">
      <c r="A11" s="41" t="s">
        <v>22</v>
      </c>
      <c r="B11" s="95" t="s">
        <v>88</v>
      </c>
      <c r="C11" s="12"/>
      <c r="D11" s="28" t="s">
        <v>16</v>
      </c>
      <c r="E11" s="31" t="s">
        <v>17</v>
      </c>
      <c r="F11" s="12"/>
      <c r="G11" s="192">
        <v>60.180193154100202</v>
      </c>
      <c r="H11" s="186">
        <v>71.541722545745799</v>
      </c>
      <c r="I11" s="186">
        <v>76.574889966967504</v>
      </c>
      <c r="J11" s="186">
        <v>72.711807961981194</v>
      </c>
      <c r="K11" s="186">
        <v>67.091797701232096</v>
      </c>
      <c r="L11" s="193">
        <v>69.620082266005397</v>
      </c>
      <c r="M11" s="186"/>
      <c r="N11" s="194">
        <v>68.999936995400603</v>
      </c>
      <c r="O11" s="195">
        <v>74.061906519175807</v>
      </c>
      <c r="P11" s="196">
        <v>71.530921757288198</v>
      </c>
      <c r="Q11" s="186"/>
      <c r="R11" s="197">
        <v>70.166036406371902</v>
      </c>
      <c r="S11" s="191"/>
      <c r="T11" s="192">
        <v>23.461047193968898</v>
      </c>
      <c r="U11" s="186">
        <v>37.065591123434999</v>
      </c>
      <c r="V11" s="186">
        <v>37.0596879099106</v>
      </c>
      <c r="W11" s="186">
        <v>29.0309540151212</v>
      </c>
      <c r="X11" s="186">
        <v>21.908152484056298</v>
      </c>
      <c r="Y11" s="193">
        <v>29.793197283350501</v>
      </c>
      <c r="Z11" s="186"/>
      <c r="AA11" s="194">
        <v>12.2123277176731</v>
      </c>
      <c r="AB11" s="195">
        <v>9.4484871547328897</v>
      </c>
      <c r="AC11" s="196">
        <v>10.764309129564699</v>
      </c>
      <c r="AD11" s="186"/>
      <c r="AE11" s="197">
        <v>23.607926403234501</v>
      </c>
      <c r="AF11" s="35"/>
      <c r="AG11" s="192">
        <v>61.320693198657104</v>
      </c>
      <c r="AH11" s="186">
        <v>65.868038612972995</v>
      </c>
      <c r="AI11" s="186">
        <v>68.311817971267303</v>
      </c>
      <c r="AJ11" s="186">
        <v>67.360659829421095</v>
      </c>
      <c r="AK11" s="186">
        <v>63.432803937749703</v>
      </c>
      <c r="AL11" s="193">
        <v>65.258802710013597</v>
      </c>
      <c r="AM11" s="186"/>
      <c r="AN11" s="194">
        <v>69.1939011547842</v>
      </c>
      <c r="AO11" s="195">
        <v>74.177564962242201</v>
      </c>
      <c r="AP11" s="196">
        <v>71.685733058513193</v>
      </c>
      <c r="AQ11" s="186"/>
      <c r="AR11" s="197">
        <v>67.094157007276294</v>
      </c>
      <c r="AS11" s="191"/>
      <c r="AT11" s="192">
        <v>21.633712013295501</v>
      </c>
      <c r="AU11" s="186">
        <v>37.995287701873401</v>
      </c>
      <c r="AV11" s="186">
        <v>34.6492988361858</v>
      </c>
      <c r="AW11" s="186">
        <v>29.449620985502701</v>
      </c>
      <c r="AX11" s="186">
        <v>21.634663080486501</v>
      </c>
      <c r="AY11" s="193">
        <v>28.9324808680195</v>
      </c>
      <c r="AZ11" s="186"/>
      <c r="BA11" s="194">
        <v>11.6615197508899</v>
      </c>
      <c r="BB11" s="195">
        <v>8.5412525068493306</v>
      </c>
      <c r="BC11" s="196">
        <v>10.025085636117399</v>
      </c>
      <c r="BD11" s="186"/>
      <c r="BE11" s="197">
        <v>22.4780353830675</v>
      </c>
    </row>
    <row r="12" spans="1:57" x14ac:dyDescent="0.25">
      <c r="A12" s="24" t="s">
        <v>23</v>
      </c>
      <c r="B12" s="44" t="str">
        <f t="shared" si="0"/>
        <v>Arlington, VA</v>
      </c>
      <c r="C12" s="12"/>
      <c r="D12" s="28" t="s">
        <v>16</v>
      </c>
      <c r="E12" s="31" t="s">
        <v>17</v>
      </c>
      <c r="F12" s="12"/>
      <c r="G12" s="192">
        <v>69.264024704065804</v>
      </c>
      <c r="H12" s="186">
        <v>81.739577972207897</v>
      </c>
      <c r="I12" s="186">
        <v>84.549665465774495</v>
      </c>
      <c r="J12" s="186">
        <v>82.851260936695795</v>
      </c>
      <c r="K12" s="186">
        <v>75.9752959341224</v>
      </c>
      <c r="L12" s="193">
        <v>78.875965002573295</v>
      </c>
      <c r="M12" s="186"/>
      <c r="N12" s="194">
        <v>68.934637159032405</v>
      </c>
      <c r="O12" s="195">
        <v>72.599073597529497</v>
      </c>
      <c r="P12" s="196">
        <v>70.766855378280994</v>
      </c>
      <c r="Q12" s="186"/>
      <c r="R12" s="197">
        <v>76.559076538489805</v>
      </c>
      <c r="S12" s="191"/>
      <c r="T12" s="192">
        <v>41.234102464841499</v>
      </c>
      <c r="U12" s="186">
        <v>68.266294574660606</v>
      </c>
      <c r="V12" s="186">
        <v>60.436328116657002</v>
      </c>
      <c r="W12" s="186">
        <v>56.781712235820301</v>
      </c>
      <c r="X12" s="186">
        <v>46.3427228673293</v>
      </c>
      <c r="Y12" s="193">
        <v>54.610057347608603</v>
      </c>
      <c r="Z12" s="186"/>
      <c r="AA12" s="194">
        <v>11.656824514332399</v>
      </c>
      <c r="AB12" s="195">
        <v>5.8911540658956598</v>
      </c>
      <c r="AC12" s="196">
        <v>8.6230499040706903</v>
      </c>
      <c r="AD12" s="186"/>
      <c r="AE12" s="197">
        <v>39.0616567141563</v>
      </c>
      <c r="AF12" s="35"/>
      <c r="AG12" s="192">
        <v>66.886258363355594</v>
      </c>
      <c r="AH12" s="186">
        <v>73.896037056098805</v>
      </c>
      <c r="AI12" s="186">
        <v>73.988677303139397</v>
      </c>
      <c r="AJ12" s="186">
        <v>70.808028821410105</v>
      </c>
      <c r="AK12" s="186">
        <v>66.186309830159502</v>
      </c>
      <c r="AL12" s="193">
        <v>70.353062274832695</v>
      </c>
      <c r="AM12" s="186"/>
      <c r="AN12" s="194">
        <v>70.110653628409594</v>
      </c>
      <c r="AO12" s="195">
        <v>75.738548636129593</v>
      </c>
      <c r="AP12" s="196">
        <v>72.924601132269601</v>
      </c>
      <c r="AQ12" s="186"/>
      <c r="AR12" s="197">
        <v>71.087787662671801</v>
      </c>
      <c r="AS12" s="191"/>
      <c r="AT12" s="192">
        <v>31.501088024145901</v>
      </c>
      <c r="AU12" s="186">
        <v>60.3699578805534</v>
      </c>
      <c r="AV12" s="186">
        <v>55.825952259773402</v>
      </c>
      <c r="AW12" s="186">
        <v>46.631966302380199</v>
      </c>
      <c r="AX12" s="186">
        <v>34.573403991120202</v>
      </c>
      <c r="AY12" s="193">
        <v>45.420251134737697</v>
      </c>
      <c r="AZ12" s="186"/>
      <c r="BA12" s="194">
        <v>18.2123502359252</v>
      </c>
      <c r="BB12" s="195">
        <v>13.423978205313199</v>
      </c>
      <c r="BC12" s="196">
        <v>15.6764001843316</v>
      </c>
      <c r="BD12" s="186"/>
      <c r="BE12" s="197">
        <v>35.228873798678698</v>
      </c>
    </row>
    <row r="13" spans="1:57" x14ac:dyDescent="0.25">
      <c r="A13" s="24" t="s">
        <v>24</v>
      </c>
      <c r="B13" s="44" t="str">
        <f t="shared" si="0"/>
        <v>Suburban Virginia Area</v>
      </c>
      <c r="C13" s="12"/>
      <c r="D13" s="28" t="s">
        <v>16</v>
      </c>
      <c r="E13" s="31" t="s">
        <v>17</v>
      </c>
      <c r="F13" s="12"/>
      <c r="G13" s="192">
        <v>59.792222378211399</v>
      </c>
      <c r="H13" s="186">
        <v>68.819317703214907</v>
      </c>
      <c r="I13" s="186">
        <v>71.332303804576696</v>
      </c>
      <c r="J13" s="186">
        <v>67.443492910290601</v>
      </c>
      <c r="K13" s="186">
        <v>70.321493752632307</v>
      </c>
      <c r="L13" s="193">
        <v>67.5417661097852</v>
      </c>
      <c r="M13" s="186"/>
      <c r="N13" s="194">
        <v>69.577425242173206</v>
      </c>
      <c r="O13" s="195">
        <v>81.356170153025403</v>
      </c>
      <c r="P13" s="196">
        <v>75.466797697599304</v>
      </c>
      <c r="Q13" s="186"/>
      <c r="R13" s="197">
        <v>69.806060849160602</v>
      </c>
      <c r="S13" s="191"/>
      <c r="T13" s="192">
        <v>-0.17933195595387499</v>
      </c>
      <c r="U13" s="186">
        <v>4.1246726637579503</v>
      </c>
      <c r="V13" s="186">
        <v>5.7926470416590696</v>
      </c>
      <c r="W13" s="186">
        <v>1.18700001059948</v>
      </c>
      <c r="X13" s="186">
        <v>5.3689406927197396</v>
      </c>
      <c r="Y13" s="193">
        <v>3.3349020872453998</v>
      </c>
      <c r="Z13" s="186"/>
      <c r="AA13" s="194">
        <v>-6.3122507598149804</v>
      </c>
      <c r="AB13" s="195">
        <v>3.6644659878246602</v>
      </c>
      <c r="AC13" s="196">
        <v>-1.18623729289369</v>
      </c>
      <c r="AD13" s="186"/>
      <c r="AE13" s="197">
        <v>1.89485249066547</v>
      </c>
      <c r="AF13" s="35"/>
      <c r="AG13" s="192">
        <v>59.002527025129801</v>
      </c>
      <c r="AH13" s="186">
        <v>64.305770040713099</v>
      </c>
      <c r="AI13" s="186">
        <v>69.3563105433104</v>
      </c>
      <c r="AJ13" s="186">
        <v>69.159764144321201</v>
      </c>
      <c r="AK13" s="186">
        <v>67.910290607889905</v>
      </c>
      <c r="AL13" s="193">
        <v>65.946932472272906</v>
      </c>
      <c r="AM13" s="186"/>
      <c r="AN13" s="194">
        <v>74.206794889793599</v>
      </c>
      <c r="AO13" s="195">
        <v>80.882352941176407</v>
      </c>
      <c r="AP13" s="196">
        <v>77.544573915485003</v>
      </c>
      <c r="AQ13" s="186"/>
      <c r="AR13" s="197">
        <v>69.260544313190607</v>
      </c>
      <c r="AS13" s="191"/>
      <c r="AT13" s="192">
        <v>0.65858530030103402</v>
      </c>
      <c r="AU13" s="186">
        <v>6.28108430400437</v>
      </c>
      <c r="AV13" s="186">
        <v>6.5727303055769202</v>
      </c>
      <c r="AW13" s="186">
        <v>4.5094199006966198</v>
      </c>
      <c r="AX13" s="186">
        <v>3.1183796647506798</v>
      </c>
      <c r="AY13" s="193">
        <v>4.2695381323835901</v>
      </c>
      <c r="AZ13" s="186"/>
      <c r="BA13" s="194">
        <v>-0.99136447681879503</v>
      </c>
      <c r="BB13" s="195">
        <v>2.73779724655819E-2</v>
      </c>
      <c r="BC13" s="196">
        <v>-0.46267110294067898</v>
      </c>
      <c r="BD13" s="186"/>
      <c r="BE13" s="197">
        <v>2.7075497673966402</v>
      </c>
    </row>
    <row r="14" spans="1:57" x14ac:dyDescent="0.25">
      <c r="A14" s="24" t="s">
        <v>25</v>
      </c>
      <c r="B14" s="44" t="str">
        <f t="shared" si="0"/>
        <v>Alexandria, VA</v>
      </c>
      <c r="C14" s="12"/>
      <c r="D14" s="28" t="s">
        <v>16</v>
      </c>
      <c r="E14" s="31" t="s">
        <v>17</v>
      </c>
      <c r="F14" s="12"/>
      <c r="G14" s="192">
        <v>58.490566037735803</v>
      </c>
      <c r="H14" s="186">
        <v>68.844041079531806</v>
      </c>
      <c r="I14" s="186">
        <v>73.608789109147295</v>
      </c>
      <c r="J14" s="186">
        <v>70.324814903271999</v>
      </c>
      <c r="K14" s="186">
        <v>64.592787198471399</v>
      </c>
      <c r="L14" s="193">
        <v>67.172199665631695</v>
      </c>
      <c r="M14" s="186"/>
      <c r="N14" s="194">
        <v>67.315500358251697</v>
      </c>
      <c r="O14" s="195">
        <v>73.477430140912304</v>
      </c>
      <c r="P14" s="196">
        <v>70.396465249581993</v>
      </c>
      <c r="Q14" s="186"/>
      <c r="R14" s="197">
        <v>68.0934184039032</v>
      </c>
      <c r="S14" s="191"/>
      <c r="T14" s="192">
        <v>16.429334282662801</v>
      </c>
      <c r="U14" s="186">
        <v>31.0427845537323</v>
      </c>
      <c r="V14" s="186">
        <v>26.143792909889001</v>
      </c>
      <c r="W14" s="186">
        <v>20.982763510724801</v>
      </c>
      <c r="X14" s="186">
        <v>12.242767954519</v>
      </c>
      <c r="Y14" s="193">
        <v>21.336650367676501</v>
      </c>
      <c r="Z14" s="186"/>
      <c r="AA14" s="194">
        <v>6.57340518170035</v>
      </c>
      <c r="AB14" s="195">
        <v>5.3064205110035996</v>
      </c>
      <c r="AC14" s="196">
        <v>5.9084076125619198</v>
      </c>
      <c r="AD14" s="186"/>
      <c r="AE14" s="197">
        <v>16.3310149587242</v>
      </c>
      <c r="AF14" s="35"/>
      <c r="AG14" s="192">
        <v>60.075829949844703</v>
      </c>
      <c r="AH14" s="186">
        <v>63.326964413661301</v>
      </c>
      <c r="AI14" s="186">
        <v>66.118342488655301</v>
      </c>
      <c r="AJ14" s="186">
        <v>65.757105326008997</v>
      </c>
      <c r="AK14" s="186">
        <v>63.123955099116301</v>
      </c>
      <c r="AL14" s="193">
        <v>63.680439455457297</v>
      </c>
      <c r="AM14" s="186"/>
      <c r="AN14" s="194">
        <v>69.247074277525599</v>
      </c>
      <c r="AO14" s="195">
        <v>74.274540243611099</v>
      </c>
      <c r="AP14" s="196">
        <v>71.760807260568399</v>
      </c>
      <c r="AQ14" s="186"/>
      <c r="AR14" s="197">
        <v>65.989115971203304</v>
      </c>
      <c r="AS14" s="191"/>
      <c r="AT14" s="192">
        <v>15.7295303341945</v>
      </c>
      <c r="AU14" s="186">
        <v>30.035783626616698</v>
      </c>
      <c r="AV14" s="186">
        <v>28.247931193163101</v>
      </c>
      <c r="AW14" s="186">
        <v>26.5367006273407</v>
      </c>
      <c r="AX14" s="186">
        <v>19.247088811267702</v>
      </c>
      <c r="AY14" s="193">
        <v>23.859357270541299</v>
      </c>
      <c r="AZ14" s="186"/>
      <c r="BA14" s="194">
        <v>9.3085158091021007</v>
      </c>
      <c r="BB14" s="195">
        <v>6.1603928291411201</v>
      </c>
      <c r="BC14" s="196">
        <v>7.6563580383846901</v>
      </c>
      <c r="BD14" s="186"/>
      <c r="BE14" s="197">
        <v>18.3260710835536</v>
      </c>
    </row>
    <row r="15" spans="1:57" x14ac:dyDescent="0.25">
      <c r="A15" s="24" t="s">
        <v>26</v>
      </c>
      <c r="B15" s="44" t="str">
        <f t="shared" si="0"/>
        <v>Fairfax/Tysons Corner, VA</v>
      </c>
      <c r="C15" s="12"/>
      <c r="D15" s="28" t="s">
        <v>16</v>
      </c>
      <c r="E15" s="31" t="s">
        <v>17</v>
      </c>
      <c r="F15" s="12"/>
      <c r="G15" s="192">
        <v>53.425439598081702</v>
      </c>
      <c r="H15" s="186">
        <v>65.677095227220804</v>
      </c>
      <c r="I15" s="186">
        <v>74.080840374514693</v>
      </c>
      <c r="J15" s="186">
        <v>71.0664535282027</v>
      </c>
      <c r="K15" s="186">
        <v>60.835807261931897</v>
      </c>
      <c r="L15" s="193">
        <v>65.017127197990405</v>
      </c>
      <c r="M15" s="186"/>
      <c r="N15" s="194">
        <v>60.7787166019639</v>
      </c>
      <c r="O15" s="195">
        <v>65.288878739438204</v>
      </c>
      <c r="P15" s="196">
        <v>63.033797670700999</v>
      </c>
      <c r="Q15" s="186"/>
      <c r="R15" s="197">
        <v>64.450461618764805</v>
      </c>
      <c r="S15" s="191"/>
      <c r="T15" s="192">
        <v>4.5725542684063001</v>
      </c>
      <c r="U15" s="186">
        <v>17.826497146770699</v>
      </c>
      <c r="V15" s="186">
        <v>26.9113998447861</v>
      </c>
      <c r="W15" s="186">
        <v>22.208571948098601</v>
      </c>
      <c r="X15" s="186">
        <v>8.0496837673878208</v>
      </c>
      <c r="Y15" s="193">
        <v>16.244294732051301</v>
      </c>
      <c r="Z15" s="186"/>
      <c r="AA15" s="194">
        <v>1.8797937295948299</v>
      </c>
      <c r="AB15" s="195">
        <v>1.21634521844598</v>
      </c>
      <c r="AC15" s="196">
        <v>1.53511967066793</v>
      </c>
      <c r="AD15" s="186"/>
      <c r="AE15" s="197">
        <v>11.7216870749625</v>
      </c>
      <c r="AF15" s="35"/>
      <c r="AG15" s="192">
        <v>53.242749486184003</v>
      </c>
      <c r="AH15" s="186">
        <v>59.648321534596903</v>
      </c>
      <c r="AI15" s="186">
        <v>64.315482986983298</v>
      </c>
      <c r="AJ15" s="186">
        <v>64.209865266042399</v>
      </c>
      <c r="AK15" s="186">
        <v>56.8451701301667</v>
      </c>
      <c r="AL15" s="193">
        <v>59.652317880794698</v>
      </c>
      <c r="AM15" s="186"/>
      <c r="AN15" s="194">
        <v>61.215460150719302</v>
      </c>
      <c r="AO15" s="195">
        <v>64.672299611783501</v>
      </c>
      <c r="AP15" s="196">
        <v>62.943879881251398</v>
      </c>
      <c r="AQ15" s="186"/>
      <c r="AR15" s="197">
        <v>60.592764166639398</v>
      </c>
      <c r="AS15" s="191"/>
      <c r="AT15" s="192">
        <v>5.7220229194613603</v>
      </c>
      <c r="AU15" s="186">
        <v>16.446066173872602</v>
      </c>
      <c r="AV15" s="186">
        <v>17.9875369941964</v>
      </c>
      <c r="AW15" s="186">
        <v>17.569385751583798</v>
      </c>
      <c r="AX15" s="186">
        <v>8.7773837600332492</v>
      </c>
      <c r="AY15" s="193">
        <v>13.421172725940201</v>
      </c>
      <c r="AZ15" s="186"/>
      <c r="BA15" s="194">
        <v>2.7172539394900399</v>
      </c>
      <c r="BB15" s="195">
        <v>-1.60657582341316</v>
      </c>
      <c r="BC15" s="196">
        <v>0.44955535302747501</v>
      </c>
      <c r="BD15" s="186"/>
      <c r="BE15" s="197">
        <v>9.2344849304178798</v>
      </c>
    </row>
    <row r="16" spans="1:57" x14ac:dyDescent="0.25">
      <c r="A16" s="24" t="s">
        <v>27</v>
      </c>
      <c r="B16" s="44" t="str">
        <f t="shared" si="0"/>
        <v>I-95 Fredericksburg, VA</v>
      </c>
      <c r="C16" s="12"/>
      <c r="D16" s="28" t="s">
        <v>16</v>
      </c>
      <c r="E16" s="31" t="s">
        <v>17</v>
      </c>
      <c r="F16" s="12"/>
      <c r="G16" s="192">
        <v>60.037767024666501</v>
      </c>
      <c r="H16" s="186">
        <v>65.089106573822704</v>
      </c>
      <c r="I16" s="186">
        <v>66.989260002360396</v>
      </c>
      <c r="J16" s="186">
        <v>67.567567567567494</v>
      </c>
      <c r="K16" s="186">
        <v>68.393721232149105</v>
      </c>
      <c r="L16" s="193">
        <v>65.615484480113295</v>
      </c>
      <c r="M16" s="186"/>
      <c r="N16" s="194">
        <v>80.101498878791404</v>
      </c>
      <c r="O16" s="195">
        <v>82.202289625870407</v>
      </c>
      <c r="P16" s="196">
        <v>81.151894252330905</v>
      </c>
      <c r="Q16" s="186"/>
      <c r="R16" s="197">
        <v>70.054458700746906</v>
      </c>
      <c r="S16" s="191"/>
      <c r="T16" s="192">
        <v>3.1492238279211402</v>
      </c>
      <c r="U16" s="186">
        <v>7.4686213519157203</v>
      </c>
      <c r="V16" s="186">
        <v>7.63570114182082</v>
      </c>
      <c r="W16" s="186">
        <v>6.6030072115264797</v>
      </c>
      <c r="X16" s="186">
        <v>3.3698425829832801</v>
      </c>
      <c r="Y16" s="193">
        <v>5.6426339264328398</v>
      </c>
      <c r="Z16" s="186"/>
      <c r="AA16" s="194">
        <v>2.6893054250733699</v>
      </c>
      <c r="AB16" s="195">
        <v>0.66162731343169301</v>
      </c>
      <c r="AC16" s="196">
        <v>1.6522373505517101</v>
      </c>
      <c r="AD16" s="186"/>
      <c r="AE16" s="197">
        <v>4.2876725120584096</v>
      </c>
      <c r="AF16" s="35"/>
      <c r="AG16" s="192">
        <v>58.385422809293502</v>
      </c>
      <c r="AH16" s="186">
        <v>59.721075598537503</v>
      </c>
      <c r="AI16" s="186">
        <v>64.300035381530805</v>
      </c>
      <c r="AJ16" s="186">
        <v>66.181153437905394</v>
      </c>
      <c r="AK16" s="186">
        <v>66.853402523882494</v>
      </c>
      <c r="AL16" s="193">
        <v>63.088217950229897</v>
      </c>
      <c r="AM16" s="186"/>
      <c r="AN16" s="194">
        <v>77.746960934733806</v>
      </c>
      <c r="AO16" s="195">
        <v>79.461229788740695</v>
      </c>
      <c r="AP16" s="196">
        <v>78.604095361737194</v>
      </c>
      <c r="AQ16" s="186"/>
      <c r="AR16" s="197">
        <v>67.519084612662397</v>
      </c>
      <c r="AS16" s="191"/>
      <c r="AT16" s="192">
        <v>0.31679862890143101</v>
      </c>
      <c r="AU16" s="186">
        <v>1.33172463399609</v>
      </c>
      <c r="AV16" s="186">
        <v>4.7191284104286302</v>
      </c>
      <c r="AW16" s="186">
        <v>3.0725727888407302</v>
      </c>
      <c r="AX16" s="186">
        <v>2.4351203428257402</v>
      </c>
      <c r="AY16" s="193">
        <v>2.4089998589144002</v>
      </c>
      <c r="AZ16" s="186"/>
      <c r="BA16" s="194">
        <v>1.1484828947894601</v>
      </c>
      <c r="BB16" s="195">
        <v>1.08092210414294</v>
      </c>
      <c r="BC16" s="196">
        <v>1.11432285886475</v>
      </c>
      <c r="BD16" s="186"/>
      <c r="BE16" s="197">
        <v>1.96159572500144</v>
      </c>
    </row>
    <row r="17" spans="1:57" x14ac:dyDescent="0.25">
      <c r="A17" s="24" t="s">
        <v>28</v>
      </c>
      <c r="B17" s="44" t="str">
        <f t="shared" si="0"/>
        <v>Dulles Airport Area, VA</v>
      </c>
      <c r="C17" s="12"/>
      <c r="D17" s="28" t="s">
        <v>16</v>
      </c>
      <c r="E17" s="31" t="s">
        <v>17</v>
      </c>
      <c r="F17" s="12"/>
      <c r="G17" s="192">
        <v>65.079365079365004</v>
      </c>
      <c r="H17" s="186">
        <v>82.026143790849602</v>
      </c>
      <c r="I17" s="186">
        <v>83.604108309990593</v>
      </c>
      <c r="J17" s="186">
        <v>83.352007469654495</v>
      </c>
      <c r="K17" s="186">
        <v>76.433239962651697</v>
      </c>
      <c r="L17" s="193">
        <v>78.098972922502298</v>
      </c>
      <c r="M17" s="186"/>
      <c r="N17" s="194">
        <v>72.987861811391198</v>
      </c>
      <c r="O17" s="195">
        <v>74.696545284780498</v>
      </c>
      <c r="P17" s="196">
        <v>73.842203548085905</v>
      </c>
      <c r="Q17" s="186"/>
      <c r="R17" s="197">
        <v>76.882753101240397</v>
      </c>
      <c r="S17" s="191"/>
      <c r="T17" s="192">
        <v>12.253989556455499</v>
      </c>
      <c r="U17" s="186">
        <v>25.9735340489195</v>
      </c>
      <c r="V17" s="186">
        <v>21.586625409239598</v>
      </c>
      <c r="W17" s="186">
        <v>19.147134825940199</v>
      </c>
      <c r="X17" s="186">
        <v>19.127872259509601</v>
      </c>
      <c r="Y17" s="193">
        <v>19.7955662354053</v>
      </c>
      <c r="Z17" s="186"/>
      <c r="AA17" s="194">
        <v>15.669111458804601</v>
      </c>
      <c r="AB17" s="195">
        <v>15.406443068086199</v>
      </c>
      <c r="AC17" s="196">
        <v>15.5361084807759</v>
      </c>
      <c r="AD17" s="186"/>
      <c r="AE17" s="197">
        <v>18.5957536961504</v>
      </c>
      <c r="AF17" s="35"/>
      <c r="AG17" s="192">
        <v>62.124183006535901</v>
      </c>
      <c r="AH17" s="186">
        <v>70.996732026143704</v>
      </c>
      <c r="AI17" s="186">
        <v>77.654061624649799</v>
      </c>
      <c r="AJ17" s="186">
        <v>78.081232492997103</v>
      </c>
      <c r="AK17" s="186">
        <v>73.099906629318298</v>
      </c>
      <c r="AL17" s="193">
        <v>72.391223155928998</v>
      </c>
      <c r="AM17" s="186"/>
      <c r="AN17" s="194">
        <v>72.712418300653496</v>
      </c>
      <c r="AO17" s="195">
        <v>72.184873949579796</v>
      </c>
      <c r="AP17" s="196">
        <v>72.448646125116696</v>
      </c>
      <c r="AQ17" s="186"/>
      <c r="AR17" s="197">
        <v>72.407629718554006</v>
      </c>
      <c r="AS17" s="191"/>
      <c r="AT17" s="192">
        <v>15.906523257703199</v>
      </c>
      <c r="AU17" s="186">
        <v>20.984197007302299</v>
      </c>
      <c r="AV17" s="186">
        <v>20.637464927800799</v>
      </c>
      <c r="AW17" s="186">
        <v>16.711791022060201</v>
      </c>
      <c r="AX17" s="186">
        <v>13.7773599701259</v>
      </c>
      <c r="AY17" s="193">
        <v>17.594564662737302</v>
      </c>
      <c r="AZ17" s="186"/>
      <c r="BA17" s="194">
        <v>10.9118547590876</v>
      </c>
      <c r="BB17" s="195">
        <v>7.4024851963793896</v>
      </c>
      <c r="BC17" s="196">
        <v>9.1353508958447005</v>
      </c>
      <c r="BD17" s="186"/>
      <c r="BE17" s="197">
        <v>15.0453206479845</v>
      </c>
    </row>
    <row r="18" spans="1:57" x14ac:dyDescent="0.25">
      <c r="A18" s="24" t="s">
        <v>29</v>
      </c>
      <c r="B18" s="44" t="str">
        <f t="shared" si="0"/>
        <v>Williamsburg, VA</v>
      </c>
      <c r="C18" s="12"/>
      <c r="D18" s="28" t="s">
        <v>16</v>
      </c>
      <c r="E18" s="31" t="s">
        <v>17</v>
      </c>
      <c r="F18" s="12"/>
      <c r="G18" s="192">
        <v>60.248862724110197</v>
      </c>
      <c r="H18" s="186">
        <v>65.747926143965699</v>
      </c>
      <c r="I18" s="186">
        <v>67.835161894567804</v>
      </c>
      <c r="J18" s="186">
        <v>67.594327000267498</v>
      </c>
      <c r="K18" s="186">
        <v>71.5279636071715</v>
      </c>
      <c r="L18" s="193">
        <v>66.590848274016494</v>
      </c>
      <c r="M18" s="186"/>
      <c r="N18" s="194">
        <v>85.175274284185093</v>
      </c>
      <c r="O18" s="195">
        <v>86.606903933636602</v>
      </c>
      <c r="P18" s="196">
        <v>85.891089108910805</v>
      </c>
      <c r="Q18" s="186"/>
      <c r="R18" s="197">
        <v>72.105202798272103</v>
      </c>
      <c r="S18" s="191"/>
      <c r="T18" s="192">
        <v>7.5289752396094496</v>
      </c>
      <c r="U18" s="186">
        <v>10.0486678238571</v>
      </c>
      <c r="V18" s="186">
        <v>12.217074686631401</v>
      </c>
      <c r="W18" s="186">
        <v>7.9440017912436502</v>
      </c>
      <c r="X18" s="186">
        <v>5.4805776633436398</v>
      </c>
      <c r="Y18" s="193">
        <v>8.5758057463128594</v>
      </c>
      <c r="Z18" s="186"/>
      <c r="AA18" s="194">
        <v>2.7850056904094802</v>
      </c>
      <c r="AB18" s="195">
        <v>2.6007037296133402</v>
      </c>
      <c r="AC18" s="196">
        <v>2.6920040404485999</v>
      </c>
      <c r="AD18" s="186"/>
      <c r="AE18" s="197">
        <v>6.4990726348053496</v>
      </c>
      <c r="AF18" s="35"/>
      <c r="AG18" s="192">
        <v>61.061680492373497</v>
      </c>
      <c r="AH18" s="186">
        <v>61.2523414503612</v>
      </c>
      <c r="AI18" s="186">
        <v>61.543350280974003</v>
      </c>
      <c r="AJ18" s="186">
        <v>61.677147444474102</v>
      </c>
      <c r="AK18" s="186">
        <v>64.222638480064205</v>
      </c>
      <c r="AL18" s="193">
        <v>61.951431629649399</v>
      </c>
      <c r="AM18" s="186"/>
      <c r="AN18" s="194">
        <v>76.986887877976898</v>
      </c>
      <c r="AO18" s="195">
        <v>81.719962536794199</v>
      </c>
      <c r="AP18" s="196">
        <v>79.353425207385598</v>
      </c>
      <c r="AQ18" s="186"/>
      <c r="AR18" s="197">
        <v>66.923429794716895</v>
      </c>
      <c r="AS18" s="191"/>
      <c r="AT18" s="192">
        <v>-0.70454727595839395</v>
      </c>
      <c r="AU18" s="186">
        <v>8.8544095044035291</v>
      </c>
      <c r="AV18" s="186">
        <v>7.40240383567824</v>
      </c>
      <c r="AW18" s="186">
        <v>7.23729466563824</v>
      </c>
      <c r="AX18" s="186">
        <v>4.06394742498758</v>
      </c>
      <c r="AY18" s="193">
        <v>5.2536818731033899</v>
      </c>
      <c r="AZ18" s="186"/>
      <c r="BA18" s="194">
        <v>-2.26860976098637</v>
      </c>
      <c r="BB18" s="195">
        <v>-1.0389137022692601</v>
      </c>
      <c r="BC18" s="196">
        <v>-1.6392665209857999</v>
      </c>
      <c r="BD18" s="186"/>
      <c r="BE18" s="197">
        <v>2.8127827839692201</v>
      </c>
    </row>
    <row r="19" spans="1:57" x14ac:dyDescent="0.25">
      <c r="A19" s="24" t="s">
        <v>30</v>
      </c>
      <c r="B19" s="44" t="str">
        <f t="shared" si="0"/>
        <v>Virginia Beach, VA</v>
      </c>
      <c r="C19" s="12"/>
      <c r="D19" s="28" t="s">
        <v>16</v>
      </c>
      <c r="E19" s="31" t="s">
        <v>17</v>
      </c>
      <c r="F19" s="12"/>
      <c r="G19" s="192">
        <v>74.134304207119698</v>
      </c>
      <c r="H19" s="186">
        <v>82.176375404530702</v>
      </c>
      <c r="I19" s="186">
        <v>86.229773462783101</v>
      </c>
      <c r="J19" s="186">
        <v>90.169902912621296</v>
      </c>
      <c r="K19" s="186">
        <v>91.674757281553298</v>
      </c>
      <c r="L19" s="193">
        <v>84.877022653721596</v>
      </c>
      <c r="M19" s="186"/>
      <c r="N19" s="194">
        <v>94.514563106796103</v>
      </c>
      <c r="O19" s="195">
        <v>96.521035598705495</v>
      </c>
      <c r="P19" s="196">
        <v>95.517799352750799</v>
      </c>
      <c r="Q19" s="186"/>
      <c r="R19" s="197">
        <v>87.917244567729995</v>
      </c>
      <c r="S19" s="191"/>
      <c r="T19" s="192">
        <v>-9.2079877625355309</v>
      </c>
      <c r="U19" s="186">
        <v>-4.5469768268386197</v>
      </c>
      <c r="V19" s="186">
        <v>-3.2204564604696801</v>
      </c>
      <c r="W19" s="186">
        <v>2.1874894860652199</v>
      </c>
      <c r="X19" s="186">
        <v>1.2564639987947099</v>
      </c>
      <c r="Y19" s="193">
        <v>-2.5790197201638798</v>
      </c>
      <c r="Z19" s="186"/>
      <c r="AA19" s="194">
        <v>0.51205955284171201</v>
      </c>
      <c r="AB19" s="195">
        <v>0.52543731660669302</v>
      </c>
      <c r="AC19" s="196">
        <v>0.51881824389326703</v>
      </c>
      <c r="AD19" s="186"/>
      <c r="AE19" s="197">
        <v>-1.6380390604875199</v>
      </c>
      <c r="AF19" s="35"/>
      <c r="AG19" s="192">
        <v>78.104773462783101</v>
      </c>
      <c r="AH19" s="186">
        <v>79.864482200647203</v>
      </c>
      <c r="AI19" s="186">
        <v>79.372977346278304</v>
      </c>
      <c r="AJ19" s="186">
        <v>80.835355987054996</v>
      </c>
      <c r="AK19" s="186">
        <v>81.628236245954596</v>
      </c>
      <c r="AL19" s="193">
        <v>79.961165048543606</v>
      </c>
      <c r="AM19" s="186"/>
      <c r="AN19" s="194">
        <v>87.146035598705495</v>
      </c>
      <c r="AO19" s="195">
        <v>93.2059061488673</v>
      </c>
      <c r="AP19" s="196">
        <v>90.175970873786397</v>
      </c>
      <c r="AQ19" s="186"/>
      <c r="AR19" s="197">
        <v>82.879680998612997</v>
      </c>
      <c r="AS19" s="191"/>
      <c r="AT19" s="192">
        <v>-7.0387056289510497</v>
      </c>
      <c r="AU19" s="186">
        <v>-5.0749996681975604</v>
      </c>
      <c r="AV19" s="186">
        <v>-8.9008275181439203</v>
      </c>
      <c r="AW19" s="186">
        <v>-5.8447950864326801</v>
      </c>
      <c r="AX19" s="186">
        <v>-4.7539384208243201</v>
      </c>
      <c r="AY19" s="193">
        <v>-6.3328544029567198</v>
      </c>
      <c r="AZ19" s="186"/>
      <c r="BA19" s="194">
        <v>-4.9879908323982001</v>
      </c>
      <c r="BB19" s="195">
        <v>-2.4971176517782001</v>
      </c>
      <c r="BC19" s="196">
        <v>-3.7168102737422801</v>
      </c>
      <c r="BD19" s="186"/>
      <c r="BE19" s="197">
        <v>-5.5349692603504197</v>
      </c>
    </row>
    <row r="20" spans="1:57" x14ac:dyDescent="0.25">
      <c r="A20" s="41" t="s">
        <v>31</v>
      </c>
      <c r="B20" s="44" t="str">
        <f t="shared" si="0"/>
        <v>Norfolk/Portsmouth, VA</v>
      </c>
      <c r="C20" s="12"/>
      <c r="D20" s="28" t="s">
        <v>16</v>
      </c>
      <c r="E20" s="31" t="s">
        <v>17</v>
      </c>
      <c r="F20" s="12"/>
      <c r="G20" s="192">
        <v>64.369836526630294</v>
      </c>
      <c r="H20" s="186">
        <v>73.527860783969004</v>
      </c>
      <c r="I20" s="186">
        <v>81.051151344700202</v>
      </c>
      <c r="J20" s="186">
        <v>84.250307611179394</v>
      </c>
      <c r="K20" s="186">
        <v>83.986640885920096</v>
      </c>
      <c r="L20" s="193">
        <v>77.437159430479795</v>
      </c>
      <c r="M20" s="186"/>
      <c r="N20" s="194">
        <v>87.677975039550006</v>
      </c>
      <c r="O20" s="195">
        <v>92.125153805589704</v>
      </c>
      <c r="P20" s="196">
        <v>89.901564422569805</v>
      </c>
      <c r="Q20" s="186"/>
      <c r="R20" s="197">
        <v>80.998417999648396</v>
      </c>
      <c r="S20" s="191"/>
      <c r="T20" s="192">
        <v>-13.7338044758539</v>
      </c>
      <c r="U20" s="186">
        <v>-2.5168958284782099</v>
      </c>
      <c r="V20" s="186">
        <v>5.8783008036739304</v>
      </c>
      <c r="W20" s="186">
        <v>10.006885471654799</v>
      </c>
      <c r="X20" s="186">
        <v>6.2722419928825603</v>
      </c>
      <c r="Y20" s="193">
        <v>1.3015084621044799</v>
      </c>
      <c r="Z20" s="186"/>
      <c r="AA20" s="194">
        <v>-1.1102299762093499</v>
      </c>
      <c r="AB20" s="195">
        <v>0.44078190877730899</v>
      </c>
      <c r="AC20" s="196">
        <v>-0.32157474176573703</v>
      </c>
      <c r="AD20" s="186"/>
      <c r="AE20" s="197">
        <v>0.78110354308567098</v>
      </c>
      <c r="AF20" s="35"/>
      <c r="AG20" s="192">
        <v>70.640710142380001</v>
      </c>
      <c r="AH20" s="186">
        <v>72.772016171559102</v>
      </c>
      <c r="AI20" s="186">
        <v>76.665494814554407</v>
      </c>
      <c r="AJ20" s="186">
        <v>77.724556161012401</v>
      </c>
      <c r="AK20" s="186">
        <v>78.322200738266801</v>
      </c>
      <c r="AL20" s="193">
        <v>75.224995605554497</v>
      </c>
      <c r="AM20" s="186"/>
      <c r="AN20" s="194">
        <v>82.369484970996595</v>
      </c>
      <c r="AO20" s="195">
        <v>87.937247319388206</v>
      </c>
      <c r="AP20" s="196">
        <v>85.153366145192393</v>
      </c>
      <c r="AQ20" s="186"/>
      <c r="AR20" s="197">
        <v>78.061672902593898</v>
      </c>
      <c r="AS20" s="191"/>
      <c r="AT20" s="192">
        <v>-4.8197051335188501</v>
      </c>
      <c r="AU20" s="186">
        <v>3.48706411698537</v>
      </c>
      <c r="AV20" s="186">
        <v>2.5390854590337302</v>
      </c>
      <c r="AW20" s="186">
        <v>2.4205223232381701</v>
      </c>
      <c r="AX20" s="186">
        <v>0.28132560625668102</v>
      </c>
      <c r="AY20" s="193">
        <v>0.75811976879701404</v>
      </c>
      <c r="AZ20" s="186"/>
      <c r="BA20" s="194">
        <v>-5.3333333333333304</v>
      </c>
      <c r="BB20" s="195">
        <v>-4.1526966184500402</v>
      </c>
      <c r="BC20" s="196">
        <v>-4.7273710605241099</v>
      </c>
      <c r="BD20" s="186"/>
      <c r="BE20" s="197">
        <v>-1.0181094527363099</v>
      </c>
    </row>
    <row r="21" spans="1:57" x14ac:dyDescent="0.25">
      <c r="A21" s="42" t="s">
        <v>32</v>
      </c>
      <c r="B21" s="44" t="str">
        <f t="shared" si="0"/>
        <v>Newport News/Hampton, VA</v>
      </c>
      <c r="C21" s="12"/>
      <c r="D21" s="28" t="s">
        <v>16</v>
      </c>
      <c r="E21" s="31" t="s">
        <v>17</v>
      </c>
      <c r="F21" s="13"/>
      <c r="G21" s="192">
        <v>64.180611656087706</v>
      </c>
      <c r="H21" s="186">
        <v>73.182342758222703</v>
      </c>
      <c r="I21" s="186">
        <v>77.365839584535394</v>
      </c>
      <c r="J21" s="186">
        <v>81.592613964223801</v>
      </c>
      <c r="K21" s="186">
        <v>83.453548759376801</v>
      </c>
      <c r="L21" s="193">
        <v>75.954991344489301</v>
      </c>
      <c r="M21" s="186"/>
      <c r="N21" s="194">
        <v>91.503173687247497</v>
      </c>
      <c r="O21" s="195">
        <v>92.412002308136096</v>
      </c>
      <c r="P21" s="196">
        <v>91.957587997691803</v>
      </c>
      <c r="Q21" s="186"/>
      <c r="R21" s="197">
        <v>80.527161816832901</v>
      </c>
      <c r="S21" s="191"/>
      <c r="T21" s="192">
        <v>-7.3253532161224797</v>
      </c>
      <c r="U21" s="186">
        <v>-0.34985476044168501</v>
      </c>
      <c r="V21" s="186">
        <v>0.65985552737790498</v>
      </c>
      <c r="W21" s="186">
        <v>4.9963014825360501</v>
      </c>
      <c r="X21" s="186">
        <v>5.1073287448334002</v>
      </c>
      <c r="Y21" s="193">
        <v>0.826982144114355</v>
      </c>
      <c r="Z21" s="186"/>
      <c r="AA21" s="194">
        <v>0.48525524271123599</v>
      </c>
      <c r="AB21" s="195">
        <v>0.403852669607491</v>
      </c>
      <c r="AC21" s="196">
        <v>0.44433633595230598</v>
      </c>
      <c r="AD21" s="186"/>
      <c r="AE21" s="197">
        <v>0.70181626774988104</v>
      </c>
      <c r="AF21" s="35"/>
      <c r="AG21" s="192">
        <v>66.030727062896702</v>
      </c>
      <c r="AH21" s="186">
        <v>69.164743219849896</v>
      </c>
      <c r="AI21" s="186">
        <v>71.086987882285001</v>
      </c>
      <c r="AJ21" s="186">
        <v>74.603289094056507</v>
      </c>
      <c r="AK21" s="186">
        <v>76.832083092902394</v>
      </c>
      <c r="AL21" s="193">
        <v>71.5435660703981</v>
      </c>
      <c r="AM21" s="186"/>
      <c r="AN21" s="194">
        <v>87.712781304096893</v>
      </c>
      <c r="AO21" s="195">
        <v>90.590738603577606</v>
      </c>
      <c r="AP21" s="196">
        <v>89.1517599538372</v>
      </c>
      <c r="AQ21" s="186"/>
      <c r="AR21" s="197">
        <v>76.574478608523606</v>
      </c>
      <c r="AS21" s="191"/>
      <c r="AT21" s="192">
        <v>-6.65237903133165</v>
      </c>
      <c r="AU21" s="186">
        <v>-0.52076726422068298</v>
      </c>
      <c r="AV21" s="186">
        <v>-3.9177120348365002</v>
      </c>
      <c r="AW21" s="186">
        <v>-1.1739532873018399</v>
      </c>
      <c r="AX21" s="186">
        <v>-0.75371882909018295</v>
      </c>
      <c r="AY21" s="193">
        <v>-2.5700325261494399</v>
      </c>
      <c r="AZ21" s="186"/>
      <c r="BA21" s="194">
        <v>0.33265968210261199</v>
      </c>
      <c r="BB21" s="195">
        <v>0.29193413359748699</v>
      </c>
      <c r="BC21" s="196">
        <v>0.31196410443138201</v>
      </c>
      <c r="BD21" s="186"/>
      <c r="BE21" s="197">
        <v>-1.6299161788549199</v>
      </c>
    </row>
    <row r="22" spans="1:57" x14ac:dyDescent="0.25">
      <c r="A22" s="43" t="s">
        <v>33</v>
      </c>
      <c r="B22" s="44" t="str">
        <f t="shared" si="0"/>
        <v>Chesapeake/Suffolk, VA</v>
      </c>
      <c r="C22" s="12"/>
      <c r="D22" s="29" t="s">
        <v>16</v>
      </c>
      <c r="E22" s="32" t="s">
        <v>17</v>
      </c>
      <c r="F22" s="12"/>
      <c r="G22" s="198">
        <v>68.558951965065503</v>
      </c>
      <c r="H22" s="199">
        <v>83.615720524017405</v>
      </c>
      <c r="I22" s="199">
        <v>87.947598253275103</v>
      </c>
      <c r="J22" s="199">
        <v>89.117903930131007</v>
      </c>
      <c r="K22" s="199">
        <v>86.026200873362399</v>
      </c>
      <c r="L22" s="200">
        <v>83.053275109170301</v>
      </c>
      <c r="M22" s="186"/>
      <c r="N22" s="201">
        <v>90.078602620087295</v>
      </c>
      <c r="O22" s="202">
        <v>93.589519650655006</v>
      </c>
      <c r="P22" s="203">
        <v>91.834061135371101</v>
      </c>
      <c r="Q22" s="186"/>
      <c r="R22" s="204">
        <v>85.562071116656199</v>
      </c>
      <c r="S22" s="191"/>
      <c r="T22" s="198">
        <v>-6.8138651471984799</v>
      </c>
      <c r="U22" s="199">
        <v>1.3121693121693101</v>
      </c>
      <c r="V22" s="199">
        <v>1.2467323547154601</v>
      </c>
      <c r="W22" s="199">
        <v>3.23755564548765</v>
      </c>
      <c r="X22" s="199">
        <v>2.8398413029860001</v>
      </c>
      <c r="Y22" s="200">
        <v>0.56258195507804198</v>
      </c>
      <c r="Z22" s="186"/>
      <c r="AA22" s="201">
        <v>-2.0140604218126499</v>
      </c>
      <c r="AB22" s="202">
        <v>0.84697910784867303</v>
      </c>
      <c r="AC22" s="203">
        <v>-0.57677760968229896</v>
      </c>
      <c r="AD22" s="186"/>
      <c r="AE22" s="204">
        <v>0.210421720197562</v>
      </c>
      <c r="AF22" s="36"/>
      <c r="AG22" s="198">
        <v>71.288209606986797</v>
      </c>
      <c r="AH22" s="199">
        <v>78.183406113537103</v>
      </c>
      <c r="AI22" s="199">
        <v>82.786026200873295</v>
      </c>
      <c r="AJ22" s="199">
        <v>84.113537117903903</v>
      </c>
      <c r="AK22" s="199">
        <v>81.410480349344894</v>
      </c>
      <c r="AL22" s="200">
        <v>79.556331877729207</v>
      </c>
      <c r="AM22" s="186"/>
      <c r="AN22" s="201">
        <v>85.995633187772896</v>
      </c>
      <c r="AO22" s="202">
        <v>89.502183406113502</v>
      </c>
      <c r="AP22" s="203">
        <v>87.748908296943199</v>
      </c>
      <c r="AQ22" s="186"/>
      <c r="AR22" s="204">
        <v>81.897067997504607</v>
      </c>
      <c r="AS22" s="96"/>
      <c r="AT22" s="198">
        <v>-7.5228006571121</v>
      </c>
      <c r="AU22" s="199">
        <v>6.7069081153588103E-2</v>
      </c>
      <c r="AV22" s="199">
        <v>-0.556021821233738</v>
      </c>
      <c r="AW22" s="199">
        <v>-0.74715308909156397</v>
      </c>
      <c r="AX22" s="199">
        <v>-2.0850840336134402</v>
      </c>
      <c r="AY22" s="200">
        <v>-2.11055708390646</v>
      </c>
      <c r="AZ22" s="186"/>
      <c r="BA22" s="201">
        <v>-4.78193598298036</v>
      </c>
      <c r="BB22" s="202">
        <v>-3.2477341389727998</v>
      </c>
      <c r="BC22" s="203">
        <v>-4.0056370324368196</v>
      </c>
      <c r="BD22" s="186"/>
      <c r="BE22" s="204">
        <v>-2.6985962259675902</v>
      </c>
    </row>
    <row r="23" spans="1:57" x14ac:dyDescent="0.25">
      <c r="A23" s="22" t="s">
        <v>43</v>
      </c>
      <c r="B23" s="44" t="str">
        <f t="shared" si="0"/>
        <v>Richmond CBD/Airport, VA</v>
      </c>
      <c r="C23" s="10"/>
      <c r="D23" s="27" t="s">
        <v>16</v>
      </c>
      <c r="E23" s="30" t="s">
        <v>17</v>
      </c>
      <c r="F23" s="3"/>
      <c r="G23" s="183">
        <v>48.9537339220579</v>
      </c>
      <c r="H23" s="184">
        <v>66.692263390286001</v>
      </c>
      <c r="I23" s="184">
        <v>80.188135918602399</v>
      </c>
      <c r="J23" s="184">
        <v>84.8531387982338</v>
      </c>
      <c r="K23" s="184">
        <v>78.844307928585096</v>
      </c>
      <c r="L23" s="185">
        <v>71.906315991553001</v>
      </c>
      <c r="M23" s="186"/>
      <c r="N23" s="187">
        <v>75.484737953541895</v>
      </c>
      <c r="O23" s="188">
        <v>65.156459973123404</v>
      </c>
      <c r="P23" s="189">
        <v>70.3205989633326</v>
      </c>
      <c r="Q23" s="186"/>
      <c r="R23" s="190">
        <v>71.4532539834901</v>
      </c>
      <c r="S23" s="191"/>
      <c r="T23" s="183">
        <v>9.3784063436490204</v>
      </c>
      <c r="U23" s="184">
        <v>32.156446770754698</v>
      </c>
      <c r="V23" s="184">
        <v>45.603319799859001</v>
      </c>
      <c r="W23" s="184">
        <v>55.519847369859903</v>
      </c>
      <c r="X23" s="184">
        <v>46.8029787102505</v>
      </c>
      <c r="Y23" s="185">
        <v>39.050170244777497</v>
      </c>
      <c r="Z23" s="186"/>
      <c r="AA23" s="187">
        <v>10.90304352996</v>
      </c>
      <c r="AB23" s="188">
        <v>-12.843730736103501</v>
      </c>
      <c r="AC23" s="189">
        <v>-1.5268839905315901</v>
      </c>
      <c r="AD23" s="186"/>
      <c r="AE23" s="190">
        <v>24.6119091795229</v>
      </c>
      <c r="AF23" s="33"/>
      <c r="AG23" s="183">
        <v>48.253023612977501</v>
      </c>
      <c r="AH23" s="184">
        <v>56.522365137262398</v>
      </c>
      <c r="AI23" s="184">
        <v>65.487617584949106</v>
      </c>
      <c r="AJ23" s="184">
        <v>68.415242848915298</v>
      </c>
      <c r="AK23" s="184">
        <v>64.868496832405398</v>
      </c>
      <c r="AL23" s="185">
        <v>60.709349203301898</v>
      </c>
      <c r="AM23" s="186"/>
      <c r="AN23" s="187">
        <v>69.1063543866385</v>
      </c>
      <c r="AO23" s="188">
        <v>66.097139566135496</v>
      </c>
      <c r="AP23" s="189">
        <v>67.601746976387005</v>
      </c>
      <c r="AQ23" s="186"/>
      <c r="AR23" s="190">
        <v>62.678605709897703</v>
      </c>
      <c r="AS23" s="191"/>
      <c r="AT23" s="183">
        <v>4.2459053615612197</v>
      </c>
      <c r="AU23" s="184">
        <v>21.1062297313225</v>
      </c>
      <c r="AV23" s="184">
        <v>21.654468037849799</v>
      </c>
      <c r="AW23" s="184">
        <v>28.725629096281999</v>
      </c>
      <c r="AX23" s="184">
        <v>19.036569965990498</v>
      </c>
      <c r="AY23" s="185">
        <v>19.3032324043646</v>
      </c>
      <c r="AZ23" s="186"/>
      <c r="BA23" s="187">
        <v>0.17809118370992799</v>
      </c>
      <c r="BB23" s="188">
        <v>-11.394377289377701</v>
      </c>
      <c r="BC23" s="189">
        <v>-5.8343648642216897</v>
      </c>
      <c r="BD23" s="186"/>
      <c r="BE23" s="190">
        <v>10.235024377087701</v>
      </c>
    </row>
    <row r="24" spans="1:57" x14ac:dyDescent="0.25">
      <c r="A24" s="23" t="s">
        <v>44</v>
      </c>
      <c r="B24" s="44" t="str">
        <f t="shared" si="0"/>
        <v>Richmond North/Glen Allen, VA</v>
      </c>
      <c r="C24" s="11"/>
      <c r="D24" s="28" t="s">
        <v>16</v>
      </c>
      <c r="E24" s="31" t="s">
        <v>17</v>
      </c>
      <c r="F24" s="12"/>
      <c r="G24" s="192">
        <v>53.195573622402797</v>
      </c>
      <c r="H24" s="186">
        <v>71.375338753387496</v>
      </c>
      <c r="I24" s="186">
        <v>79.189250225835494</v>
      </c>
      <c r="J24" s="186">
        <v>80.070009033423602</v>
      </c>
      <c r="K24" s="186">
        <v>75.327461607949402</v>
      </c>
      <c r="L24" s="193">
        <v>71.831526648599805</v>
      </c>
      <c r="M24" s="186"/>
      <c r="N24" s="194">
        <v>80.047425474254695</v>
      </c>
      <c r="O24" s="195">
        <v>75.937217705510307</v>
      </c>
      <c r="P24" s="196">
        <v>77.992321589882494</v>
      </c>
      <c r="Q24" s="186"/>
      <c r="R24" s="197">
        <v>73.591753774680598</v>
      </c>
      <c r="S24" s="191"/>
      <c r="T24" s="192">
        <v>-10.6176508760768</v>
      </c>
      <c r="U24" s="186">
        <v>13.7516242774934</v>
      </c>
      <c r="V24" s="186">
        <v>18.6358831959596</v>
      </c>
      <c r="W24" s="186">
        <v>18.7449276247443</v>
      </c>
      <c r="X24" s="186">
        <v>9.5017402668806294</v>
      </c>
      <c r="Y24" s="193">
        <v>10.431047454122</v>
      </c>
      <c r="Z24" s="186"/>
      <c r="AA24" s="194">
        <v>-1.2923789914727499</v>
      </c>
      <c r="AB24" s="195">
        <v>-7.0883327699194298</v>
      </c>
      <c r="AC24" s="196">
        <v>-4.2016587575449904</v>
      </c>
      <c r="AD24" s="186"/>
      <c r="AE24" s="197">
        <v>5.5492853473972303</v>
      </c>
      <c r="AF24" s="34"/>
      <c r="AG24" s="192">
        <v>54.7615020297699</v>
      </c>
      <c r="AH24" s="186">
        <v>61.597880018042297</v>
      </c>
      <c r="AI24" s="186">
        <v>68.575214253495702</v>
      </c>
      <c r="AJ24" s="186">
        <v>70.131371222372493</v>
      </c>
      <c r="AK24" s="186">
        <v>69.522440234551098</v>
      </c>
      <c r="AL24" s="193">
        <v>64.917681551646297</v>
      </c>
      <c r="AM24" s="186"/>
      <c r="AN24" s="194">
        <v>75.790424570912293</v>
      </c>
      <c r="AO24" s="195">
        <v>75.084688346883397</v>
      </c>
      <c r="AP24" s="196">
        <v>75.437556458897902</v>
      </c>
      <c r="AQ24" s="186"/>
      <c r="AR24" s="197">
        <v>67.920453812931001</v>
      </c>
      <c r="AS24" s="191"/>
      <c r="AT24" s="192">
        <v>-6.4263298326690199</v>
      </c>
      <c r="AU24" s="186">
        <v>6.67650729102919</v>
      </c>
      <c r="AV24" s="186">
        <v>8.4462409051874392</v>
      </c>
      <c r="AW24" s="186">
        <v>8.4611621763285605</v>
      </c>
      <c r="AX24" s="186">
        <v>2.3838466850273301</v>
      </c>
      <c r="AY24" s="193">
        <v>4.01361229068831</v>
      </c>
      <c r="AZ24" s="186"/>
      <c r="BA24" s="194">
        <v>-5.2633122310148996</v>
      </c>
      <c r="BB24" s="195">
        <v>-8.6353493851977099</v>
      </c>
      <c r="BC24" s="196">
        <v>-6.9719957549777902</v>
      </c>
      <c r="BD24" s="186"/>
      <c r="BE24" s="197">
        <v>0.25246734874063098</v>
      </c>
    </row>
    <row r="25" spans="1:57" x14ac:dyDescent="0.25">
      <c r="A25" s="24" t="s">
        <v>45</v>
      </c>
      <c r="B25" s="44" t="str">
        <f t="shared" si="0"/>
        <v>Richmond West/Midlothian, VA</v>
      </c>
      <c r="C25" s="12"/>
      <c r="D25" s="28" t="s">
        <v>16</v>
      </c>
      <c r="E25" s="31" t="s">
        <v>17</v>
      </c>
      <c r="F25" s="12"/>
      <c r="G25" s="192">
        <v>53.587521663778098</v>
      </c>
      <c r="H25" s="186">
        <v>63.570190641247798</v>
      </c>
      <c r="I25" s="186">
        <v>71.785095320623896</v>
      </c>
      <c r="J25" s="186">
        <v>77.019064124783299</v>
      </c>
      <c r="K25" s="186">
        <v>76.637781629116105</v>
      </c>
      <c r="L25" s="193">
        <v>68.519930675909805</v>
      </c>
      <c r="M25" s="186"/>
      <c r="N25" s="194">
        <v>80.866551126516399</v>
      </c>
      <c r="O25" s="195">
        <v>80.0346620450606</v>
      </c>
      <c r="P25" s="196">
        <v>80.450606585788506</v>
      </c>
      <c r="Q25" s="186"/>
      <c r="R25" s="197">
        <v>71.928695221589507</v>
      </c>
      <c r="S25" s="191"/>
      <c r="T25" s="192">
        <v>-3.79589296826384</v>
      </c>
      <c r="U25" s="186">
        <v>-0.91842247433819502</v>
      </c>
      <c r="V25" s="186">
        <v>5.8252427184466002</v>
      </c>
      <c r="W25" s="186">
        <v>12.0524457892082</v>
      </c>
      <c r="X25" s="186">
        <v>0.27210884353741399</v>
      </c>
      <c r="Y25" s="193">
        <v>2.9261689055503401</v>
      </c>
      <c r="Z25" s="186"/>
      <c r="AA25" s="194">
        <v>-5.9653365578395796</v>
      </c>
      <c r="AB25" s="195">
        <v>-8.3366415244144498</v>
      </c>
      <c r="AC25" s="196">
        <v>-7.1599999999999904</v>
      </c>
      <c r="AD25" s="186"/>
      <c r="AE25" s="197">
        <v>-0.527288913237006</v>
      </c>
      <c r="AF25" s="35"/>
      <c r="AG25" s="192">
        <v>53.0589254766031</v>
      </c>
      <c r="AH25" s="186">
        <v>58.743500866551102</v>
      </c>
      <c r="AI25" s="186">
        <v>65.849220103986099</v>
      </c>
      <c r="AJ25" s="186">
        <v>68.197573656845705</v>
      </c>
      <c r="AK25" s="186">
        <v>67.781629116117799</v>
      </c>
      <c r="AL25" s="193">
        <v>62.726169844020703</v>
      </c>
      <c r="AM25" s="186"/>
      <c r="AN25" s="194">
        <v>76.230502599653306</v>
      </c>
      <c r="AO25" s="195">
        <v>78.188908145580498</v>
      </c>
      <c r="AP25" s="196">
        <v>77.209705372616895</v>
      </c>
      <c r="AQ25" s="186"/>
      <c r="AR25" s="197">
        <v>66.864322852191094</v>
      </c>
      <c r="AS25" s="191"/>
      <c r="AT25" s="192">
        <v>-10.6131386861313</v>
      </c>
      <c r="AU25" s="186">
        <v>-0.73217162102796796</v>
      </c>
      <c r="AV25" s="186">
        <v>4.0104024089789201</v>
      </c>
      <c r="AW25" s="186">
        <v>4.4597823201486504</v>
      </c>
      <c r="AX25" s="186">
        <v>-3.0250433920158599</v>
      </c>
      <c r="AY25" s="193">
        <v>-1.0714773814404801</v>
      </c>
      <c r="AZ25" s="186"/>
      <c r="BA25" s="194">
        <v>-5.9546717981612103</v>
      </c>
      <c r="BB25" s="195">
        <v>-7.3328540618260201</v>
      </c>
      <c r="BC25" s="196">
        <v>-6.6575873448221596</v>
      </c>
      <c r="BD25" s="186"/>
      <c r="BE25" s="197">
        <v>-2.9869243480134999</v>
      </c>
    </row>
    <row r="26" spans="1:57" x14ac:dyDescent="0.25">
      <c r="A26" s="24" t="s">
        <v>46</v>
      </c>
      <c r="B26" s="44" t="str">
        <f t="shared" si="0"/>
        <v>Petersburg/Chester, VA</v>
      </c>
      <c r="C26" s="12"/>
      <c r="D26" s="28" t="s">
        <v>16</v>
      </c>
      <c r="E26" s="31" t="s">
        <v>17</v>
      </c>
      <c r="F26" s="12"/>
      <c r="G26" s="192">
        <v>66.329900913153196</v>
      </c>
      <c r="H26" s="186">
        <v>75.247717116767006</v>
      </c>
      <c r="I26" s="186">
        <v>78.239751311443499</v>
      </c>
      <c r="J26" s="186">
        <v>77.190596463959494</v>
      </c>
      <c r="K26" s="186">
        <v>76.160870409947506</v>
      </c>
      <c r="L26" s="193">
        <v>74.633767243054194</v>
      </c>
      <c r="M26" s="186"/>
      <c r="N26" s="194">
        <v>81.231785506120005</v>
      </c>
      <c r="O26" s="195">
        <v>80.920924810569204</v>
      </c>
      <c r="P26" s="196">
        <v>81.076355158344597</v>
      </c>
      <c r="Q26" s="186"/>
      <c r="R26" s="197">
        <v>76.474506647422899</v>
      </c>
      <c r="S26" s="191"/>
      <c r="T26" s="192">
        <v>-1.6988194644399599</v>
      </c>
      <c r="U26" s="186">
        <v>2.2709268550303601</v>
      </c>
      <c r="V26" s="186">
        <v>2.1562658548959899</v>
      </c>
      <c r="W26" s="186">
        <v>-0.67500000000000004</v>
      </c>
      <c r="X26" s="186">
        <v>-5.5421686746987904</v>
      </c>
      <c r="Y26" s="193">
        <v>-0.74927656056221503</v>
      </c>
      <c r="Z26" s="186"/>
      <c r="AA26" s="194">
        <v>-7.0888888888888797</v>
      </c>
      <c r="AB26" s="195">
        <v>-6.3834569566194599</v>
      </c>
      <c r="AC26" s="196">
        <v>-6.7381830372108604</v>
      </c>
      <c r="AD26" s="186"/>
      <c r="AE26" s="197">
        <v>-2.64301614783929</v>
      </c>
      <c r="AF26" s="35"/>
      <c r="AG26" s="192">
        <v>61.356129784340297</v>
      </c>
      <c r="AH26" s="186">
        <v>67.855061200699396</v>
      </c>
      <c r="AI26" s="186">
        <v>71.230814066446399</v>
      </c>
      <c r="AJ26" s="186">
        <v>72.775403147464502</v>
      </c>
      <c r="AK26" s="186">
        <v>70.958810957839503</v>
      </c>
      <c r="AL26" s="193">
        <v>68.835243831358</v>
      </c>
      <c r="AM26" s="186"/>
      <c r="AN26" s="194">
        <v>76.889450165144694</v>
      </c>
      <c r="AO26" s="195">
        <v>77.409170390518696</v>
      </c>
      <c r="AP26" s="196">
        <v>77.149310277831702</v>
      </c>
      <c r="AQ26" s="186"/>
      <c r="AR26" s="197">
        <v>71.210691387493398</v>
      </c>
      <c r="AS26" s="191"/>
      <c r="AT26" s="192">
        <v>-2.64354527938342</v>
      </c>
      <c r="AU26" s="186">
        <v>0.80819743108673603</v>
      </c>
      <c r="AV26" s="186">
        <v>0.39706989799411202</v>
      </c>
      <c r="AW26" s="186">
        <v>-0.59709414184303</v>
      </c>
      <c r="AX26" s="186">
        <v>-4.8397602918186502</v>
      </c>
      <c r="AY26" s="193">
        <v>-1.3998469352257701</v>
      </c>
      <c r="AZ26" s="186"/>
      <c r="BA26" s="194">
        <v>-6.6737413040914904</v>
      </c>
      <c r="BB26" s="195">
        <v>-6.1977633902295404</v>
      </c>
      <c r="BC26" s="196">
        <v>-6.4355560791705901</v>
      </c>
      <c r="BD26" s="186"/>
      <c r="BE26" s="197">
        <v>-3.0155835073759398</v>
      </c>
    </row>
    <row r="27" spans="1:57" x14ac:dyDescent="0.25">
      <c r="A27" s="99" t="s">
        <v>99</v>
      </c>
      <c r="B27" s="45" t="s">
        <v>71</v>
      </c>
      <c r="C27" s="12"/>
      <c r="D27" s="28" t="s">
        <v>16</v>
      </c>
      <c r="E27" s="31" t="s">
        <v>17</v>
      </c>
      <c r="F27" s="12"/>
      <c r="G27" s="192">
        <v>48.355614293701997</v>
      </c>
      <c r="H27" s="186">
        <v>58.745488740913899</v>
      </c>
      <c r="I27" s="186">
        <v>61.790270929700597</v>
      </c>
      <c r="J27" s="186">
        <v>61.281960046764603</v>
      </c>
      <c r="K27" s="186">
        <v>62.644233213032997</v>
      </c>
      <c r="L27" s="193">
        <v>58.563513444822803</v>
      </c>
      <c r="M27" s="186"/>
      <c r="N27" s="194">
        <v>67.412189294972805</v>
      </c>
      <c r="O27" s="195">
        <v>68.881207746657793</v>
      </c>
      <c r="P27" s="196">
        <v>68.146698520815306</v>
      </c>
      <c r="Q27" s="186"/>
      <c r="R27" s="197">
        <v>61.301566323677797</v>
      </c>
      <c r="S27" s="191"/>
      <c r="T27" s="192">
        <v>-7.5772765621400602</v>
      </c>
      <c r="U27" s="186">
        <v>-2.6783567744177601</v>
      </c>
      <c r="V27" s="186">
        <v>-1.6357662787802101</v>
      </c>
      <c r="W27" s="186">
        <v>-4.1083515022328099</v>
      </c>
      <c r="X27" s="186">
        <v>-2.6004751340154399</v>
      </c>
      <c r="Y27" s="193">
        <v>-3.5910157400366902</v>
      </c>
      <c r="Z27" s="186"/>
      <c r="AA27" s="194">
        <v>-12.8674162435473</v>
      </c>
      <c r="AB27" s="195">
        <v>-13.010662370854</v>
      </c>
      <c r="AC27" s="196">
        <v>-12.9398702012105</v>
      </c>
      <c r="AD27" s="186"/>
      <c r="AE27" s="197">
        <v>-6.7707900577690703</v>
      </c>
      <c r="AF27" s="35"/>
      <c r="AG27" s="192">
        <v>47.161083718802402</v>
      </c>
      <c r="AH27" s="186">
        <v>52.160321252477999</v>
      </c>
      <c r="AI27" s="186">
        <v>57.937274437045602</v>
      </c>
      <c r="AJ27" s="186">
        <v>59.129263457530598</v>
      </c>
      <c r="AK27" s="186">
        <v>59.258882732679297</v>
      </c>
      <c r="AL27" s="193">
        <v>55.129365119707202</v>
      </c>
      <c r="AM27" s="186"/>
      <c r="AN27" s="194">
        <v>66.063894677985004</v>
      </c>
      <c r="AO27" s="195">
        <v>67.071621003405596</v>
      </c>
      <c r="AP27" s="196">
        <v>66.567757840695293</v>
      </c>
      <c r="AQ27" s="186"/>
      <c r="AR27" s="197">
        <v>58.397477325703797</v>
      </c>
      <c r="AS27" s="191"/>
      <c r="AT27" s="192">
        <v>-9.1900011376219304</v>
      </c>
      <c r="AU27" s="186">
        <v>-6.8261817621541399</v>
      </c>
      <c r="AV27" s="186">
        <v>-3.6641725605825002</v>
      </c>
      <c r="AW27" s="186">
        <v>-3.48630847944961</v>
      </c>
      <c r="AX27" s="186">
        <v>-5.2972197628466002</v>
      </c>
      <c r="AY27" s="193">
        <v>-5.5665017728036599</v>
      </c>
      <c r="AZ27" s="186"/>
      <c r="BA27" s="194">
        <v>-12.7774978963155</v>
      </c>
      <c r="BB27" s="195">
        <v>-13.165500918744099</v>
      </c>
      <c r="BC27" s="196">
        <v>-12.9734002700638</v>
      </c>
      <c r="BD27" s="186"/>
      <c r="BE27" s="197">
        <v>-8.1135527439407102</v>
      </c>
    </row>
    <row r="28" spans="1:57" x14ac:dyDescent="0.25">
      <c r="A28" s="24" t="s">
        <v>48</v>
      </c>
      <c r="B28" s="44" t="str">
        <f t="shared" si="0"/>
        <v>Roanoke, VA</v>
      </c>
      <c r="C28" s="12"/>
      <c r="D28" s="28" t="s">
        <v>16</v>
      </c>
      <c r="E28" s="31" t="s">
        <v>17</v>
      </c>
      <c r="F28" s="12"/>
      <c r="G28" s="192">
        <v>49.446883230904298</v>
      </c>
      <c r="H28" s="186">
        <v>60.386303775241402</v>
      </c>
      <c r="I28" s="186">
        <v>65.899912203687407</v>
      </c>
      <c r="J28" s="186">
        <v>65.267778753292305</v>
      </c>
      <c r="K28" s="186">
        <v>61.580333625987699</v>
      </c>
      <c r="L28" s="193">
        <v>60.516242317822602</v>
      </c>
      <c r="M28" s="186"/>
      <c r="N28" s="194">
        <v>66.918349429323897</v>
      </c>
      <c r="O28" s="195">
        <v>66.567164179104395</v>
      </c>
      <c r="P28" s="196">
        <v>66.742756804214196</v>
      </c>
      <c r="Q28" s="186"/>
      <c r="R28" s="197">
        <v>62.295246456791602</v>
      </c>
      <c r="S28" s="191"/>
      <c r="T28" s="192">
        <v>-23.457087517700401</v>
      </c>
      <c r="U28" s="186">
        <v>-16.778293001014301</v>
      </c>
      <c r="V28" s="186">
        <v>-9.4872516950804702</v>
      </c>
      <c r="W28" s="186">
        <v>-11.5957901333029</v>
      </c>
      <c r="X28" s="186">
        <v>-12.804704656269699</v>
      </c>
      <c r="Y28" s="193">
        <v>-14.626509669897301</v>
      </c>
      <c r="Z28" s="186"/>
      <c r="AA28" s="194">
        <v>-5.3171223374778203</v>
      </c>
      <c r="AB28" s="195">
        <v>-7.83507480883803</v>
      </c>
      <c r="AC28" s="196">
        <v>-6.5897527398746902</v>
      </c>
      <c r="AD28" s="186"/>
      <c r="AE28" s="197">
        <v>-12.3172014423244</v>
      </c>
      <c r="AF28" s="35"/>
      <c r="AG28" s="192">
        <v>50.697980684811199</v>
      </c>
      <c r="AH28" s="186">
        <v>56.496927129060502</v>
      </c>
      <c r="AI28" s="186">
        <v>65.935030728709293</v>
      </c>
      <c r="AJ28" s="186">
        <v>65.166812993854194</v>
      </c>
      <c r="AK28" s="186">
        <v>63.9859525899912</v>
      </c>
      <c r="AL28" s="193">
        <v>60.456540825285302</v>
      </c>
      <c r="AM28" s="186"/>
      <c r="AN28" s="194">
        <v>67.695346795434503</v>
      </c>
      <c r="AO28" s="195">
        <v>67.352941176470495</v>
      </c>
      <c r="AP28" s="196">
        <v>67.524143985952506</v>
      </c>
      <c r="AQ28" s="186"/>
      <c r="AR28" s="197">
        <v>62.475856014047402</v>
      </c>
      <c r="AS28" s="191"/>
      <c r="AT28" s="192">
        <v>-8.7090670488041795</v>
      </c>
      <c r="AU28" s="186">
        <v>-7.9843521724471902</v>
      </c>
      <c r="AV28" s="186">
        <v>2.4082895377451701</v>
      </c>
      <c r="AW28" s="186">
        <v>-0.93248616355971103</v>
      </c>
      <c r="AX28" s="186">
        <v>-1.9135424389929401</v>
      </c>
      <c r="AY28" s="193">
        <v>-3.2177174659288799</v>
      </c>
      <c r="AZ28" s="186"/>
      <c r="BA28" s="194">
        <v>-3.5386965043032501</v>
      </c>
      <c r="BB28" s="195">
        <v>-7.0869776482021303</v>
      </c>
      <c r="BC28" s="196">
        <v>-5.3415820628364497</v>
      </c>
      <c r="BD28" s="186"/>
      <c r="BE28" s="197">
        <v>-3.8836704805756299</v>
      </c>
    </row>
    <row r="29" spans="1:57" x14ac:dyDescent="0.25">
      <c r="A29" s="24" t="s">
        <v>49</v>
      </c>
      <c r="B29" s="44" t="str">
        <f t="shared" si="0"/>
        <v>Charlottesville, VA</v>
      </c>
      <c r="C29" s="12"/>
      <c r="D29" s="28" t="s">
        <v>16</v>
      </c>
      <c r="E29" s="31" t="s">
        <v>17</v>
      </c>
      <c r="F29" s="12"/>
      <c r="G29" s="192">
        <v>56.896132327900702</v>
      </c>
      <c r="H29" s="186">
        <v>76.137192897105294</v>
      </c>
      <c r="I29" s="186">
        <v>75.723668207248807</v>
      </c>
      <c r="J29" s="186">
        <v>80.637314522014094</v>
      </c>
      <c r="K29" s="186">
        <v>77.742641693018697</v>
      </c>
      <c r="L29" s="193">
        <v>73.427389929457505</v>
      </c>
      <c r="M29" s="186"/>
      <c r="N29" s="194">
        <v>76.234492824130299</v>
      </c>
      <c r="O29" s="195">
        <v>80.296764777426404</v>
      </c>
      <c r="P29" s="196">
        <v>78.265628800778302</v>
      </c>
      <c r="Q29" s="186"/>
      <c r="R29" s="197">
        <v>74.809743892691998</v>
      </c>
      <c r="S29" s="191"/>
      <c r="T29" s="192">
        <v>5.5754360440761701</v>
      </c>
      <c r="U29" s="186">
        <v>24.379705335045301</v>
      </c>
      <c r="V29" s="186">
        <v>13.064467896603199</v>
      </c>
      <c r="W29" s="186">
        <v>16.741790408816499</v>
      </c>
      <c r="X29" s="186">
        <v>16.123425794619902</v>
      </c>
      <c r="Y29" s="193">
        <v>15.4154467060206</v>
      </c>
      <c r="Z29" s="186"/>
      <c r="AA29" s="194">
        <v>5.7428725039251596</v>
      </c>
      <c r="AB29" s="195">
        <v>5.5313469786768401</v>
      </c>
      <c r="AC29" s="196">
        <v>5.6342591899932302</v>
      </c>
      <c r="AD29" s="186"/>
      <c r="AE29" s="197">
        <v>12.307034399274499</v>
      </c>
      <c r="AF29" s="35"/>
      <c r="AG29" s="192">
        <v>55.898808075893903</v>
      </c>
      <c r="AH29" s="186">
        <v>63.542933592799798</v>
      </c>
      <c r="AI29" s="186">
        <v>67.027487229384505</v>
      </c>
      <c r="AJ29" s="186">
        <v>73.662126003405405</v>
      </c>
      <c r="AK29" s="186">
        <v>72.2999270250547</v>
      </c>
      <c r="AL29" s="193">
        <v>66.486256385307698</v>
      </c>
      <c r="AM29" s="186"/>
      <c r="AN29" s="194">
        <v>74.659450255412295</v>
      </c>
      <c r="AO29" s="195">
        <v>77.7608854293359</v>
      </c>
      <c r="AP29" s="196">
        <v>76.210167842374105</v>
      </c>
      <c r="AQ29" s="186"/>
      <c r="AR29" s="197">
        <v>69.264516801612302</v>
      </c>
      <c r="AS29" s="191"/>
      <c r="AT29" s="192">
        <v>6.0035170988914803</v>
      </c>
      <c r="AU29" s="186">
        <v>11.1503352501012</v>
      </c>
      <c r="AV29" s="186">
        <v>3.6458294212098799</v>
      </c>
      <c r="AW29" s="186">
        <v>11.748427680086101</v>
      </c>
      <c r="AX29" s="186">
        <v>10.0130560809753</v>
      </c>
      <c r="AY29" s="193">
        <v>8.5637379043568007</v>
      </c>
      <c r="AZ29" s="186"/>
      <c r="BA29" s="194">
        <v>2.90042791024716</v>
      </c>
      <c r="BB29" s="195">
        <v>1.34601884784322</v>
      </c>
      <c r="BC29" s="196">
        <v>2.1014973734567999</v>
      </c>
      <c r="BD29" s="186"/>
      <c r="BE29" s="197">
        <v>6.4457981839466099</v>
      </c>
    </row>
    <row r="30" spans="1:57" x14ac:dyDescent="0.25">
      <c r="A30" s="24" t="s">
        <v>50</v>
      </c>
      <c r="B30" s="46" t="s">
        <v>73</v>
      </c>
      <c r="C30" s="12"/>
      <c r="D30" s="28" t="s">
        <v>16</v>
      </c>
      <c r="E30" s="31" t="s">
        <v>17</v>
      </c>
      <c r="F30" s="12"/>
      <c r="G30" s="192">
        <v>56.191467221644103</v>
      </c>
      <c r="H30" s="186">
        <v>66.9243347703285</v>
      </c>
      <c r="I30" s="186">
        <v>69.555522521183207</v>
      </c>
      <c r="J30" s="186">
        <v>71.428571428571402</v>
      </c>
      <c r="K30" s="186">
        <v>69.555522521183207</v>
      </c>
      <c r="L30" s="193">
        <v>66.731083692582104</v>
      </c>
      <c r="M30" s="186"/>
      <c r="N30" s="194">
        <v>70.581239779990995</v>
      </c>
      <c r="O30" s="195">
        <v>73.866508101679699</v>
      </c>
      <c r="P30" s="196">
        <v>72.223873940835404</v>
      </c>
      <c r="Q30" s="186"/>
      <c r="R30" s="197">
        <v>68.300452334940204</v>
      </c>
      <c r="S30" s="191"/>
      <c r="T30" s="192">
        <v>-1.0936426797338099</v>
      </c>
      <c r="U30" s="186">
        <v>-3.1562133799275101</v>
      </c>
      <c r="V30" s="186">
        <v>-4.8157908263012601</v>
      </c>
      <c r="W30" s="186">
        <v>-6.2794958636388802</v>
      </c>
      <c r="X30" s="186">
        <v>-11.4056049683022</v>
      </c>
      <c r="Y30" s="193">
        <v>-5.6717587630711002</v>
      </c>
      <c r="Z30" s="186"/>
      <c r="AA30" s="194">
        <v>-13.1149442124886</v>
      </c>
      <c r="AB30" s="195">
        <v>-5.5046110832622199</v>
      </c>
      <c r="AC30" s="196">
        <v>-9.3829607268380695</v>
      </c>
      <c r="AD30" s="186"/>
      <c r="AE30" s="197">
        <v>-6.8246672297346098</v>
      </c>
      <c r="AF30" s="35"/>
      <c r="AG30" s="192">
        <v>53.155195480897802</v>
      </c>
      <c r="AH30" s="186">
        <v>61.052475100341901</v>
      </c>
      <c r="AI30" s="186">
        <v>67.310836925821306</v>
      </c>
      <c r="AJ30" s="186">
        <v>73.231009365244503</v>
      </c>
      <c r="AK30" s="186">
        <v>71.369109558495595</v>
      </c>
      <c r="AL30" s="193">
        <v>65.223725286160203</v>
      </c>
      <c r="AM30" s="186"/>
      <c r="AN30" s="194">
        <v>77.3487438679946</v>
      </c>
      <c r="AO30" s="195">
        <v>76.519994053812894</v>
      </c>
      <c r="AP30" s="196">
        <v>76.934368960903797</v>
      </c>
      <c r="AQ30" s="186"/>
      <c r="AR30" s="197">
        <v>68.569623478944095</v>
      </c>
      <c r="AS30" s="191"/>
      <c r="AT30" s="192">
        <v>1.4774150322559501</v>
      </c>
      <c r="AU30" s="186">
        <v>1.70878355928972</v>
      </c>
      <c r="AV30" s="186">
        <v>1.3351850318377001</v>
      </c>
      <c r="AW30" s="186">
        <v>4.7357903455529602</v>
      </c>
      <c r="AX30" s="186">
        <v>-1.39467408656386</v>
      </c>
      <c r="AY30" s="193">
        <v>1.5447457609218</v>
      </c>
      <c r="AZ30" s="186"/>
      <c r="BA30" s="194">
        <v>-3.2630296648854098</v>
      </c>
      <c r="BB30" s="195">
        <v>-2.5210131878033399</v>
      </c>
      <c r="BC30" s="196">
        <v>-2.8954371017809799</v>
      </c>
      <c r="BD30" s="186"/>
      <c r="BE30" s="197">
        <v>6.5842803205192396E-2</v>
      </c>
    </row>
    <row r="31" spans="1:57" x14ac:dyDescent="0.25">
      <c r="A31" s="24" t="s">
        <v>51</v>
      </c>
      <c r="B31" s="44" t="str">
        <f t="shared" si="0"/>
        <v>Staunton &amp; Harrisonburg, VA</v>
      </c>
      <c r="C31" s="12"/>
      <c r="D31" s="28" t="s">
        <v>16</v>
      </c>
      <c r="E31" s="31" t="s">
        <v>17</v>
      </c>
      <c r="F31" s="12"/>
      <c r="G31" s="192">
        <v>58.552373479795897</v>
      </c>
      <c r="H31" s="186">
        <v>67.516673205178506</v>
      </c>
      <c r="I31" s="186">
        <v>67.104746959591907</v>
      </c>
      <c r="J31" s="186">
        <v>67.438211063162001</v>
      </c>
      <c r="K31" s="186">
        <v>66.928207140054894</v>
      </c>
      <c r="L31" s="193">
        <v>65.508042369556605</v>
      </c>
      <c r="M31" s="186"/>
      <c r="N31" s="194">
        <v>74.382110631620193</v>
      </c>
      <c r="O31" s="195">
        <v>78.0109846998823</v>
      </c>
      <c r="P31" s="196">
        <v>76.196547665751197</v>
      </c>
      <c r="Q31" s="186"/>
      <c r="R31" s="197">
        <v>68.561901025612201</v>
      </c>
      <c r="S31" s="191"/>
      <c r="T31" s="192">
        <v>1.3884937380320199</v>
      </c>
      <c r="U31" s="186">
        <v>4.2819115519023496</v>
      </c>
      <c r="V31" s="186">
        <v>2.25684407366932</v>
      </c>
      <c r="W31" s="186">
        <v>2.8932455846684202</v>
      </c>
      <c r="X31" s="186">
        <v>0.39231071008238499</v>
      </c>
      <c r="Y31" s="193">
        <v>2.2517642961989899</v>
      </c>
      <c r="Z31" s="186"/>
      <c r="AA31" s="194">
        <v>-3.2122083585356598</v>
      </c>
      <c r="AB31" s="195">
        <v>-5.0588065748072397</v>
      </c>
      <c r="AC31" s="196">
        <v>-4.16637909322949</v>
      </c>
      <c r="AD31" s="186"/>
      <c r="AE31" s="197">
        <v>0.12260546530326399</v>
      </c>
      <c r="AF31" s="35"/>
      <c r="AG31" s="192">
        <v>58.410160847391097</v>
      </c>
      <c r="AH31" s="186">
        <v>61.857591212240003</v>
      </c>
      <c r="AI31" s="186">
        <v>67.918791683012898</v>
      </c>
      <c r="AJ31" s="186">
        <v>71.886033738720997</v>
      </c>
      <c r="AK31" s="186">
        <v>68.909376225970902</v>
      </c>
      <c r="AL31" s="193">
        <v>65.796390741467206</v>
      </c>
      <c r="AM31" s="186"/>
      <c r="AN31" s="194">
        <v>73.533738721066996</v>
      </c>
      <c r="AO31" s="195">
        <v>73.602393095331493</v>
      </c>
      <c r="AP31" s="196">
        <v>73.568065908199202</v>
      </c>
      <c r="AQ31" s="186"/>
      <c r="AR31" s="197">
        <v>68.016869360533505</v>
      </c>
      <c r="AS31" s="191"/>
      <c r="AT31" s="192">
        <v>2.6968760606715101</v>
      </c>
      <c r="AU31" s="186">
        <v>-1.18143710295522</v>
      </c>
      <c r="AV31" s="186">
        <v>1.51230727590228</v>
      </c>
      <c r="AW31" s="186">
        <v>5.1912037053478004</v>
      </c>
      <c r="AX31" s="186">
        <v>0.84298959898190495</v>
      </c>
      <c r="AY31" s="193">
        <v>1.8355570513142501</v>
      </c>
      <c r="AZ31" s="186"/>
      <c r="BA31" s="194">
        <v>-5.1177564889456901</v>
      </c>
      <c r="BB31" s="195">
        <v>-8.7376983236333299</v>
      </c>
      <c r="BC31" s="196">
        <v>-6.9637700158803701</v>
      </c>
      <c r="BD31" s="186"/>
      <c r="BE31" s="197">
        <v>-1.05638629405934</v>
      </c>
    </row>
    <row r="32" spans="1:57" x14ac:dyDescent="0.25">
      <c r="A32" s="24" t="s">
        <v>52</v>
      </c>
      <c r="B32" s="44" t="str">
        <f t="shared" si="0"/>
        <v>Blacksburg &amp; Wytheville, VA</v>
      </c>
      <c r="C32" s="12"/>
      <c r="D32" s="28" t="s">
        <v>16</v>
      </c>
      <c r="E32" s="31" t="s">
        <v>17</v>
      </c>
      <c r="F32" s="12"/>
      <c r="G32" s="192">
        <v>46.853691798168697</v>
      </c>
      <c r="H32" s="186">
        <v>58.834989285018501</v>
      </c>
      <c r="I32" s="186">
        <v>61.971556594584001</v>
      </c>
      <c r="J32" s="186">
        <v>62.9456458211572</v>
      </c>
      <c r="K32" s="186">
        <v>68.108318721994905</v>
      </c>
      <c r="L32" s="193">
        <v>59.742840444184601</v>
      </c>
      <c r="M32" s="186"/>
      <c r="N32" s="194">
        <v>83.498928501850699</v>
      </c>
      <c r="O32" s="195">
        <v>76.6997857003701</v>
      </c>
      <c r="P32" s="196">
        <v>80.0993571011104</v>
      </c>
      <c r="Q32" s="186"/>
      <c r="R32" s="197">
        <v>65.558988060449096</v>
      </c>
      <c r="S32" s="191"/>
      <c r="T32" s="192">
        <v>-12.9884225759768</v>
      </c>
      <c r="U32" s="186">
        <v>-3.8522763451130202</v>
      </c>
      <c r="V32" s="186">
        <v>-0.96513075965130701</v>
      </c>
      <c r="W32" s="186">
        <v>-2.9438269750675801</v>
      </c>
      <c r="X32" s="186">
        <v>0.89466089466089405</v>
      </c>
      <c r="Y32" s="193">
        <v>-3.63270693231097</v>
      </c>
      <c r="Z32" s="186"/>
      <c r="AA32" s="194">
        <v>3.1280076997112598</v>
      </c>
      <c r="AB32" s="195">
        <v>-0.42994436014162801</v>
      </c>
      <c r="AC32" s="196">
        <v>1.39334155363748</v>
      </c>
      <c r="AD32" s="186"/>
      <c r="AE32" s="197">
        <v>-1.93580616960159</v>
      </c>
      <c r="AF32" s="35"/>
      <c r="AG32" s="192">
        <v>44.525618546658798</v>
      </c>
      <c r="AH32" s="186">
        <v>52.167348529125199</v>
      </c>
      <c r="AI32" s="186">
        <v>58.240794856808797</v>
      </c>
      <c r="AJ32" s="186">
        <v>61.474771089031698</v>
      </c>
      <c r="AK32" s="186">
        <v>64.065848431716304</v>
      </c>
      <c r="AL32" s="193">
        <v>56.094876290668203</v>
      </c>
      <c r="AM32" s="186"/>
      <c r="AN32" s="194">
        <v>73.236898499902495</v>
      </c>
      <c r="AO32" s="195">
        <v>65.639002532631906</v>
      </c>
      <c r="AP32" s="196">
        <v>69.437950516267193</v>
      </c>
      <c r="AQ32" s="186"/>
      <c r="AR32" s="197">
        <v>59.907183212267903</v>
      </c>
      <c r="AS32" s="191"/>
      <c r="AT32" s="192">
        <v>-8.1105302263163797</v>
      </c>
      <c r="AU32" s="186">
        <v>-7.4166655284944696</v>
      </c>
      <c r="AV32" s="186">
        <v>-4.5103372287521104</v>
      </c>
      <c r="AW32" s="186">
        <v>-2.7890627310295102</v>
      </c>
      <c r="AX32" s="186">
        <v>-4.3136684367498299</v>
      </c>
      <c r="AY32" s="193">
        <v>-5.2532557326509002</v>
      </c>
      <c r="AZ32" s="186"/>
      <c r="BA32" s="194">
        <v>-5.5820670601532001</v>
      </c>
      <c r="BB32" s="195">
        <v>-8.4256302235509892</v>
      </c>
      <c r="BC32" s="196">
        <v>-6.9477531573279299</v>
      </c>
      <c r="BD32" s="186"/>
      <c r="BE32" s="197">
        <v>-5.8399605115591697</v>
      </c>
    </row>
    <row r="33" spans="1:57" x14ac:dyDescent="0.25">
      <c r="A33" s="24" t="s">
        <v>53</v>
      </c>
      <c r="B33" s="44" t="str">
        <f t="shared" si="0"/>
        <v>Lynchburg, VA</v>
      </c>
      <c r="C33" s="12"/>
      <c r="D33" s="28" t="s">
        <v>16</v>
      </c>
      <c r="E33" s="31" t="s">
        <v>17</v>
      </c>
      <c r="F33" s="12"/>
      <c r="G33" s="192">
        <v>40.351448096322798</v>
      </c>
      <c r="H33" s="186">
        <v>58.509599739667998</v>
      </c>
      <c r="I33" s="186">
        <v>61.568499837292499</v>
      </c>
      <c r="J33" s="186">
        <v>56.264236902050101</v>
      </c>
      <c r="K33" s="186">
        <v>50.667100553205302</v>
      </c>
      <c r="L33" s="193">
        <v>53.472177025707701</v>
      </c>
      <c r="M33" s="186"/>
      <c r="N33" s="194">
        <v>73.055645948584399</v>
      </c>
      <c r="O33" s="195">
        <v>80.702896192645596</v>
      </c>
      <c r="P33" s="196">
        <v>76.879271070615005</v>
      </c>
      <c r="Q33" s="186"/>
      <c r="R33" s="197">
        <v>60.159918181395497</v>
      </c>
      <c r="S33" s="191"/>
      <c r="T33" s="192">
        <v>-9.3781405386235708</v>
      </c>
      <c r="U33" s="186">
        <v>5.3458382133987099</v>
      </c>
      <c r="V33" s="186">
        <v>2.12964756596419</v>
      </c>
      <c r="W33" s="186">
        <v>-3.8031500011877801</v>
      </c>
      <c r="X33" s="186">
        <v>-13.2722658164101</v>
      </c>
      <c r="Y33" s="193">
        <v>-3.5710129535176902</v>
      </c>
      <c r="Z33" s="186"/>
      <c r="AA33" s="194">
        <v>-7.8687131648407203</v>
      </c>
      <c r="AB33" s="195">
        <v>-6.2015570443098698</v>
      </c>
      <c r="AC33" s="196">
        <v>-7.0011359174482601</v>
      </c>
      <c r="AD33" s="186"/>
      <c r="AE33" s="197">
        <v>-4.8523520501425397</v>
      </c>
      <c r="AF33" s="35"/>
      <c r="AG33" s="192">
        <v>42.849007484542703</v>
      </c>
      <c r="AH33" s="186">
        <v>53.140253823625102</v>
      </c>
      <c r="AI33" s="186">
        <v>58.045883501464303</v>
      </c>
      <c r="AJ33" s="186">
        <v>59.4695737064757</v>
      </c>
      <c r="AK33" s="186">
        <v>58.1923202082655</v>
      </c>
      <c r="AL33" s="193">
        <v>54.339407744874698</v>
      </c>
      <c r="AM33" s="186"/>
      <c r="AN33" s="194">
        <v>63.6755613407094</v>
      </c>
      <c r="AO33" s="195">
        <v>66.783273673934204</v>
      </c>
      <c r="AP33" s="196">
        <v>65.229417507321799</v>
      </c>
      <c r="AQ33" s="186"/>
      <c r="AR33" s="197">
        <v>57.450839105573799</v>
      </c>
      <c r="AS33" s="191"/>
      <c r="AT33" s="192">
        <v>-3.1610790067885999</v>
      </c>
      <c r="AU33" s="186">
        <v>1.6311659322862799</v>
      </c>
      <c r="AV33" s="186">
        <v>-1.62618681245005</v>
      </c>
      <c r="AW33" s="186">
        <v>2.4936265193809</v>
      </c>
      <c r="AX33" s="186">
        <v>5.5797952256941903</v>
      </c>
      <c r="AY33" s="193">
        <v>1.12287072686443</v>
      </c>
      <c r="AZ33" s="186"/>
      <c r="BA33" s="194">
        <v>9.6727402548117E-2</v>
      </c>
      <c r="BB33" s="195">
        <v>-1.26380730872744</v>
      </c>
      <c r="BC33" s="196">
        <v>-0.60439627490777104</v>
      </c>
      <c r="BD33" s="186"/>
      <c r="BE33" s="197">
        <v>0.55600605014742299</v>
      </c>
    </row>
    <row r="34" spans="1:57" x14ac:dyDescent="0.25">
      <c r="A34" s="24" t="s">
        <v>78</v>
      </c>
      <c r="B34" s="44" t="str">
        <f t="shared" si="0"/>
        <v>Central Virginia</v>
      </c>
      <c r="C34" s="12"/>
      <c r="D34" s="28" t="s">
        <v>16</v>
      </c>
      <c r="E34" s="31" t="s">
        <v>17</v>
      </c>
      <c r="F34" s="12"/>
      <c r="G34" s="192">
        <v>53.950742240215902</v>
      </c>
      <c r="H34" s="186">
        <v>69.585020242914894</v>
      </c>
      <c r="I34" s="186">
        <v>75.394736842105203</v>
      </c>
      <c r="J34" s="186">
        <v>77.037786774628799</v>
      </c>
      <c r="K34" s="186">
        <v>73.697705802968898</v>
      </c>
      <c r="L34" s="193">
        <v>69.933198380566793</v>
      </c>
      <c r="M34" s="186"/>
      <c r="N34" s="194">
        <v>77.483130904183497</v>
      </c>
      <c r="O34" s="195">
        <v>75.971659919028298</v>
      </c>
      <c r="P34" s="196">
        <v>76.727395411605897</v>
      </c>
      <c r="Q34" s="186"/>
      <c r="R34" s="197">
        <v>71.874397532292207</v>
      </c>
      <c r="S34" s="191"/>
      <c r="T34" s="192">
        <v>-2.20793263981263</v>
      </c>
      <c r="U34" s="186">
        <v>12.6187055728651</v>
      </c>
      <c r="V34" s="186">
        <v>15.053863828367501</v>
      </c>
      <c r="W34" s="186">
        <v>16.189158328511098</v>
      </c>
      <c r="X34" s="186">
        <v>9.2582396518786894</v>
      </c>
      <c r="Y34" s="193">
        <v>10.568605373480199</v>
      </c>
      <c r="Z34" s="186"/>
      <c r="AA34" s="194">
        <v>-1.67376195580314</v>
      </c>
      <c r="AB34" s="195">
        <v>-6.6474853090131703</v>
      </c>
      <c r="AC34" s="196">
        <v>-4.2006688766882503</v>
      </c>
      <c r="AD34" s="186"/>
      <c r="AE34" s="197">
        <v>5.6029025258778198</v>
      </c>
      <c r="AF34" s="35"/>
      <c r="AG34" s="192">
        <v>53.299946040739201</v>
      </c>
      <c r="AH34" s="186">
        <v>60.592034264130497</v>
      </c>
      <c r="AI34" s="186">
        <v>66.532611628220593</v>
      </c>
      <c r="AJ34" s="186">
        <v>69.074598677998097</v>
      </c>
      <c r="AK34" s="186">
        <v>67.830163226763702</v>
      </c>
      <c r="AL34" s="193">
        <v>63.465870767570401</v>
      </c>
      <c r="AM34" s="186"/>
      <c r="AN34" s="194">
        <v>73.174763832658499</v>
      </c>
      <c r="AO34" s="195">
        <v>73.537449392712503</v>
      </c>
      <c r="AP34" s="196">
        <v>73.356106612685494</v>
      </c>
      <c r="AQ34" s="186"/>
      <c r="AR34" s="197">
        <v>66.290835501589996</v>
      </c>
      <c r="AS34" s="191"/>
      <c r="AT34" s="192">
        <v>-2.47264769326992</v>
      </c>
      <c r="AU34" s="186">
        <v>6.2901957897943896</v>
      </c>
      <c r="AV34" s="186">
        <v>6.1208619652241598</v>
      </c>
      <c r="AW34" s="186">
        <v>8.3218596204874693</v>
      </c>
      <c r="AX34" s="186">
        <v>3.88723167848508</v>
      </c>
      <c r="AY34" s="193">
        <v>4.5867183819725703</v>
      </c>
      <c r="AZ34" s="186"/>
      <c r="BA34" s="194">
        <v>-3.6313161088123298</v>
      </c>
      <c r="BB34" s="195">
        <v>-6.8797548481391697</v>
      </c>
      <c r="BC34" s="196">
        <v>-5.2873935922541699</v>
      </c>
      <c r="BD34" s="186"/>
      <c r="BE34" s="197">
        <v>1.2481934693741701</v>
      </c>
    </row>
    <row r="35" spans="1:57" x14ac:dyDescent="0.25">
      <c r="A35" s="24" t="s">
        <v>79</v>
      </c>
      <c r="B35" s="44" t="str">
        <f t="shared" si="0"/>
        <v>Chesapeake Bay</v>
      </c>
      <c r="C35" s="12"/>
      <c r="D35" s="28" t="s">
        <v>16</v>
      </c>
      <c r="E35" s="31" t="s">
        <v>17</v>
      </c>
      <c r="F35" s="12"/>
      <c r="G35" s="192">
        <v>53.165735567970202</v>
      </c>
      <c r="H35" s="186">
        <v>69.739292364990604</v>
      </c>
      <c r="I35" s="186">
        <v>70.204841713221597</v>
      </c>
      <c r="J35" s="186">
        <v>71.042830540037201</v>
      </c>
      <c r="K35" s="186">
        <v>66.945996275605197</v>
      </c>
      <c r="L35" s="193">
        <v>66.219739292364906</v>
      </c>
      <c r="M35" s="186"/>
      <c r="N35" s="194">
        <v>76.163873370577207</v>
      </c>
      <c r="O35" s="195">
        <v>81.657355679701993</v>
      </c>
      <c r="P35" s="196">
        <v>78.910614525139593</v>
      </c>
      <c r="Q35" s="186"/>
      <c r="R35" s="197">
        <v>69.845703644586294</v>
      </c>
      <c r="S35" s="191"/>
      <c r="T35" s="192">
        <v>-3.7099494097807701</v>
      </c>
      <c r="U35" s="186">
        <v>3.0261348005501998</v>
      </c>
      <c r="V35" s="186">
        <v>-1.56657963446475</v>
      </c>
      <c r="W35" s="186">
        <v>-0.26143790849673199</v>
      </c>
      <c r="X35" s="186">
        <v>-2.7063599458728</v>
      </c>
      <c r="Y35" s="193">
        <v>-0.94707520891364905</v>
      </c>
      <c r="Z35" s="186"/>
      <c r="AA35" s="194">
        <v>-8.7053571428571406</v>
      </c>
      <c r="AB35" s="195">
        <v>-6.60276890308839</v>
      </c>
      <c r="AC35" s="196">
        <v>-7.6294277929155303</v>
      </c>
      <c r="AD35" s="186"/>
      <c r="AE35" s="197">
        <v>-3.2073732718893999</v>
      </c>
      <c r="AF35" s="35"/>
      <c r="AG35" s="192">
        <v>53.864059590316501</v>
      </c>
      <c r="AH35" s="186">
        <v>60.754189944133998</v>
      </c>
      <c r="AI35" s="186">
        <v>64.920856610800698</v>
      </c>
      <c r="AJ35" s="186">
        <v>64.757914338919903</v>
      </c>
      <c r="AK35" s="186">
        <v>61.312849162011098</v>
      </c>
      <c r="AL35" s="193">
        <v>61.121973929236397</v>
      </c>
      <c r="AM35" s="186"/>
      <c r="AN35" s="194">
        <v>71.368715083798804</v>
      </c>
      <c r="AO35" s="195">
        <v>75.744878957169405</v>
      </c>
      <c r="AP35" s="196">
        <v>73.556797020484098</v>
      </c>
      <c r="AQ35" s="186"/>
      <c r="AR35" s="197">
        <v>64.674780526735802</v>
      </c>
      <c r="AS35" s="191"/>
      <c r="AT35" s="192">
        <v>-9.5387021110242305</v>
      </c>
      <c r="AU35" s="186">
        <v>-4.5703839122486203</v>
      </c>
      <c r="AV35" s="186">
        <v>-6.2836021505376296</v>
      </c>
      <c r="AW35" s="186">
        <v>-6.9253931080628899</v>
      </c>
      <c r="AX35" s="186">
        <v>-8.0307262569832396</v>
      </c>
      <c r="AY35" s="193">
        <v>-7.0315819289052497</v>
      </c>
      <c r="AZ35" s="186"/>
      <c r="BA35" s="194">
        <v>-10.0616016427104</v>
      </c>
      <c r="BB35" s="195">
        <v>-11.141452758055699</v>
      </c>
      <c r="BC35" s="196">
        <v>-10.6208457078206</v>
      </c>
      <c r="BD35" s="186"/>
      <c r="BE35" s="197">
        <v>-8.2291322606521007</v>
      </c>
    </row>
    <row r="36" spans="1:57" x14ac:dyDescent="0.25">
      <c r="A36" s="24" t="s">
        <v>80</v>
      </c>
      <c r="B36" s="44" t="str">
        <f t="shared" si="0"/>
        <v>Coastal Virginia - Eastern Shore</v>
      </c>
      <c r="C36" s="12"/>
      <c r="D36" s="28" t="s">
        <v>16</v>
      </c>
      <c r="E36" s="31" t="s">
        <v>17</v>
      </c>
      <c r="F36" s="12"/>
      <c r="G36" s="192">
        <v>54.392129304286698</v>
      </c>
      <c r="H36" s="186">
        <v>69.219957835558603</v>
      </c>
      <c r="I36" s="186">
        <v>72.593113141250797</v>
      </c>
      <c r="J36" s="186">
        <v>72.2417427969079</v>
      </c>
      <c r="K36" s="186">
        <v>74.9824314827828</v>
      </c>
      <c r="L36" s="193">
        <v>68.685874912157402</v>
      </c>
      <c r="M36" s="186"/>
      <c r="N36" s="194">
        <v>79.901616303583907</v>
      </c>
      <c r="O36" s="195">
        <v>81.939564300773</v>
      </c>
      <c r="P36" s="196">
        <v>80.920590302178397</v>
      </c>
      <c r="Q36" s="186"/>
      <c r="R36" s="197">
        <v>72.181507880734799</v>
      </c>
      <c r="S36" s="191"/>
      <c r="T36" s="192">
        <v>-8.1417528360606308</v>
      </c>
      <c r="U36" s="186">
        <v>-0.50854316755232298</v>
      </c>
      <c r="V36" s="186">
        <v>-1.33288989268485</v>
      </c>
      <c r="W36" s="186">
        <v>-2.4192579581181399</v>
      </c>
      <c r="X36" s="186">
        <v>1.37252483266298</v>
      </c>
      <c r="Y36" s="193">
        <v>-1.97832749294398</v>
      </c>
      <c r="Z36" s="186"/>
      <c r="AA36" s="194">
        <v>-6.4850615019450704</v>
      </c>
      <c r="AB36" s="195">
        <v>-6.1878111421329898</v>
      </c>
      <c r="AC36" s="196">
        <v>-6.33480059899642</v>
      </c>
      <c r="AD36" s="186"/>
      <c r="AE36" s="197">
        <v>-3.4171977153616502</v>
      </c>
      <c r="AF36" s="35"/>
      <c r="AG36" s="192">
        <v>55.639494026704099</v>
      </c>
      <c r="AH36" s="186">
        <v>61.243851018973899</v>
      </c>
      <c r="AI36" s="186">
        <v>65.372452565003499</v>
      </c>
      <c r="AJ36" s="186">
        <v>66.6900913562895</v>
      </c>
      <c r="AK36" s="186">
        <v>66.075193253689307</v>
      </c>
      <c r="AL36" s="193">
        <v>63.004216444132098</v>
      </c>
      <c r="AM36" s="186"/>
      <c r="AN36" s="194">
        <v>74.226985242445494</v>
      </c>
      <c r="AO36" s="195">
        <v>76.721714687280297</v>
      </c>
      <c r="AP36" s="196">
        <v>75.474349964862895</v>
      </c>
      <c r="AQ36" s="186"/>
      <c r="AR36" s="197">
        <v>66.567111735769501</v>
      </c>
      <c r="AS36" s="191"/>
      <c r="AT36" s="192">
        <v>-11.0118212997128</v>
      </c>
      <c r="AU36" s="186">
        <v>-5.2289469264988799</v>
      </c>
      <c r="AV36" s="186">
        <v>-5.97218565278909</v>
      </c>
      <c r="AW36" s="186">
        <v>-2.5839182774506302</v>
      </c>
      <c r="AX36" s="186">
        <v>-2.4779388222827698</v>
      </c>
      <c r="AY36" s="193">
        <v>-5.3664630382138503</v>
      </c>
      <c r="AZ36" s="186"/>
      <c r="BA36" s="194">
        <v>-9.6418658992381197</v>
      </c>
      <c r="BB36" s="195">
        <v>-10.344356399921301</v>
      </c>
      <c r="BC36" s="196">
        <v>-10.000286426416899</v>
      </c>
      <c r="BD36" s="186"/>
      <c r="BE36" s="197">
        <v>-6.9189615509919804</v>
      </c>
    </row>
    <row r="37" spans="1:57" x14ac:dyDescent="0.25">
      <c r="A37" s="24" t="s">
        <v>81</v>
      </c>
      <c r="B37" s="44" t="str">
        <f t="shared" si="0"/>
        <v>Coastal Virginia - Hampton Roads</v>
      </c>
      <c r="C37" s="12"/>
      <c r="D37" s="28" t="s">
        <v>16</v>
      </c>
      <c r="E37" s="31" t="s">
        <v>17</v>
      </c>
      <c r="F37" s="12"/>
      <c r="G37" s="192">
        <v>67.230864297036604</v>
      </c>
      <c r="H37" s="186">
        <v>76.126380269202798</v>
      </c>
      <c r="I37" s="186">
        <v>80.403535638483604</v>
      </c>
      <c r="J37" s="186">
        <v>83.0579511566051</v>
      </c>
      <c r="K37" s="186">
        <v>84.253512801912805</v>
      </c>
      <c r="L37" s="193">
        <v>78.214448832648202</v>
      </c>
      <c r="M37" s="186"/>
      <c r="N37" s="194">
        <v>90.446253459068799</v>
      </c>
      <c r="O37" s="195">
        <v>92.754090432820107</v>
      </c>
      <c r="P37" s="196">
        <v>91.600171945944396</v>
      </c>
      <c r="Q37" s="186"/>
      <c r="R37" s="197">
        <v>82.038941150732796</v>
      </c>
      <c r="S37" s="191"/>
      <c r="T37" s="192">
        <v>-6.6709102984452304</v>
      </c>
      <c r="U37" s="186">
        <v>-0.27833264462748097</v>
      </c>
      <c r="V37" s="186">
        <v>1.89657952355668</v>
      </c>
      <c r="W37" s="186">
        <v>4.9796842626550104</v>
      </c>
      <c r="X37" s="186">
        <v>3.7947802155582102</v>
      </c>
      <c r="Y37" s="193">
        <v>0.90273306618275495</v>
      </c>
      <c r="Z37" s="186"/>
      <c r="AA37" s="194">
        <v>0.32008786905636799</v>
      </c>
      <c r="AB37" s="195">
        <v>0.952795555572299</v>
      </c>
      <c r="AC37" s="196">
        <v>0.63943257926665298</v>
      </c>
      <c r="AD37" s="186"/>
      <c r="AE37" s="197">
        <v>0.8185872962588</v>
      </c>
      <c r="AF37" s="35"/>
      <c r="AG37" s="192">
        <v>70.370221111737905</v>
      </c>
      <c r="AH37" s="186">
        <v>72.879557239192906</v>
      </c>
      <c r="AI37" s="186">
        <v>74.354531044302902</v>
      </c>
      <c r="AJ37" s="186">
        <v>75.857714730931406</v>
      </c>
      <c r="AK37" s="186">
        <v>76.724832755702394</v>
      </c>
      <c r="AL37" s="193">
        <v>74.0373713763735</v>
      </c>
      <c r="AM37" s="186"/>
      <c r="AN37" s="194">
        <v>84.322694178017699</v>
      </c>
      <c r="AO37" s="195">
        <v>89.124419010773394</v>
      </c>
      <c r="AP37" s="196">
        <v>86.723556594395603</v>
      </c>
      <c r="AQ37" s="186"/>
      <c r="AR37" s="197">
        <v>77.661995724379807</v>
      </c>
      <c r="AS37" s="191"/>
      <c r="AT37" s="192">
        <v>-5.7363997135766596</v>
      </c>
      <c r="AU37" s="186">
        <v>-8.9645666376047997E-2</v>
      </c>
      <c r="AV37" s="186">
        <v>-2.5601375727883</v>
      </c>
      <c r="AW37" s="186">
        <v>-0.94927471451408396</v>
      </c>
      <c r="AX37" s="186">
        <v>-1.4470945448858701</v>
      </c>
      <c r="AY37" s="193">
        <v>-2.1554422585864601</v>
      </c>
      <c r="AZ37" s="186"/>
      <c r="BA37" s="194">
        <v>-3.59145662435682</v>
      </c>
      <c r="BB37" s="195">
        <v>-2.09572324700693</v>
      </c>
      <c r="BC37" s="196">
        <v>-2.8286394879037999</v>
      </c>
      <c r="BD37" s="186"/>
      <c r="BE37" s="197">
        <v>-2.37123772137587</v>
      </c>
    </row>
    <row r="38" spans="1:57" x14ac:dyDescent="0.25">
      <c r="A38" s="25" t="s">
        <v>82</v>
      </c>
      <c r="B38" s="44" t="str">
        <f t="shared" si="0"/>
        <v>Northern Virginia</v>
      </c>
      <c r="C38" s="12"/>
      <c r="D38" s="28" t="s">
        <v>16</v>
      </c>
      <c r="E38" s="31" t="s">
        <v>17</v>
      </c>
      <c r="F38" s="13"/>
      <c r="G38" s="192">
        <v>61.842025866403802</v>
      </c>
      <c r="H38" s="186">
        <v>73.4577709837681</v>
      </c>
      <c r="I38" s="186">
        <v>77.015910050887996</v>
      </c>
      <c r="J38" s="186">
        <v>75.342438200213195</v>
      </c>
      <c r="K38" s="186">
        <v>70.414546332240405</v>
      </c>
      <c r="L38" s="193">
        <v>71.614538286702697</v>
      </c>
      <c r="M38" s="186"/>
      <c r="N38" s="194">
        <v>70.416557716676294</v>
      </c>
      <c r="O38" s="195">
        <v>74.829535169056797</v>
      </c>
      <c r="P38" s="196">
        <v>72.623046442866595</v>
      </c>
      <c r="Q38" s="186"/>
      <c r="R38" s="197">
        <v>71.902683474178104</v>
      </c>
      <c r="S38" s="191"/>
      <c r="T38" s="192">
        <v>14.8390122026113</v>
      </c>
      <c r="U38" s="186">
        <v>28.070528400127799</v>
      </c>
      <c r="V38" s="186">
        <v>26.567765434957501</v>
      </c>
      <c r="W38" s="186">
        <v>23.296563140275801</v>
      </c>
      <c r="X38" s="186">
        <v>17.877634823673201</v>
      </c>
      <c r="Y38" s="193">
        <v>22.250893439836901</v>
      </c>
      <c r="Z38" s="186"/>
      <c r="AA38" s="194">
        <v>7.0080837103632199</v>
      </c>
      <c r="AB38" s="195">
        <v>6.2566691299531403</v>
      </c>
      <c r="AC38" s="196">
        <v>6.6196389958220401</v>
      </c>
      <c r="AD38" s="186"/>
      <c r="AE38" s="197">
        <v>17.288695318893399</v>
      </c>
      <c r="AF38" s="35"/>
      <c r="AG38" s="192">
        <v>60.599995977231103</v>
      </c>
      <c r="AH38" s="186">
        <v>66.213769937848198</v>
      </c>
      <c r="AI38" s="186">
        <v>70.158094816662299</v>
      </c>
      <c r="AJ38" s="186">
        <v>69.9157229921354</v>
      </c>
      <c r="AK38" s="186">
        <v>66.340990003419293</v>
      </c>
      <c r="AL38" s="193">
        <v>66.645714745459202</v>
      </c>
      <c r="AM38" s="186"/>
      <c r="AN38" s="194">
        <v>71.253293642013702</v>
      </c>
      <c r="AO38" s="195">
        <v>74.465977432266598</v>
      </c>
      <c r="AP38" s="196">
        <v>72.859635537140207</v>
      </c>
      <c r="AQ38" s="186"/>
      <c r="AR38" s="197">
        <v>68.421120685939499</v>
      </c>
      <c r="AS38" s="191"/>
      <c r="AT38" s="192">
        <v>13.727074907115201</v>
      </c>
      <c r="AU38" s="186">
        <v>24.040792017997301</v>
      </c>
      <c r="AV38" s="186">
        <v>23.5586358478661</v>
      </c>
      <c r="AW38" s="186">
        <v>20.381716940614599</v>
      </c>
      <c r="AX38" s="186">
        <v>15.2252451246455</v>
      </c>
      <c r="AY38" s="193">
        <v>19.393662562476301</v>
      </c>
      <c r="AZ38" s="186"/>
      <c r="BA38" s="194">
        <v>8.66886768960239</v>
      </c>
      <c r="BB38" s="195">
        <v>5.7973196970335596</v>
      </c>
      <c r="BC38" s="196">
        <v>7.1822301089644203</v>
      </c>
      <c r="BD38" s="186"/>
      <c r="BE38" s="197">
        <v>15.393711024159</v>
      </c>
    </row>
    <row r="39" spans="1:57" x14ac:dyDescent="0.25">
      <c r="A39" s="26" t="s">
        <v>83</v>
      </c>
      <c r="B39" s="44" t="str">
        <f t="shared" si="0"/>
        <v>Shenandoah Valley</v>
      </c>
      <c r="C39" s="12"/>
      <c r="D39" s="29" t="s">
        <v>16</v>
      </c>
      <c r="E39" s="32" t="s">
        <v>17</v>
      </c>
      <c r="F39" s="12"/>
      <c r="G39" s="198">
        <v>54.281473234993904</v>
      </c>
      <c r="H39" s="199">
        <v>61.137396790054702</v>
      </c>
      <c r="I39" s="199">
        <v>62.881528898784602</v>
      </c>
      <c r="J39" s="199">
        <v>62.528991557658401</v>
      </c>
      <c r="K39" s="199">
        <v>62.807310511179097</v>
      </c>
      <c r="L39" s="200">
        <v>60.727340198534101</v>
      </c>
      <c r="M39" s="186"/>
      <c r="N39" s="201">
        <v>70.720846089618703</v>
      </c>
      <c r="O39" s="202">
        <v>74.236942202430598</v>
      </c>
      <c r="P39" s="203">
        <v>72.478894146024601</v>
      </c>
      <c r="Q39" s="186"/>
      <c r="R39" s="204">
        <v>64.084927040674302</v>
      </c>
      <c r="S39" s="191"/>
      <c r="T39" s="198">
        <v>-2.1280331146151199</v>
      </c>
      <c r="U39" s="199">
        <v>-2.7092821720809601</v>
      </c>
      <c r="V39" s="199">
        <v>-1.8472441135151501</v>
      </c>
      <c r="W39" s="199">
        <v>-4.3512373603393799</v>
      </c>
      <c r="X39" s="199">
        <v>-6.2285200557080103</v>
      </c>
      <c r="Y39" s="200">
        <v>-3.52141036253636</v>
      </c>
      <c r="Z39" s="186"/>
      <c r="AA39" s="201">
        <v>-8.8278156717346796</v>
      </c>
      <c r="AB39" s="202">
        <v>-10.113152912553</v>
      </c>
      <c r="AC39" s="203">
        <v>-9.4906316945684708</v>
      </c>
      <c r="AD39" s="186"/>
      <c r="AE39" s="204">
        <v>-5.5345993190497698</v>
      </c>
      <c r="AF39" s="36"/>
      <c r="AG39" s="198">
        <v>53.110214305594198</v>
      </c>
      <c r="AH39" s="199">
        <v>55.735689767139803</v>
      </c>
      <c r="AI39" s="199">
        <v>61.487614806568303</v>
      </c>
      <c r="AJ39" s="199">
        <v>63.468318025790801</v>
      </c>
      <c r="AK39" s="199">
        <v>63.6979311624454</v>
      </c>
      <c r="AL39" s="200">
        <v>59.499953613507699</v>
      </c>
      <c r="AM39" s="186"/>
      <c r="AN39" s="201">
        <v>69.846460710640997</v>
      </c>
      <c r="AO39" s="202">
        <v>71.265887373596797</v>
      </c>
      <c r="AP39" s="203">
        <v>70.556174042118897</v>
      </c>
      <c r="AQ39" s="186"/>
      <c r="AR39" s="204">
        <v>62.658873735968001</v>
      </c>
      <c r="AS39" s="96"/>
      <c r="AT39" s="198">
        <v>-3.18275021904536</v>
      </c>
      <c r="AU39" s="199">
        <v>-5.3988016790562003</v>
      </c>
      <c r="AV39" s="199">
        <v>-1.3469754620446299</v>
      </c>
      <c r="AW39" s="199">
        <v>-2.22730334864581</v>
      </c>
      <c r="AX39" s="199">
        <v>-5.2761676465030902</v>
      </c>
      <c r="AY39" s="200">
        <v>-3.4905915722495902</v>
      </c>
      <c r="AZ39" s="186"/>
      <c r="BA39" s="201">
        <v>-11.480167706756299</v>
      </c>
      <c r="BB39" s="202">
        <v>-12.426305930261</v>
      </c>
      <c r="BC39" s="203">
        <v>-11.9605367182384</v>
      </c>
      <c r="BD39" s="186"/>
      <c r="BE39" s="204">
        <v>-6.38806089797282</v>
      </c>
    </row>
    <row r="40" spans="1:57" x14ac:dyDescent="0.25">
      <c r="A40" s="22" t="s">
        <v>84</v>
      </c>
      <c r="B40" s="44" t="str">
        <f t="shared" si="0"/>
        <v>Southern Virginia</v>
      </c>
      <c r="C40" s="10"/>
      <c r="D40" s="27" t="s">
        <v>16</v>
      </c>
      <c r="E40" s="30" t="s">
        <v>17</v>
      </c>
      <c r="F40" s="3"/>
      <c r="G40" s="183">
        <v>47.2713491662455</v>
      </c>
      <c r="H40" s="184">
        <v>60.257705912076801</v>
      </c>
      <c r="I40" s="184">
        <v>64.502273875694698</v>
      </c>
      <c r="J40" s="184">
        <v>65.2349671551288</v>
      </c>
      <c r="K40" s="184">
        <v>63.6179888832743</v>
      </c>
      <c r="L40" s="185">
        <v>60.176856998483998</v>
      </c>
      <c r="M40" s="186"/>
      <c r="N40" s="187">
        <v>66.245578575037797</v>
      </c>
      <c r="O40" s="188">
        <v>65.108640727640207</v>
      </c>
      <c r="P40" s="189">
        <v>65.677109651338995</v>
      </c>
      <c r="Q40" s="186"/>
      <c r="R40" s="190">
        <v>61.748357756442601</v>
      </c>
      <c r="S40" s="191"/>
      <c r="T40" s="183">
        <v>-8.15918141956098</v>
      </c>
      <c r="U40" s="184">
        <v>7.80247252016619</v>
      </c>
      <c r="V40" s="184">
        <v>7.6481507358951699</v>
      </c>
      <c r="W40" s="184">
        <v>8.5520771447478801</v>
      </c>
      <c r="X40" s="184">
        <v>8.4013460963077105</v>
      </c>
      <c r="Y40" s="185">
        <v>5.17858850442612</v>
      </c>
      <c r="Z40" s="186"/>
      <c r="AA40" s="187">
        <v>-12.790908310848801</v>
      </c>
      <c r="AB40" s="188">
        <v>-15.0190140551935</v>
      </c>
      <c r="AC40" s="189">
        <v>-13.9097346462177</v>
      </c>
      <c r="AD40" s="186"/>
      <c r="AE40" s="190">
        <v>-1.46101853931746</v>
      </c>
      <c r="AF40" s="33"/>
      <c r="AG40" s="183">
        <v>46.393380495199501</v>
      </c>
      <c r="AH40" s="184">
        <v>53.606619504800399</v>
      </c>
      <c r="AI40" s="184">
        <v>60.314552804446599</v>
      </c>
      <c r="AJ40" s="184">
        <v>61.912582112177802</v>
      </c>
      <c r="AK40" s="184">
        <v>58.438605356240501</v>
      </c>
      <c r="AL40" s="185">
        <v>56.133148054572999</v>
      </c>
      <c r="AM40" s="186"/>
      <c r="AN40" s="187">
        <v>64.015917129863496</v>
      </c>
      <c r="AO40" s="188">
        <v>64.603335017685595</v>
      </c>
      <c r="AP40" s="189">
        <v>64.309626073774595</v>
      </c>
      <c r="AQ40" s="186"/>
      <c r="AR40" s="190">
        <v>58.469284631487703</v>
      </c>
      <c r="AS40" s="191"/>
      <c r="AT40" s="183">
        <v>-8.7279375565625497</v>
      </c>
      <c r="AU40" s="184">
        <v>-0.60907889482927302</v>
      </c>
      <c r="AV40" s="184">
        <v>2.2576900792004602</v>
      </c>
      <c r="AW40" s="184">
        <v>5.1126314024040003</v>
      </c>
      <c r="AX40" s="184">
        <v>-0.46666659453166098</v>
      </c>
      <c r="AY40" s="185">
        <v>-0.24731123884050701</v>
      </c>
      <c r="AZ40" s="186"/>
      <c r="BA40" s="187">
        <v>-12.2477199739879</v>
      </c>
      <c r="BB40" s="188">
        <v>-13.477870562271001</v>
      </c>
      <c r="BC40" s="189">
        <v>-12.869945783621599</v>
      </c>
      <c r="BD40" s="186"/>
      <c r="BE40" s="190">
        <v>-4.5909313996665997</v>
      </c>
    </row>
    <row r="41" spans="1:57" x14ac:dyDescent="0.25">
      <c r="A41" s="23" t="s">
        <v>85</v>
      </c>
      <c r="B41" s="44" t="str">
        <f t="shared" si="0"/>
        <v>Southwest Virginia - Blue Ridge Highlands</v>
      </c>
      <c r="C41" s="11"/>
      <c r="D41" s="28" t="s">
        <v>16</v>
      </c>
      <c r="E41" s="31" t="s">
        <v>17</v>
      </c>
      <c r="F41" s="12"/>
      <c r="G41" s="192">
        <v>45.712842530622503</v>
      </c>
      <c r="H41" s="186">
        <v>56.825356736961702</v>
      </c>
      <c r="I41" s="186">
        <v>58.908953150650298</v>
      </c>
      <c r="J41" s="186">
        <v>60.626341709811797</v>
      </c>
      <c r="K41" s="186">
        <v>64.995580250031495</v>
      </c>
      <c r="L41" s="193">
        <v>57.4138148756156</v>
      </c>
      <c r="M41" s="186"/>
      <c r="N41" s="194">
        <v>77.156206591741295</v>
      </c>
      <c r="O41" s="195">
        <v>73.771940901628895</v>
      </c>
      <c r="P41" s="196">
        <v>75.464073746685102</v>
      </c>
      <c r="Q41" s="186"/>
      <c r="R41" s="197">
        <v>62.571031695921199</v>
      </c>
      <c r="S41" s="191"/>
      <c r="T41" s="192">
        <v>-12.7079816734989</v>
      </c>
      <c r="U41" s="186">
        <v>-5.8577405857740503</v>
      </c>
      <c r="V41" s="186">
        <v>-5.3560559951308502</v>
      </c>
      <c r="W41" s="186">
        <v>-6.1388074291299999</v>
      </c>
      <c r="X41" s="186">
        <v>-3.6503182328715802</v>
      </c>
      <c r="Y41" s="193">
        <v>-6.4985810060461402</v>
      </c>
      <c r="Z41" s="186"/>
      <c r="AA41" s="194">
        <v>-4.7841670562568099</v>
      </c>
      <c r="AB41" s="195">
        <v>-4.6826562245064398</v>
      </c>
      <c r="AC41" s="196">
        <v>-4.7345767575322801</v>
      </c>
      <c r="AD41" s="186"/>
      <c r="AE41" s="197">
        <v>-5.8981524186765704</v>
      </c>
      <c r="AF41" s="34"/>
      <c r="AG41" s="192">
        <v>44.929915393357703</v>
      </c>
      <c r="AH41" s="186">
        <v>51.2375299911605</v>
      </c>
      <c r="AI41" s="186">
        <v>56.658037631013997</v>
      </c>
      <c r="AJ41" s="186">
        <v>61.330344740497502</v>
      </c>
      <c r="AK41" s="186">
        <v>62.975123121606202</v>
      </c>
      <c r="AL41" s="193">
        <v>55.426190175527204</v>
      </c>
      <c r="AM41" s="186"/>
      <c r="AN41" s="194">
        <v>73.440459653996697</v>
      </c>
      <c r="AO41" s="195">
        <v>67.420128804141896</v>
      </c>
      <c r="AP41" s="196">
        <v>70.430294229069304</v>
      </c>
      <c r="AQ41" s="186"/>
      <c r="AR41" s="197">
        <v>59.713077047967801</v>
      </c>
      <c r="AS41" s="191"/>
      <c r="AT41" s="192">
        <v>-8.3993048851129508</v>
      </c>
      <c r="AU41" s="186">
        <v>-9.1214513690576098</v>
      </c>
      <c r="AV41" s="186">
        <v>-7.37988336687825</v>
      </c>
      <c r="AW41" s="186">
        <v>-3.5402184707050601</v>
      </c>
      <c r="AX41" s="186">
        <v>-5.36103994686402</v>
      </c>
      <c r="AY41" s="193">
        <v>-6.6038237703609903</v>
      </c>
      <c r="AZ41" s="186"/>
      <c r="BA41" s="194">
        <v>-5.95868537009338</v>
      </c>
      <c r="BB41" s="195">
        <v>-7.6537230822450901</v>
      </c>
      <c r="BC41" s="196">
        <v>-6.77767795583227</v>
      </c>
      <c r="BD41" s="186"/>
      <c r="BE41" s="197">
        <v>-6.6624839623838499</v>
      </c>
    </row>
    <row r="42" spans="1:57" x14ac:dyDescent="0.25">
      <c r="A42" s="24" t="s">
        <v>86</v>
      </c>
      <c r="B42" s="44" t="str">
        <f t="shared" si="0"/>
        <v>Southwest Virginia - Heart of Appalachia</v>
      </c>
      <c r="C42" s="12"/>
      <c r="D42" s="28" t="s">
        <v>16</v>
      </c>
      <c r="E42" s="31" t="s">
        <v>17</v>
      </c>
      <c r="F42" s="12"/>
      <c r="G42" s="192">
        <v>51.415404871626002</v>
      </c>
      <c r="H42" s="186">
        <v>61.0928242264647</v>
      </c>
      <c r="I42" s="186">
        <v>65.108624094799197</v>
      </c>
      <c r="J42" s="186">
        <v>62.343647136273802</v>
      </c>
      <c r="K42" s="186">
        <v>66.293614219881505</v>
      </c>
      <c r="L42" s="193">
        <v>61.250822909809003</v>
      </c>
      <c r="M42" s="186"/>
      <c r="N42" s="194">
        <v>61.685319289005903</v>
      </c>
      <c r="O42" s="195">
        <v>61.948650427913101</v>
      </c>
      <c r="P42" s="196">
        <v>61.816984858459499</v>
      </c>
      <c r="Q42" s="186"/>
      <c r="R42" s="197">
        <v>61.412583466566304</v>
      </c>
      <c r="S42" s="191"/>
      <c r="T42" s="192">
        <v>1.4285714285714199</v>
      </c>
      <c r="U42" s="186">
        <v>1.7543859649122799</v>
      </c>
      <c r="V42" s="186">
        <v>9.6452328159645209</v>
      </c>
      <c r="W42" s="186">
        <v>-0.83769633507853403</v>
      </c>
      <c r="X42" s="186">
        <v>5.8885383806519398</v>
      </c>
      <c r="Y42" s="193">
        <v>3.6080178173719299</v>
      </c>
      <c r="Z42" s="186"/>
      <c r="AA42" s="194">
        <v>-12.6747437092264</v>
      </c>
      <c r="AB42" s="195">
        <v>-11.643192488262899</v>
      </c>
      <c r="AC42" s="196">
        <v>-12.1608980355472</v>
      </c>
      <c r="AD42" s="186"/>
      <c r="AE42" s="197">
        <v>-1.47857573928786</v>
      </c>
      <c r="AF42" s="35"/>
      <c r="AG42" s="192">
        <v>46.823568136932103</v>
      </c>
      <c r="AH42" s="186">
        <v>54.624753127057197</v>
      </c>
      <c r="AI42" s="186">
        <v>60.9282422646477</v>
      </c>
      <c r="AJ42" s="186">
        <v>64.2363396971691</v>
      </c>
      <c r="AK42" s="186">
        <v>65.141540487162601</v>
      </c>
      <c r="AL42" s="193">
        <v>58.350888742593803</v>
      </c>
      <c r="AM42" s="186"/>
      <c r="AN42" s="194">
        <v>67.495062541145401</v>
      </c>
      <c r="AO42" s="195">
        <v>65.783410138248797</v>
      </c>
      <c r="AP42" s="196">
        <v>66.639236339697106</v>
      </c>
      <c r="AQ42" s="186"/>
      <c r="AR42" s="197">
        <v>60.718988056051899</v>
      </c>
      <c r="AS42" s="191"/>
      <c r="AT42" s="192">
        <v>-3.5266191929467601</v>
      </c>
      <c r="AU42" s="186">
        <v>0.181104738907334</v>
      </c>
      <c r="AV42" s="186">
        <v>6.5630397236614799</v>
      </c>
      <c r="AW42" s="186">
        <v>10.6292517006802</v>
      </c>
      <c r="AX42" s="186">
        <v>4.0483701366982103</v>
      </c>
      <c r="AY42" s="193">
        <v>3.8610264823060598</v>
      </c>
      <c r="AZ42" s="186"/>
      <c r="BA42" s="194">
        <v>-8.0287059878896603</v>
      </c>
      <c r="BB42" s="195">
        <v>-9.3445225674756092</v>
      </c>
      <c r="BC42" s="196">
        <v>-8.6829048263419004</v>
      </c>
      <c r="BD42" s="186"/>
      <c r="BE42" s="197">
        <v>-0.42797655768044401</v>
      </c>
    </row>
    <row r="43" spans="1:57" x14ac:dyDescent="0.25">
      <c r="A43" s="26" t="s">
        <v>87</v>
      </c>
      <c r="B43" s="44" t="str">
        <f t="shared" si="0"/>
        <v>Virginia Mountains</v>
      </c>
      <c r="C43" s="12"/>
      <c r="D43" s="29" t="s">
        <v>16</v>
      </c>
      <c r="E43" s="32" t="s">
        <v>17</v>
      </c>
      <c r="F43" s="12"/>
      <c r="G43" s="198">
        <v>46.846723334247301</v>
      </c>
      <c r="H43" s="199">
        <v>58.308198519330901</v>
      </c>
      <c r="I43" s="199">
        <v>62.763915547024901</v>
      </c>
      <c r="J43" s="199">
        <v>60.844529750479801</v>
      </c>
      <c r="K43" s="199">
        <v>58.979983548121702</v>
      </c>
      <c r="L43" s="200">
        <v>57.548670139840901</v>
      </c>
      <c r="M43" s="186"/>
      <c r="N43" s="201">
        <v>65.368796270907495</v>
      </c>
      <c r="O43" s="202">
        <v>65.122018097066004</v>
      </c>
      <c r="P43" s="203">
        <v>65.245407183986799</v>
      </c>
      <c r="Q43" s="186"/>
      <c r="R43" s="204">
        <v>59.747737866739698</v>
      </c>
      <c r="S43" s="191"/>
      <c r="T43" s="198">
        <v>-23.7249794351521</v>
      </c>
      <c r="U43" s="199">
        <v>-15.915587749534</v>
      </c>
      <c r="V43" s="199">
        <v>-10.550869254979601</v>
      </c>
      <c r="W43" s="199">
        <v>-12.648592667106699</v>
      </c>
      <c r="X43" s="199">
        <v>-13.294982568377501</v>
      </c>
      <c r="Y43" s="200">
        <v>-15.0218896613304</v>
      </c>
      <c r="Z43" s="186"/>
      <c r="AA43" s="201">
        <v>-6.6052136483835602</v>
      </c>
      <c r="AB43" s="202">
        <v>-9.0767682582277001</v>
      </c>
      <c r="AC43" s="203">
        <v>-7.8552250374460897</v>
      </c>
      <c r="AD43" s="186"/>
      <c r="AE43" s="204">
        <v>-12.9084850667172</v>
      </c>
      <c r="AF43" s="36"/>
      <c r="AG43" s="198">
        <v>48.108034000548301</v>
      </c>
      <c r="AH43" s="199">
        <v>53.691390183712599</v>
      </c>
      <c r="AI43" s="199">
        <v>61.550589525637498</v>
      </c>
      <c r="AJ43" s="199">
        <v>60.827392377296398</v>
      </c>
      <c r="AK43" s="199">
        <v>60.0013709898546</v>
      </c>
      <c r="AL43" s="200">
        <v>56.835755415409899</v>
      </c>
      <c r="AM43" s="186"/>
      <c r="AN43" s="201">
        <v>64.796408006580705</v>
      </c>
      <c r="AO43" s="202">
        <v>64.967781738415098</v>
      </c>
      <c r="AP43" s="203">
        <v>64.882094872497902</v>
      </c>
      <c r="AQ43" s="186"/>
      <c r="AR43" s="204">
        <v>59.134709546006498</v>
      </c>
      <c r="AS43" s="191"/>
      <c r="AT43" s="198">
        <v>-9.8824757030131298</v>
      </c>
      <c r="AU43" s="199">
        <v>-8.8754258690658592</v>
      </c>
      <c r="AV43" s="199">
        <v>-0.88304068138954706</v>
      </c>
      <c r="AW43" s="199">
        <v>-2.8176617155320298</v>
      </c>
      <c r="AX43" s="199">
        <v>-3.2990777246772001</v>
      </c>
      <c r="AY43" s="200">
        <v>-4.9705554542868704</v>
      </c>
      <c r="AZ43" s="186"/>
      <c r="BA43" s="201">
        <v>-5.1999892327171198</v>
      </c>
      <c r="BB43" s="202">
        <v>-7.7334983132027899</v>
      </c>
      <c r="BC43" s="203">
        <v>-6.48557249444994</v>
      </c>
      <c r="BD43" s="186"/>
      <c r="BE43" s="204">
        <v>-5.4507435257514301</v>
      </c>
    </row>
  </sheetData>
  <sheetProtection algorithmName="SHA-512" hashValue="uIUixAZl8TUdaOuFgWsU41AVN3rr2B0hohzDMI+M2lddsBmnCP1WOmFpXXrg8xKFjc4rnFABOQtCMhg1T9oU2Q==" saltValue="vuKaQxnzy3iGObPZTisOGw=="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O19" sqref="O19:R19"/>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9" t="s">
        <v>5</v>
      </c>
      <c r="E2" s="160"/>
      <c r="G2" s="153" t="s">
        <v>36</v>
      </c>
      <c r="H2" s="154"/>
      <c r="I2" s="154"/>
      <c r="J2" s="154"/>
      <c r="K2" s="154"/>
      <c r="L2" s="154"/>
      <c r="M2" s="154"/>
      <c r="N2" s="154"/>
      <c r="O2" s="154"/>
      <c r="P2" s="154"/>
      <c r="Q2" s="154"/>
      <c r="R2" s="154"/>
      <c r="T2" s="153" t="s">
        <v>37</v>
      </c>
      <c r="U2" s="154"/>
      <c r="V2" s="154"/>
      <c r="W2" s="154"/>
      <c r="X2" s="154"/>
      <c r="Y2" s="154"/>
      <c r="Z2" s="154"/>
      <c r="AA2" s="154"/>
      <c r="AB2" s="154"/>
      <c r="AC2" s="154"/>
      <c r="AD2" s="154"/>
      <c r="AE2" s="154"/>
      <c r="AF2" s="4"/>
      <c r="AG2" s="153" t="s">
        <v>38</v>
      </c>
      <c r="AH2" s="154"/>
      <c r="AI2" s="154"/>
      <c r="AJ2" s="154"/>
      <c r="AK2" s="154"/>
      <c r="AL2" s="154"/>
      <c r="AM2" s="154"/>
      <c r="AN2" s="154"/>
      <c r="AO2" s="154"/>
      <c r="AP2" s="154"/>
      <c r="AQ2" s="154"/>
      <c r="AR2" s="154"/>
      <c r="AT2" s="153" t="s">
        <v>39</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52"/>
      <c r="H4" s="148"/>
      <c r="I4" s="148"/>
      <c r="J4" s="148"/>
      <c r="K4" s="148"/>
      <c r="L4" s="150"/>
      <c r="M4" s="5"/>
      <c r="N4" s="152"/>
      <c r="O4" s="148"/>
      <c r="P4" s="150"/>
      <c r="Q4" s="2"/>
      <c r="R4" s="156"/>
      <c r="S4" s="2"/>
      <c r="T4" s="152"/>
      <c r="U4" s="148"/>
      <c r="V4" s="148"/>
      <c r="W4" s="148"/>
      <c r="X4" s="148"/>
      <c r="Y4" s="150"/>
      <c r="Z4" s="2"/>
      <c r="AA4" s="152"/>
      <c r="AB4" s="148"/>
      <c r="AC4" s="150"/>
      <c r="AD4" s="1"/>
      <c r="AE4" s="158"/>
      <c r="AF4" s="48"/>
      <c r="AG4" s="152"/>
      <c r="AH4" s="148"/>
      <c r="AI4" s="148"/>
      <c r="AJ4" s="148"/>
      <c r="AK4" s="148"/>
      <c r="AL4" s="150"/>
      <c r="AM4" s="5"/>
      <c r="AN4" s="152"/>
      <c r="AO4" s="148"/>
      <c r="AP4" s="150"/>
      <c r="AQ4" s="2"/>
      <c r="AR4" s="156"/>
      <c r="AS4" s="2"/>
      <c r="AT4" s="152"/>
      <c r="AU4" s="148"/>
      <c r="AV4" s="148"/>
      <c r="AW4" s="148"/>
      <c r="AX4" s="148"/>
      <c r="AY4" s="150"/>
      <c r="AZ4" s="2"/>
      <c r="BA4" s="152"/>
      <c r="BB4" s="148"/>
      <c r="BC4" s="150"/>
      <c r="BD4" s="1"/>
      <c r="BE4" s="15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5">
        <v>147.43951601794501</v>
      </c>
      <c r="H6" s="206">
        <v>150.33613266046001</v>
      </c>
      <c r="I6" s="206">
        <v>153.25911616651501</v>
      </c>
      <c r="J6" s="206">
        <v>153.41129488852599</v>
      </c>
      <c r="K6" s="206">
        <v>153.70364274400899</v>
      </c>
      <c r="L6" s="207">
        <v>151.81232486173499</v>
      </c>
      <c r="M6" s="208"/>
      <c r="N6" s="209">
        <v>171.79393605228</v>
      </c>
      <c r="O6" s="210">
        <v>176.54484406000299</v>
      </c>
      <c r="P6" s="211">
        <v>174.209988027268</v>
      </c>
      <c r="Q6" s="208"/>
      <c r="R6" s="212">
        <v>158.79267402673199</v>
      </c>
      <c r="S6" s="191"/>
      <c r="T6" s="183">
        <v>10.9371308259022</v>
      </c>
      <c r="U6" s="184">
        <v>13.472780379132301</v>
      </c>
      <c r="V6" s="184">
        <v>14.342928537526999</v>
      </c>
      <c r="W6" s="184">
        <v>14.059955792015799</v>
      </c>
      <c r="X6" s="184">
        <v>11.408204037072499</v>
      </c>
      <c r="Y6" s="185">
        <v>12.903264632451901</v>
      </c>
      <c r="Z6" s="186"/>
      <c r="AA6" s="187">
        <v>8.4034264404519998</v>
      </c>
      <c r="AB6" s="188">
        <v>8.0695872091149106</v>
      </c>
      <c r="AC6" s="189">
        <v>8.2322283428087193</v>
      </c>
      <c r="AD6" s="186"/>
      <c r="AE6" s="190">
        <v>11.000556203896</v>
      </c>
      <c r="AF6" s="33"/>
      <c r="AG6" s="205">
        <v>151.19322299798401</v>
      </c>
      <c r="AH6" s="206">
        <v>150.02011207376199</v>
      </c>
      <c r="AI6" s="206">
        <v>149.46600508137701</v>
      </c>
      <c r="AJ6" s="206">
        <v>148.501406131473</v>
      </c>
      <c r="AK6" s="206">
        <v>148.416215081357</v>
      </c>
      <c r="AL6" s="207">
        <v>149.46723286452399</v>
      </c>
      <c r="AM6" s="208"/>
      <c r="AN6" s="209">
        <v>167.20680022390999</v>
      </c>
      <c r="AO6" s="210">
        <v>173.32905389590499</v>
      </c>
      <c r="AP6" s="211">
        <v>170.34052282212301</v>
      </c>
      <c r="AQ6" s="208"/>
      <c r="AR6" s="212">
        <v>156.030083695163</v>
      </c>
      <c r="AS6" s="191"/>
      <c r="AT6" s="183">
        <v>10.430472588513901</v>
      </c>
      <c r="AU6" s="184">
        <v>15.740069197227999</v>
      </c>
      <c r="AV6" s="184">
        <v>15.071297444155</v>
      </c>
      <c r="AW6" s="184">
        <v>14.2060569816607</v>
      </c>
      <c r="AX6" s="184">
        <v>11.167336916574801</v>
      </c>
      <c r="AY6" s="185">
        <v>13.2712273037623</v>
      </c>
      <c r="AZ6" s="186"/>
      <c r="BA6" s="187">
        <v>8.5202877338010499</v>
      </c>
      <c r="BB6" s="188">
        <v>7.9967631034713103</v>
      </c>
      <c r="BC6" s="189">
        <v>8.2476036378486892</v>
      </c>
      <c r="BD6" s="186"/>
      <c r="BE6" s="190">
        <v>11.243434494905699</v>
      </c>
    </row>
    <row r="7" spans="1:57" x14ac:dyDescent="0.25">
      <c r="A7" s="23" t="s">
        <v>18</v>
      </c>
      <c r="B7" s="44" t="str">
        <f>TRIM(A7)</f>
        <v>Virginia</v>
      </c>
      <c r="C7" s="11"/>
      <c r="D7" s="28" t="s">
        <v>16</v>
      </c>
      <c r="E7" s="31" t="s">
        <v>17</v>
      </c>
      <c r="F7" s="12"/>
      <c r="G7" s="213">
        <v>121.172618599172</v>
      </c>
      <c r="H7" s="208">
        <v>127.419642668653</v>
      </c>
      <c r="I7" s="208">
        <v>130.658273479548</v>
      </c>
      <c r="J7" s="208">
        <v>131.00381048031201</v>
      </c>
      <c r="K7" s="208">
        <v>128.956422229418</v>
      </c>
      <c r="L7" s="214">
        <v>128.14194328656399</v>
      </c>
      <c r="M7" s="208"/>
      <c r="N7" s="215">
        <v>144.38076084152601</v>
      </c>
      <c r="O7" s="216">
        <v>148.13831353074801</v>
      </c>
      <c r="P7" s="217">
        <v>146.28214368095399</v>
      </c>
      <c r="Q7" s="208"/>
      <c r="R7" s="218">
        <v>133.70947275286099</v>
      </c>
      <c r="S7" s="191"/>
      <c r="T7" s="192">
        <v>6.7734527480455498</v>
      </c>
      <c r="U7" s="186">
        <v>10.229499437029199</v>
      </c>
      <c r="V7" s="186">
        <v>11.8889175370703</v>
      </c>
      <c r="W7" s="186">
        <v>13.2471838131375</v>
      </c>
      <c r="X7" s="186">
        <v>10.0641856451044</v>
      </c>
      <c r="Y7" s="193">
        <v>10.656057432065399</v>
      </c>
      <c r="Z7" s="186"/>
      <c r="AA7" s="194">
        <v>6.8072027387588703</v>
      </c>
      <c r="AB7" s="195">
        <v>6.5525048414000597</v>
      </c>
      <c r="AC7" s="196">
        <v>6.6684957847252502</v>
      </c>
      <c r="AD7" s="186"/>
      <c r="AE7" s="197">
        <v>8.9538732056514299</v>
      </c>
      <c r="AF7" s="34"/>
      <c r="AG7" s="213">
        <v>127.35300639264401</v>
      </c>
      <c r="AH7" s="208">
        <v>128.07733047871599</v>
      </c>
      <c r="AI7" s="208">
        <v>127.296862534471</v>
      </c>
      <c r="AJ7" s="208">
        <v>126.470727040352</v>
      </c>
      <c r="AK7" s="208">
        <v>125.117071488001</v>
      </c>
      <c r="AL7" s="214">
        <v>126.831849524722</v>
      </c>
      <c r="AM7" s="208"/>
      <c r="AN7" s="215">
        <v>142.50788815721299</v>
      </c>
      <c r="AO7" s="216">
        <v>148.08723455165</v>
      </c>
      <c r="AP7" s="217">
        <v>145.33780628103801</v>
      </c>
      <c r="AQ7" s="208"/>
      <c r="AR7" s="218">
        <v>132.64505275614499</v>
      </c>
      <c r="AS7" s="191"/>
      <c r="AT7" s="192">
        <v>8.1501231090293391</v>
      </c>
      <c r="AU7" s="186">
        <v>13.612903469044801</v>
      </c>
      <c r="AV7" s="186">
        <v>11.9933776463727</v>
      </c>
      <c r="AW7" s="186">
        <v>12.2949289854669</v>
      </c>
      <c r="AX7" s="186">
        <v>10.031435310968501</v>
      </c>
      <c r="AY7" s="193">
        <v>11.2110849310469</v>
      </c>
      <c r="AZ7" s="186"/>
      <c r="BA7" s="194">
        <v>6.9525789379051197</v>
      </c>
      <c r="BB7" s="195">
        <v>6.5028113630102</v>
      </c>
      <c r="BC7" s="196">
        <v>6.7054445659250597</v>
      </c>
      <c r="BD7" s="186"/>
      <c r="BE7" s="197">
        <v>9.3154408375930799</v>
      </c>
    </row>
    <row r="8" spans="1:57" x14ac:dyDescent="0.25">
      <c r="A8" s="24" t="s">
        <v>19</v>
      </c>
      <c r="B8" s="44" t="str">
        <f t="shared" ref="B8:B43" si="0">TRIM(A8)</f>
        <v>Norfolk/Virginia Beach, VA</v>
      </c>
      <c r="C8" s="12"/>
      <c r="D8" s="28" t="s">
        <v>16</v>
      </c>
      <c r="E8" s="31" t="s">
        <v>17</v>
      </c>
      <c r="F8" s="12"/>
      <c r="G8" s="213">
        <v>146.00018732005199</v>
      </c>
      <c r="H8" s="208">
        <v>148.792847533832</v>
      </c>
      <c r="I8" s="208">
        <v>151.11881231740199</v>
      </c>
      <c r="J8" s="208">
        <v>154.47232587249499</v>
      </c>
      <c r="K8" s="208">
        <v>155.91786040727399</v>
      </c>
      <c r="L8" s="214">
        <v>151.530622975124</v>
      </c>
      <c r="M8" s="208"/>
      <c r="N8" s="215">
        <v>198.252621869932</v>
      </c>
      <c r="O8" s="216">
        <v>208.623039070266</v>
      </c>
      <c r="P8" s="217">
        <v>203.50247507005599</v>
      </c>
      <c r="Q8" s="208"/>
      <c r="R8" s="218">
        <v>168.09832373136999</v>
      </c>
      <c r="S8" s="191"/>
      <c r="T8" s="192">
        <v>-1.7222666353395899</v>
      </c>
      <c r="U8" s="186">
        <v>-0.64534966940316596</v>
      </c>
      <c r="V8" s="186">
        <v>0.19099485816073999</v>
      </c>
      <c r="W8" s="186">
        <v>3.6477756715696201</v>
      </c>
      <c r="X8" s="186">
        <v>1.3063680735824099</v>
      </c>
      <c r="Y8" s="193">
        <v>0.70119139444243805</v>
      </c>
      <c r="Z8" s="186"/>
      <c r="AA8" s="194">
        <v>2.3967473323814499</v>
      </c>
      <c r="AB8" s="195">
        <v>2.4586970780041399</v>
      </c>
      <c r="AC8" s="196">
        <v>2.4368904503618301</v>
      </c>
      <c r="AD8" s="186"/>
      <c r="AE8" s="197">
        <v>1.3457431761583201</v>
      </c>
      <c r="AF8" s="35"/>
      <c r="AG8" s="213">
        <v>162.79697576571601</v>
      </c>
      <c r="AH8" s="208">
        <v>154.72260937373801</v>
      </c>
      <c r="AI8" s="208">
        <v>148.005655082808</v>
      </c>
      <c r="AJ8" s="208">
        <v>148.786690986651</v>
      </c>
      <c r="AK8" s="208">
        <v>151.34312404902499</v>
      </c>
      <c r="AL8" s="214">
        <v>152.99023840781399</v>
      </c>
      <c r="AM8" s="208"/>
      <c r="AN8" s="215">
        <v>191.62972034238899</v>
      </c>
      <c r="AO8" s="216">
        <v>205.39840872790799</v>
      </c>
      <c r="AP8" s="217">
        <v>198.70316532262601</v>
      </c>
      <c r="AQ8" s="208"/>
      <c r="AR8" s="218">
        <v>167.56519836464901</v>
      </c>
      <c r="AS8" s="191"/>
      <c r="AT8" s="192">
        <v>1.26752966828904</v>
      </c>
      <c r="AU8" s="186">
        <v>5.5871261727582198</v>
      </c>
      <c r="AV8" s="186">
        <v>0.62841853195119202</v>
      </c>
      <c r="AW8" s="186">
        <v>2.3954680398711701</v>
      </c>
      <c r="AX8" s="186">
        <v>1.5612111824157</v>
      </c>
      <c r="AY8" s="193">
        <v>2.19067755242355</v>
      </c>
      <c r="AZ8" s="186"/>
      <c r="BA8" s="194">
        <v>0.420187086542397</v>
      </c>
      <c r="BB8" s="195">
        <v>0.27907099229097498</v>
      </c>
      <c r="BC8" s="196">
        <v>0.37195569937767098</v>
      </c>
      <c r="BD8" s="186"/>
      <c r="BE8" s="197">
        <v>1.4492147199159799</v>
      </c>
    </row>
    <row r="9" spans="1:57" ht="15" x14ac:dyDescent="0.35">
      <c r="A9" s="24" t="s">
        <v>20</v>
      </c>
      <c r="B9" s="79" t="s">
        <v>72</v>
      </c>
      <c r="C9" s="12"/>
      <c r="D9" s="28" t="s">
        <v>16</v>
      </c>
      <c r="E9" s="31" t="s">
        <v>17</v>
      </c>
      <c r="F9" s="12"/>
      <c r="G9" s="213">
        <v>94.398360445135395</v>
      </c>
      <c r="H9" s="208">
        <v>103.60216703006</v>
      </c>
      <c r="I9" s="208">
        <v>110.711948449791</v>
      </c>
      <c r="J9" s="208">
        <v>112.43046636168501</v>
      </c>
      <c r="K9" s="208">
        <v>108.464142953456</v>
      </c>
      <c r="L9" s="214">
        <v>106.728773914299</v>
      </c>
      <c r="M9" s="208"/>
      <c r="N9" s="215">
        <v>118.16522682634699</v>
      </c>
      <c r="O9" s="216">
        <v>115.63563661785</v>
      </c>
      <c r="P9" s="217">
        <v>116.93534255743</v>
      </c>
      <c r="Q9" s="208"/>
      <c r="R9" s="218">
        <v>109.790906012096</v>
      </c>
      <c r="S9" s="191"/>
      <c r="T9" s="192">
        <v>9.69326286281275</v>
      </c>
      <c r="U9" s="186">
        <v>17.644782463378199</v>
      </c>
      <c r="V9" s="186">
        <v>21.575333523564801</v>
      </c>
      <c r="W9" s="186">
        <v>23.6386845499256</v>
      </c>
      <c r="X9" s="186">
        <v>18.7348932490507</v>
      </c>
      <c r="Y9" s="193">
        <v>19.084231587067801</v>
      </c>
      <c r="Z9" s="186"/>
      <c r="AA9" s="194">
        <v>12.4561648090224</v>
      </c>
      <c r="AB9" s="195">
        <v>5.8150571422654798</v>
      </c>
      <c r="AC9" s="196">
        <v>9.0794180796045705</v>
      </c>
      <c r="AD9" s="186"/>
      <c r="AE9" s="197">
        <v>14.956999428114599</v>
      </c>
      <c r="AF9" s="35"/>
      <c r="AG9" s="213">
        <v>95.697640761703298</v>
      </c>
      <c r="AH9" s="208">
        <v>99.434624326908903</v>
      </c>
      <c r="AI9" s="208">
        <v>103.270125530431</v>
      </c>
      <c r="AJ9" s="208">
        <v>104.25562896507201</v>
      </c>
      <c r="AK9" s="208">
        <v>102.913497305636</v>
      </c>
      <c r="AL9" s="214">
        <v>101.398123873919</v>
      </c>
      <c r="AM9" s="208"/>
      <c r="AN9" s="215">
        <v>116.568965423384</v>
      </c>
      <c r="AO9" s="216">
        <v>116.577039549977</v>
      </c>
      <c r="AP9" s="217">
        <v>116.572985748147</v>
      </c>
      <c r="AQ9" s="208"/>
      <c r="AR9" s="218">
        <v>106.176824427504</v>
      </c>
      <c r="AS9" s="191"/>
      <c r="AT9" s="192">
        <v>9.8199732760768796</v>
      </c>
      <c r="AU9" s="186">
        <v>15.960880968258</v>
      </c>
      <c r="AV9" s="186">
        <v>16.455319630286699</v>
      </c>
      <c r="AW9" s="186">
        <v>17.245724141000601</v>
      </c>
      <c r="AX9" s="186">
        <v>14.1825938929986</v>
      </c>
      <c r="AY9" s="193">
        <v>14.949475584225601</v>
      </c>
      <c r="AZ9" s="186"/>
      <c r="BA9" s="194">
        <v>11.832013044092101</v>
      </c>
      <c r="BB9" s="195">
        <v>8.0985830313929306</v>
      </c>
      <c r="BC9" s="196">
        <v>9.9020817748954908</v>
      </c>
      <c r="BD9" s="186"/>
      <c r="BE9" s="197">
        <v>12.6042381033994</v>
      </c>
    </row>
    <row r="10" spans="1:57" x14ac:dyDescent="0.25">
      <c r="A10" s="24" t="s">
        <v>21</v>
      </c>
      <c r="B10" s="44" t="str">
        <f t="shared" si="0"/>
        <v>Virginia Area</v>
      </c>
      <c r="C10" s="12"/>
      <c r="D10" s="28" t="s">
        <v>16</v>
      </c>
      <c r="E10" s="31" t="s">
        <v>17</v>
      </c>
      <c r="F10" s="12"/>
      <c r="G10" s="213">
        <v>105.756986101981</v>
      </c>
      <c r="H10" s="208">
        <v>107.176763435155</v>
      </c>
      <c r="I10" s="208">
        <v>108.44283180694801</v>
      </c>
      <c r="J10" s="208">
        <v>107.783685876446</v>
      </c>
      <c r="K10" s="208">
        <v>111.410100392841</v>
      </c>
      <c r="L10" s="214">
        <v>108.234265390465</v>
      </c>
      <c r="M10" s="208"/>
      <c r="N10" s="215">
        <v>130.82186996396899</v>
      </c>
      <c r="O10" s="216">
        <v>132.779725811128</v>
      </c>
      <c r="P10" s="217">
        <v>131.80885929150301</v>
      </c>
      <c r="Q10" s="208"/>
      <c r="R10" s="218">
        <v>115.803782315053</v>
      </c>
      <c r="S10" s="191"/>
      <c r="T10" s="192">
        <v>5.0399963054897698</v>
      </c>
      <c r="U10" s="186">
        <v>6.4618698302204303</v>
      </c>
      <c r="V10" s="186">
        <v>6.4281577253786102</v>
      </c>
      <c r="W10" s="186">
        <v>7.4689443992565803</v>
      </c>
      <c r="X10" s="186">
        <v>8.4792833482657208</v>
      </c>
      <c r="Y10" s="193">
        <v>6.8739789782962797</v>
      </c>
      <c r="Z10" s="186"/>
      <c r="AA10" s="194">
        <v>8.2745512812603401</v>
      </c>
      <c r="AB10" s="195">
        <v>7.9899477188380503</v>
      </c>
      <c r="AC10" s="196">
        <v>8.1252203885951992</v>
      </c>
      <c r="AD10" s="186"/>
      <c r="AE10" s="197">
        <v>7.1165677991116398</v>
      </c>
      <c r="AF10" s="35"/>
      <c r="AG10" s="213">
        <v>107.761310158839</v>
      </c>
      <c r="AH10" s="208">
        <v>106.646963182696</v>
      </c>
      <c r="AI10" s="208">
        <v>106.15442453885601</v>
      </c>
      <c r="AJ10" s="208">
        <v>106.447280137677</v>
      </c>
      <c r="AK10" s="208">
        <v>108.314243504318</v>
      </c>
      <c r="AL10" s="214">
        <v>107.04789525523201</v>
      </c>
      <c r="AM10" s="208"/>
      <c r="AN10" s="215">
        <v>129.258278942353</v>
      </c>
      <c r="AO10" s="216">
        <v>131.42647846605101</v>
      </c>
      <c r="AP10" s="217">
        <v>130.34265993051201</v>
      </c>
      <c r="AQ10" s="208"/>
      <c r="AR10" s="218">
        <v>114.514256354476</v>
      </c>
      <c r="AS10" s="191"/>
      <c r="AT10" s="192">
        <v>6.6531852302779404</v>
      </c>
      <c r="AU10" s="186">
        <v>8.5373160616123496</v>
      </c>
      <c r="AV10" s="186">
        <v>7.1775409521032101</v>
      </c>
      <c r="AW10" s="186">
        <v>8.9123100594743008</v>
      </c>
      <c r="AX10" s="186">
        <v>8.5915611357127908</v>
      </c>
      <c r="AY10" s="193">
        <v>8.0036442328449109</v>
      </c>
      <c r="AZ10" s="186"/>
      <c r="BA10" s="194">
        <v>8.4485393995853499</v>
      </c>
      <c r="BB10" s="195">
        <v>8.2967702427695702</v>
      </c>
      <c r="BC10" s="196">
        <v>8.3635674086356797</v>
      </c>
      <c r="BD10" s="186"/>
      <c r="BE10" s="197">
        <v>7.8358003463110197</v>
      </c>
    </row>
    <row r="11" spans="1:57" x14ac:dyDescent="0.25">
      <c r="A11" s="41" t="s">
        <v>22</v>
      </c>
      <c r="B11" s="44" t="str">
        <f t="shared" si="0"/>
        <v>Washington, DC</v>
      </c>
      <c r="C11" s="12"/>
      <c r="D11" s="28" t="s">
        <v>16</v>
      </c>
      <c r="E11" s="31" t="s">
        <v>17</v>
      </c>
      <c r="F11" s="12"/>
      <c r="G11" s="213">
        <v>145.83024782387599</v>
      </c>
      <c r="H11" s="208">
        <v>161.454729194187</v>
      </c>
      <c r="I11" s="208">
        <v>168.054170104728</v>
      </c>
      <c r="J11" s="208">
        <v>162.01440663489501</v>
      </c>
      <c r="K11" s="208">
        <v>149.892611448732</v>
      </c>
      <c r="L11" s="214">
        <v>158.09374221073</v>
      </c>
      <c r="M11" s="208"/>
      <c r="N11" s="215">
        <v>144.167259753981</v>
      </c>
      <c r="O11" s="216">
        <v>146.498555508294</v>
      </c>
      <c r="P11" s="217">
        <v>145.37415185031301</v>
      </c>
      <c r="Q11" s="208"/>
      <c r="R11" s="218">
        <v>154.38888087873099</v>
      </c>
      <c r="S11" s="191"/>
      <c r="T11" s="192">
        <v>24.849602584251699</v>
      </c>
      <c r="U11" s="186">
        <v>32.281204701917403</v>
      </c>
      <c r="V11" s="186">
        <v>35.003447577020701</v>
      </c>
      <c r="W11" s="186">
        <v>29.747435867280402</v>
      </c>
      <c r="X11" s="186">
        <v>23.113085559023499</v>
      </c>
      <c r="Y11" s="193">
        <v>29.4416247785331</v>
      </c>
      <c r="Z11" s="186"/>
      <c r="AA11" s="194">
        <v>18.1888975282004</v>
      </c>
      <c r="AB11" s="195">
        <v>17.229133166929799</v>
      </c>
      <c r="AC11" s="196">
        <v>17.668529365020301</v>
      </c>
      <c r="AD11" s="186"/>
      <c r="AE11" s="197">
        <v>25.935531384810002</v>
      </c>
      <c r="AF11" s="35"/>
      <c r="AG11" s="213">
        <v>151.06609803231299</v>
      </c>
      <c r="AH11" s="208">
        <v>161.05116376323201</v>
      </c>
      <c r="AI11" s="208">
        <v>162.763800728776</v>
      </c>
      <c r="AJ11" s="208">
        <v>158.725848240961</v>
      </c>
      <c r="AK11" s="208">
        <v>148.46858205807101</v>
      </c>
      <c r="AL11" s="214">
        <v>156.60707048042201</v>
      </c>
      <c r="AM11" s="208"/>
      <c r="AN11" s="215">
        <v>146.46279314875099</v>
      </c>
      <c r="AO11" s="216">
        <v>149.98058625103801</v>
      </c>
      <c r="AP11" s="217">
        <v>148.282829822964</v>
      </c>
      <c r="AQ11" s="208"/>
      <c r="AR11" s="218">
        <v>154.06721516689899</v>
      </c>
      <c r="AS11" s="191"/>
      <c r="AT11" s="192">
        <v>25.891219301466201</v>
      </c>
      <c r="AU11" s="186">
        <v>37.220434710587</v>
      </c>
      <c r="AV11" s="186">
        <v>36.138950235217798</v>
      </c>
      <c r="AW11" s="186">
        <v>32.5131181034752</v>
      </c>
      <c r="AX11" s="186">
        <v>25.8991883616096</v>
      </c>
      <c r="AY11" s="193">
        <v>31.668186864120599</v>
      </c>
      <c r="AZ11" s="186"/>
      <c r="BA11" s="194">
        <v>19.226724168046999</v>
      </c>
      <c r="BB11" s="195">
        <v>17.494803988188501</v>
      </c>
      <c r="BC11" s="196">
        <v>18.282010992124299</v>
      </c>
      <c r="BD11" s="186"/>
      <c r="BE11" s="197">
        <v>27.192069701257999</v>
      </c>
    </row>
    <row r="12" spans="1:57" x14ac:dyDescent="0.25">
      <c r="A12" s="24" t="s">
        <v>23</v>
      </c>
      <c r="B12" s="44" t="str">
        <f t="shared" si="0"/>
        <v>Arlington, VA</v>
      </c>
      <c r="C12" s="12"/>
      <c r="D12" s="28" t="s">
        <v>16</v>
      </c>
      <c r="E12" s="31" t="s">
        <v>17</v>
      </c>
      <c r="F12" s="12"/>
      <c r="G12" s="213">
        <v>152.15543022737401</v>
      </c>
      <c r="H12" s="208">
        <v>170.34230827351701</v>
      </c>
      <c r="I12" s="208">
        <v>171.24066106647101</v>
      </c>
      <c r="J12" s="208">
        <v>167.374967076655</v>
      </c>
      <c r="K12" s="208">
        <v>153.44697737433901</v>
      </c>
      <c r="L12" s="214">
        <v>163.462603747977</v>
      </c>
      <c r="M12" s="208"/>
      <c r="N12" s="215">
        <v>131.58089293713601</v>
      </c>
      <c r="O12" s="216">
        <v>133.316561746774</v>
      </c>
      <c r="P12" s="217">
        <v>132.47119636363601</v>
      </c>
      <c r="Q12" s="208"/>
      <c r="R12" s="218">
        <v>155.27783401198499</v>
      </c>
      <c r="S12" s="191"/>
      <c r="T12" s="192">
        <v>28.1920126601356</v>
      </c>
      <c r="U12" s="186">
        <v>33.4452392500367</v>
      </c>
      <c r="V12" s="186">
        <v>32.629994683006203</v>
      </c>
      <c r="W12" s="186">
        <v>30.3489391654239</v>
      </c>
      <c r="X12" s="186">
        <v>27.753439069951899</v>
      </c>
      <c r="Y12" s="193">
        <v>30.924971013862699</v>
      </c>
      <c r="Z12" s="186"/>
      <c r="AA12" s="194">
        <v>16.063839755271601</v>
      </c>
      <c r="AB12" s="195">
        <v>24.806503887310502</v>
      </c>
      <c r="AC12" s="196">
        <v>20.513252952933399</v>
      </c>
      <c r="AD12" s="186"/>
      <c r="AE12" s="197">
        <v>29.609503792626299</v>
      </c>
      <c r="AF12" s="35"/>
      <c r="AG12" s="213">
        <v>149.55069675284699</v>
      </c>
      <c r="AH12" s="208">
        <v>166.42327552583899</v>
      </c>
      <c r="AI12" s="208">
        <v>171.53801648580901</v>
      </c>
      <c r="AJ12" s="208">
        <v>166.315810800988</v>
      </c>
      <c r="AK12" s="208">
        <v>155.162793545878</v>
      </c>
      <c r="AL12" s="214">
        <v>162.15051237783101</v>
      </c>
      <c r="AM12" s="208"/>
      <c r="AN12" s="215">
        <v>136.41815378968599</v>
      </c>
      <c r="AO12" s="216">
        <v>136.002505776026</v>
      </c>
      <c r="AP12" s="217">
        <v>136.20231046103299</v>
      </c>
      <c r="AQ12" s="208"/>
      <c r="AR12" s="218">
        <v>154.545178437527</v>
      </c>
      <c r="AS12" s="191"/>
      <c r="AT12" s="192">
        <v>28.6808155044294</v>
      </c>
      <c r="AU12" s="186">
        <v>34.309421747549301</v>
      </c>
      <c r="AV12" s="186">
        <v>36.664764364776197</v>
      </c>
      <c r="AW12" s="186">
        <v>32.7713242901483</v>
      </c>
      <c r="AX12" s="186">
        <v>31.346864438606701</v>
      </c>
      <c r="AY12" s="193">
        <v>33.233571449476401</v>
      </c>
      <c r="AZ12" s="186"/>
      <c r="BA12" s="194">
        <v>23.580167059102799</v>
      </c>
      <c r="BB12" s="195">
        <v>23.566159603959001</v>
      </c>
      <c r="BC12" s="196">
        <v>23.576647859801199</v>
      </c>
      <c r="BD12" s="186"/>
      <c r="BE12" s="197">
        <v>31.228460564345902</v>
      </c>
    </row>
    <row r="13" spans="1:57" x14ac:dyDescent="0.25">
      <c r="A13" s="24" t="s">
        <v>24</v>
      </c>
      <c r="B13" s="44" t="str">
        <f t="shared" si="0"/>
        <v>Suburban Virginia Area</v>
      </c>
      <c r="C13" s="12"/>
      <c r="D13" s="28" t="s">
        <v>16</v>
      </c>
      <c r="E13" s="31" t="s">
        <v>17</v>
      </c>
      <c r="F13" s="12"/>
      <c r="G13" s="213">
        <v>114.159791030758</v>
      </c>
      <c r="H13" s="208">
        <v>115.760552835577</v>
      </c>
      <c r="I13" s="208">
        <v>118.521200551072</v>
      </c>
      <c r="J13" s="208">
        <v>116.462710241465</v>
      </c>
      <c r="K13" s="208">
        <v>128.77368736274701</v>
      </c>
      <c r="L13" s="214">
        <v>118.910216586988</v>
      </c>
      <c r="M13" s="208"/>
      <c r="N13" s="215">
        <v>120.59647497982201</v>
      </c>
      <c r="O13" s="216">
        <v>128.56701466781701</v>
      </c>
      <c r="P13" s="217">
        <v>124.89275230211101</v>
      </c>
      <c r="Q13" s="208"/>
      <c r="R13" s="218">
        <v>120.758123312072</v>
      </c>
      <c r="S13" s="191"/>
      <c r="T13" s="192">
        <v>-0.23099068902514799</v>
      </c>
      <c r="U13" s="186">
        <v>2.6478430865827498</v>
      </c>
      <c r="V13" s="186">
        <v>15.0740987885384</v>
      </c>
      <c r="W13" s="186">
        <v>7.26301373352391</v>
      </c>
      <c r="X13" s="186">
        <v>4.9195613198602999</v>
      </c>
      <c r="Y13" s="193">
        <v>5.9453344130024703</v>
      </c>
      <c r="Z13" s="186"/>
      <c r="AA13" s="194">
        <v>-13.3038261181377</v>
      </c>
      <c r="AB13" s="195">
        <v>-12.5752043597886</v>
      </c>
      <c r="AC13" s="196">
        <v>-12.7789517292518</v>
      </c>
      <c r="AD13" s="186"/>
      <c r="AE13" s="197">
        <v>-1.0962068948157599</v>
      </c>
      <c r="AF13" s="35"/>
      <c r="AG13" s="213">
        <v>125.2476872286</v>
      </c>
      <c r="AH13" s="208">
        <v>119.935243968999</v>
      </c>
      <c r="AI13" s="208">
        <v>118.417753656191</v>
      </c>
      <c r="AJ13" s="208">
        <v>116.48281299162601</v>
      </c>
      <c r="AK13" s="208">
        <v>120.584586283528</v>
      </c>
      <c r="AL13" s="214">
        <v>119.97627017073199</v>
      </c>
      <c r="AM13" s="208"/>
      <c r="AN13" s="215">
        <v>146.45020384997301</v>
      </c>
      <c r="AO13" s="216">
        <v>151.73621957040501</v>
      </c>
      <c r="AP13" s="217">
        <v>149.206975649497</v>
      </c>
      <c r="AQ13" s="208"/>
      <c r="AR13" s="218">
        <v>129.32681176521601</v>
      </c>
      <c r="AS13" s="191"/>
      <c r="AT13" s="192">
        <v>6.3678050801413901</v>
      </c>
      <c r="AU13" s="186">
        <v>8.8097561211916506</v>
      </c>
      <c r="AV13" s="186">
        <v>10.582969454991799</v>
      </c>
      <c r="AW13" s="186">
        <v>6.7351718286729598</v>
      </c>
      <c r="AX13" s="186">
        <v>3.0099147105291801</v>
      </c>
      <c r="AY13" s="193">
        <v>6.96070908457071</v>
      </c>
      <c r="AZ13" s="186"/>
      <c r="BA13" s="194">
        <v>4.3165228241490796</v>
      </c>
      <c r="BB13" s="195">
        <v>1.0349685443432699</v>
      </c>
      <c r="BC13" s="196">
        <v>2.5676490747066798</v>
      </c>
      <c r="BD13" s="186"/>
      <c r="BE13" s="197">
        <v>5.00618469527892</v>
      </c>
    </row>
    <row r="14" spans="1:57" x14ac:dyDescent="0.25">
      <c r="A14" s="24" t="s">
        <v>25</v>
      </c>
      <c r="B14" s="44" t="str">
        <f t="shared" si="0"/>
        <v>Alexandria, VA</v>
      </c>
      <c r="C14" s="12"/>
      <c r="D14" s="28" t="s">
        <v>16</v>
      </c>
      <c r="E14" s="31" t="s">
        <v>17</v>
      </c>
      <c r="F14" s="12"/>
      <c r="G14" s="213">
        <v>126.674512045732</v>
      </c>
      <c r="H14" s="208">
        <v>139.67196704249699</v>
      </c>
      <c r="I14" s="208">
        <v>143.60723718364599</v>
      </c>
      <c r="J14" s="208">
        <v>139.25240278485299</v>
      </c>
      <c r="K14" s="208">
        <v>133.775470512109</v>
      </c>
      <c r="L14" s="214">
        <v>137.04905173333299</v>
      </c>
      <c r="M14" s="208"/>
      <c r="N14" s="215">
        <v>127.277709774702</v>
      </c>
      <c r="O14" s="216">
        <v>128.93108727449999</v>
      </c>
      <c r="P14" s="217">
        <v>128.14057930449499</v>
      </c>
      <c r="Q14" s="208"/>
      <c r="R14" s="218">
        <v>134.41768783665199</v>
      </c>
      <c r="S14" s="191"/>
      <c r="T14" s="192">
        <v>20.187004619895799</v>
      </c>
      <c r="U14" s="186">
        <v>22.310943703878401</v>
      </c>
      <c r="V14" s="186">
        <v>21.487903719029799</v>
      </c>
      <c r="W14" s="186">
        <v>20.403589050620401</v>
      </c>
      <c r="X14" s="186">
        <v>18.999522512401199</v>
      </c>
      <c r="Y14" s="193">
        <v>20.8749378339812</v>
      </c>
      <c r="Z14" s="186"/>
      <c r="AA14" s="194">
        <v>16.844956539951301</v>
      </c>
      <c r="AB14" s="195">
        <v>14.054254340941499</v>
      </c>
      <c r="AC14" s="196">
        <v>15.349991396225599</v>
      </c>
      <c r="AD14" s="186"/>
      <c r="AE14" s="197">
        <v>19.336938288863301</v>
      </c>
      <c r="AF14" s="35"/>
      <c r="AG14" s="213">
        <v>127.195322764995</v>
      </c>
      <c r="AH14" s="208">
        <v>135.57219734112701</v>
      </c>
      <c r="AI14" s="208">
        <v>138.89975075631</v>
      </c>
      <c r="AJ14" s="208">
        <v>135.11527285934801</v>
      </c>
      <c r="AK14" s="208">
        <v>130.369921963677</v>
      </c>
      <c r="AL14" s="214">
        <v>133.55691726362301</v>
      </c>
      <c r="AM14" s="208"/>
      <c r="AN14" s="215">
        <v>125.316729467557</v>
      </c>
      <c r="AO14" s="216">
        <v>128.759313477229</v>
      </c>
      <c r="AP14" s="217">
        <v>127.098317177684</v>
      </c>
      <c r="AQ14" s="208"/>
      <c r="AR14" s="218">
        <v>131.550203844214</v>
      </c>
      <c r="AS14" s="191"/>
      <c r="AT14" s="192">
        <v>21.131549949761201</v>
      </c>
      <c r="AU14" s="186">
        <v>25.857192539051798</v>
      </c>
      <c r="AV14" s="186">
        <v>25.650660683638598</v>
      </c>
      <c r="AW14" s="186">
        <v>23.393282393424499</v>
      </c>
      <c r="AX14" s="186">
        <v>21.704332416063099</v>
      </c>
      <c r="AY14" s="193">
        <v>23.6930679614144</v>
      </c>
      <c r="AZ14" s="186"/>
      <c r="BA14" s="194">
        <v>15.8851799884683</v>
      </c>
      <c r="BB14" s="195">
        <v>14.975403938190899</v>
      </c>
      <c r="BC14" s="196">
        <v>15.3770036444837</v>
      </c>
      <c r="BD14" s="186"/>
      <c r="BE14" s="197">
        <v>20.998503767954102</v>
      </c>
    </row>
    <row r="15" spans="1:57" x14ac:dyDescent="0.25">
      <c r="A15" s="24" t="s">
        <v>26</v>
      </c>
      <c r="B15" s="44" t="str">
        <f t="shared" si="0"/>
        <v>Fairfax/Tysons Corner, VA</v>
      </c>
      <c r="C15" s="12"/>
      <c r="D15" s="28" t="s">
        <v>16</v>
      </c>
      <c r="E15" s="31" t="s">
        <v>17</v>
      </c>
      <c r="F15" s="12"/>
      <c r="G15" s="213">
        <v>130.72098525325899</v>
      </c>
      <c r="H15" s="208">
        <v>148.425615438108</v>
      </c>
      <c r="I15" s="208">
        <v>158.01989056720001</v>
      </c>
      <c r="J15" s="208">
        <v>161.87983451156799</v>
      </c>
      <c r="K15" s="208">
        <v>141.080857732732</v>
      </c>
      <c r="L15" s="214">
        <v>149.26906606722599</v>
      </c>
      <c r="M15" s="208"/>
      <c r="N15" s="215">
        <v>120.507009205335</v>
      </c>
      <c r="O15" s="216">
        <v>120.955260580622</v>
      </c>
      <c r="P15" s="217">
        <v>120.73915315641599</v>
      </c>
      <c r="Q15" s="208"/>
      <c r="R15" s="218">
        <v>141.296835644867</v>
      </c>
      <c r="S15" s="191"/>
      <c r="T15" s="192">
        <v>20.870805184835401</v>
      </c>
      <c r="U15" s="186">
        <v>27.3071749807952</v>
      </c>
      <c r="V15" s="186">
        <v>31.383991612411901</v>
      </c>
      <c r="W15" s="186">
        <v>35.293825981742998</v>
      </c>
      <c r="X15" s="186">
        <v>27.196123374866101</v>
      </c>
      <c r="Y15" s="193">
        <v>29.4495575139584</v>
      </c>
      <c r="Z15" s="186"/>
      <c r="AA15" s="194">
        <v>16.890846726840699</v>
      </c>
      <c r="AB15" s="195">
        <v>14.8021754870606</v>
      </c>
      <c r="AC15" s="196">
        <v>15.793710401234501</v>
      </c>
      <c r="AD15" s="186"/>
      <c r="AE15" s="197">
        <v>26.252301848637099</v>
      </c>
      <c r="AF15" s="35"/>
      <c r="AG15" s="213">
        <v>130.74354063907299</v>
      </c>
      <c r="AH15" s="208">
        <v>148.393542304747</v>
      </c>
      <c r="AI15" s="208">
        <v>157.573686032577</v>
      </c>
      <c r="AJ15" s="208">
        <v>155.110707744287</v>
      </c>
      <c r="AK15" s="208">
        <v>138.246851461283</v>
      </c>
      <c r="AL15" s="214">
        <v>146.73462497726899</v>
      </c>
      <c r="AM15" s="208"/>
      <c r="AN15" s="215">
        <v>120.822970389368</v>
      </c>
      <c r="AO15" s="216">
        <v>121.631663576977</v>
      </c>
      <c r="AP15" s="217">
        <v>121.238420217228</v>
      </c>
      <c r="AQ15" s="208"/>
      <c r="AR15" s="218">
        <v>139.167337402751</v>
      </c>
      <c r="AS15" s="191"/>
      <c r="AT15" s="192">
        <v>25.4190734577281</v>
      </c>
      <c r="AU15" s="186">
        <v>31.567096266559702</v>
      </c>
      <c r="AV15" s="186">
        <v>34.1459889427856</v>
      </c>
      <c r="AW15" s="186">
        <v>34.2057096347909</v>
      </c>
      <c r="AX15" s="186">
        <v>27.2654285311887</v>
      </c>
      <c r="AY15" s="193">
        <v>31.160329700113198</v>
      </c>
      <c r="AZ15" s="186"/>
      <c r="BA15" s="194">
        <v>17.763601893173799</v>
      </c>
      <c r="BB15" s="195">
        <v>16.845911264006801</v>
      </c>
      <c r="BC15" s="196">
        <v>17.2705914038625</v>
      </c>
      <c r="BD15" s="186"/>
      <c r="BE15" s="197">
        <v>27.5199403569952</v>
      </c>
    </row>
    <row r="16" spans="1:57" x14ac:dyDescent="0.25">
      <c r="A16" s="24" t="s">
        <v>27</v>
      </c>
      <c r="B16" s="44" t="str">
        <f t="shared" si="0"/>
        <v>I-95 Fredericksburg, VA</v>
      </c>
      <c r="C16" s="12"/>
      <c r="D16" s="28" t="s">
        <v>16</v>
      </c>
      <c r="E16" s="31" t="s">
        <v>17</v>
      </c>
      <c r="F16" s="12"/>
      <c r="G16" s="213">
        <v>90.211716139178193</v>
      </c>
      <c r="H16" s="208">
        <v>92.616799637352599</v>
      </c>
      <c r="I16" s="208">
        <v>93.7439041578576</v>
      </c>
      <c r="J16" s="208">
        <v>93.961800873362407</v>
      </c>
      <c r="K16" s="208">
        <v>93.2444797238999</v>
      </c>
      <c r="L16" s="214">
        <v>92.814667242247594</v>
      </c>
      <c r="M16" s="208"/>
      <c r="N16" s="215">
        <v>107.003951672314</v>
      </c>
      <c r="O16" s="216">
        <v>108.89168700646</v>
      </c>
      <c r="P16" s="217">
        <v>107.960036358347</v>
      </c>
      <c r="Q16" s="208"/>
      <c r="R16" s="218">
        <v>97.827401684717202</v>
      </c>
      <c r="S16" s="191"/>
      <c r="T16" s="192">
        <v>11.5625696866603</v>
      </c>
      <c r="U16" s="186">
        <v>12.3294680759376</v>
      </c>
      <c r="V16" s="186">
        <v>13.926846192934001</v>
      </c>
      <c r="W16" s="186">
        <v>13.1562469462748</v>
      </c>
      <c r="X16" s="186">
        <v>11.9336171980424</v>
      </c>
      <c r="Y16" s="193">
        <v>12.6104256068128</v>
      </c>
      <c r="Z16" s="186"/>
      <c r="AA16" s="194">
        <v>13.5220441964246</v>
      </c>
      <c r="AB16" s="195">
        <v>15.449940945344901</v>
      </c>
      <c r="AC16" s="196">
        <v>14.498411976952401</v>
      </c>
      <c r="AD16" s="186"/>
      <c r="AE16" s="197">
        <v>13.1593001962472</v>
      </c>
      <c r="AF16" s="35"/>
      <c r="AG16" s="213">
        <v>90.723627916371996</v>
      </c>
      <c r="AH16" s="208">
        <v>91.429726980992299</v>
      </c>
      <c r="AI16" s="208">
        <v>93.278145634629396</v>
      </c>
      <c r="AJ16" s="208">
        <v>93.737910540853605</v>
      </c>
      <c r="AK16" s="208">
        <v>93.618930052041904</v>
      </c>
      <c r="AL16" s="214">
        <v>92.624059073701901</v>
      </c>
      <c r="AM16" s="208"/>
      <c r="AN16" s="215">
        <v>106.88659165085301</v>
      </c>
      <c r="AO16" s="216">
        <v>108.573260183431</v>
      </c>
      <c r="AP16" s="217">
        <v>107.739122013475</v>
      </c>
      <c r="AQ16" s="208"/>
      <c r="AR16" s="218">
        <v>97.649115345737698</v>
      </c>
      <c r="AS16" s="191"/>
      <c r="AT16" s="192">
        <v>10.612393033616399</v>
      </c>
      <c r="AU16" s="186">
        <v>12.195909659060399</v>
      </c>
      <c r="AV16" s="186">
        <v>13.938498179708001</v>
      </c>
      <c r="AW16" s="186">
        <v>13.5843409935085</v>
      </c>
      <c r="AX16" s="186">
        <v>12.4202409317485</v>
      </c>
      <c r="AY16" s="193">
        <v>12.5983915321538</v>
      </c>
      <c r="AZ16" s="186"/>
      <c r="BA16" s="194">
        <v>15.147078760385799</v>
      </c>
      <c r="BB16" s="195">
        <v>15.467164036626899</v>
      </c>
      <c r="BC16" s="196">
        <v>15.3096490569905</v>
      </c>
      <c r="BD16" s="186"/>
      <c r="BE16" s="197">
        <v>13.5275705092499</v>
      </c>
    </row>
    <row r="17" spans="1:57" x14ac:dyDescent="0.25">
      <c r="A17" s="24" t="s">
        <v>28</v>
      </c>
      <c r="B17" s="44" t="str">
        <f t="shared" si="0"/>
        <v>Dulles Airport Area, VA</v>
      </c>
      <c r="C17" s="12"/>
      <c r="D17" s="28" t="s">
        <v>16</v>
      </c>
      <c r="E17" s="31" t="s">
        <v>17</v>
      </c>
      <c r="F17" s="12"/>
      <c r="G17" s="213">
        <v>111.68164275466199</v>
      </c>
      <c r="H17" s="208">
        <v>128.50613204325501</v>
      </c>
      <c r="I17" s="208">
        <v>133.25076278757999</v>
      </c>
      <c r="J17" s="208">
        <v>130.00948022852</v>
      </c>
      <c r="K17" s="208">
        <v>119.86283532860899</v>
      </c>
      <c r="L17" s="214">
        <v>125.34710319927299</v>
      </c>
      <c r="M17" s="208"/>
      <c r="N17" s="215">
        <v>109.14604579762</v>
      </c>
      <c r="O17" s="216">
        <v>108.09121875</v>
      </c>
      <c r="P17" s="217">
        <v>108.612530189037</v>
      </c>
      <c r="Q17" s="208"/>
      <c r="R17" s="218">
        <v>120.754887142386</v>
      </c>
      <c r="S17" s="191"/>
      <c r="T17" s="192">
        <v>18.686273251323001</v>
      </c>
      <c r="U17" s="186">
        <v>24.5694075712548</v>
      </c>
      <c r="V17" s="186">
        <v>25.163486118710399</v>
      </c>
      <c r="W17" s="186">
        <v>24.613512445604201</v>
      </c>
      <c r="X17" s="186">
        <v>22.611986764453999</v>
      </c>
      <c r="Y17" s="193">
        <v>23.576758834433399</v>
      </c>
      <c r="Z17" s="186"/>
      <c r="AA17" s="194">
        <v>20.337919293088401</v>
      </c>
      <c r="AB17" s="195">
        <v>18.796718469180799</v>
      </c>
      <c r="AC17" s="196">
        <v>19.5569626700944</v>
      </c>
      <c r="AD17" s="186"/>
      <c r="AE17" s="197">
        <v>22.655443478110602</v>
      </c>
      <c r="AF17" s="35"/>
      <c r="AG17" s="213">
        <v>109.859013677012</v>
      </c>
      <c r="AH17" s="208">
        <v>123.54648101265801</v>
      </c>
      <c r="AI17" s="208">
        <v>129.20218835482601</v>
      </c>
      <c r="AJ17" s="208">
        <v>126.346872944693</v>
      </c>
      <c r="AK17" s="208">
        <v>118.485845893472</v>
      </c>
      <c r="AL17" s="214">
        <v>121.992679444351</v>
      </c>
      <c r="AM17" s="208"/>
      <c r="AN17" s="215">
        <v>109.66719197431701</v>
      </c>
      <c r="AO17" s="216">
        <v>110.034439593842</v>
      </c>
      <c r="AP17" s="217">
        <v>109.850147243612</v>
      </c>
      <c r="AQ17" s="208"/>
      <c r="AR17" s="218">
        <v>118.521419294819</v>
      </c>
      <c r="AS17" s="191"/>
      <c r="AT17" s="192">
        <v>22.872179704097199</v>
      </c>
      <c r="AU17" s="186">
        <v>27.491918230967102</v>
      </c>
      <c r="AV17" s="186">
        <v>29.475354748149702</v>
      </c>
      <c r="AW17" s="186">
        <v>26.839527071898001</v>
      </c>
      <c r="AX17" s="186">
        <v>25.3761763595517</v>
      </c>
      <c r="AY17" s="193">
        <v>26.692872005804801</v>
      </c>
      <c r="AZ17" s="186"/>
      <c r="BA17" s="194">
        <v>20.851457151345699</v>
      </c>
      <c r="BB17" s="195">
        <v>20.290897013757501</v>
      </c>
      <c r="BC17" s="196">
        <v>20.563332312408999</v>
      </c>
      <c r="BD17" s="186"/>
      <c r="BE17" s="197">
        <v>25.114640314110702</v>
      </c>
    </row>
    <row r="18" spans="1:57" x14ac:dyDescent="0.25">
      <c r="A18" s="24" t="s">
        <v>29</v>
      </c>
      <c r="B18" s="44" t="str">
        <f t="shared" si="0"/>
        <v>Williamsburg, VA</v>
      </c>
      <c r="C18" s="12"/>
      <c r="D18" s="28" t="s">
        <v>16</v>
      </c>
      <c r="E18" s="31" t="s">
        <v>17</v>
      </c>
      <c r="F18" s="12"/>
      <c r="G18" s="213">
        <v>140.29290028869599</v>
      </c>
      <c r="H18" s="208">
        <v>141.17424704924699</v>
      </c>
      <c r="I18" s="208">
        <v>140.85882248520701</v>
      </c>
      <c r="J18" s="208">
        <v>145.11913301662699</v>
      </c>
      <c r="K18" s="208">
        <v>147.52047699214299</v>
      </c>
      <c r="L18" s="214">
        <v>143.11471729957799</v>
      </c>
      <c r="M18" s="208"/>
      <c r="N18" s="215">
        <v>191.96831448319099</v>
      </c>
      <c r="O18" s="216">
        <v>200.454195890622</v>
      </c>
      <c r="P18" s="217">
        <v>196.246615780045</v>
      </c>
      <c r="Q18" s="208"/>
      <c r="R18" s="218">
        <v>161.19764712119601</v>
      </c>
      <c r="S18" s="191"/>
      <c r="T18" s="192">
        <v>-1.27633325925375</v>
      </c>
      <c r="U18" s="186">
        <v>-5.5006919831226604</v>
      </c>
      <c r="V18" s="186">
        <v>-7.1912118252890602</v>
      </c>
      <c r="W18" s="186">
        <v>-2.6438597553544998</v>
      </c>
      <c r="X18" s="186">
        <v>-2.3818185514777399</v>
      </c>
      <c r="Y18" s="193">
        <v>-3.8495279182114999</v>
      </c>
      <c r="Z18" s="186"/>
      <c r="AA18" s="194">
        <v>3.04920227234348</v>
      </c>
      <c r="AB18" s="195">
        <v>0.84819063617576096</v>
      </c>
      <c r="AC18" s="196">
        <v>1.9009052499295001</v>
      </c>
      <c r="AD18" s="186"/>
      <c r="AE18" s="197">
        <v>-1.8782674236665799</v>
      </c>
      <c r="AF18" s="35"/>
      <c r="AG18" s="213">
        <v>151.022387291153</v>
      </c>
      <c r="AH18" s="208">
        <v>144.54870358234999</v>
      </c>
      <c r="AI18" s="208">
        <v>139.8868780912</v>
      </c>
      <c r="AJ18" s="208">
        <v>142.576750366071</v>
      </c>
      <c r="AK18" s="208">
        <v>145.08561822916599</v>
      </c>
      <c r="AL18" s="214">
        <v>144.61729690621399</v>
      </c>
      <c r="AM18" s="208"/>
      <c r="AN18" s="215">
        <v>184.508782586027</v>
      </c>
      <c r="AO18" s="216">
        <v>195.48791166960001</v>
      </c>
      <c r="AP18" s="217">
        <v>190.16206103652399</v>
      </c>
      <c r="AQ18" s="208"/>
      <c r="AR18" s="218">
        <v>160.047011752777</v>
      </c>
      <c r="AS18" s="191"/>
      <c r="AT18" s="192">
        <v>-1.27580434126575</v>
      </c>
      <c r="AU18" s="186">
        <v>-1.4997231780490701</v>
      </c>
      <c r="AV18" s="186">
        <v>-5.0729661553524101</v>
      </c>
      <c r="AW18" s="186">
        <v>-3.3618515023328901</v>
      </c>
      <c r="AX18" s="186">
        <v>-1.96338007381702</v>
      </c>
      <c r="AY18" s="193">
        <v>-2.6695195252370199</v>
      </c>
      <c r="AZ18" s="186"/>
      <c r="BA18" s="194">
        <v>0.26677079309086499</v>
      </c>
      <c r="BB18" s="195">
        <v>-1.5964706454672</v>
      </c>
      <c r="BC18" s="196">
        <v>-0.70449781574675496</v>
      </c>
      <c r="BD18" s="186"/>
      <c r="BE18" s="197">
        <v>-2.28228428365049</v>
      </c>
    </row>
    <row r="19" spans="1:57" x14ac:dyDescent="0.25">
      <c r="A19" s="24" t="s">
        <v>30</v>
      </c>
      <c r="B19" s="44" t="str">
        <f t="shared" si="0"/>
        <v>Virginia Beach, VA</v>
      </c>
      <c r="C19" s="12"/>
      <c r="D19" s="28" t="s">
        <v>16</v>
      </c>
      <c r="E19" s="31" t="s">
        <v>17</v>
      </c>
      <c r="F19" s="12"/>
      <c r="G19" s="213">
        <v>215.87730273927701</v>
      </c>
      <c r="H19" s="208">
        <v>219.966473870237</v>
      </c>
      <c r="I19" s="208">
        <v>220.79899976543399</v>
      </c>
      <c r="J19" s="208">
        <v>224.98778755495701</v>
      </c>
      <c r="K19" s="208">
        <v>227.297977168828</v>
      </c>
      <c r="L19" s="214">
        <v>222.07193371716099</v>
      </c>
      <c r="M19" s="208"/>
      <c r="N19" s="215">
        <v>287.03609848484803</v>
      </c>
      <c r="O19" s="216">
        <v>306.20433466051901</v>
      </c>
      <c r="P19" s="217">
        <v>296.72087984922899</v>
      </c>
      <c r="Q19" s="208"/>
      <c r="R19" s="218">
        <v>245.24405945100301</v>
      </c>
      <c r="S19" s="191"/>
      <c r="T19" s="192">
        <v>-3.6137548075221901</v>
      </c>
      <c r="U19" s="186">
        <v>-1.8412028065238799</v>
      </c>
      <c r="V19" s="186">
        <v>-1.2403793301964501</v>
      </c>
      <c r="W19" s="186">
        <v>0.68648149920934898</v>
      </c>
      <c r="X19" s="186">
        <v>-1.29098297349202</v>
      </c>
      <c r="Y19" s="193">
        <v>-1.3530910222355099</v>
      </c>
      <c r="Z19" s="186"/>
      <c r="AA19" s="194">
        <v>-0.52062654710071798</v>
      </c>
      <c r="AB19" s="195">
        <v>2.2047710706991199</v>
      </c>
      <c r="AC19" s="196">
        <v>0.88213022546083897</v>
      </c>
      <c r="AD19" s="186"/>
      <c r="AE19" s="197">
        <v>-0.33951534951989998</v>
      </c>
      <c r="AF19" s="35"/>
      <c r="AG19" s="213">
        <v>247.099744127929</v>
      </c>
      <c r="AH19" s="208">
        <v>232.225079561858</v>
      </c>
      <c r="AI19" s="208">
        <v>217.230334065542</v>
      </c>
      <c r="AJ19" s="208">
        <v>217.08673909670901</v>
      </c>
      <c r="AK19" s="208">
        <v>222.71368620561401</v>
      </c>
      <c r="AL19" s="214">
        <v>227.15134985429799</v>
      </c>
      <c r="AM19" s="208"/>
      <c r="AN19" s="215">
        <v>280.06479314378498</v>
      </c>
      <c r="AO19" s="216">
        <v>303.60332185933402</v>
      </c>
      <c r="AP19" s="217">
        <v>292.22950774061798</v>
      </c>
      <c r="AQ19" s="208"/>
      <c r="AR19" s="218">
        <v>247.38200573440699</v>
      </c>
      <c r="AS19" s="191"/>
      <c r="AT19" s="192">
        <v>1.9274108910377299</v>
      </c>
      <c r="AU19" s="186">
        <v>6.8350362028510698</v>
      </c>
      <c r="AV19" s="186">
        <v>-0.17666521771532301</v>
      </c>
      <c r="AW19" s="186">
        <v>0.99070602046959599</v>
      </c>
      <c r="AX19" s="186">
        <v>0.100879403014938</v>
      </c>
      <c r="AY19" s="193">
        <v>1.9098687500324001</v>
      </c>
      <c r="AZ19" s="186"/>
      <c r="BA19" s="194">
        <v>-1.3518377030334201</v>
      </c>
      <c r="BB19" s="195">
        <v>0.71145663874452802</v>
      </c>
      <c r="BC19" s="196">
        <v>-0.21599712711413499</v>
      </c>
      <c r="BD19" s="186"/>
      <c r="BE19" s="197">
        <v>1.2888087980062899</v>
      </c>
    </row>
    <row r="20" spans="1:57" x14ac:dyDescent="0.25">
      <c r="A20" s="41" t="s">
        <v>31</v>
      </c>
      <c r="B20" s="44" t="str">
        <f t="shared" si="0"/>
        <v>Norfolk/Portsmouth, VA</v>
      </c>
      <c r="C20" s="12"/>
      <c r="D20" s="28" t="s">
        <v>16</v>
      </c>
      <c r="E20" s="31" t="s">
        <v>17</v>
      </c>
      <c r="F20" s="12"/>
      <c r="G20" s="213">
        <v>109.24190262151799</v>
      </c>
      <c r="H20" s="208">
        <v>116.640881185751</v>
      </c>
      <c r="I20" s="208">
        <v>122.772196052916</v>
      </c>
      <c r="J20" s="208">
        <v>124.70217442102999</v>
      </c>
      <c r="K20" s="208">
        <v>121.628235600669</v>
      </c>
      <c r="L20" s="214">
        <v>119.53023476188299</v>
      </c>
      <c r="M20" s="208"/>
      <c r="N20" s="215">
        <v>158.65844546912501</v>
      </c>
      <c r="O20" s="216">
        <v>169.677911810723</v>
      </c>
      <c r="P20" s="217">
        <v>164.304454179294</v>
      </c>
      <c r="Q20" s="208"/>
      <c r="R20" s="218">
        <v>133.729003686135</v>
      </c>
      <c r="S20" s="191"/>
      <c r="T20" s="192">
        <v>-3.4526300253787001</v>
      </c>
      <c r="U20" s="186">
        <v>3.3293281746354002</v>
      </c>
      <c r="V20" s="186">
        <v>8.4294211219152899</v>
      </c>
      <c r="W20" s="186">
        <v>11.257386956002099</v>
      </c>
      <c r="X20" s="186">
        <v>3.25440966083934</v>
      </c>
      <c r="Y20" s="193">
        <v>4.9805737172132796</v>
      </c>
      <c r="Z20" s="186"/>
      <c r="AA20" s="194">
        <v>1.5431418825436001</v>
      </c>
      <c r="AB20" s="195">
        <v>1.0755451303880199</v>
      </c>
      <c r="AC20" s="196">
        <v>1.3234283939790501</v>
      </c>
      <c r="AD20" s="186"/>
      <c r="AE20" s="197">
        <v>3.38909013411608</v>
      </c>
      <c r="AF20" s="35"/>
      <c r="AG20" s="213">
        <v>121.436909163297</v>
      </c>
      <c r="AH20" s="208">
        <v>118.23852070048299</v>
      </c>
      <c r="AI20" s="208">
        <v>118.407150561733</v>
      </c>
      <c r="AJ20" s="208">
        <v>119.457580437609</v>
      </c>
      <c r="AK20" s="208">
        <v>117.401408270212</v>
      </c>
      <c r="AL20" s="214">
        <v>118.951185184189</v>
      </c>
      <c r="AM20" s="208"/>
      <c r="AN20" s="215">
        <v>150.70205263017399</v>
      </c>
      <c r="AO20" s="216">
        <v>162.55479883564001</v>
      </c>
      <c r="AP20" s="217">
        <v>156.82217401625499</v>
      </c>
      <c r="AQ20" s="208"/>
      <c r="AR20" s="218">
        <v>130.754461302333</v>
      </c>
      <c r="AS20" s="191"/>
      <c r="AT20" s="192">
        <v>-2.45268028823231</v>
      </c>
      <c r="AU20" s="186">
        <v>9.1839544466515601</v>
      </c>
      <c r="AV20" s="186">
        <v>6.6750127072929697</v>
      </c>
      <c r="AW20" s="186">
        <v>7.7746302155215599</v>
      </c>
      <c r="AX20" s="186">
        <v>3.3867297917010402</v>
      </c>
      <c r="AY20" s="193">
        <v>4.6424180356271396</v>
      </c>
      <c r="AZ20" s="186"/>
      <c r="BA20" s="194">
        <v>-1.60244932522474</v>
      </c>
      <c r="BB20" s="195">
        <v>-5.3838196153684503</v>
      </c>
      <c r="BC20" s="196">
        <v>-3.6289471039153698</v>
      </c>
      <c r="BD20" s="186"/>
      <c r="BE20" s="197">
        <v>0.92370277119464905</v>
      </c>
    </row>
    <row r="21" spans="1:57" x14ac:dyDescent="0.25">
      <c r="A21" s="42" t="s">
        <v>32</v>
      </c>
      <c r="B21" s="44" t="str">
        <f t="shared" si="0"/>
        <v>Newport News/Hampton, VA</v>
      </c>
      <c r="C21" s="12"/>
      <c r="D21" s="28" t="s">
        <v>16</v>
      </c>
      <c r="E21" s="31" t="s">
        <v>17</v>
      </c>
      <c r="F21" s="13"/>
      <c r="G21" s="213">
        <v>83.0062461676781</v>
      </c>
      <c r="H21" s="208">
        <v>83.960327735068006</v>
      </c>
      <c r="I21" s="208">
        <v>88.238271657654195</v>
      </c>
      <c r="J21" s="208">
        <v>90.504294165487906</v>
      </c>
      <c r="K21" s="208">
        <v>93.437036058772605</v>
      </c>
      <c r="L21" s="214">
        <v>88.158965437210298</v>
      </c>
      <c r="M21" s="208"/>
      <c r="N21" s="215">
        <v>117.989908529087</v>
      </c>
      <c r="O21" s="216">
        <v>119.876552606931</v>
      </c>
      <c r="P21" s="217">
        <v>118.937892054278</v>
      </c>
      <c r="Q21" s="208"/>
      <c r="R21" s="218">
        <v>98.201205627639098</v>
      </c>
      <c r="S21" s="191"/>
      <c r="T21" s="192">
        <v>4.5379220600574204</v>
      </c>
      <c r="U21" s="186">
        <v>5.5051509266063903</v>
      </c>
      <c r="V21" s="186">
        <v>8.07887360473873</v>
      </c>
      <c r="W21" s="186">
        <v>13.932411502001999</v>
      </c>
      <c r="X21" s="186">
        <v>10.8391030861999</v>
      </c>
      <c r="Y21" s="193">
        <v>8.9275980467902301</v>
      </c>
      <c r="Z21" s="186"/>
      <c r="AA21" s="194">
        <v>3.7828896297943699</v>
      </c>
      <c r="AB21" s="195">
        <v>1.5272625501236601</v>
      </c>
      <c r="AC21" s="196">
        <v>2.6273848101868902</v>
      </c>
      <c r="AD21" s="186"/>
      <c r="AE21" s="197">
        <v>6.31404740885504</v>
      </c>
      <c r="AF21" s="35"/>
      <c r="AG21" s="213">
        <v>86.701635305041194</v>
      </c>
      <c r="AH21" s="208">
        <v>84.656452753154596</v>
      </c>
      <c r="AI21" s="208">
        <v>85.602882486936196</v>
      </c>
      <c r="AJ21" s="208">
        <v>87.551779121144705</v>
      </c>
      <c r="AK21" s="208">
        <v>91.629345554825306</v>
      </c>
      <c r="AL21" s="214">
        <v>87.323545076017197</v>
      </c>
      <c r="AM21" s="208"/>
      <c r="AN21" s="215">
        <v>119.008186591834</v>
      </c>
      <c r="AO21" s="216">
        <v>123.092494458378</v>
      </c>
      <c r="AP21" s="217">
        <v>121.083302475728</v>
      </c>
      <c r="AQ21" s="208"/>
      <c r="AR21" s="218">
        <v>98.553477564119802</v>
      </c>
      <c r="AS21" s="191"/>
      <c r="AT21" s="192">
        <v>1.64971996498263</v>
      </c>
      <c r="AU21" s="186">
        <v>7.9189160094558098</v>
      </c>
      <c r="AV21" s="186">
        <v>5.8822227898337198</v>
      </c>
      <c r="AW21" s="186">
        <v>8.6028039643808398</v>
      </c>
      <c r="AX21" s="186">
        <v>9.2675411274638702</v>
      </c>
      <c r="AY21" s="193">
        <v>6.7050096100615004</v>
      </c>
      <c r="AZ21" s="186"/>
      <c r="BA21" s="194">
        <v>7.03501399036303</v>
      </c>
      <c r="BB21" s="195">
        <v>4.58620566214974</v>
      </c>
      <c r="BC21" s="196">
        <v>5.7554443712363001</v>
      </c>
      <c r="BD21" s="186"/>
      <c r="BE21" s="197">
        <v>6.5566120785953803</v>
      </c>
    </row>
    <row r="22" spans="1:57" x14ac:dyDescent="0.25">
      <c r="A22" s="43" t="s">
        <v>33</v>
      </c>
      <c r="B22" s="44" t="str">
        <f t="shared" si="0"/>
        <v>Chesapeake/Suffolk, VA</v>
      </c>
      <c r="C22" s="12"/>
      <c r="D22" s="29" t="s">
        <v>16</v>
      </c>
      <c r="E22" s="32" t="s">
        <v>17</v>
      </c>
      <c r="F22" s="12"/>
      <c r="G22" s="219">
        <v>95.117330675159195</v>
      </c>
      <c r="H22" s="220">
        <v>102.399350198454</v>
      </c>
      <c r="I22" s="220">
        <v>106.888682780536</v>
      </c>
      <c r="J22" s="220">
        <v>108.57836920815301</v>
      </c>
      <c r="K22" s="220">
        <v>107.465414700507</v>
      </c>
      <c r="L22" s="221">
        <v>104.523417901909</v>
      </c>
      <c r="M22" s="208"/>
      <c r="N22" s="222">
        <v>141.90968404110899</v>
      </c>
      <c r="O22" s="223">
        <v>145.41913271743101</v>
      </c>
      <c r="P22" s="224">
        <v>143.69795089871599</v>
      </c>
      <c r="Q22" s="208"/>
      <c r="R22" s="225">
        <v>116.536606226486</v>
      </c>
      <c r="S22" s="191"/>
      <c r="T22" s="198">
        <v>1.25238796206415</v>
      </c>
      <c r="U22" s="199">
        <v>6.0062863786802101</v>
      </c>
      <c r="V22" s="199">
        <v>6.2837769032609696</v>
      </c>
      <c r="W22" s="199">
        <v>10.8548235013082</v>
      </c>
      <c r="X22" s="199">
        <v>10.301848665729</v>
      </c>
      <c r="Y22" s="200">
        <v>7.3026224302723399</v>
      </c>
      <c r="Z22" s="186"/>
      <c r="AA22" s="201">
        <v>8.8859533818024907</v>
      </c>
      <c r="AB22" s="202">
        <v>4.5661754722216701</v>
      </c>
      <c r="AC22" s="203">
        <v>6.6645308504486502</v>
      </c>
      <c r="AD22" s="186"/>
      <c r="AE22" s="204">
        <v>6.9714206046129101</v>
      </c>
      <c r="AF22" s="36"/>
      <c r="AG22" s="219">
        <v>102.62462485758</v>
      </c>
      <c r="AH22" s="220">
        <v>103.003707875335</v>
      </c>
      <c r="AI22" s="220">
        <v>104.713065449941</v>
      </c>
      <c r="AJ22" s="220">
        <v>105.71447821098501</v>
      </c>
      <c r="AK22" s="220">
        <v>103.975633417368</v>
      </c>
      <c r="AL22" s="221">
        <v>104.063646582575</v>
      </c>
      <c r="AM22" s="208"/>
      <c r="AN22" s="222">
        <v>135.114558492865</v>
      </c>
      <c r="AO22" s="223">
        <v>139.11857313622099</v>
      </c>
      <c r="AP22" s="224">
        <v>137.15656710542601</v>
      </c>
      <c r="AQ22" s="208"/>
      <c r="AR22" s="225">
        <v>114.19436910063099</v>
      </c>
      <c r="AS22" s="191"/>
      <c r="AT22" s="198">
        <v>1.8811124221951701</v>
      </c>
      <c r="AU22" s="199">
        <v>9.6705242588022493</v>
      </c>
      <c r="AV22" s="199">
        <v>9.6745933542770395</v>
      </c>
      <c r="AW22" s="199">
        <v>10.354939348295201</v>
      </c>
      <c r="AX22" s="199">
        <v>6.3785547809436398</v>
      </c>
      <c r="AY22" s="200">
        <v>7.6108160765084802</v>
      </c>
      <c r="AZ22" s="186"/>
      <c r="BA22" s="201">
        <v>4.0848285107123203</v>
      </c>
      <c r="BB22" s="202">
        <v>0.60117690705217997</v>
      </c>
      <c r="BC22" s="203">
        <v>2.2790109214864498</v>
      </c>
      <c r="BD22" s="186"/>
      <c r="BE22" s="204">
        <v>5.4350187305017501</v>
      </c>
    </row>
    <row r="23" spans="1:57" x14ac:dyDescent="0.25">
      <c r="A23" s="22" t="s">
        <v>43</v>
      </c>
      <c r="B23" s="44" t="str">
        <f t="shared" si="0"/>
        <v>Richmond CBD/Airport, VA</v>
      </c>
      <c r="C23" s="10"/>
      <c r="D23" s="27" t="s">
        <v>16</v>
      </c>
      <c r="E23" s="30" t="s">
        <v>17</v>
      </c>
      <c r="F23" s="3"/>
      <c r="G23" s="205">
        <v>116.05036862745</v>
      </c>
      <c r="H23" s="206">
        <v>130.24222797927399</v>
      </c>
      <c r="I23" s="206">
        <v>146.30637060090899</v>
      </c>
      <c r="J23" s="206">
        <v>148.789687782805</v>
      </c>
      <c r="K23" s="206">
        <v>143.00311663014301</v>
      </c>
      <c r="L23" s="207">
        <v>139.06855350277601</v>
      </c>
      <c r="M23" s="208"/>
      <c r="N23" s="209">
        <v>148.81001271617399</v>
      </c>
      <c r="O23" s="210">
        <v>141.521794342958</v>
      </c>
      <c r="P23" s="211">
        <v>145.43351624351601</v>
      </c>
      <c r="Q23" s="208"/>
      <c r="R23" s="212">
        <v>140.85828701926701</v>
      </c>
      <c r="S23" s="191"/>
      <c r="T23" s="183">
        <v>8.0934623001317707</v>
      </c>
      <c r="U23" s="184">
        <v>16.124048566616999</v>
      </c>
      <c r="V23" s="184">
        <v>25.298612751753399</v>
      </c>
      <c r="W23" s="184">
        <v>29.761878588083501</v>
      </c>
      <c r="X23" s="184">
        <v>26.581788979178601</v>
      </c>
      <c r="Y23" s="185">
        <v>23.061709205790699</v>
      </c>
      <c r="Z23" s="186"/>
      <c r="AA23" s="187">
        <v>15.767091451241001</v>
      </c>
      <c r="AB23" s="188">
        <v>2.1546217072550302</v>
      </c>
      <c r="AC23" s="189">
        <v>8.7158738772086704</v>
      </c>
      <c r="AD23" s="186"/>
      <c r="AE23" s="190">
        <v>16.9953605117738</v>
      </c>
      <c r="AF23" s="33"/>
      <c r="AG23" s="205">
        <v>118.18544559379301</v>
      </c>
      <c r="AH23" s="206">
        <v>123.801970790523</v>
      </c>
      <c r="AI23" s="206">
        <v>130.77215170392</v>
      </c>
      <c r="AJ23" s="206">
        <v>132.40344300245499</v>
      </c>
      <c r="AK23" s="206">
        <v>131.02760654039599</v>
      </c>
      <c r="AL23" s="207">
        <v>127.89568675194</v>
      </c>
      <c r="AM23" s="208"/>
      <c r="AN23" s="209">
        <v>144.11748524203</v>
      </c>
      <c r="AO23" s="210">
        <v>142.54109570142299</v>
      </c>
      <c r="AP23" s="211">
        <v>143.34683326825399</v>
      </c>
      <c r="AQ23" s="208"/>
      <c r="AR23" s="212">
        <v>132.657049377584</v>
      </c>
      <c r="AS23" s="191"/>
      <c r="AT23" s="183">
        <v>7.5385908740096301</v>
      </c>
      <c r="AU23" s="184">
        <v>13.079806488988099</v>
      </c>
      <c r="AV23" s="184">
        <v>15.9345183530068</v>
      </c>
      <c r="AW23" s="184">
        <v>15.4108722628522</v>
      </c>
      <c r="AX23" s="184">
        <v>15.307983370248399</v>
      </c>
      <c r="AY23" s="185">
        <v>13.944685660457401</v>
      </c>
      <c r="AZ23" s="186"/>
      <c r="BA23" s="187">
        <v>9.9943459976642792</v>
      </c>
      <c r="BB23" s="188">
        <v>4.0058279174405804</v>
      </c>
      <c r="BC23" s="189">
        <v>6.8518957154972604</v>
      </c>
      <c r="BD23" s="186"/>
      <c r="BE23" s="190">
        <v>10.411450782983801</v>
      </c>
    </row>
    <row r="24" spans="1:57" x14ac:dyDescent="0.25">
      <c r="A24" s="23" t="s">
        <v>44</v>
      </c>
      <c r="B24" s="44" t="str">
        <f t="shared" si="0"/>
        <v>Richmond North/Glen Allen, VA</v>
      </c>
      <c r="C24" s="11"/>
      <c r="D24" s="28" t="s">
        <v>16</v>
      </c>
      <c r="E24" s="31" t="s">
        <v>17</v>
      </c>
      <c r="F24" s="12"/>
      <c r="G24" s="213">
        <v>93.628885586924198</v>
      </c>
      <c r="H24" s="208">
        <v>102.08040816326501</v>
      </c>
      <c r="I24" s="208">
        <v>106.832639384001</v>
      </c>
      <c r="J24" s="208">
        <v>107.17733182907899</v>
      </c>
      <c r="K24" s="208">
        <v>102.900671563483</v>
      </c>
      <c r="L24" s="214">
        <v>103.18477316313999</v>
      </c>
      <c r="M24" s="208"/>
      <c r="N24" s="215">
        <v>118.399906898011</v>
      </c>
      <c r="O24" s="216">
        <v>117.99017992565</v>
      </c>
      <c r="P24" s="217">
        <v>118.200441581004</v>
      </c>
      <c r="Q24" s="208"/>
      <c r="R24" s="218">
        <v>107.73150478946</v>
      </c>
      <c r="S24" s="191"/>
      <c r="T24" s="192">
        <v>7.4434090011206502</v>
      </c>
      <c r="U24" s="186">
        <v>17.282171588871702</v>
      </c>
      <c r="V24" s="186">
        <v>17.441469294272899</v>
      </c>
      <c r="W24" s="186">
        <v>17.886167382007802</v>
      </c>
      <c r="X24" s="186">
        <v>13.973112883819701</v>
      </c>
      <c r="Y24" s="193">
        <v>15.478230926296201</v>
      </c>
      <c r="Z24" s="186"/>
      <c r="AA24" s="194">
        <v>11.462480696625001</v>
      </c>
      <c r="AB24" s="195">
        <v>8.3489771859106803</v>
      </c>
      <c r="AC24" s="196">
        <v>9.8860669950007605</v>
      </c>
      <c r="AD24" s="186"/>
      <c r="AE24" s="197">
        <v>12.890356672614301</v>
      </c>
      <c r="AF24" s="34"/>
      <c r="AG24" s="213">
        <v>94.833760617760603</v>
      </c>
      <c r="AH24" s="208">
        <v>98.131358810068605</v>
      </c>
      <c r="AI24" s="208">
        <v>101.055673997944</v>
      </c>
      <c r="AJ24" s="208">
        <v>101.70393134220301</v>
      </c>
      <c r="AK24" s="208">
        <v>100.19944689996299</v>
      </c>
      <c r="AL24" s="214">
        <v>99.407689207733299</v>
      </c>
      <c r="AM24" s="208"/>
      <c r="AN24" s="215">
        <v>117.09615502085801</v>
      </c>
      <c r="AO24" s="216">
        <v>118.12780058651001</v>
      </c>
      <c r="AP24" s="217">
        <v>117.609564981476</v>
      </c>
      <c r="AQ24" s="208"/>
      <c r="AR24" s="218">
        <v>105.178209853841</v>
      </c>
      <c r="AS24" s="191"/>
      <c r="AT24" s="192">
        <v>10.0501987386106</v>
      </c>
      <c r="AU24" s="186">
        <v>16.988435109346</v>
      </c>
      <c r="AV24" s="186">
        <v>16.065962519242799</v>
      </c>
      <c r="AW24" s="186">
        <v>17.097242791023699</v>
      </c>
      <c r="AX24" s="186">
        <v>13.1142693864082</v>
      </c>
      <c r="AY24" s="193">
        <v>14.7952076365839</v>
      </c>
      <c r="AZ24" s="186"/>
      <c r="BA24" s="194">
        <v>12.726199921240701</v>
      </c>
      <c r="BB24" s="195">
        <v>10.5078259538931</v>
      </c>
      <c r="BC24" s="196">
        <v>11.577354181545701</v>
      </c>
      <c r="BD24" s="186"/>
      <c r="BE24" s="197">
        <v>13.0601640438844</v>
      </c>
    </row>
    <row r="25" spans="1:57" x14ac:dyDescent="0.25">
      <c r="A25" s="24" t="s">
        <v>45</v>
      </c>
      <c r="B25" s="44" t="str">
        <f t="shared" si="0"/>
        <v>Richmond West/Midlothian, VA</v>
      </c>
      <c r="C25" s="12"/>
      <c r="D25" s="28" t="s">
        <v>16</v>
      </c>
      <c r="E25" s="31" t="s">
        <v>17</v>
      </c>
      <c r="F25" s="12"/>
      <c r="G25" s="213">
        <v>84.412028913324704</v>
      </c>
      <c r="H25" s="208">
        <v>90.020559105779697</v>
      </c>
      <c r="I25" s="208">
        <v>93.194160019314296</v>
      </c>
      <c r="J25" s="208">
        <v>97.220370117011697</v>
      </c>
      <c r="K25" s="208">
        <v>98.994219674355406</v>
      </c>
      <c r="L25" s="214">
        <v>93.434205746661206</v>
      </c>
      <c r="M25" s="208"/>
      <c r="N25" s="215">
        <v>108.839090698671</v>
      </c>
      <c r="O25" s="216">
        <v>107.429291598094</v>
      </c>
      <c r="P25" s="217">
        <v>108.13783560965101</v>
      </c>
      <c r="Q25" s="208"/>
      <c r="R25" s="218">
        <v>98.132970019275703</v>
      </c>
      <c r="S25" s="191"/>
      <c r="T25" s="192">
        <v>8.3362830060646598</v>
      </c>
      <c r="U25" s="186">
        <v>13.5250909699124</v>
      </c>
      <c r="V25" s="186">
        <v>16.159638821619701</v>
      </c>
      <c r="W25" s="186">
        <v>19.300040340488099</v>
      </c>
      <c r="X25" s="186">
        <v>14.772948910913099</v>
      </c>
      <c r="Y25" s="193">
        <v>14.916548484297399</v>
      </c>
      <c r="Z25" s="186"/>
      <c r="AA25" s="194">
        <v>9.5300724403603603</v>
      </c>
      <c r="AB25" s="195">
        <v>6.2890952657480099</v>
      </c>
      <c r="AC25" s="196">
        <v>7.89247827426132</v>
      </c>
      <c r="AD25" s="186"/>
      <c r="AE25" s="197">
        <v>11.7882474585855</v>
      </c>
      <c r="AF25" s="35"/>
      <c r="AG25" s="213">
        <v>87.797955365017103</v>
      </c>
      <c r="AH25" s="208">
        <v>88.925090057530596</v>
      </c>
      <c r="AI25" s="208">
        <v>90.561810606658696</v>
      </c>
      <c r="AJ25" s="208">
        <v>91.348611435832197</v>
      </c>
      <c r="AK25" s="208">
        <v>92.339609281513603</v>
      </c>
      <c r="AL25" s="214">
        <v>90.342974077860305</v>
      </c>
      <c r="AM25" s="208"/>
      <c r="AN25" s="215">
        <v>110.87253492099499</v>
      </c>
      <c r="AO25" s="216">
        <v>111.60319613210601</v>
      </c>
      <c r="AP25" s="217">
        <v>111.24249878787801</v>
      </c>
      <c r="AQ25" s="208"/>
      <c r="AR25" s="218">
        <v>97.238157280654605</v>
      </c>
      <c r="AS25" s="191"/>
      <c r="AT25" s="192">
        <v>6.1047443190383799</v>
      </c>
      <c r="AU25" s="186">
        <v>14.3078590789481</v>
      </c>
      <c r="AV25" s="186">
        <v>12.8277566846446</v>
      </c>
      <c r="AW25" s="186">
        <v>14.7559418494466</v>
      </c>
      <c r="AX25" s="186">
        <v>10.4861666737073</v>
      </c>
      <c r="AY25" s="193">
        <v>11.7248004983913</v>
      </c>
      <c r="AZ25" s="186"/>
      <c r="BA25" s="194">
        <v>12.2199530955137</v>
      </c>
      <c r="BB25" s="195">
        <v>10.1998799523138</v>
      </c>
      <c r="BC25" s="196">
        <v>11.174476977348201</v>
      </c>
      <c r="BD25" s="186"/>
      <c r="BE25" s="197">
        <v>11.1987924762331</v>
      </c>
    </row>
    <row r="26" spans="1:57" x14ac:dyDescent="0.25">
      <c r="A26" s="24" t="s">
        <v>46</v>
      </c>
      <c r="B26" s="44" t="str">
        <f t="shared" si="0"/>
        <v>Petersburg/Chester, VA</v>
      </c>
      <c r="C26" s="12"/>
      <c r="D26" s="28" t="s">
        <v>16</v>
      </c>
      <c r="E26" s="31" t="s">
        <v>17</v>
      </c>
      <c r="F26" s="12"/>
      <c r="G26" s="213">
        <v>83.809972554188604</v>
      </c>
      <c r="H26" s="208">
        <v>88.621566718306198</v>
      </c>
      <c r="I26" s="208">
        <v>89.556505934939096</v>
      </c>
      <c r="J26" s="208">
        <v>89.862898313616896</v>
      </c>
      <c r="K26" s="208">
        <v>87.086682015306096</v>
      </c>
      <c r="L26" s="214">
        <v>87.905852663091494</v>
      </c>
      <c r="M26" s="208"/>
      <c r="N26" s="215">
        <v>94.151577086821305</v>
      </c>
      <c r="O26" s="216">
        <v>95.289064609843905</v>
      </c>
      <c r="P26" s="217">
        <v>94.719230517613198</v>
      </c>
      <c r="Q26" s="208"/>
      <c r="R26" s="218">
        <v>89.969673356803199</v>
      </c>
      <c r="S26" s="191"/>
      <c r="T26" s="192">
        <v>13.7094974078266</v>
      </c>
      <c r="U26" s="186">
        <v>15.2175567859898</v>
      </c>
      <c r="V26" s="186">
        <v>15.3252566924979</v>
      </c>
      <c r="W26" s="186">
        <v>14.363449105837899</v>
      </c>
      <c r="X26" s="186">
        <v>7.7019347217125196</v>
      </c>
      <c r="Y26" s="193">
        <v>13.1649510182145</v>
      </c>
      <c r="Z26" s="186"/>
      <c r="AA26" s="194">
        <v>7.3748656404947397</v>
      </c>
      <c r="AB26" s="195">
        <v>7.5180751925704596</v>
      </c>
      <c r="AC26" s="196">
        <v>7.4488845600997404</v>
      </c>
      <c r="AD26" s="186"/>
      <c r="AE26" s="197">
        <v>11.0857676346599</v>
      </c>
      <c r="AF26" s="35"/>
      <c r="AG26" s="213">
        <v>82.956844031032205</v>
      </c>
      <c r="AH26" s="208">
        <v>86.030633278453806</v>
      </c>
      <c r="AI26" s="208">
        <v>87.939192799181697</v>
      </c>
      <c r="AJ26" s="208">
        <v>88.491744603884399</v>
      </c>
      <c r="AK26" s="208">
        <v>87.1458094941474</v>
      </c>
      <c r="AL26" s="214">
        <v>86.627979556584194</v>
      </c>
      <c r="AM26" s="208"/>
      <c r="AN26" s="215">
        <v>93.782255123183802</v>
      </c>
      <c r="AO26" s="216">
        <v>94.368020650059606</v>
      </c>
      <c r="AP26" s="217">
        <v>94.076124396386106</v>
      </c>
      <c r="AQ26" s="208"/>
      <c r="AR26" s="218">
        <v>88.933489048584093</v>
      </c>
      <c r="AS26" s="191"/>
      <c r="AT26" s="192">
        <v>12.296014695493101</v>
      </c>
      <c r="AU26" s="186">
        <v>13.867684882784101</v>
      </c>
      <c r="AV26" s="186">
        <v>14.8093973455645</v>
      </c>
      <c r="AW26" s="186">
        <v>14.161125466258</v>
      </c>
      <c r="AX26" s="186">
        <v>11.163956986799001</v>
      </c>
      <c r="AY26" s="193">
        <v>13.268667123829299</v>
      </c>
      <c r="AZ26" s="186"/>
      <c r="BA26" s="194">
        <v>10.5224731088328</v>
      </c>
      <c r="BB26" s="195">
        <v>9.5048819517710506</v>
      </c>
      <c r="BC26" s="196">
        <v>10.010192040700799</v>
      </c>
      <c r="BD26" s="186"/>
      <c r="BE26" s="197">
        <v>12.036179361821199</v>
      </c>
    </row>
    <row r="27" spans="1:57" x14ac:dyDescent="0.25">
      <c r="A27" s="99" t="s">
        <v>99</v>
      </c>
      <c r="B27" s="45" t="s">
        <v>71</v>
      </c>
      <c r="C27" s="12"/>
      <c r="D27" s="28" t="s">
        <v>16</v>
      </c>
      <c r="E27" s="31" t="s">
        <v>17</v>
      </c>
      <c r="F27" s="12"/>
      <c r="G27" s="213">
        <v>111.95791022810801</v>
      </c>
      <c r="H27" s="208">
        <v>111.312965302414</v>
      </c>
      <c r="I27" s="208">
        <v>112.592458868048</v>
      </c>
      <c r="J27" s="208">
        <v>109.142247013934</v>
      </c>
      <c r="K27" s="208">
        <v>114.79739289191799</v>
      </c>
      <c r="L27" s="214">
        <v>111.980617817588</v>
      </c>
      <c r="M27" s="208"/>
      <c r="N27" s="215">
        <v>133.40295204343201</v>
      </c>
      <c r="O27" s="216">
        <v>133.85771751162201</v>
      </c>
      <c r="P27" s="217">
        <v>133.63278558907899</v>
      </c>
      <c r="Q27" s="208"/>
      <c r="R27" s="218">
        <v>118.85773759461701</v>
      </c>
      <c r="S27" s="191"/>
      <c r="T27" s="192">
        <v>3.6507050322546699</v>
      </c>
      <c r="U27" s="186">
        <v>4.1808076082260399</v>
      </c>
      <c r="V27" s="186">
        <v>4.5696091722009102</v>
      </c>
      <c r="W27" s="186">
        <v>4.5187690694373401</v>
      </c>
      <c r="X27" s="186">
        <v>6.2123919163136403</v>
      </c>
      <c r="Y27" s="193">
        <v>4.6837440215891402</v>
      </c>
      <c r="Z27" s="186"/>
      <c r="AA27" s="194">
        <v>7.5168679923951602</v>
      </c>
      <c r="AB27" s="195">
        <v>5.0510222786225798</v>
      </c>
      <c r="AC27" s="196">
        <v>6.2530982699219999</v>
      </c>
      <c r="AD27" s="186"/>
      <c r="AE27" s="197">
        <v>4.8460604344713998</v>
      </c>
      <c r="AF27" s="35"/>
      <c r="AG27" s="213">
        <v>115.48231542358199</v>
      </c>
      <c r="AH27" s="208">
        <v>111.78374141207399</v>
      </c>
      <c r="AI27" s="208">
        <v>109.529482584663</v>
      </c>
      <c r="AJ27" s="208">
        <v>108.717058241994</v>
      </c>
      <c r="AK27" s="208">
        <v>110.82034632870101</v>
      </c>
      <c r="AL27" s="214">
        <v>111.077775411226</v>
      </c>
      <c r="AM27" s="208"/>
      <c r="AN27" s="215">
        <v>133.65198838171</v>
      </c>
      <c r="AO27" s="216">
        <v>136.032506062902</v>
      </c>
      <c r="AP27" s="217">
        <v>134.851256502524</v>
      </c>
      <c r="AQ27" s="208"/>
      <c r="AR27" s="218">
        <v>118.82051364869901</v>
      </c>
      <c r="AS27" s="191"/>
      <c r="AT27" s="192">
        <v>4.2958485154798396</v>
      </c>
      <c r="AU27" s="186">
        <v>5.7933333121994499</v>
      </c>
      <c r="AV27" s="186">
        <v>3.2942743919530799</v>
      </c>
      <c r="AW27" s="186">
        <v>5.4025549586599402</v>
      </c>
      <c r="AX27" s="186">
        <v>5.3996608374811403</v>
      </c>
      <c r="AY27" s="193">
        <v>4.7898571993361498</v>
      </c>
      <c r="AZ27" s="186"/>
      <c r="BA27" s="194">
        <v>7.0472191425251998</v>
      </c>
      <c r="BB27" s="195">
        <v>6.7614797698137696</v>
      </c>
      <c r="BC27" s="196">
        <v>6.8993946780290196</v>
      </c>
      <c r="BD27" s="186"/>
      <c r="BE27" s="197">
        <v>5.2173126164322703</v>
      </c>
    </row>
    <row r="28" spans="1:57" x14ac:dyDescent="0.25">
      <c r="A28" s="24" t="s">
        <v>48</v>
      </c>
      <c r="B28" s="44" t="str">
        <f t="shared" si="0"/>
        <v>Roanoke, VA</v>
      </c>
      <c r="C28" s="12"/>
      <c r="D28" s="28" t="s">
        <v>16</v>
      </c>
      <c r="E28" s="31" t="s">
        <v>17</v>
      </c>
      <c r="F28" s="12"/>
      <c r="G28" s="213">
        <v>90.906626420454501</v>
      </c>
      <c r="H28" s="208">
        <v>100.657138703111</v>
      </c>
      <c r="I28" s="208">
        <v>104.495667466027</v>
      </c>
      <c r="J28" s="208">
        <v>105.742881355932</v>
      </c>
      <c r="K28" s="208">
        <v>99.464274308525802</v>
      </c>
      <c r="L28" s="214">
        <v>100.75398676880199</v>
      </c>
      <c r="M28" s="208"/>
      <c r="N28" s="215">
        <v>108.087609551298</v>
      </c>
      <c r="O28" s="216">
        <v>109.31112107623299</v>
      </c>
      <c r="P28" s="217">
        <v>108.697755853722</v>
      </c>
      <c r="Q28" s="208"/>
      <c r="R28" s="218">
        <v>103.185674478537</v>
      </c>
      <c r="S28" s="191"/>
      <c r="T28" s="192">
        <v>-1.79874732734016</v>
      </c>
      <c r="U28" s="186">
        <v>5.86085492965148</v>
      </c>
      <c r="V28" s="186">
        <v>6.9432449702153596</v>
      </c>
      <c r="W28" s="186">
        <v>9.4740343086552006</v>
      </c>
      <c r="X28" s="186">
        <v>3.6262185159118299</v>
      </c>
      <c r="Y28" s="193">
        <v>5.3259231929381903</v>
      </c>
      <c r="Z28" s="186"/>
      <c r="AA28" s="194">
        <v>10.1977943370932</v>
      </c>
      <c r="AB28" s="195">
        <v>9.3886160155430893</v>
      </c>
      <c r="AC28" s="196">
        <v>9.7767241354784904</v>
      </c>
      <c r="AD28" s="186"/>
      <c r="AE28" s="197">
        <v>6.7908128921471098</v>
      </c>
      <c r="AF28" s="35"/>
      <c r="AG28" s="213">
        <v>90.696216122608007</v>
      </c>
      <c r="AH28" s="208">
        <v>96.330101010101004</v>
      </c>
      <c r="AI28" s="208">
        <v>100.86758788282199</v>
      </c>
      <c r="AJ28" s="208">
        <v>99.356868305826794</v>
      </c>
      <c r="AK28" s="208">
        <v>97.248667672886896</v>
      </c>
      <c r="AL28" s="214">
        <v>97.221891664246201</v>
      </c>
      <c r="AM28" s="208"/>
      <c r="AN28" s="215">
        <v>105.808493612606</v>
      </c>
      <c r="AO28" s="216">
        <v>106.958414260574</v>
      </c>
      <c r="AP28" s="217">
        <v>106.381996164347</v>
      </c>
      <c r="AQ28" s="208"/>
      <c r="AR28" s="218">
        <v>100.050541937685</v>
      </c>
      <c r="AS28" s="191"/>
      <c r="AT28" s="192">
        <v>7.0209898650327398</v>
      </c>
      <c r="AU28" s="186">
        <v>12.219067155984799</v>
      </c>
      <c r="AV28" s="186">
        <v>14.2601512466715</v>
      </c>
      <c r="AW28" s="186">
        <v>12.8564021355931</v>
      </c>
      <c r="AX28" s="186">
        <v>11.997182499261701</v>
      </c>
      <c r="AY28" s="193">
        <v>11.982884201705099</v>
      </c>
      <c r="AZ28" s="186"/>
      <c r="BA28" s="194">
        <v>13.042176606768299</v>
      </c>
      <c r="BB28" s="195">
        <v>10.560672212970699</v>
      </c>
      <c r="BC28" s="196">
        <v>11.7495411730408</v>
      </c>
      <c r="BD28" s="186"/>
      <c r="BE28" s="197">
        <v>11.8563062398198</v>
      </c>
    </row>
    <row r="29" spans="1:57" x14ac:dyDescent="0.25">
      <c r="A29" s="24" t="s">
        <v>49</v>
      </c>
      <c r="B29" s="44" t="str">
        <f t="shared" si="0"/>
        <v>Charlottesville, VA</v>
      </c>
      <c r="C29" s="12"/>
      <c r="D29" s="28" t="s">
        <v>16</v>
      </c>
      <c r="E29" s="31" t="s">
        <v>17</v>
      </c>
      <c r="F29" s="12"/>
      <c r="G29" s="213">
        <v>131.71639162035001</v>
      </c>
      <c r="H29" s="208">
        <v>128.94347923322599</v>
      </c>
      <c r="I29" s="208">
        <v>130.52656280115599</v>
      </c>
      <c r="J29" s="208">
        <v>135.02458220211099</v>
      </c>
      <c r="K29" s="208">
        <v>142.44307259073801</v>
      </c>
      <c r="L29" s="214">
        <v>133.89395547604801</v>
      </c>
      <c r="M29" s="208"/>
      <c r="N29" s="215">
        <v>174.594288449266</v>
      </c>
      <c r="O29" s="216">
        <v>184.043547409875</v>
      </c>
      <c r="P29" s="217">
        <v>179.44153069153001</v>
      </c>
      <c r="Q29" s="208"/>
      <c r="R29" s="218">
        <v>147.508719806763</v>
      </c>
      <c r="S29" s="191"/>
      <c r="T29" s="192">
        <v>10.0017267619557</v>
      </c>
      <c r="U29" s="186">
        <v>13.8398581796312</v>
      </c>
      <c r="V29" s="186">
        <v>12.385916409233101</v>
      </c>
      <c r="W29" s="186">
        <v>15.228981966592</v>
      </c>
      <c r="X29" s="186">
        <v>16.5812644482336</v>
      </c>
      <c r="Y29" s="193">
        <v>13.7634253435975</v>
      </c>
      <c r="Z29" s="186"/>
      <c r="AA29" s="194">
        <v>9.1523546817037804</v>
      </c>
      <c r="AB29" s="195">
        <v>12.040477922168201</v>
      </c>
      <c r="AC29" s="196">
        <v>10.6516004921882</v>
      </c>
      <c r="AD29" s="186"/>
      <c r="AE29" s="197">
        <v>11.894523718550699</v>
      </c>
      <c r="AF29" s="35"/>
      <c r="AG29" s="213">
        <v>136.815968233246</v>
      </c>
      <c r="AH29" s="208">
        <v>132.333830988611</v>
      </c>
      <c r="AI29" s="208">
        <v>131.35044819452</v>
      </c>
      <c r="AJ29" s="208">
        <v>135.130646412944</v>
      </c>
      <c r="AK29" s="208">
        <v>141.39585415089499</v>
      </c>
      <c r="AL29" s="214">
        <v>135.479850910088</v>
      </c>
      <c r="AM29" s="208"/>
      <c r="AN29" s="215">
        <v>180.492665146208</v>
      </c>
      <c r="AO29" s="216">
        <v>185.096755298349</v>
      </c>
      <c r="AP29" s="217">
        <v>182.841552026811</v>
      </c>
      <c r="AQ29" s="208"/>
      <c r="AR29" s="218">
        <v>150.368707872919</v>
      </c>
      <c r="AS29" s="191"/>
      <c r="AT29" s="192">
        <v>13.3067589730667</v>
      </c>
      <c r="AU29" s="186">
        <v>15.939828856020499</v>
      </c>
      <c r="AV29" s="186">
        <v>14.656967865898901</v>
      </c>
      <c r="AW29" s="186">
        <v>16.818091919867602</v>
      </c>
      <c r="AX29" s="186">
        <v>17.914383958978298</v>
      </c>
      <c r="AY29" s="193">
        <v>15.8575622945978</v>
      </c>
      <c r="AZ29" s="186"/>
      <c r="BA29" s="194">
        <v>13.613016175016501</v>
      </c>
      <c r="BB29" s="195">
        <v>12.205466958029399</v>
      </c>
      <c r="BC29" s="196">
        <v>12.8655283566147</v>
      </c>
      <c r="BD29" s="186"/>
      <c r="BE29" s="197">
        <v>14.170397470712</v>
      </c>
    </row>
    <row r="30" spans="1:57" x14ac:dyDescent="0.25">
      <c r="A30" s="24" t="s">
        <v>50</v>
      </c>
      <c r="B30" s="46" t="s">
        <v>73</v>
      </c>
      <c r="C30" s="12"/>
      <c r="D30" s="28" t="s">
        <v>16</v>
      </c>
      <c r="E30" s="31" t="s">
        <v>17</v>
      </c>
      <c r="F30" s="12"/>
      <c r="G30" s="213">
        <v>90.455843915343905</v>
      </c>
      <c r="H30" s="208">
        <v>96.335131052865293</v>
      </c>
      <c r="I30" s="208">
        <v>97.624838640735106</v>
      </c>
      <c r="J30" s="208">
        <v>97.265207075962493</v>
      </c>
      <c r="K30" s="208">
        <v>95.042233383201506</v>
      </c>
      <c r="L30" s="214">
        <v>95.543435063488502</v>
      </c>
      <c r="M30" s="208"/>
      <c r="N30" s="215">
        <v>102.726099410278</v>
      </c>
      <c r="O30" s="216">
        <v>103.93802374723199</v>
      </c>
      <c r="P30" s="217">
        <v>103.34584336729399</v>
      </c>
      <c r="Q30" s="208"/>
      <c r="R30" s="218">
        <v>97.900751197064807</v>
      </c>
      <c r="S30" s="191"/>
      <c r="T30" s="192">
        <v>1.0430745787462601</v>
      </c>
      <c r="U30" s="186">
        <v>-0.31718415437652703</v>
      </c>
      <c r="V30" s="186">
        <v>-0.50344236103255102</v>
      </c>
      <c r="W30" s="186">
        <v>-2.3242873000039102</v>
      </c>
      <c r="X30" s="186">
        <v>-4.7167112201756796</v>
      </c>
      <c r="Y30" s="193">
        <v>-1.6290019512807301</v>
      </c>
      <c r="Z30" s="186"/>
      <c r="AA30" s="194">
        <v>-3.2331158184704498</v>
      </c>
      <c r="AB30" s="195">
        <v>-2.4963454961570899</v>
      </c>
      <c r="AC30" s="196">
        <v>-2.8471409454949699</v>
      </c>
      <c r="AD30" s="186"/>
      <c r="AE30" s="197">
        <v>-2.0981040803686901</v>
      </c>
      <c r="AF30" s="35"/>
      <c r="AG30" s="213">
        <v>90.231967419422404</v>
      </c>
      <c r="AH30" s="208">
        <v>94.138581081081</v>
      </c>
      <c r="AI30" s="208">
        <v>97.467532022968101</v>
      </c>
      <c r="AJ30" s="208">
        <v>100.091277340776</v>
      </c>
      <c r="AK30" s="208">
        <v>97.862221932930595</v>
      </c>
      <c r="AL30" s="214">
        <v>96.340517708997993</v>
      </c>
      <c r="AM30" s="208"/>
      <c r="AN30" s="215">
        <v>107.053772161629</v>
      </c>
      <c r="AO30" s="216">
        <v>106.96770033996999</v>
      </c>
      <c r="AP30" s="217">
        <v>107.01096804579301</v>
      </c>
      <c r="AQ30" s="208"/>
      <c r="AR30" s="218">
        <v>99.761125933955299</v>
      </c>
      <c r="AS30" s="191"/>
      <c r="AT30" s="192">
        <v>4.1912963612371303</v>
      </c>
      <c r="AU30" s="186">
        <v>5.1879364835801898</v>
      </c>
      <c r="AV30" s="186">
        <v>7.2666190368891899</v>
      </c>
      <c r="AW30" s="186">
        <v>7.3160711072067297</v>
      </c>
      <c r="AX30" s="186">
        <v>2.8911179610762798</v>
      </c>
      <c r="AY30" s="193">
        <v>5.4089468767769704</v>
      </c>
      <c r="AZ30" s="186"/>
      <c r="BA30" s="194">
        <v>4.4420897351397697</v>
      </c>
      <c r="BB30" s="195">
        <v>2.4214576816942799</v>
      </c>
      <c r="BC30" s="196">
        <v>3.4314537856376401</v>
      </c>
      <c r="BD30" s="186"/>
      <c r="BE30" s="197">
        <v>4.5826634141704101</v>
      </c>
    </row>
    <row r="31" spans="1:57" x14ac:dyDescent="0.25">
      <c r="A31" s="24" t="s">
        <v>51</v>
      </c>
      <c r="B31" s="44" t="str">
        <f t="shared" si="0"/>
        <v>Staunton &amp; Harrisonburg, VA</v>
      </c>
      <c r="C31" s="12"/>
      <c r="D31" s="28" t="s">
        <v>16</v>
      </c>
      <c r="E31" s="31" t="s">
        <v>17</v>
      </c>
      <c r="F31" s="12"/>
      <c r="G31" s="213">
        <v>92.923343383584495</v>
      </c>
      <c r="H31" s="208">
        <v>93.894755955839599</v>
      </c>
      <c r="I31" s="208">
        <v>93.416860567085607</v>
      </c>
      <c r="J31" s="208">
        <v>93.971212914485093</v>
      </c>
      <c r="K31" s="208">
        <v>96.184557444314095</v>
      </c>
      <c r="L31" s="214">
        <v>94.106824170559307</v>
      </c>
      <c r="M31" s="208"/>
      <c r="N31" s="215">
        <v>114.72197521097</v>
      </c>
      <c r="O31" s="216">
        <v>116.83817953230999</v>
      </c>
      <c r="P31" s="217">
        <v>115.805273522975</v>
      </c>
      <c r="Q31" s="208"/>
      <c r="R31" s="218">
        <v>100.996727020067</v>
      </c>
      <c r="S31" s="191"/>
      <c r="T31" s="192">
        <v>4.61866547937466</v>
      </c>
      <c r="U31" s="186">
        <v>1.01222883042691</v>
      </c>
      <c r="V31" s="186">
        <v>0.318232924852138</v>
      </c>
      <c r="W31" s="186">
        <v>3.1994246004375801</v>
      </c>
      <c r="X31" s="186">
        <v>3.73626819860826</v>
      </c>
      <c r="Y31" s="193">
        <v>2.5057824332825298</v>
      </c>
      <c r="Z31" s="186"/>
      <c r="AA31" s="194">
        <v>8.3807305648329908</v>
      </c>
      <c r="AB31" s="195">
        <v>8.0656629097460506</v>
      </c>
      <c r="AC31" s="196">
        <v>8.2067482440964898</v>
      </c>
      <c r="AD31" s="186"/>
      <c r="AE31" s="197">
        <v>4.2772051484750504</v>
      </c>
      <c r="AF31" s="35"/>
      <c r="AG31" s="213">
        <v>93.2036050709428</v>
      </c>
      <c r="AH31" s="208">
        <v>92.887110353575295</v>
      </c>
      <c r="AI31" s="208">
        <v>93.927429602887997</v>
      </c>
      <c r="AJ31" s="208">
        <v>94.809828091957101</v>
      </c>
      <c r="AK31" s="208">
        <v>95.635805579276905</v>
      </c>
      <c r="AL31" s="214">
        <v>94.153961482276401</v>
      </c>
      <c r="AM31" s="208"/>
      <c r="AN31" s="215">
        <v>110.872474158052</v>
      </c>
      <c r="AO31" s="216">
        <v>113.025820507695</v>
      </c>
      <c r="AP31" s="217">
        <v>111.949649713371</v>
      </c>
      <c r="AQ31" s="208"/>
      <c r="AR31" s="218">
        <v>99.653413842826197</v>
      </c>
      <c r="AS31" s="191"/>
      <c r="AT31" s="192">
        <v>6.0176675046295802</v>
      </c>
      <c r="AU31" s="186">
        <v>3.2422076559195898</v>
      </c>
      <c r="AV31" s="186">
        <v>3.2879777628582501</v>
      </c>
      <c r="AW31" s="186">
        <v>5.3143232034245802</v>
      </c>
      <c r="AX31" s="186">
        <v>3.9350107439274802</v>
      </c>
      <c r="AY31" s="193">
        <v>4.3227127860121097</v>
      </c>
      <c r="AZ31" s="186"/>
      <c r="BA31" s="194">
        <v>4.2479278655249404</v>
      </c>
      <c r="BB31" s="195">
        <v>4.1887719251036097</v>
      </c>
      <c r="BC31" s="196">
        <v>4.19798019276217</v>
      </c>
      <c r="BD31" s="186"/>
      <c r="BE31" s="197">
        <v>3.9126714004094101</v>
      </c>
    </row>
    <row r="32" spans="1:57" x14ac:dyDescent="0.25">
      <c r="A32" s="24" t="s">
        <v>52</v>
      </c>
      <c r="B32" s="44" t="str">
        <f t="shared" si="0"/>
        <v>Blacksburg &amp; Wytheville, VA</v>
      </c>
      <c r="C32" s="12"/>
      <c r="D32" s="28" t="s">
        <v>16</v>
      </c>
      <c r="E32" s="31" t="s">
        <v>17</v>
      </c>
      <c r="F32" s="12"/>
      <c r="G32" s="213">
        <v>93.271176715176694</v>
      </c>
      <c r="H32" s="208">
        <v>94.986125827814504</v>
      </c>
      <c r="I32" s="208">
        <v>95.877186419364904</v>
      </c>
      <c r="J32" s="208">
        <v>95.108260600433297</v>
      </c>
      <c r="K32" s="208">
        <v>101.131304347826</v>
      </c>
      <c r="L32" s="214">
        <v>96.328861931781105</v>
      </c>
      <c r="M32" s="208"/>
      <c r="N32" s="215">
        <v>125.903971068595</v>
      </c>
      <c r="O32" s="216">
        <v>122.321803403606</v>
      </c>
      <c r="P32" s="217">
        <v>124.18890429283699</v>
      </c>
      <c r="Q32" s="208"/>
      <c r="R32" s="218">
        <v>106.05433010697899</v>
      </c>
      <c r="S32" s="191"/>
      <c r="T32" s="192">
        <v>9.4570988787258603</v>
      </c>
      <c r="U32" s="186">
        <v>10.8957436131039</v>
      </c>
      <c r="V32" s="186">
        <v>11.048352725825399</v>
      </c>
      <c r="W32" s="186">
        <v>8.7862323387192696</v>
      </c>
      <c r="X32" s="186">
        <v>14.1777072015757</v>
      </c>
      <c r="Y32" s="193">
        <v>11.0776843214368</v>
      </c>
      <c r="Z32" s="186"/>
      <c r="AA32" s="194">
        <v>8.8693948108907001</v>
      </c>
      <c r="AB32" s="195">
        <v>10.783421471319</v>
      </c>
      <c r="AC32" s="196">
        <v>9.8082194799033608</v>
      </c>
      <c r="AD32" s="186"/>
      <c r="AE32" s="197">
        <v>10.904717235369301</v>
      </c>
      <c r="AF32" s="35"/>
      <c r="AG32" s="213">
        <v>92.957671187923793</v>
      </c>
      <c r="AH32" s="208">
        <v>94.008249929978504</v>
      </c>
      <c r="AI32" s="208">
        <v>94.079951915035906</v>
      </c>
      <c r="AJ32" s="208">
        <v>93.933827444145095</v>
      </c>
      <c r="AK32" s="208">
        <v>97.607604530941103</v>
      </c>
      <c r="AL32" s="214">
        <v>94.662209526455598</v>
      </c>
      <c r="AM32" s="208"/>
      <c r="AN32" s="215">
        <v>120.615575580235</v>
      </c>
      <c r="AO32" s="216">
        <v>116.970272315797</v>
      </c>
      <c r="AP32" s="217">
        <v>118.89264115872901</v>
      </c>
      <c r="AQ32" s="208"/>
      <c r="AR32" s="218">
        <v>102.686582385802</v>
      </c>
      <c r="AS32" s="191"/>
      <c r="AT32" s="192">
        <v>10.146111800741901</v>
      </c>
      <c r="AU32" s="186">
        <v>11.729435219671601</v>
      </c>
      <c r="AV32" s="186">
        <v>11.516752188664601</v>
      </c>
      <c r="AW32" s="186">
        <v>10.8404714358236</v>
      </c>
      <c r="AX32" s="186">
        <v>10.018747847823001</v>
      </c>
      <c r="AY32" s="193">
        <v>10.8495917423098</v>
      </c>
      <c r="AZ32" s="186"/>
      <c r="BA32" s="194">
        <v>8.3548301666004203</v>
      </c>
      <c r="BB32" s="195">
        <v>10.1485996429717</v>
      </c>
      <c r="BC32" s="196">
        <v>9.2208038614385703</v>
      </c>
      <c r="BD32" s="186"/>
      <c r="BE32" s="197">
        <v>10.083364107668199</v>
      </c>
    </row>
    <row r="33" spans="1:64" x14ac:dyDescent="0.25">
      <c r="A33" s="24" t="s">
        <v>53</v>
      </c>
      <c r="B33" s="44" t="str">
        <f t="shared" si="0"/>
        <v>Lynchburg, VA</v>
      </c>
      <c r="C33" s="12"/>
      <c r="D33" s="28" t="s">
        <v>16</v>
      </c>
      <c r="E33" s="31" t="s">
        <v>17</v>
      </c>
      <c r="F33" s="12"/>
      <c r="G33" s="213">
        <v>98.052927419354802</v>
      </c>
      <c r="H33" s="208">
        <v>101.07080088987701</v>
      </c>
      <c r="I33" s="208">
        <v>101.571453488372</v>
      </c>
      <c r="J33" s="208">
        <v>101.62108733371799</v>
      </c>
      <c r="K33" s="208">
        <v>104.250089916506</v>
      </c>
      <c r="L33" s="214">
        <v>101.44892526776999</v>
      </c>
      <c r="M33" s="208"/>
      <c r="N33" s="215">
        <v>129.644191536748</v>
      </c>
      <c r="O33" s="216">
        <v>136.695899193548</v>
      </c>
      <c r="P33" s="217">
        <v>133.34540529100499</v>
      </c>
      <c r="Q33" s="208"/>
      <c r="R33" s="218">
        <v>113.094923885325</v>
      </c>
      <c r="S33" s="191"/>
      <c r="T33" s="192">
        <v>4.5769280360708597</v>
      </c>
      <c r="U33" s="186">
        <v>5.7444811445803499</v>
      </c>
      <c r="V33" s="186">
        <v>7.2823861771656597</v>
      </c>
      <c r="W33" s="186">
        <v>7.0222119010295803</v>
      </c>
      <c r="X33" s="186">
        <v>7.68929496821639</v>
      </c>
      <c r="Y33" s="193">
        <v>6.5440773866436697</v>
      </c>
      <c r="Z33" s="186"/>
      <c r="AA33" s="194">
        <v>3.7526048484112402</v>
      </c>
      <c r="AB33" s="195">
        <v>7.1462835080318303</v>
      </c>
      <c r="AC33" s="196">
        <v>5.5612221290853903</v>
      </c>
      <c r="AD33" s="186"/>
      <c r="AE33" s="197">
        <v>5.8581006978954004</v>
      </c>
      <c r="AF33" s="35"/>
      <c r="AG33" s="213">
        <v>98.686713499145597</v>
      </c>
      <c r="AH33" s="208">
        <v>100.901674831598</v>
      </c>
      <c r="AI33" s="208">
        <v>100.765845830413</v>
      </c>
      <c r="AJ33" s="208">
        <v>103.812667578659</v>
      </c>
      <c r="AK33" s="208">
        <v>104.135928980847</v>
      </c>
      <c r="AL33" s="214">
        <v>101.853216456567</v>
      </c>
      <c r="AM33" s="208"/>
      <c r="AN33" s="215">
        <v>117.741002938546</v>
      </c>
      <c r="AO33" s="216">
        <v>121.318951151175</v>
      </c>
      <c r="AP33" s="217">
        <v>119.572592915939</v>
      </c>
      <c r="AQ33" s="208"/>
      <c r="AR33" s="218">
        <v>107.601358808892</v>
      </c>
      <c r="AS33" s="191"/>
      <c r="AT33" s="192">
        <v>5.56071271857141</v>
      </c>
      <c r="AU33" s="186">
        <v>7.8049523812517396</v>
      </c>
      <c r="AV33" s="186">
        <v>7.8351829044754702</v>
      </c>
      <c r="AW33" s="186">
        <v>10.857941450180601</v>
      </c>
      <c r="AX33" s="186">
        <v>8.5872188392048994</v>
      </c>
      <c r="AY33" s="193">
        <v>8.3218256465678593</v>
      </c>
      <c r="AZ33" s="186"/>
      <c r="BA33" s="194">
        <v>5.5646208844171099</v>
      </c>
      <c r="BB33" s="195">
        <v>6.2298428691644903</v>
      </c>
      <c r="BC33" s="196">
        <v>5.9005242283254997</v>
      </c>
      <c r="BD33" s="186"/>
      <c r="BE33" s="197">
        <v>7.3596576700807903</v>
      </c>
    </row>
    <row r="34" spans="1:64" x14ac:dyDescent="0.25">
      <c r="A34" s="24" t="s">
        <v>78</v>
      </c>
      <c r="B34" s="44" t="str">
        <f t="shared" si="0"/>
        <v>Central Virginia</v>
      </c>
      <c r="C34" s="12"/>
      <c r="D34" s="28" t="s">
        <v>16</v>
      </c>
      <c r="E34" s="31" t="s">
        <v>17</v>
      </c>
      <c r="F34" s="12"/>
      <c r="G34" s="213">
        <v>100.769287724344</v>
      </c>
      <c r="H34" s="208">
        <v>107.441869575757</v>
      </c>
      <c r="I34" s="208">
        <v>112.590160200474</v>
      </c>
      <c r="J34" s="208">
        <v>114.65378426907201</v>
      </c>
      <c r="K34" s="208">
        <v>113.46826039186899</v>
      </c>
      <c r="L34" s="214">
        <v>110.38148744222801</v>
      </c>
      <c r="M34" s="208"/>
      <c r="N34" s="215">
        <v>127.46158103283101</v>
      </c>
      <c r="O34" s="216">
        <v>128.52767963407001</v>
      </c>
      <c r="P34" s="217">
        <v>127.98938000175799</v>
      </c>
      <c r="Q34" s="208"/>
      <c r="R34" s="218">
        <v>115.75199798826399</v>
      </c>
      <c r="S34" s="191"/>
      <c r="T34" s="192">
        <v>9.4122704677313003</v>
      </c>
      <c r="U34" s="186">
        <v>15.404679866063899</v>
      </c>
      <c r="V34" s="186">
        <v>17.682400766281098</v>
      </c>
      <c r="W34" s="186">
        <v>19.817739992254701</v>
      </c>
      <c r="X34" s="186">
        <v>17.320765893198999</v>
      </c>
      <c r="Y34" s="193">
        <v>16.4691171692571</v>
      </c>
      <c r="Z34" s="186"/>
      <c r="AA34" s="194">
        <v>11.0136037149849</v>
      </c>
      <c r="AB34" s="195">
        <v>7.7954429657770703</v>
      </c>
      <c r="AC34" s="196">
        <v>9.3364470091232192</v>
      </c>
      <c r="AD34" s="186"/>
      <c r="AE34" s="197">
        <v>13.1866641813507</v>
      </c>
      <c r="AF34" s="35"/>
      <c r="AG34" s="213">
        <v>102.687237337467</v>
      </c>
      <c r="AH34" s="208">
        <v>104.75258630525801</v>
      </c>
      <c r="AI34" s="208">
        <v>107.008264544498</v>
      </c>
      <c r="AJ34" s="208">
        <v>108.806569304755</v>
      </c>
      <c r="AK34" s="208">
        <v>108.857256997961</v>
      </c>
      <c r="AL34" s="214">
        <v>106.63845315082099</v>
      </c>
      <c r="AM34" s="208"/>
      <c r="AN34" s="215">
        <v>126.417659527871</v>
      </c>
      <c r="AO34" s="216">
        <v>128.05702314591699</v>
      </c>
      <c r="AP34" s="217">
        <v>127.23936766278401</v>
      </c>
      <c r="AQ34" s="208"/>
      <c r="AR34" s="218">
        <v>113.14987245602499</v>
      </c>
      <c r="AS34" s="191"/>
      <c r="AT34" s="192">
        <v>10.0111875601796</v>
      </c>
      <c r="AU34" s="186">
        <v>14.605055288887799</v>
      </c>
      <c r="AV34" s="186">
        <v>14.242330544352001</v>
      </c>
      <c r="AW34" s="186">
        <v>15.8830582623255</v>
      </c>
      <c r="AX34" s="186">
        <v>14.0683404681224</v>
      </c>
      <c r="AY34" s="193">
        <v>13.9169589664779</v>
      </c>
      <c r="AZ34" s="186"/>
      <c r="BA34" s="194">
        <v>11.592247264639999</v>
      </c>
      <c r="BB34" s="195">
        <v>9.1090111322773204</v>
      </c>
      <c r="BC34" s="196">
        <v>10.292144660183</v>
      </c>
      <c r="BD34" s="186"/>
      <c r="BE34" s="197">
        <v>12.0700513959936</v>
      </c>
    </row>
    <row r="35" spans="1:64" x14ac:dyDescent="0.25">
      <c r="A35" s="24" t="s">
        <v>79</v>
      </c>
      <c r="B35" s="44" t="str">
        <f t="shared" si="0"/>
        <v>Chesapeake Bay</v>
      </c>
      <c r="C35" s="12"/>
      <c r="D35" s="28" t="s">
        <v>16</v>
      </c>
      <c r="E35" s="31" t="s">
        <v>17</v>
      </c>
      <c r="F35" s="12"/>
      <c r="G35" s="213">
        <v>113.157968476357</v>
      </c>
      <c r="H35" s="208">
        <v>113.443351134846</v>
      </c>
      <c r="I35" s="208">
        <v>109.894907161803</v>
      </c>
      <c r="J35" s="208">
        <v>105.147051114023</v>
      </c>
      <c r="K35" s="208">
        <v>109.876731571627</v>
      </c>
      <c r="L35" s="214">
        <v>110.14386951631</v>
      </c>
      <c r="M35" s="208"/>
      <c r="N35" s="215">
        <v>131.95964547677201</v>
      </c>
      <c r="O35" s="216">
        <v>143.62262257696599</v>
      </c>
      <c r="P35" s="217">
        <v>137.99411799410001</v>
      </c>
      <c r="Q35" s="208"/>
      <c r="R35" s="218">
        <v>119.133808798324</v>
      </c>
      <c r="S35" s="191"/>
      <c r="T35" s="192">
        <v>-0.53440200512299996</v>
      </c>
      <c r="U35" s="186">
        <v>2.90582315363205</v>
      </c>
      <c r="V35" s="186">
        <v>-4.6433149548314399</v>
      </c>
      <c r="W35" s="186">
        <v>-8.1210079656130105</v>
      </c>
      <c r="X35" s="186">
        <v>-5.8759857288536299</v>
      </c>
      <c r="Y35" s="193">
        <v>-3.4866680316718002</v>
      </c>
      <c r="Z35" s="186"/>
      <c r="AA35" s="194">
        <v>-9.7721121255326899</v>
      </c>
      <c r="AB35" s="195">
        <v>-4.7050293383736799</v>
      </c>
      <c r="AC35" s="196">
        <v>-7.0965082093109304</v>
      </c>
      <c r="AD35" s="186"/>
      <c r="AE35" s="197">
        <v>-5.2709978883936497</v>
      </c>
      <c r="AF35" s="35"/>
      <c r="AG35" s="213">
        <v>129.77793863439899</v>
      </c>
      <c r="AH35" s="208">
        <v>119.61373563218299</v>
      </c>
      <c r="AI35" s="208">
        <v>112.040648978128</v>
      </c>
      <c r="AJ35" s="208">
        <v>110.09267074047401</v>
      </c>
      <c r="AK35" s="208">
        <v>111.56896355353</v>
      </c>
      <c r="AL35" s="214">
        <v>116.16496534389501</v>
      </c>
      <c r="AM35" s="208"/>
      <c r="AN35" s="215">
        <v>141.90605348988899</v>
      </c>
      <c r="AO35" s="216">
        <v>149.401582667486</v>
      </c>
      <c r="AP35" s="217">
        <v>145.765302215189</v>
      </c>
      <c r="AQ35" s="208"/>
      <c r="AR35" s="218">
        <v>125.78366702658199</v>
      </c>
      <c r="AS35" s="191"/>
      <c r="AT35" s="192">
        <v>6.5821365862016199</v>
      </c>
      <c r="AU35" s="186">
        <v>1.51704070782212</v>
      </c>
      <c r="AV35" s="186">
        <v>-5.7677594428000001</v>
      </c>
      <c r="AW35" s="186">
        <v>0.12946716416870599</v>
      </c>
      <c r="AX35" s="186">
        <v>2.29021592410384</v>
      </c>
      <c r="AY35" s="193">
        <v>0.73030692548645704</v>
      </c>
      <c r="AZ35" s="186"/>
      <c r="BA35" s="194">
        <v>-1.9667245128995501</v>
      </c>
      <c r="BB35" s="195">
        <v>-1.4771504001350799</v>
      </c>
      <c r="BC35" s="196">
        <v>-1.7227462835390299</v>
      </c>
      <c r="BD35" s="186"/>
      <c r="BE35" s="197">
        <v>-0.434340376252144</v>
      </c>
    </row>
    <row r="36" spans="1:64" x14ac:dyDescent="0.25">
      <c r="A36" s="24" t="s">
        <v>80</v>
      </c>
      <c r="B36" s="44" t="str">
        <f t="shared" si="0"/>
        <v>Coastal Virginia - Eastern Shore</v>
      </c>
      <c r="C36" s="12"/>
      <c r="D36" s="28" t="s">
        <v>16</v>
      </c>
      <c r="E36" s="31" t="s">
        <v>17</v>
      </c>
      <c r="F36" s="12"/>
      <c r="G36" s="213">
        <v>164.02073643410799</v>
      </c>
      <c r="H36" s="208">
        <v>164.702213197969</v>
      </c>
      <c r="I36" s="208">
        <v>160.175479186834</v>
      </c>
      <c r="J36" s="208">
        <v>161.63504863813199</v>
      </c>
      <c r="K36" s="208">
        <v>165.47858481724401</v>
      </c>
      <c r="L36" s="214">
        <v>163.161751585839</v>
      </c>
      <c r="M36" s="208"/>
      <c r="N36" s="215">
        <v>211.59255936675399</v>
      </c>
      <c r="O36" s="216">
        <v>220.184502572898</v>
      </c>
      <c r="P36" s="217">
        <v>215.94262700825001</v>
      </c>
      <c r="Q36" s="208"/>
      <c r="R36" s="218">
        <v>180.06778164116801</v>
      </c>
      <c r="S36" s="191"/>
      <c r="T36" s="192">
        <v>0.86200121870065305</v>
      </c>
      <c r="U36" s="186">
        <v>4.9454645164063704</v>
      </c>
      <c r="V36" s="186">
        <v>2.3269988686602701</v>
      </c>
      <c r="W36" s="186">
        <v>2.6668714793534001</v>
      </c>
      <c r="X36" s="186">
        <v>2.1003132172056098</v>
      </c>
      <c r="Y36" s="193">
        <v>2.6153013554961602</v>
      </c>
      <c r="Z36" s="186"/>
      <c r="AA36" s="194">
        <v>8.5968319597281599</v>
      </c>
      <c r="AB36" s="195">
        <v>9.4322483083822899</v>
      </c>
      <c r="AC36" s="196">
        <v>9.0292886195898898</v>
      </c>
      <c r="AD36" s="186"/>
      <c r="AE36" s="197">
        <v>4.7497289718129903</v>
      </c>
      <c r="AF36" s="35"/>
      <c r="AG36" s="213">
        <v>171.515029996842</v>
      </c>
      <c r="AH36" s="208">
        <v>160.08155765920799</v>
      </c>
      <c r="AI36" s="208">
        <v>154.51893845740301</v>
      </c>
      <c r="AJ36" s="208">
        <v>155.964420442571</v>
      </c>
      <c r="AK36" s="208">
        <v>158.505158202605</v>
      </c>
      <c r="AL36" s="214">
        <v>159.74436562378</v>
      </c>
      <c r="AM36" s="208"/>
      <c r="AN36" s="215">
        <v>201.181884023668</v>
      </c>
      <c r="AO36" s="216">
        <v>209.52029081749399</v>
      </c>
      <c r="AP36" s="217">
        <v>205.419991852886</v>
      </c>
      <c r="AQ36" s="208"/>
      <c r="AR36" s="218">
        <v>174.540768012668</v>
      </c>
      <c r="AS36" s="191"/>
      <c r="AT36" s="192">
        <v>3.4483915103337801</v>
      </c>
      <c r="AU36" s="186">
        <v>5.67594746241243</v>
      </c>
      <c r="AV36" s="186">
        <v>0.53175046240415202</v>
      </c>
      <c r="AW36" s="186">
        <v>3.0672498576890601</v>
      </c>
      <c r="AX36" s="186">
        <v>2.9836143874342702</v>
      </c>
      <c r="AY36" s="193">
        <v>2.99655381056755</v>
      </c>
      <c r="AZ36" s="186"/>
      <c r="BA36" s="194">
        <v>5.8452937649850298</v>
      </c>
      <c r="BB36" s="195">
        <v>5.5458890588730299</v>
      </c>
      <c r="BC36" s="196">
        <v>5.6809172715456899</v>
      </c>
      <c r="BD36" s="186"/>
      <c r="BE36" s="197">
        <v>3.7344515685288302</v>
      </c>
    </row>
    <row r="37" spans="1:64" x14ac:dyDescent="0.25">
      <c r="A37" s="24" t="s">
        <v>81</v>
      </c>
      <c r="B37" s="44" t="str">
        <f t="shared" si="0"/>
        <v>Coastal Virginia - Hampton Roads</v>
      </c>
      <c r="C37" s="12"/>
      <c r="D37" s="28" t="s">
        <v>16</v>
      </c>
      <c r="E37" s="31" t="s">
        <v>17</v>
      </c>
      <c r="F37" s="12"/>
      <c r="G37" s="213">
        <v>146.036069773017</v>
      </c>
      <c r="H37" s="208">
        <v>148.647538380095</v>
      </c>
      <c r="I37" s="208">
        <v>150.98347478865199</v>
      </c>
      <c r="J37" s="208">
        <v>154.17118744945799</v>
      </c>
      <c r="K37" s="208">
        <v>155.54826498724401</v>
      </c>
      <c r="L37" s="214">
        <v>151.338702743179</v>
      </c>
      <c r="M37" s="208"/>
      <c r="N37" s="215">
        <v>198.146747957819</v>
      </c>
      <c r="O37" s="216">
        <v>208.709030239833</v>
      </c>
      <c r="P37" s="217">
        <v>203.49441742803</v>
      </c>
      <c r="Q37" s="208"/>
      <c r="R37" s="218">
        <v>167.977046736842</v>
      </c>
      <c r="S37" s="191"/>
      <c r="T37" s="192">
        <v>-2.1395303534811601</v>
      </c>
      <c r="U37" s="186">
        <v>-1.2210363085781699</v>
      </c>
      <c r="V37" s="186">
        <v>-0.37311623087850798</v>
      </c>
      <c r="W37" s="186">
        <v>3.0066977606424001</v>
      </c>
      <c r="X37" s="186">
        <v>0.58602009615456097</v>
      </c>
      <c r="Y37" s="193">
        <v>0.109859867269596</v>
      </c>
      <c r="Z37" s="186"/>
      <c r="AA37" s="194">
        <v>1.9419356530641201</v>
      </c>
      <c r="AB37" s="195">
        <v>2.08571496174824</v>
      </c>
      <c r="AC37" s="196">
        <v>2.0246424108804799</v>
      </c>
      <c r="AD37" s="186"/>
      <c r="AE37" s="197">
        <v>0.824677461996008</v>
      </c>
      <c r="AF37" s="35"/>
      <c r="AG37" s="213">
        <v>162.68933864655901</v>
      </c>
      <c r="AH37" s="208">
        <v>154.584330636093</v>
      </c>
      <c r="AI37" s="208">
        <v>147.88820716879499</v>
      </c>
      <c r="AJ37" s="208">
        <v>148.599687621746</v>
      </c>
      <c r="AK37" s="208">
        <v>151.008029344048</v>
      </c>
      <c r="AL37" s="214">
        <v>152.812500104327</v>
      </c>
      <c r="AM37" s="208"/>
      <c r="AN37" s="215">
        <v>191.45001927626299</v>
      </c>
      <c r="AO37" s="216">
        <v>205.33310199559801</v>
      </c>
      <c r="AP37" s="217">
        <v>198.58373086529701</v>
      </c>
      <c r="AQ37" s="208"/>
      <c r="AR37" s="218">
        <v>167.415869797277</v>
      </c>
      <c r="AS37" s="191"/>
      <c r="AT37" s="192">
        <v>0.71465121155292899</v>
      </c>
      <c r="AU37" s="186">
        <v>4.9737977521065497</v>
      </c>
      <c r="AV37" s="186">
        <v>4.4750731182343698E-2</v>
      </c>
      <c r="AW37" s="186">
        <v>1.7818420205516601</v>
      </c>
      <c r="AX37" s="186">
        <v>0.84439238320083199</v>
      </c>
      <c r="AY37" s="193">
        <v>1.5732272863108101</v>
      </c>
      <c r="AZ37" s="186"/>
      <c r="BA37" s="194">
        <v>-0.107909109037025</v>
      </c>
      <c r="BB37" s="195">
        <v>-0.19299467519444299</v>
      </c>
      <c r="BC37" s="196">
        <v>-0.12594910560294101</v>
      </c>
      <c r="BD37" s="186"/>
      <c r="BE37" s="197">
        <v>0.87922533818609605</v>
      </c>
    </row>
    <row r="38" spans="1:64" x14ac:dyDescent="0.25">
      <c r="A38" s="25" t="s">
        <v>82</v>
      </c>
      <c r="B38" s="44" t="str">
        <f t="shared" si="0"/>
        <v>Northern Virginia</v>
      </c>
      <c r="C38" s="12"/>
      <c r="D38" s="28" t="s">
        <v>16</v>
      </c>
      <c r="E38" s="31" t="s">
        <v>17</v>
      </c>
      <c r="F38" s="13"/>
      <c r="G38" s="213">
        <v>122.00018116177699</v>
      </c>
      <c r="H38" s="208">
        <v>135.202652446537</v>
      </c>
      <c r="I38" s="208">
        <v>139.284057456254</v>
      </c>
      <c r="J38" s="208">
        <v>137.10327086336599</v>
      </c>
      <c r="K38" s="208">
        <v>128.26099805758599</v>
      </c>
      <c r="L38" s="214">
        <v>132.83517039933</v>
      </c>
      <c r="M38" s="208"/>
      <c r="N38" s="215">
        <v>117.91466165843001</v>
      </c>
      <c r="O38" s="216">
        <v>119.75487729484099</v>
      </c>
      <c r="P38" s="217">
        <v>118.86272489336901</v>
      </c>
      <c r="Q38" s="208"/>
      <c r="R38" s="218">
        <v>128.80304765520401</v>
      </c>
      <c r="S38" s="191"/>
      <c r="T38" s="192">
        <v>19.574331950913699</v>
      </c>
      <c r="U38" s="186">
        <v>24.7148060178497</v>
      </c>
      <c r="V38" s="186">
        <v>26.990060926717799</v>
      </c>
      <c r="W38" s="186">
        <v>25.517575677953602</v>
      </c>
      <c r="X38" s="186">
        <v>21.1702182133448</v>
      </c>
      <c r="Y38" s="193">
        <v>23.971031961299499</v>
      </c>
      <c r="Z38" s="186"/>
      <c r="AA38" s="194">
        <v>11.827080349354601</v>
      </c>
      <c r="AB38" s="195">
        <v>12.930783613398599</v>
      </c>
      <c r="AC38" s="196">
        <v>12.3961397962217</v>
      </c>
      <c r="AD38" s="186"/>
      <c r="AE38" s="197">
        <v>20.707491171691501</v>
      </c>
      <c r="AF38" s="35"/>
      <c r="AG38" s="213">
        <v>122.312812951192</v>
      </c>
      <c r="AH38" s="208">
        <v>132.74241156457401</v>
      </c>
      <c r="AI38" s="208">
        <v>136.438829861957</v>
      </c>
      <c r="AJ38" s="208">
        <v>133.13015197065499</v>
      </c>
      <c r="AK38" s="208">
        <v>125.88185513639699</v>
      </c>
      <c r="AL38" s="214">
        <v>130.33947560303901</v>
      </c>
      <c r="AM38" s="208"/>
      <c r="AN38" s="215">
        <v>121.54077233592</v>
      </c>
      <c r="AO38" s="216">
        <v>123.472097657489</v>
      </c>
      <c r="AP38" s="217">
        <v>122.527725034421</v>
      </c>
      <c r="AQ38" s="208"/>
      <c r="AR38" s="218">
        <v>127.96276045330301</v>
      </c>
      <c r="AS38" s="191"/>
      <c r="AT38" s="192">
        <v>21.284815450210399</v>
      </c>
      <c r="AU38" s="186">
        <v>27.5504296502945</v>
      </c>
      <c r="AV38" s="186">
        <v>28.954576243810202</v>
      </c>
      <c r="AW38" s="186">
        <v>26.2007354954733</v>
      </c>
      <c r="AX38" s="186">
        <v>22.559103728821299</v>
      </c>
      <c r="AY38" s="193">
        <v>25.5401380809523</v>
      </c>
      <c r="AZ38" s="186"/>
      <c r="BA38" s="194">
        <v>16.359871412823701</v>
      </c>
      <c r="BB38" s="195">
        <v>15.389153008555001</v>
      </c>
      <c r="BC38" s="196">
        <v>15.839254907662999</v>
      </c>
      <c r="BD38" s="186"/>
      <c r="BE38" s="197">
        <v>22.496938103676602</v>
      </c>
    </row>
    <row r="39" spans="1:64" x14ac:dyDescent="0.25">
      <c r="A39" s="26" t="s">
        <v>83</v>
      </c>
      <c r="B39" s="44" t="str">
        <f t="shared" si="0"/>
        <v>Shenandoah Valley</v>
      </c>
      <c r="C39" s="12"/>
      <c r="D39" s="29" t="s">
        <v>16</v>
      </c>
      <c r="E39" s="32" t="s">
        <v>17</v>
      </c>
      <c r="F39" s="12"/>
      <c r="G39" s="219">
        <v>94.927010767390101</v>
      </c>
      <c r="H39" s="220">
        <v>95.822320182094003</v>
      </c>
      <c r="I39" s="220">
        <v>97.715908822661504</v>
      </c>
      <c r="J39" s="220">
        <v>96.193729970326402</v>
      </c>
      <c r="K39" s="220">
        <v>97.651660265878803</v>
      </c>
      <c r="L39" s="221">
        <v>96.509301842402706</v>
      </c>
      <c r="M39" s="208"/>
      <c r="N39" s="222">
        <v>113.42893742621</v>
      </c>
      <c r="O39" s="223">
        <v>115.02712071982</v>
      </c>
      <c r="P39" s="224">
        <v>114.24741184</v>
      </c>
      <c r="Q39" s="208"/>
      <c r="R39" s="225">
        <v>102.24115378252</v>
      </c>
      <c r="S39" s="191"/>
      <c r="T39" s="198">
        <v>3.42880298957036</v>
      </c>
      <c r="U39" s="199">
        <v>2.1517390944420902</v>
      </c>
      <c r="V39" s="199">
        <v>4.9828529272020701</v>
      </c>
      <c r="W39" s="199">
        <v>3.6612643561983198</v>
      </c>
      <c r="X39" s="199">
        <v>1.1008538093254201</v>
      </c>
      <c r="Y39" s="200">
        <v>3.0171498637930698</v>
      </c>
      <c r="Z39" s="186"/>
      <c r="AA39" s="201">
        <v>3.0152314575674799</v>
      </c>
      <c r="AB39" s="202">
        <v>1.2834043493531</v>
      </c>
      <c r="AC39" s="203">
        <v>2.1037285249275199</v>
      </c>
      <c r="AD39" s="186"/>
      <c r="AE39" s="204">
        <v>2.4208715064042399</v>
      </c>
      <c r="AF39" s="36"/>
      <c r="AG39" s="219">
        <v>96.899121359011303</v>
      </c>
      <c r="AH39" s="220">
        <v>95.8862523407265</v>
      </c>
      <c r="AI39" s="220">
        <v>96.378183772773497</v>
      </c>
      <c r="AJ39" s="220">
        <v>96.565409464644603</v>
      </c>
      <c r="AK39" s="220">
        <v>97.607414433440098</v>
      </c>
      <c r="AL39" s="221">
        <v>96.682154829656099</v>
      </c>
      <c r="AM39" s="208"/>
      <c r="AN39" s="222">
        <v>114.33451934252</v>
      </c>
      <c r="AO39" s="223">
        <v>116.790239203306</v>
      </c>
      <c r="AP39" s="224">
        <v>115.57473012064</v>
      </c>
      <c r="AQ39" s="208"/>
      <c r="AR39" s="225">
        <v>102.76036280087899</v>
      </c>
      <c r="AS39" s="191"/>
      <c r="AT39" s="198">
        <v>5.3827554303066698</v>
      </c>
      <c r="AU39" s="199">
        <v>4.6502713927087198</v>
      </c>
      <c r="AV39" s="199">
        <v>5.1285657976341197</v>
      </c>
      <c r="AW39" s="199">
        <v>5.6895942518618803</v>
      </c>
      <c r="AX39" s="199">
        <v>3.7112766180964201</v>
      </c>
      <c r="AY39" s="200">
        <v>4.8817779707667199</v>
      </c>
      <c r="AZ39" s="186"/>
      <c r="BA39" s="201">
        <v>3.7771179333221898</v>
      </c>
      <c r="BB39" s="202">
        <v>3.2421652372169398</v>
      </c>
      <c r="BC39" s="203">
        <v>3.49607587778761</v>
      </c>
      <c r="BD39" s="186"/>
      <c r="BE39" s="204">
        <v>3.9570565642952502</v>
      </c>
    </row>
    <row r="40" spans="1:64" x14ac:dyDescent="0.25">
      <c r="A40" s="22" t="s">
        <v>84</v>
      </c>
      <c r="B40" s="44" t="str">
        <f t="shared" si="0"/>
        <v>Southern Virginia</v>
      </c>
      <c r="C40" s="10"/>
      <c r="D40" s="27" t="s">
        <v>16</v>
      </c>
      <c r="E40" s="30" t="s">
        <v>17</v>
      </c>
      <c r="F40" s="3"/>
      <c r="G40" s="205">
        <v>89.995729556386905</v>
      </c>
      <c r="H40" s="206">
        <v>91.623358490566005</v>
      </c>
      <c r="I40" s="206">
        <v>98.883654524089295</v>
      </c>
      <c r="J40" s="206">
        <v>94.815205267234703</v>
      </c>
      <c r="K40" s="206">
        <v>96.689749801429699</v>
      </c>
      <c r="L40" s="207">
        <v>94.687323872701299</v>
      </c>
      <c r="M40" s="208"/>
      <c r="N40" s="209">
        <v>108.06406178489701</v>
      </c>
      <c r="O40" s="210">
        <v>107.406107877376</v>
      </c>
      <c r="P40" s="211">
        <v>107.73793229467201</v>
      </c>
      <c r="Q40" s="208"/>
      <c r="R40" s="212">
        <v>98.653311316343206</v>
      </c>
      <c r="S40" s="191"/>
      <c r="T40" s="183">
        <v>8.0664706923317198</v>
      </c>
      <c r="U40" s="184">
        <v>9.0952381593878595</v>
      </c>
      <c r="V40" s="184">
        <v>16.120760560699999</v>
      </c>
      <c r="W40" s="184">
        <v>12.3841319786952</v>
      </c>
      <c r="X40" s="184">
        <v>13.8070348738852</v>
      </c>
      <c r="Y40" s="185">
        <v>12.211142865616701</v>
      </c>
      <c r="Z40" s="186"/>
      <c r="AA40" s="187">
        <v>10.5554345405492</v>
      </c>
      <c r="AB40" s="188">
        <v>8.7419276923099893</v>
      </c>
      <c r="AC40" s="189">
        <v>9.6443986700777202</v>
      </c>
      <c r="AD40" s="186"/>
      <c r="AE40" s="190">
        <v>10.5849131509476</v>
      </c>
      <c r="AF40" s="33"/>
      <c r="AG40" s="205">
        <v>89.394074880871301</v>
      </c>
      <c r="AH40" s="206">
        <v>90.518570755272705</v>
      </c>
      <c r="AI40" s="206">
        <v>93.816136768247901</v>
      </c>
      <c r="AJ40" s="206">
        <v>92.873239134870403</v>
      </c>
      <c r="AK40" s="206">
        <v>93.498076091655804</v>
      </c>
      <c r="AL40" s="207">
        <v>92.1811313154045</v>
      </c>
      <c r="AM40" s="208"/>
      <c r="AN40" s="209">
        <v>107.453683275777</v>
      </c>
      <c r="AO40" s="210">
        <v>108.65967246773501</v>
      </c>
      <c r="AP40" s="211">
        <v>108.05943181260101</v>
      </c>
      <c r="AQ40" s="208"/>
      <c r="AR40" s="212">
        <v>97.170943238988798</v>
      </c>
      <c r="AS40" s="191"/>
      <c r="AT40" s="183">
        <v>6.3743510025869403</v>
      </c>
      <c r="AU40" s="184">
        <v>8.4563376085550992</v>
      </c>
      <c r="AV40" s="184">
        <v>10.7517160043944</v>
      </c>
      <c r="AW40" s="184">
        <v>10.5398374706743</v>
      </c>
      <c r="AX40" s="184">
        <v>9.9345923862935095</v>
      </c>
      <c r="AY40" s="185">
        <v>9.3819832513988395</v>
      </c>
      <c r="AZ40" s="186"/>
      <c r="BA40" s="187">
        <v>11.0672606691698</v>
      </c>
      <c r="BB40" s="188">
        <v>10.871215316516601</v>
      </c>
      <c r="BC40" s="189">
        <v>10.9630944877111</v>
      </c>
      <c r="BD40" s="186"/>
      <c r="BE40" s="190">
        <v>9.4447382570775602</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13">
        <v>105.295027624309</v>
      </c>
      <c r="H41" s="208">
        <v>106.39596</v>
      </c>
      <c r="I41" s="208">
        <v>103.581867095391</v>
      </c>
      <c r="J41" s="208">
        <v>102.47496354926</v>
      </c>
      <c r="K41" s="208">
        <v>109.245193316495</v>
      </c>
      <c r="L41" s="214">
        <v>105.460191791668</v>
      </c>
      <c r="M41" s="208"/>
      <c r="N41" s="215">
        <v>130.69616857610399</v>
      </c>
      <c r="O41" s="216">
        <v>125.959657651489</v>
      </c>
      <c r="P41" s="217">
        <v>128.381016566265</v>
      </c>
      <c r="Q41" s="208"/>
      <c r="R41" s="218">
        <v>113.358409975493</v>
      </c>
      <c r="S41" s="191"/>
      <c r="T41" s="192">
        <v>11.8719719531565</v>
      </c>
      <c r="U41" s="186">
        <v>10.753722780391699</v>
      </c>
      <c r="V41" s="186">
        <v>7.3058458302832401</v>
      </c>
      <c r="W41" s="186">
        <v>6.1219270808740802</v>
      </c>
      <c r="X41" s="186">
        <v>11.8903807804813</v>
      </c>
      <c r="Y41" s="193">
        <v>9.5375213711536393</v>
      </c>
      <c r="Z41" s="186"/>
      <c r="AA41" s="194">
        <v>9.9642115290956408</v>
      </c>
      <c r="AB41" s="195">
        <v>7.5509274961892396</v>
      </c>
      <c r="AC41" s="196">
        <v>8.7930763739528093</v>
      </c>
      <c r="AD41" s="186"/>
      <c r="AE41" s="197">
        <v>9.3421510519415598</v>
      </c>
      <c r="AF41" s="34"/>
      <c r="AG41" s="213">
        <v>104.699841905564</v>
      </c>
      <c r="AH41" s="208">
        <v>104.252130006161</v>
      </c>
      <c r="AI41" s="208">
        <v>102.409546442302</v>
      </c>
      <c r="AJ41" s="208">
        <v>103.13474854583799</v>
      </c>
      <c r="AK41" s="208">
        <v>105.151937036294</v>
      </c>
      <c r="AL41" s="214">
        <v>103.905198555545</v>
      </c>
      <c r="AM41" s="208"/>
      <c r="AN41" s="215">
        <v>126.80165197953799</v>
      </c>
      <c r="AO41" s="216">
        <v>123.486114909159</v>
      </c>
      <c r="AP41" s="217">
        <v>125.214735874851</v>
      </c>
      <c r="AQ41" s="208"/>
      <c r="AR41" s="218">
        <v>111.086382106145</v>
      </c>
      <c r="AS41" s="191"/>
      <c r="AT41" s="192">
        <v>10.6216403845364</v>
      </c>
      <c r="AU41" s="186">
        <v>11.467481433596401</v>
      </c>
      <c r="AV41" s="186">
        <v>9.5538251973092692</v>
      </c>
      <c r="AW41" s="186">
        <v>10.5087734834797</v>
      </c>
      <c r="AX41" s="186">
        <v>9.4405891089158391</v>
      </c>
      <c r="AY41" s="193">
        <v>10.265122871812499</v>
      </c>
      <c r="AZ41" s="186"/>
      <c r="BA41" s="194">
        <v>9.5573127882429407</v>
      </c>
      <c r="BB41" s="195">
        <v>9.0885220491559693</v>
      </c>
      <c r="BC41" s="196">
        <v>9.3465519556276604</v>
      </c>
      <c r="BD41" s="186"/>
      <c r="BE41" s="197">
        <v>9.9052047130759409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13">
        <v>92.462624839948703</v>
      </c>
      <c r="H42" s="208">
        <v>89.826487068965506</v>
      </c>
      <c r="I42" s="208">
        <v>91.095702730030297</v>
      </c>
      <c r="J42" s="208">
        <v>90.452270327349495</v>
      </c>
      <c r="K42" s="208">
        <v>91.443147964250201</v>
      </c>
      <c r="L42" s="214">
        <v>91.016227429062695</v>
      </c>
      <c r="M42" s="208"/>
      <c r="N42" s="215">
        <v>101.465891141942</v>
      </c>
      <c r="O42" s="216">
        <v>101.068331562167</v>
      </c>
      <c r="P42" s="217">
        <v>101.26668796592099</v>
      </c>
      <c r="Q42" s="208"/>
      <c r="R42" s="218">
        <v>93.964215926493097</v>
      </c>
      <c r="S42" s="191"/>
      <c r="T42" s="192">
        <v>8.7371602803010298</v>
      </c>
      <c r="U42" s="186">
        <v>4.2219495815455597</v>
      </c>
      <c r="V42" s="186">
        <v>6.5348321844278603</v>
      </c>
      <c r="W42" s="186">
        <v>6.1294843873072402</v>
      </c>
      <c r="X42" s="186">
        <v>4.6462472374115498</v>
      </c>
      <c r="Y42" s="193">
        <v>5.9532499547361502</v>
      </c>
      <c r="Z42" s="186"/>
      <c r="AA42" s="194">
        <v>6.5929942995309201</v>
      </c>
      <c r="AB42" s="195">
        <v>3.74102173306491</v>
      </c>
      <c r="AC42" s="196">
        <v>5.1545946650602996</v>
      </c>
      <c r="AD42" s="186"/>
      <c r="AE42" s="197">
        <v>5.2736294754272297</v>
      </c>
      <c r="AF42" s="35"/>
      <c r="AG42" s="213">
        <v>91.202572934973603</v>
      </c>
      <c r="AH42" s="208">
        <v>90.574757457065303</v>
      </c>
      <c r="AI42" s="208">
        <v>90.322766072393307</v>
      </c>
      <c r="AJ42" s="208">
        <v>90.928639508070702</v>
      </c>
      <c r="AK42" s="208">
        <v>91.432640222334499</v>
      </c>
      <c r="AL42" s="214">
        <v>90.892350087437194</v>
      </c>
      <c r="AM42" s="208"/>
      <c r="AN42" s="215">
        <v>101.320370641306</v>
      </c>
      <c r="AO42" s="216">
        <v>103.164598448836</v>
      </c>
      <c r="AP42" s="217">
        <v>102.23064213386</v>
      </c>
      <c r="AQ42" s="208"/>
      <c r="AR42" s="218">
        <v>94.447722362052204</v>
      </c>
      <c r="AS42" s="191"/>
      <c r="AT42" s="192">
        <v>6.9672537185648196</v>
      </c>
      <c r="AU42" s="186">
        <v>7.2205064470967599</v>
      </c>
      <c r="AV42" s="186">
        <v>6.8290105979793196</v>
      </c>
      <c r="AW42" s="186">
        <v>8.3489959984954805</v>
      </c>
      <c r="AX42" s="186">
        <v>5.1284223111313398</v>
      </c>
      <c r="AY42" s="193">
        <v>6.8462351645578901</v>
      </c>
      <c r="AZ42" s="186"/>
      <c r="BA42" s="194">
        <v>6.8581789372762296</v>
      </c>
      <c r="BB42" s="195">
        <v>7.6611956266975998</v>
      </c>
      <c r="BC42" s="196">
        <v>7.2525720820293396</v>
      </c>
      <c r="BD42" s="186"/>
      <c r="BE42" s="197">
        <v>6.6328834785775301</v>
      </c>
      <c r="BF42" s="98"/>
      <c r="BG42" s="98"/>
      <c r="BH42" s="98"/>
      <c r="BI42" s="98"/>
      <c r="BJ42" s="98"/>
      <c r="BK42" s="98"/>
      <c r="BL42" s="98"/>
    </row>
    <row r="43" spans="1:64" x14ac:dyDescent="0.25">
      <c r="A43" s="26" t="s">
        <v>87</v>
      </c>
      <c r="B43" s="44" t="str">
        <f t="shared" si="0"/>
        <v>Virginia Mountains</v>
      </c>
      <c r="C43" s="12"/>
      <c r="D43" s="29" t="s">
        <v>16</v>
      </c>
      <c r="E43" s="32" t="s">
        <v>17</v>
      </c>
      <c r="F43" s="12"/>
      <c r="G43" s="219">
        <v>105.94080479953099</v>
      </c>
      <c r="H43" s="220">
        <v>110.394023042558</v>
      </c>
      <c r="I43" s="220">
        <v>113.53371778069</v>
      </c>
      <c r="J43" s="220">
        <v>111.424272194682</v>
      </c>
      <c r="K43" s="220">
        <v>113.312454672245</v>
      </c>
      <c r="L43" s="221">
        <v>111.169905183914</v>
      </c>
      <c r="M43" s="208"/>
      <c r="N43" s="222">
        <v>122.23403942953</v>
      </c>
      <c r="O43" s="223">
        <v>121.974315789473</v>
      </c>
      <c r="P43" s="224">
        <v>122.10442319815</v>
      </c>
      <c r="Q43" s="208"/>
      <c r="R43" s="225">
        <v>114.581520684455</v>
      </c>
      <c r="S43" s="191"/>
      <c r="T43" s="198">
        <v>-1.8149579584965601</v>
      </c>
      <c r="U43" s="199">
        <v>3.2292095127586502</v>
      </c>
      <c r="V43" s="199">
        <v>2.7467196768866899</v>
      </c>
      <c r="W43" s="199">
        <v>7.8085321806882204</v>
      </c>
      <c r="X43" s="199">
        <v>5.71999103099545</v>
      </c>
      <c r="Y43" s="200">
        <v>3.7396715979195001</v>
      </c>
      <c r="Z43" s="186"/>
      <c r="AA43" s="201">
        <v>6.87923568209197</v>
      </c>
      <c r="AB43" s="202">
        <v>4.7668370457146603</v>
      </c>
      <c r="AC43" s="203">
        <v>5.8029633128897098</v>
      </c>
      <c r="AD43" s="186"/>
      <c r="AE43" s="204">
        <v>4.5511161695988704</v>
      </c>
      <c r="AF43" s="36"/>
      <c r="AG43" s="219">
        <v>108.21863208891401</v>
      </c>
      <c r="AH43" s="220">
        <v>109.53824513246001</v>
      </c>
      <c r="AI43" s="220">
        <v>109.375542933511</v>
      </c>
      <c r="AJ43" s="220">
        <v>107.09928100524</v>
      </c>
      <c r="AK43" s="220">
        <v>108.097527133554</v>
      </c>
      <c r="AL43" s="221">
        <v>108.45336718448399</v>
      </c>
      <c r="AM43" s="208"/>
      <c r="AN43" s="222">
        <v>123.503514943136</v>
      </c>
      <c r="AO43" s="223">
        <v>125.48598311791</v>
      </c>
      <c r="AP43" s="224">
        <v>124.496058108821</v>
      </c>
      <c r="AQ43" s="208"/>
      <c r="AR43" s="225">
        <v>113.48248219785999</v>
      </c>
      <c r="AS43" s="191"/>
      <c r="AT43" s="198">
        <v>2.6896304886417002</v>
      </c>
      <c r="AU43" s="199">
        <v>8.3159415823128207</v>
      </c>
      <c r="AV43" s="199">
        <v>6.1324568032533504</v>
      </c>
      <c r="AW43" s="199">
        <v>7.6270889551189196</v>
      </c>
      <c r="AX43" s="199">
        <v>6.5095262702127901</v>
      </c>
      <c r="AY43" s="200">
        <v>6.3010298584788202</v>
      </c>
      <c r="AZ43" s="186"/>
      <c r="BA43" s="201">
        <v>7.7948821154077201</v>
      </c>
      <c r="BB43" s="202">
        <v>7.5959574847026499</v>
      </c>
      <c r="BC43" s="203">
        <v>7.6814466911881398</v>
      </c>
      <c r="BD43" s="186"/>
      <c r="BE43" s="204">
        <v>6.7244145204374099</v>
      </c>
      <c r="BF43" s="98"/>
      <c r="BG43" s="98"/>
      <c r="BH43" s="98"/>
      <c r="BI43" s="98"/>
      <c r="BJ43" s="98"/>
      <c r="BK43" s="98"/>
      <c r="BL43" s="98"/>
    </row>
  </sheetData>
  <sheetProtection algorithmName="SHA-512" hashValue="/cH9ieLUeAGtLlVEOBHExa6c27LUvRfWN8SicnB3nSOkxoABn4dp8QI7FmWIcAKEG6AD9a6p23aFnHTXYHS9dw==" saltValue="1/v3VpP2fRDRneAMsrHx9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O19" sqref="O19:R19"/>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59" t="s">
        <v>5</v>
      </c>
      <c r="E2" s="160"/>
      <c r="G2" s="153" t="s">
        <v>110</v>
      </c>
      <c r="H2" s="154"/>
      <c r="I2" s="154"/>
      <c r="J2" s="154"/>
      <c r="K2" s="154"/>
      <c r="L2" s="154"/>
      <c r="M2" s="154"/>
      <c r="N2" s="154"/>
      <c r="O2" s="154"/>
      <c r="P2" s="154"/>
      <c r="Q2" s="154"/>
      <c r="R2" s="154"/>
      <c r="T2" s="153" t="s">
        <v>40</v>
      </c>
      <c r="U2" s="154"/>
      <c r="V2" s="154"/>
      <c r="W2" s="154"/>
      <c r="X2" s="154"/>
      <c r="Y2" s="154"/>
      <c r="Z2" s="154"/>
      <c r="AA2" s="154"/>
      <c r="AB2" s="154"/>
      <c r="AC2" s="154"/>
      <c r="AD2" s="154"/>
      <c r="AE2" s="154"/>
      <c r="AF2" s="138"/>
      <c r="AG2" s="153" t="s">
        <v>41</v>
      </c>
      <c r="AH2" s="154"/>
      <c r="AI2" s="154"/>
      <c r="AJ2" s="154"/>
      <c r="AK2" s="154"/>
      <c r="AL2" s="154"/>
      <c r="AM2" s="154"/>
      <c r="AN2" s="154"/>
      <c r="AO2" s="154"/>
      <c r="AP2" s="154"/>
      <c r="AQ2" s="154"/>
      <c r="AR2" s="154"/>
      <c r="AT2" s="153" t="s">
        <v>42</v>
      </c>
      <c r="AU2" s="154"/>
      <c r="AV2" s="154"/>
      <c r="AW2" s="154"/>
      <c r="AX2" s="154"/>
      <c r="AY2" s="154"/>
      <c r="AZ2" s="154"/>
      <c r="BA2" s="154"/>
      <c r="BB2" s="154"/>
      <c r="BC2" s="154"/>
      <c r="BD2" s="154"/>
      <c r="BE2" s="154"/>
    </row>
    <row r="3" spans="1:57" x14ac:dyDescent="0.25">
      <c r="A3" s="37"/>
      <c r="B3" s="37"/>
      <c r="C3" s="3"/>
      <c r="D3" s="161" t="s">
        <v>8</v>
      </c>
      <c r="E3" s="163" t="s">
        <v>9</v>
      </c>
      <c r="F3" s="5"/>
      <c r="G3" s="151" t="s">
        <v>0</v>
      </c>
      <c r="H3" s="147" t="s">
        <v>1</v>
      </c>
      <c r="I3" s="147" t="s">
        <v>10</v>
      </c>
      <c r="J3" s="147" t="s">
        <v>2</v>
      </c>
      <c r="K3" s="147" t="s">
        <v>11</v>
      </c>
      <c r="L3" s="149" t="s">
        <v>12</v>
      </c>
      <c r="M3" s="5"/>
      <c r="N3" s="151" t="s">
        <v>3</v>
      </c>
      <c r="O3" s="147" t="s">
        <v>4</v>
      </c>
      <c r="P3" s="149" t="s">
        <v>13</v>
      </c>
      <c r="Q3" s="2"/>
      <c r="R3" s="155" t="s">
        <v>14</v>
      </c>
      <c r="S3" s="2"/>
      <c r="T3" s="151" t="s">
        <v>0</v>
      </c>
      <c r="U3" s="147" t="s">
        <v>1</v>
      </c>
      <c r="V3" s="147" t="s">
        <v>10</v>
      </c>
      <c r="W3" s="147" t="s">
        <v>2</v>
      </c>
      <c r="X3" s="147" t="s">
        <v>11</v>
      </c>
      <c r="Y3" s="149" t="s">
        <v>12</v>
      </c>
      <c r="Z3" s="2"/>
      <c r="AA3" s="151" t="s">
        <v>3</v>
      </c>
      <c r="AB3" s="147" t="s">
        <v>4</v>
      </c>
      <c r="AC3" s="149" t="s">
        <v>13</v>
      </c>
      <c r="AD3" s="1"/>
      <c r="AE3" s="157" t="s">
        <v>14</v>
      </c>
      <c r="AF3" s="47"/>
      <c r="AG3" s="151" t="s">
        <v>0</v>
      </c>
      <c r="AH3" s="147" t="s">
        <v>1</v>
      </c>
      <c r="AI3" s="147" t="s">
        <v>10</v>
      </c>
      <c r="AJ3" s="147" t="s">
        <v>2</v>
      </c>
      <c r="AK3" s="147" t="s">
        <v>11</v>
      </c>
      <c r="AL3" s="149" t="s">
        <v>12</v>
      </c>
      <c r="AM3" s="5"/>
      <c r="AN3" s="151" t="s">
        <v>3</v>
      </c>
      <c r="AO3" s="147" t="s">
        <v>4</v>
      </c>
      <c r="AP3" s="149" t="s">
        <v>13</v>
      </c>
      <c r="AQ3" s="2"/>
      <c r="AR3" s="155" t="s">
        <v>14</v>
      </c>
      <c r="AS3" s="2"/>
      <c r="AT3" s="151" t="s">
        <v>0</v>
      </c>
      <c r="AU3" s="147" t="s">
        <v>1</v>
      </c>
      <c r="AV3" s="147" t="s">
        <v>10</v>
      </c>
      <c r="AW3" s="147" t="s">
        <v>2</v>
      </c>
      <c r="AX3" s="147" t="s">
        <v>11</v>
      </c>
      <c r="AY3" s="149" t="s">
        <v>12</v>
      </c>
      <c r="AZ3" s="2"/>
      <c r="BA3" s="151" t="s">
        <v>3</v>
      </c>
      <c r="BB3" s="147" t="s">
        <v>4</v>
      </c>
      <c r="BC3" s="149" t="s">
        <v>13</v>
      </c>
      <c r="BD3" s="1"/>
      <c r="BE3" s="157" t="s">
        <v>14</v>
      </c>
    </row>
    <row r="4" spans="1:57" x14ac:dyDescent="0.25">
      <c r="A4" s="37"/>
      <c r="B4" s="37"/>
      <c r="C4" s="3"/>
      <c r="D4" s="162"/>
      <c r="E4" s="164"/>
      <c r="F4" s="5"/>
      <c r="G4" s="168"/>
      <c r="H4" s="166"/>
      <c r="I4" s="166"/>
      <c r="J4" s="166"/>
      <c r="K4" s="166"/>
      <c r="L4" s="167"/>
      <c r="M4" s="5"/>
      <c r="N4" s="168"/>
      <c r="O4" s="166"/>
      <c r="P4" s="167"/>
      <c r="Q4" s="2"/>
      <c r="R4" s="169"/>
      <c r="S4" s="2"/>
      <c r="T4" s="168"/>
      <c r="U4" s="166"/>
      <c r="V4" s="166"/>
      <c r="W4" s="166"/>
      <c r="X4" s="166"/>
      <c r="Y4" s="167"/>
      <c r="Z4" s="2"/>
      <c r="AA4" s="168"/>
      <c r="AB4" s="166"/>
      <c r="AC4" s="167"/>
      <c r="AD4" s="1"/>
      <c r="AE4" s="165"/>
      <c r="AF4" s="48"/>
      <c r="AG4" s="168"/>
      <c r="AH4" s="166"/>
      <c r="AI4" s="166"/>
      <c r="AJ4" s="166"/>
      <c r="AK4" s="166"/>
      <c r="AL4" s="167"/>
      <c r="AM4" s="5"/>
      <c r="AN4" s="168"/>
      <c r="AO4" s="166"/>
      <c r="AP4" s="167"/>
      <c r="AQ4" s="2"/>
      <c r="AR4" s="169"/>
      <c r="AS4" s="2"/>
      <c r="AT4" s="168"/>
      <c r="AU4" s="166"/>
      <c r="AV4" s="166"/>
      <c r="AW4" s="166"/>
      <c r="AX4" s="166"/>
      <c r="AY4" s="167"/>
      <c r="AZ4" s="2"/>
      <c r="BA4" s="168"/>
      <c r="BB4" s="166"/>
      <c r="BC4" s="167"/>
      <c r="BD4" s="1"/>
      <c r="BE4" s="165"/>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5">
        <v>88.344491225975801</v>
      </c>
      <c r="H6" s="206">
        <v>104.235635935537</v>
      </c>
      <c r="I6" s="206">
        <v>112.962107269022</v>
      </c>
      <c r="J6" s="206">
        <v>114.254352863923</v>
      </c>
      <c r="K6" s="206">
        <v>112.66811255327499</v>
      </c>
      <c r="L6" s="207">
        <v>106.49301122868501</v>
      </c>
      <c r="M6" s="208"/>
      <c r="N6" s="209">
        <v>134.07277175544701</v>
      </c>
      <c r="O6" s="210">
        <v>142.57190810712001</v>
      </c>
      <c r="P6" s="211">
        <v>138.32233993128301</v>
      </c>
      <c r="Q6" s="208"/>
      <c r="R6" s="212">
        <v>115.587153578402</v>
      </c>
      <c r="S6" s="191"/>
      <c r="T6" s="183">
        <v>10.6295803177715</v>
      </c>
      <c r="U6" s="184">
        <v>19.269410077003599</v>
      </c>
      <c r="V6" s="184">
        <v>22.0004773578429</v>
      </c>
      <c r="W6" s="184">
        <v>20.743192641200402</v>
      </c>
      <c r="X6" s="184">
        <v>14.0182760540764</v>
      </c>
      <c r="Y6" s="185">
        <v>17.468155637647701</v>
      </c>
      <c r="Z6" s="186"/>
      <c r="AA6" s="187">
        <v>6.3166302140935802</v>
      </c>
      <c r="AB6" s="188">
        <v>6.13218943348246</v>
      </c>
      <c r="AC6" s="189">
        <v>6.2214966245769396</v>
      </c>
      <c r="AD6" s="186"/>
      <c r="AE6" s="190">
        <v>13.3642172475558</v>
      </c>
      <c r="AG6" s="205">
        <v>91.165639398220506</v>
      </c>
      <c r="AH6" s="206">
        <v>95.636415679623795</v>
      </c>
      <c r="AI6" s="206">
        <v>102.10227751428</v>
      </c>
      <c r="AJ6" s="206">
        <v>103.038846138441</v>
      </c>
      <c r="AK6" s="206">
        <v>101.981876909523</v>
      </c>
      <c r="AL6" s="207">
        <v>98.785021470161496</v>
      </c>
      <c r="AM6" s="208"/>
      <c r="AN6" s="209">
        <v>123.690325411708</v>
      </c>
      <c r="AO6" s="210">
        <v>134.448389787699</v>
      </c>
      <c r="AP6" s="211">
        <v>129.069359648491</v>
      </c>
      <c r="AQ6" s="208"/>
      <c r="AR6" s="212">
        <v>107.43796711341599</v>
      </c>
      <c r="AS6" s="191"/>
      <c r="AT6" s="183">
        <v>9.0746906856053098</v>
      </c>
      <c r="AU6" s="184">
        <v>19.329931472824999</v>
      </c>
      <c r="AV6" s="184">
        <v>19.948236206461601</v>
      </c>
      <c r="AW6" s="184">
        <v>18.667424905542699</v>
      </c>
      <c r="AX6" s="184">
        <v>12.1333708291344</v>
      </c>
      <c r="AY6" s="185">
        <v>15.7738241327274</v>
      </c>
      <c r="AZ6" s="186"/>
      <c r="BA6" s="187">
        <v>4.7899490360314401</v>
      </c>
      <c r="BB6" s="188">
        <v>4.34290157234663</v>
      </c>
      <c r="BC6" s="189">
        <v>4.5566347673881502</v>
      </c>
      <c r="BD6" s="186"/>
      <c r="BE6" s="190">
        <v>11.6558003125526</v>
      </c>
    </row>
    <row r="7" spans="1:57" x14ac:dyDescent="0.25">
      <c r="A7" s="23" t="s">
        <v>18</v>
      </c>
      <c r="B7" s="44" t="str">
        <f>TRIM(A7)</f>
        <v>Virginia</v>
      </c>
      <c r="C7" s="11"/>
      <c r="D7" s="28" t="s">
        <v>16</v>
      </c>
      <c r="E7" s="31" t="s">
        <v>17</v>
      </c>
      <c r="F7" s="12"/>
      <c r="G7" s="213">
        <v>71.019915679400299</v>
      </c>
      <c r="H7" s="208">
        <v>89.218395833757498</v>
      </c>
      <c r="I7" s="208">
        <v>96.845640136669005</v>
      </c>
      <c r="J7" s="208">
        <v>97.650217660083399</v>
      </c>
      <c r="K7" s="208">
        <v>93.752848373714698</v>
      </c>
      <c r="L7" s="214">
        <v>89.697403536725005</v>
      </c>
      <c r="M7" s="208"/>
      <c r="N7" s="215">
        <v>110.53899376018001</v>
      </c>
      <c r="O7" s="216">
        <v>116.17841116385</v>
      </c>
      <c r="P7" s="217">
        <v>113.358702462015</v>
      </c>
      <c r="Q7" s="208"/>
      <c r="R7" s="218">
        <v>96.457774658236502</v>
      </c>
      <c r="S7" s="191"/>
      <c r="T7" s="192">
        <v>6.2504059212708496</v>
      </c>
      <c r="U7" s="186">
        <v>20.323648583402999</v>
      </c>
      <c r="V7" s="186">
        <v>23.592201988834599</v>
      </c>
      <c r="W7" s="186">
        <v>24.798347614728002</v>
      </c>
      <c r="X7" s="186">
        <v>17.616109258054401</v>
      </c>
      <c r="Y7" s="193">
        <v>18.865275038583398</v>
      </c>
      <c r="Z7" s="186"/>
      <c r="AA7" s="194">
        <v>6.4321025153565898</v>
      </c>
      <c r="AB7" s="195">
        <v>5.0440739428944203</v>
      </c>
      <c r="AC7" s="196">
        <v>5.7162735521373298</v>
      </c>
      <c r="AD7" s="186"/>
      <c r="AE7" s="197">
        <v>14.1000191224147</v>
      </c>
      <c r="AG7" s="213">
        <v>74.726089681014798</v>
      </c>
      <c r="AH7" s="208">
        <v>81.725422164505702</v>
      </c>
      <c r="AI7" s="208">
        <v>86.778922146056203</v>
      </c>
      <c r="AJ7" s="208">
        <v>87.757944643288795</v>
      </c>
      <c r="AK7" s="208">
        <v>85.145292965022307</v>
      </c>
      <c r="AL7" s="214">
        <v>83.226734319977595</v>
      </c>
      <c r="AM7" s="208"/>
      <c r="AN7" s="215">
        <v>105.53873894797201</v>
      </c>
      <c r="AO7" s="216">
        <v>112.881324333197</v>
      </c>
      <c r="AP7" s="217">
        <v>109.210031640585</v>
      </c>
      <c r="AQ7" s="208"/>
      <c r="AR7" s="218">
        <v>90.649926299526598</v>
      </c>
      <c r="AS7" s="191"/>
      <c r="AT7" s="192">
        <v>8.1872136894248193</v>
      </c>
      <c r="AU7" s="186">
        <v>20.9981299847462</v>
      </c>
      <c r="AV7" s="186">
        <v>19.4677885972167</v>
      </c>
      <c r="AW7" s="186">
        <v>19.9634941027326</v>
      </c>
      <c r="AX7" s="186">
        <v>13.9711245418096</v>
      </c>
      <c r="AY7" s="193">
        <v>16.526726712911699</v>
      </c>
      <c r="AZ7" s="186"/>
      <c r="BA7" s="194">
        <v>5.2692289451406404</v>
      </c>
      <c r="BB7" s="195">
        <v>3.52280640007148</v>
      </c>
      <c r="BC7" s="196">
        <v>4.3593695030129398</v>
      </c>
      <c r="BD7" s="186"/>
      <c r="BE7" s="197">
        <v>12.027750265481201</v>
      </c>
    </row>
    <row r="8" spans="1:57" x14ac:dyDescent="0.25">
      <c r="A8" s="24" t="s">
        <v>19</v>
      </c>
      <c r="B8" s="44" t="str">
        <f t="shared" ref="B8:B43" si="0">TRIM(A8)</f>
        <v>Norfolk/Virginia Beach, VA</v>
      </c>
      <c r="C8" s="12"/>
      <c r="D8" s="28" t="s">
        <v>16</v>
      </c>
      <c r="E8" s="31" t="s">
        <v>17</v>
      </c>
      <c r="F8" s="12"/>
      <c r="G8" s="213">
        <v>98.284358682556302</v>
      </c>
      <c r="H8" s="208">
        <v>113.461366241487</v>
      </c>
      <c r="I8" s="208">
        <v>121.658955845992</v>
      </c>
      <c r="J8" s="208">
        <v>128.449120005238</v>
      </c>
      <c r="K8" s="208">
        <v>131.35405919329401</v>
      </c>
      <c r="L8" s="214">
        <v>118.641571993713</v>
      </c>
      <c r="M8" s="208"/>
      <c r="N8" s="215">
        <v>179.33086822682</v>
      </c>
      <c r="O8" s="216">
        <v>193.47628515976899</v>
      </c>
      <c r="P8" s="217">
        <v>186.40357669329401</v>
      </c>
      <c r="Q8" s="208"/>
      <c r="R8" s="218">
        <v>138.002144765022</v>
      </c>
      <c r="S8" s="191"/>
      <c r="T8" s="192">
        <v>-8.1590588019130905</v>
      </c>
      <c r="U8" s="186">
        <v>-0.86330317933018896</v>
      </c>
      <c r="V8" s="186">
        <v>2.13924659003969</v>
      </c>
      <c r="W8" s="186">
        <v>8.8130048745138403</v>
      </c>
      <c r="X8" s="186">
        <v>5.0589275125636401</v>
      </c>
      <c r="Y8" s="193">
        <v>1.63745932286643</v>
      </c>
      <c r="Z8" s="186"/>
      <c r="AA8" s="194">
        <v>2.7311800961284201</v>
      </c>
      <c r="AB8" s="195">
        <v>3.4332688036551202</v>
      </c>
      <c r="AC8" s="196">
        <v>3.0943502138375201</v>
      </c>
      <c r="AD8" s="186"/>
      <c r="AE8" s="197">
        <v>2.1948007487946799</v>
      </c>
      <c r="AG8" s="213">
        <v>114.677421790859</v>
      </c>
      <c r="AH8" s="208">
        <v>112.900293779465</v>
      </c>
      <c r="AI8" s="208">
        <v>110.24444276846501</v>
      </c>
      <c r="AJ8" s="208">
        <v>113.050411441854</v>
      </c>
      <c r="AK8" s="208">
        <v>116.26921631286</v>
      </c>
      <c r="AL8" s="214">
        <v>113.4283572187</v>
      </c>
      <c r="AM8" s="208"/>
      <c r="AN8" s="215">
        <v>161.68945870612799</v>
      </c>
      <c r="AO8" s="216">
        <v>183.09670355814501</v>
      </c>
      <c r="AP8" s="217">
        <v>172.39308113213701</v>
      </c>
      <c r="AQ8" s="208"/>
      <c r="AR8" s="218">
        <v>130.27542119396799</v>
      </c>
      <c r="AS8" s="191"/>
      <c r="AT8" s="192">
        <v>-4.38880200810451</v>
      </c>
      <c r="AU8" s="186">
        <v>5.5924560561202297</v>
      </c>
      <c r="AV8" s="186">
        <v>-1.8662909376846699</v>
      </c>
      <c r="AW8" s="186">
        <v>1.45196901384593</v>
      </c>
      <c r="AX8" s="186">
        <v>0.13980817840999901</v>
      </c>
      <c r="AY8" s="193">
        <v>7.0435498590455406E-2</v>
      </c>
      <c r="AZ8" s="186"/>
      <c r="BA8" s="194">
        <v>-3.1156823835222198</v>
      </c>
      <c r="BB8" s="195">
        <v>-1.78064321062015</v>
      </c>
      <c r="BC8" s="196">
        <v>-2.4112695012765299</v>
      </c>
      <c r="BD8" s="186"/>
      <c r="BE8" s="197">
        <v>-0.88255786125851299</v>
      </c>
    </row>
    <row r="9" spans="1:57" ht="15" x14ac:dyDescent="0.35">
      <c r="A9" s="24" t="s">
        <v>20</v>
      </c>
      <c r="B9" s="79" t="s">
        <v>72</v>
      </c>
      <c r="C9" s="12"/>
      <c r="D9" s="28" t="s">
        <v>16</v>
      </c>
      <c r="E9" s="31" t="s">
        <v>17</v>
      </c>
      <c r="F9" s="12"/>
      <c r="G9" s="213">
        <v>52.208098972711198</v>
      </c>
      <c r="H9" s="208">
        <v>72.681395361361197</v>
      </c>
      <c r="I9" s="208">
        <v>86.617557351676595</v>
      </c>
      <c r="J9" s="208">
        <v>90.088873485088399</v>
      </c>
      <c r="K9" s="208">
        <v>82.998605837896505</v>
      </c>
      <c r="L9" s="214">
        <v>76.918906201746793</v>
      </c>
      <c r="M9" s="208"/>
      <c r="N9" s="215">
        <v>93.769618156310798</v>
      </c>
      <c r="O9" s="216">
        <v>86.832697578856795</v>
      </c>
      <c r="P9" s="217">
        <v>90.301157867583797</v>
      </c>
      <c r="Q9" s="208"/>
      <c r="R9" s="218">
        <v>80.742406677700203</v>
      </c>
      <c r="S9" s="191"/>
      <c r="T9" s="192">
        <v>5.7801631922963699</v>
      </c>
      <c r="U9" s="186">
        <v>32.003706843605002</v>
      </c>
      <c r="V9" s="186">
        <v>43.254639588505498</v>
      </c>
      <c r="W9" s="186">
        <v>48.029337081392804</v>
      </c>
      <c r="X9" s="186">
        <v>31.780673760594301</v>
      </c>
      <c r="Y9" s="193">
        <v>33.206461097543901</v>
      </c>
      <c r="Z9" s="186"/>
      <c r="AA9" s="194">
        <v>11.406752972036299</v>
      </c>
      <c r="AB9" s="195">
        <v>-2.9720617096506001</v>
      </c>
      <c r="AC9" s="196">
        <v>3.9969467497610398</v>
      </c>
      <c r="AD9" s="186"/>
      <c r="AE9" s="197">
        <v>22.235963381977498</v>
      </c>
      <c r="AG9" s="213">
        <v>52.194581443077404</v>
      </c>
      <c r="AH9" s="208">
        <v>61.138644131349203</v>
      </c>
      <c r="AI9" s="208">
        <v>70.337563223121805</v>
      </c>
      <c r="AJ9" s="208">
        <v>73.073015077570204</v>
      </c>
      <c r="AK9" s="208">
        <v>70.529888786240804</v>
      </c>
      <c r="AL9" s="214">
        <v>65.454738532271904</v>
      </c>
      <c r="AM9" s="208"/>
      <c r="AN9" s="215">
        <v>86.876770922523406</v>
      </c>
      <c r="AO9" s="216">
        <v>86.165293861157593</v>
      </c>
      <c r="AP9" s="217">
        <v>86.521032391840507</v>
      </c>
      <c r="AQ9" s="208"/>
      <c r="AR9" s="218">
        <v>71.471345792431094</v>
      </c>
      <c r="AS9" s="191"/>
      <c r="AT9" s="192">
        <v>5.52281159626523</v>
      </c>
      <c r="AU9" s="186">
        <v>23.963253268039601</v>
      </c>
      <c r="AV9" s="186">
        <v>26.307094213845598</v>
      </c>
      <c r="AW9" s="186">
        <v>28.427489542660499</v>
      </c>
      <c r="AX9" s="186">
        <v>17.641996098583899</v>
      </c>
      <c r="AY9" s="193">
        <v>20.621964923295302</v>
      </c>
      <c r="AZ9" s="186"/>
      <c r="BA9" s="194">
        <v>6.7611900492949504</v>
      </c>
      <c r="BB9" s="195">
        <v>-1.0414583006018301</v>
      </c>
      <c r="BC9" s="196">
        <v>2.7279144044906598</v>
      </c>
      <c r="BD9" s="186"/>
      <c r="BE9" s="197">
        <v>13.764196679089601</v>
      </c>
    </row>
    <row r="10" spans="1:57" x14ac:dyDescent="0.25">
      <c r="A10" s="24" t="s">
        <v>21</v>
      </c>
      <c r="B10" s="44" t="str">
        <f t="shared" si="0"/>
        <v>Virginia Area</v>
      </c>
      <c r="C10" s="12"/>
      <c r="D10" s="28" t="s">
        <v>16</v>
      </c>
      <c r="E10" s="31" t="s">
        <v>17</v>
      </c>
      <c r="F10" s="12"/>
      <c r="G10" s="213">
        <v>52.647366711076799</v>
      </c>
      <c r="H10" s="208">
        <v>66.100228595470099</v>
      </c>
      <c r="I10" s="208">
        <v>69.745295093845598</v>
      </c>
      <c r="J10" s="208">
        <v>69.245784306850794</v>
      </c>
      <c r="K10" s="208">
        <v>71.591203982890406</v>
      </c>
      <c r="L10" s="214">
        <v>65.865975738026705</v>
      </c>
      <c r="M10" s="208"/>
      <c r="N10" s="215">
        <v>93.354642965663899</v>
      </c>
      <c r="O10" s="216">
        <v>96.325277563518199</v>
      </c>
      <c r="P10" s="217">
        <v>94.839960264590999</v>
      </c>
      <c r="Q10" s="208"/>
      <c r="R10" s="218">
        <v>74.144257031330795</v>
      </c>
      <c r="S10" s="191"/>
      <c r="T10" s="192">
        <v>-3.8647749612481901</v>
      </c>
      <c r="U10" s="186">
        <v>5.29349006153726</v>
      </c>
      <c r="V10" s="186">
        <v>5.8455467200468298</v>
      </c>
      <c r="W10" s="186">
        <v>5.1689407330971502</v>
      </c>
      <c r="X10" s="186">
        <v>6.1654673935088997</v>
      </c>
      <c r="Y10" s="193">
        <v>3.9845181548908899</v>
      </c>
      <c r="Z10" s="186"/>
      <c r="AA10" s="194">
        <v>1.0133665386480299</v>
      </c>
      <c r="AB10" s="195">
        <v>-0.23082461784191199</v>
      </c>
      <c r="AC10" s="196">
        <v>0.37767450713461598</v>
      </c>
      <c r="AD10" s="186"/>
      <c r="AE10" s="197">
        <v>2.6366774358009799</v>
      </c>
      <c r="AG10" s="213">
        <v>53.0034871327396</v>
      </c>
      <c r="AH10" s="208">
        <v>58.717774378842002</v>
      </c>
      <c r="AI10" s="208">
        <v>64.869873869293798</v>
      </c>
      <c r="AJ10" s="208">
        <v>67.227143900614706</v>
      </c>
      <c r="AK10" s="208">
        <v>68.011916824439595</v>
      </c>
      <c r="AL10" s="214">
        <v>62.3660392211859</v>
      </c>
      <c r="AM10" s="208"/>
      <c r="AN10" s="215">
        <v>88.782548792744706</v>
      </c>
      <c r="AO10" s="216">
        <v>90.318648762358805</v>
      </c>
      <c r="AP10" s="217">
        <v>89.550598777551798</v>
      </c>
      <c r="AQ10" s="208"/>
      <c r="AR10" s="218">
        <v>70.133056237290504</v>
      </c>
      <c r="AS10" s="191"/>
      <c r="AT10" s="192">
        <v>0.67439756598811795</v>
      </c>
      <c r="AU10" s="186">
        <v>4.1509979745960104</v>
      </c>
      <c r="AV10" s="186">
        <v>5.7330285481245102</v>
      </c>
      <c r="AW10" s="186">
        <v>8.9381117302521709</v>
      </c>
      <c r="AX10" s="186">
        <v>6.69987578320021</v>
      </c>
      <c r="AY10" s="193">
        <v>5.4071770968784696</v>
      </c>
      <c r="AZ10" s="186"/>
      <c r="BA10" s="194">
        <v>0.29147472784297501</v>
      </c>
      <c r="BB10" s="195">
        <v>-1.5527277975357101</v>
      </c>
      <c r="BC10" s="196">
        <v>-0.64709049246759298</v>
      </c>
      <c r="BD10" s="186"/>
      <c r="BE10" s="197">
        <v>3.1101436923092902</v>
      </c>
    </row>
    <row r="11" spans="1:57" x14ac:dyDescent="0.25">
      <c r="A11" s="41" t="s">
        <v>22</v>
      </c>
      <c r="B11" s="44" t="str">
        <f t="shared" si="0"/>
        <v>Washington, DC</v>
      </c>
      <c r="C11" s="12"/>
      <c r="D11" s="28" t="s">
        <v>16</v>
      </c>
      <c r="E11" s="31" t="s">
        <v>17</v>
      </c>
      <c r="F11" s="12"/>
      <c r="G11" s="213">
        <v>87.760924817511594</v>
      </c>
      <c r="H11" s="208">
        <v>115.50749439709</v>
      </c>
      <c r="I11" s="208">
        <v>128.687295842596</v>
      </c>
      <c r="J11" s="208">
        <v>117.803604223108</v>
      </c>
      <c r="K11" s="208">
        <v>100.565647642277</v>
      </c>
      <c r="L11" s="214">
        <v>110.064993384517</v>
      </c>
      <c r="M11" s="208"/>
      <c r="N11" s="215">
        <v>99.475318398243004</v>
      </c>
      <c r="O11" s="216">
        <v>108.499623232495</v>
      </c>
      <c r="P11" s="217">
        <v>103.98747081536899</v>
      </c>
      <c r="Q11" s="208"/>
      <c r="R11" s="218">
        <v>108.32855836476</v>
      </c>
      <c r="S11" s="191"/>
      <c r="T11" s="192">
        <v>54.140626768025598</v>
      </c>
      <c r="U11" s="186">
        <v>81.312015169884305</v>
      </c>
      <c r="V11" s="186">
        <v>85.035303916684299</v>
      </c>
      <c r="W11" s="186">
        <v>67.414354309709594</v>
      </c>
      <c r="X11" s="186">
        <v>50.084888071121199</v>
      </c>
      <c r="Y11" s="193">
        <v>68.006423415575895</v>
      </c>
      <c r="Z11" s="186"/>
      <c r="AA11" s="194">
        <v>32.622513020249201</v>
      </c>
      <c r="AB11" s="195">
        <v>28.3055127558119</v>
      </c>
      <c r="AC11" s="196">
        <v>30.334733614083699</v>
      </c>
      <c r="AD11" s="186"/>
      <c r="AE11" s="197">
        <v>55.666298949658298</v>
      </c>
      <c r="AG11" s="213">
        <v>92.634778501577301</v>
      </c>
      <c r="AH11" s="208">
        <v>106.081242734208</v>
      </c>
      <c r="AI11" s="208">
        <v>111.18691127695701</v>
      </c>
      <c r="AJ11" s="208">
        <v>106.918778694957</v>
      </c>
      <c r="AK11" s="208">
        <v>94.177784566053703</v>
      </c>
      <c r="AL11" s="214">
        <v>102.19989915475</v>
      </c>
      <c r="AM11" s="208"/>
      <c r="AN11" s="215">
        <v>101.34332031988301</v>
      </c>
      <c r="AO11" s="216">
        <v>111.25194679711601</v>
      </c>
      <c r="AP11" s="217">
        <v>106.297633558499</v>
      </c>
      <c r="AQ11" s="208"/>
      <c r="AR11" s="218">
        <v>103.37009924081801</v>
      </c>
      <c r="AS11" s="191"/>
      <c r="AT11" s="192">
        <v>53.126163135171701</v>
      </c>
      <c r="AU11" s="186">
        <v>89.357733664636001</v>
      </c>
      <c r="AV11" s="186">
        <v>83.310141934664699</v>
      </c>
      <c r="AW11" s="186">
        <v>71.537729141020307</v>
      </c>
      <c r="AX11" s="186">
        <v>53.137053584710998</v>
      </c>
      <c r="AY11" s="193">
        <v>69.763059837850605</v>
      </c>
      <c r="AZ11" s="186"/>
      <c r="BA11" s="194">
        <v>33.130372155242803</v>
      </c>
      <c r="BB11" s="195">
        <v>27.530331879247399</v>
      </c>
      <c r="BC11" s="196">
        <v>30.1398838862067</v>
      </c>
      <c r="BD11" s="186"/>
      <c r="BE11" s="197">
        <v>55.782348133162699</v>
      </c>
    </row>
    <row r="12" spans="1:57" x14ac:dyDescent="0.25">
      <c r="A12" s="24" t="s">
        <v>23</v>
      </c>
      <c r="B12" s="44" t="str">
        <f t="shared" si="0"/>
        <v>Arlington, VA</v>
      </c>
      <c r="C12" s="12"/>
      <c r="D12" s="28" t="s">
        <v>16</v>
      </c>
      <c r="E12" s="31" t="s">
        <v>17</v>
      </c>
      <c r="F12" s="12"/>
      <c r="G12" s="213">
        <v>105.388974781266</v>
      </c>
      <c r="H12" s="208">
        <v>139.23708389089001</v>
      </c>
      <c r="I12" s="208">
        <v>144.78340607308201</v>
      </c>
      <c r="J12" s="208">
        <v>138.67227071538801</v>
      </c>
      <c r="K12" s="208">
        <v>116.58179516212</v>
      </c>
      <c r="L12" s="214">
        <v>128.93270612454899</v>
      </c>
      <c r="M12" s="208"/>
      <c r="N12" s="215">
        <v>90.704811116829603</v>
      </c>
      <c r="O12" s="216">
        <v>96.786588780236698</v>
      </c>
      <c r="P12" s="217">
        <v>93.745699948533101</v>
      </c>
      <c r="Q12" s="208"/>
      <c r="R12" s="218">
        <v>118.87927578854401</v>
      </c>
      <c r="S12" s="191"/>
      <c r="T12" s="192">
        <v>81.050838512158506</v>
      </c>
      <c r="U12" s="186">
        <v>124.543359372327</v>
      </c>
      <c r="V12" s="186">
        <v>112.786693450732</v>
      </c>
      <c r="W12" s="186">
        <v>104.363298704779</v>
      </c>
      <c r="X12" s="186">
        <v>86.957861291622194</v>
      </c>
      <c r="Y12" s="193">
        <v>102.42317276687299</v>
      </c>
      <c r="Z12" s="186"/>
      <c r="AA12" s="194">
        <v>29.593197880139702</v>
      </c>
      <c r="AB12" s="195">
        <v>32.15904731557</v>
      </c>
      <c r="AC12" s="196">
        <v>30.905170896083799</v>
      </c>
      <c r="AD12" s="186"/>
      <c r="AE12" s="197">
        <v>80.237123233023397</v>
      </c>
      <c r="AG12" s="213">
        <v>100.02886541430701</v>
      </c>
      <c r="AH12" s="208">
        <v>122.980205352547</v>
      </c>
      <c r="AI12" s="208">
        <v>126.918709469891</v>
      </c>
      <c r="AJ12" s="208">
        <v>117.764947246525</v>
      </c>
      <c r="AK12" s="208">
        <v>102.69652727740601</v>
      </c>
      <c r="AL12" s="214">
        <v>114.07785095213499</v>
      </c>
      <c r="AM12" s="208"/>
      <c r="AN12" s="215">
        <v>95.643659289758105</v>
      </c>
      <c r="AO12" s="216">
        <v>103.00632398353</v>
      </c>
      <c r="AP12" s="217">
        <v>99.324991636644299</v>
      </c>
      <c r="AQ12" s="208"/>
      <c r="AR12" s="218">
        <v>109.862748290566</v>
      </c>
      <c r="AS12" s="191"/>
      <c r="AT12" s="192">
        <v>69.216672466668598</v>
      </c>
      <c r="AU12" s="186">
        <v>115.391963086159</v>
      </c>
      <c r="AV12" s="186">
        <v>112.959170474988</v>
      </c>
      <c r="AW12" s="186">
        <v>94.685203492354205</v>
      </c>
      <c r="AX12" s="186">
        <v>76.757946510635193</v>
      </c>
      <c r="AY12" s="193">
        <v>93.748594197608895</v>
      </c>
      <c r="AZ12" s="186"/>
      <c r="BA12" s="194">
        <v>46.087019906048099</v>
      </c>
      <c r="BB12" s="195">
        <v>40.153653938337101</v>
      </c>
      <c r="BC12" s="196">
        <v>42.949017712686</v>
      </c>
      <c r="BD12" s="186"/>
      <c r="BE12" s="197">
        <v>77.458769324508296</v>
      </c>
    </row>
    <row r="13" spans="1:57" x14ac:dyDescent="0.25">
      <c r="A13" s="24" t="s">
        <v>24</v>
      </c>
      <c r="B13" s="44" t="str">
        <f t="shared" si="0"/>
        <v>Suburban Virginia Area</v>
      </c>
      <c r="C13" s="12"/>
      <c r="D13" s="28" t="s">
        <v>16</v>
      </c>
      <c r="E13" s="31" t="s">
        <v>17</v>
      </c>
      <c r="F13" s="12"/>
      <c r="G13" s="213">
        <v>68.258676119612502</v>
      </c>
      <c r="H13" s="208">
        <v>79.665622630913902</v>
      </c>
      <c r="I13" s="208">
        <v>84.543902849922702</v>
      </c>
      <c r="J13" s="208">
        <v>78.546519724834994</v>
      </c>
      <c r="K13" s="208">
        <v>90.555580513828403</v>
      </c>
      <c r="L13" s="214">
        <v>80.314060367822506</v>
      </c>
      <c r="M13" s="208"/>
      <c r="N13" s="215">
        <v>83.907922223782094</v>
      </c>
      <c r="O13" s="216">
        <v>104.59719921381399</v>
      </c>
      <c r="P13" s="217">
        <v>94.252560718798193</v>
      </c>
      <c r="Q13" s="208"/>
      <c r="R13" s="218">
        <v>84.296489039529803</v>
      </c>
      <c r="S13" s="191"/>
      <c r="T13" s="192">
        <v>-0.40990840485832403</v>
      </c>
      <c r="U13" s="186">
        <v>6.8817306103121902</v>
      </c>
      <c r="V13" s="186">
        <v>21.7399351677285</v>
      </c>
      <c r="W13" s="186">
        <v>8.5362257179101597</v>
      </c>
      <c r="X13" s="186">
        <v>10.552630342185299</v>
      </c>
      <c r="Y13" s="193">
        <v>9.4785075816808106</v>
      </c>
      <c r="Z13" s="186"/>
      <c r="AA13" s="194">
        <v>-18.776306012726</v>
      </c>
      <c r="AB13" s="195">
        <v>-9.3715524586278498</v>
      </c>
      <c r="AC13" s="196">
        <v>-13.813600331092299</v>
      </c>
      <c r="AD13" s="186"/>
      <c r="AE13" s="197">
        <v>0.77787409220045001</v>
      </c>
      <c r="AG13" s="213">
        <v>73.899300505404995</v>
      </c>
      <c r="AH13" s="208">
        <v>77.125282184472795</v>
      </c>
      <c r="AI13" s="208">
        <v>82.130184964200396</v>
      </c>
      <c r="AJ13" s="208">
        <v>80.559238733679607</v>
      </c>
      <c r="AK13" s="208">
        <v>81.889342973466199</v>
      </c>
      <c r="AL13" s="214">
        <v>79.120669872244804</v>
      </c>
      <c r="AM13" s="208"/>
      <c r="AN13" s="215">
        <v>108.676002386634</v>
      </c>
      <c r="AO13" s="216">
        <v>122.727824652534</v>
      </c>
      <c r="AP13" s="217">
        <v>115.701913519584</v>
      </c>
      <c r="AQ13" s="208"/>
      <c r="AR13" s="218">
        <v>89.572453771484703</v>
      </c>
      <c r="AS13" s="191"/>
      <c r="AT13" s="192">
        <v>7.06832780865206</v>
      </c>
      <c r="AU13" s="186">
        <v>15.6441886341452</v>
      </c>
      <c r="AV13" s="186">
        <v>17.851289801166899</v>
      </c>
      <c r="AW13" s="186">
        <v>11.5483089081578</v>
      </c>
      <c r="AX13" s="186">
        <v>6.2221549435393504</v>
      </c>
      <c r="AY13" s="193">
        <v>11.5274373456043</v>
      </c>
      <c r="AZ13" s="186"/>
      <c r="BA13" s="194">
        <v>3.28236587341789</v>
      </c>
      <c r="BB13" s="195">
        <v>1.0626298702119501</v>
      </c>
      <c r="BC13" s="196">
        <v>2.0930982014724102</v>
      </c>
      <c r="BD13" s="186"/>
      <c r="BE13" s="197">
        <v>7.8492794047480299</v>
      </c>
    </row>
    <row r="14" spans="1:57" x14ac:dyDescent="0.25">
      <c r="A14" s="24" t="s">
        <v>25</v>
      </c>
      <c r="B14" s="44" t="str">
        <f t="shared" si="0"/>
        <v>Alexandria, VA</v>
      </c>
      <c r="C14" s="12"/>
      <c r="D14" s="28" t="s">
        <v>16</v>
      </c>
      <c r="E14" s="31" t="s">
        <v>17</v>
      </c>
      <c r="F14" s="12"/>
      <c r="G14" s="213">
        <v>74.092639121088993</v>
      </c>
      <c r="H14" s="208">
        <v>96.155826367327407</v>
      </c>
      <c r="I14" s="208">
        <v>105.70754836398299</v>
      </c>
      <c r="J14" s="208">
        <v>97.928994506806703</v>
      </c>
      <c r="K14" s="208">
        <v>86.409304991640695</v>
      </c>
      <c r="L14" s="214">
        <v>92.058862670169503</v>
      </c>
      <c r="M14" s="208"/>
      <c r="N14" s="215">
        <v>85.677627179364706</v>
      </c>
      <c r="O14" s="216">
        <v>94.7352495820396</v>
      </c>
      <c r="P14" s="217">
        <v>90.206438380702096</v>
      </c>
      <c r="Q14" s="208"/>
      <c r="R14" s="218">
        <v>91.529598587464605</v>
      </c>
      <c r="S14" s="191"/>
      <c r="T14" s="192">
        <v>39.932929373218002</v>
      </c>
      <c r="U14" s="186">
        <v>60.279666443510301</v>
      </c>
      <c r="V14" s="186">
        <v>53.249449677898397</v>
      </c>
      <c r="W14" s="186">
        <v>45.6675893995371</v>
      </c>
      <c r="X14" s="186">
        <v>33.568357920580198</v>
      </c>
      <c r="Y14" s="193">
        <v>46.665600701764099</v>
      </c>
      <c r="Z14" s="186"/>
      <c r="AA14" s="194">
        <v>24.525648967704001</v>
      </c>
      <c r="AB14" s="195">
        <v>20.106452686961401</v>
      </c>
      <c r="AC14" s="196">
        <v>22.1653390689698</v>
      </c>
      <c r="AD14" s="186"/>
      <c r="AE14" s="197">
        <v>38.825871532101097</v>
      </c>
      <c r="AG14" s="213">
        <v>76.413645808454703</v>
      </c>
      <c r="AH14" s="208">
        <v>85.853757165034594</v>
      </c>
      <c r="AI14" s="208">
        <v>91.838212920945693</v>
      </c>
      <c r="AJ14" s="208">
        <v>88.847892285645997</v>
      </c>
      <c r="AK14" s="208">
        <v>82.294651003104804</v>
      </c>
      <c r="AL14" s="214">
        <v>85.049631836637204</v>
      </c>
      <c r="AM14" s="208"/>
      <c r="AN14" s="215">
        <v>86.778168736565505</v>
      </c>
      <c r="AO14" s="216">
        <v>95.635388106042498</v>
      </c>
      <c r="AP14" s="217">
        <v>91.206778421303994</v>
      </c>
      <c r="AQ14" s="208"/>
      <c r="AR14" s="218">
        <v>86.808816575113397</v>
      </c>
      <c r="AS14" s="191"/>
      <c r="AT14" s="192">
        <v>40.184973843388903</v>
      </c>
      <c r="AU14" s="186">
        <v>63.659386568615901</v>
      </c>
      <c r="AV14" s="186">
        <v>61.1443728573078</v>
      </c>
      <c r="AW14" s="186">
        <v>56.137788336416698</v>
      </c>
      <c r="AX14" s="186">
        <v>45.128873363343303</v>
      </c>
      <c r="AY14" s="193">
        <v>53.205438965221802</v>
      </c>
      <c r="AZ14" s="186"/>
      <c r="BA14" s="194">
        <v>26.672370288101298</v>
      </c>
      <c r="BB14" s="195">
        <v>22.058340477675198</v>
      </c>
      <c r="BC14" s="196">
        <v>24.210680137465499</v>
      </c>
      <c r="BD14" s="186"/>
      <c r="BE14" s="197">
        <v>43.1727755785057</v>
      </c>
    </row>
    <row r="15" spans="1:57" x14ac:dyDescent="0.25">
      <c r="A15" s="24" t="s">
        <v>26</v>
      </c>
      <c r="B15" s="44" t="str">
        <f t="shared" si="0"/>
        <v>Fairfax/Tysons Corner, VA</v>
      </c>
      <c r="C15" s="12"/>
      <c r="D15" s="28" t="s">
        <v>16</v>
      </c>
      <c r="E15" s="31" t="s">
        <v>17</v>
      </c>
      <c r="F15" s="12"/>
      <c r="G15" s="213">
        <v>69.838261018497306</v>
      </c>
      <c r="H15" s="208">
        <v>97.481632792875004</v>
      </c>
      <c r="I15" s="208">
        <v>117.06246289107099</v>
      </c>
      <c r="J15" s="208">
        <v>115.042257364695</v>
      </c>
      <c r="K15" s="208">
        <v>85.827678693765606</v>
      </c>
      <c r="L15" s="214">
        <v>97.0504585521808</v>
      </c>
      <c r="M15" s="208"/>
      <c r="N15" s="215">
        <v>73.242613610413301</v>
      </c>
      <c r="O15" s="216">
        <v>78.970333409454199</v>
      </c>
      <c r="P15" s="217">
        <v>76.106473509933707</v>
      </c>
      <c r="Q15" s="208"/>
      <c r="R15" s="218">
        <v>91.066462825824502</v>
      </c>
      <c r="S15" s="191"/>
      <c r="T15" s="192">
        <v>26.397688346571702</v>
      </c>
      <c r="U15" s="186">
        <v>50.001584896381203</v>
      </c>
      <c r="V15" s="186">
        <v>66.741262927268494</v>
      </c>
      <c r="W15" s="186">
        <v>65.340652666233794</v>
      </c>
      <c r="X15" s="186">
        <v>37.4350090709193</v>
      </c>
      <c r="Y15" s="193">
        <v>50.477725165862097</v>
      </c>
      <c r="Z15" s="186"/>
      <c r="AA15" s="194">
        <v>19.088153534082199</v>
      </c>
      <c r="AB15" s="195">
        <v>16.198566259269398</v>
      </c>
      <c r="AC15" s="196">
        <v>17.571282427000199</v>
      </c>
      <c r="AD15" s="186"/>
      <c r="AE15" s="197">
        <v>41.051201596271497</v>
      </c>
      <c r="AG15" s="213">
        <v>69.611455811829103</v>
      </c>
      <c r="AH15" s="208">
        <v>88.514257250513793</v>
      </c>
      <c r="AI15" s="208">
        <v>101.344277232244</v>
      </c>
      <c r="AJ15" s="208">
        <v>99.596376455811793</v>
      </c>
      <c r="AK15" s="208">
        <v>78.586657912765403</v>
      </c>
      <c r="AL15" s="214">
        <v>87.530604932632997</v>
      </c>
      <c r="AM15" s="208"/>
      <c r="AN15" s="215">
        <v>73.962337291618994</v>
      </c>
      <c r="AO15" s="216">
        <v>78.661993891299304</v>
      </c>
      <c r="AP15" s="217">
        <v>76.312165591459205</v>
      </c>
      <c r="AQ15" s="208"/>
      <c r="AR15" s="218">
        <v>84.325336549440493</v>
      </c>
      <c r="AS15" s="191"/>
      <c r="AT15" s="192">
        <v>32.595581586355401</v>
      </c>
      <c r="AU15" s="186">
        <v>53.204707981600798</v>
      </c>
      <c r="AV15" s="186">
        <v>58.275548330099802</v>
      </c>
      <c r="AW15" s="186">
        <v>57.784828461177803</v>
      </c>
      <c r="AX15" s="186">
        <v>38.436003587221997</v>
      </c>
      <c r="AY15" s="193">
        <v>48.763584097078102</v>
      </c>
      <c r="AZ15" s="186"/>
      <c r="BA15" s="194">
        <v>20.963538004901501</v>
      </c>
      <c r="BB15" s="195">
        <v>14.9686931029925</v>
      </c>
      <c r="BC15" s="196">
        <v>17.797787625045601</v>
      </c>
      <c r="BD15" s="186"/>
      <c r="BE15" s="197">
        <v>39.2957500325398</v>
      </c>
    </row>
    <row r="16" spans="1:57" x14ac:dyDescent="0.25">
      <c r="A16" s="24" t="s">
        <v>27</v>
      </c>
      <c r="B16" s="44" t="str">
        <f t="shared" si="0"/>
        <v>I-95 Fredericksburg, VA</v>
      </c>
      <c r="C16" s="12"/>
      <c r="D16" s="28" t="s">
        <v>16</v>
      </c>
      <c r="E16" s="31" t="s">
        <v>17</v>
      </c>
      <c r="F16" s="12"/>
      <c r="G16" s="213">
        <v>54.161099964593397</v>
      </c>
      <c r="H16" s="208">
        <v>60.283447421220302</v>
      </c>
      <c r="I16" s="208">
        <v>62.798347692670802</v>
      </c>
      <c r="J16" s="208">
        <v>63.487703292812398</v>
      </c>
      <c r="K16" s="208">
        <v>63.773369526731898</v>
      </c>
      <c r="L16" s="214">
        <v>60.900793579605804</v>
      </c>
      <c r="M16" s="208"/>
      <c r="N16" s="215">
        <v>85.711769149061695</v>
      </c>
      <c r="O16" s="216">
        <v>89.511459931547193</v>
      </c>
      <c r="P16" s="217">
        <v>87.611614540304402</v>
      </c>
      <c r="Q16" s="208"/>
      <c r="R16" s="218">
        <v>68.532456711234005</v>
      </c>
      <c r="S16" s="191"/>
      <c r="T16" s="192">
        <v>15.0759247142737</v>
      </c>
      <c r="U16" s="186">
        <v>20.718930713150399</v>
      </c>
      <c r="V16" s="186">
        <v>22.625959688528301</v>
      </c>
      <c r="W16" s="186">
        <v>20.62796209243</v>
      </c>
      <c r="X16" s="186">
        <v>15.7056038950555</v>
      </c>
      <c r="Y16" s="193">
        <v>18.964619686803299</v>
      </c>
      <c r="Z16" s="186"/>
      <c r="AA16" s="194">
        <v>16.574998689653199</v>
      </c>
      <c r="AB16" s="195">
        <v>16.213789287980099</v>
      </c>
      <c r="AC16" s="196">
        <v>16.390197505424201</v>
      </c>
      <c r="AD16" s="186"/>
      <c r="AE16" s="197">
        <v>18.0112004055993</v>
      </c>
      <c r="AG16" s="213">
        <v>52.969373746904097</v>
      </c>
      <c r="AH16" s="208">
        <v>54.602816369854899</v>
      </c>
      <c r="AI16" s="208">
        <v>59.977880646302602</v>
      </c>
      <c r="AJ16" s="208">
        <v>62.0368304045288</v>
      </c>
      <c r="AK16" s="208">
        <v>62.587440146243601</v>
      </c>
      <c r="AL16" s="214">
        <v>58.434868262766798</v>
      </c>
      <c r="AM16" s="208"/>
      <c r="AN16" s="215">
        <v>83.101076655257799</v>
      </c>
      <c r="AO16" s="216">
        <v>86.273647763484007</v>
      </c>
      <c r="AP16" s="217">
        <v>84.687362209370903</v>
      </c>
      <c r="AQ16" s="208"/>
      <c r="AR16" s="218">
        <v>65.9317888138049</v>
      </c>
      <c r="AS16" s="191"/>
      <c r="AT16" s="192">
        <v>10.962811578141901</v>
      </c>
      <c r="AU16" s="186">
        <v>13.6900502263261</v>
      </c>
      <c r="AV16" s="186">
        <v>19.315402217722301</v>
      </c>
      <c r="AW16" s="186">
        <v>17.074302547259101</v>
      </c>
      <c r="AX16" s="186">
        <v>15.1578090881312</v>
      </c>
      <c r="AY16" s="193">
        <v>15.310886625303301</v>
      </c>
      <c r="AZ16" s="186"/>
      <c r="BA16" s="194">
        <v>16.4695232637986</v>
      </c>
      <c r="BB16" s="195">
        <v>16.715274135725799</v>
      </c>
      <c r="BC16" s="196">
        <v>16.594570834909302</v>
      </c>
      <c r="BD16" s="186"/>
      <c r="BE16" s="197">
        <v>15.7545224790574</v>
      </c>
    </row>
    <row r="17" spans="1:58" x14ac:dyDescent="0.25">
      <c r="A17" s="24" t="s">
        <v>28</v>
      </c>
      <c r="B17" s="44" t="str">
        <f t="shared" si="0"/>
        <v>Dulles Airport Area, VA</v>
      </c>
      <c r="C17" s="12"/>
      <c r="D17" s="28" t="s">
        <v>16</v>
      </c>
      <c r="E17" s="31" t="s">
        <v>17</v>
      </c>
      <c r="F17" s="12"/>
      <c r="G17" s="213">
        <v>72.681704014939299</v>
      </c>
      <c r="H17" s="208">
        <v>105.40862464985899</v>
      </c>
      <c r="I17" s="208">
        <v>111.40311204481699</v>
      </c>
      <c r="J17" s="208">
        <v>108.365511671335</v>
      </c>
      <c r="K17" s="208">
        <v>91.615048552754402</v>
      </c>
      <c r="L17" s="214">
        <v>97.894800186741307</v>
      </c>
      <c r="M17" s="208"/>
      <c r="N17" s="215">
        <v>79.663365079364993</v>
      </c>
      <c r="O17" s="216">
        <v>80.740406162464893</v>
      </c>
      <c r="P17" s="217">
        <v>80.201885620914993</v>
      </c>
      <c r="Q17" s="208"/>
      <c r="R17" s="218">
        <v>92.839681739362405</v>
      </c>
      <c r="S17" s="191"/>
      <c r="T17" s="192">
        <v>33.230076780486499</v>
      </c>
      <c r="U17" s="186">
        <v>56.924485061312097</v>
      </c>
      <c r="V17" s="186">
        <v>52.182059016301999</v>
      </c>
      <c r="W17" s="186">
        <v>48.473429684903799</v>
      </c>
      <c r="X17" s="186">
        <v>46.0650509676056</v>
      </c>
      <c r="Y17" s="193">
        <v>48.039477981070803</v>
      </c>
      <c r="Z17" s="186"/>
      <c r="AA17" s="194">
        <v>39.193801994328901</v>
      </c>
      <c r="AB17" s="195">
        <v>37.099067266889897</v>
      </c>
      <c r="AC17" s="196">
        <v>38.131462086841097</v>
      </c>
      <c r="AD17" s="186"/>
      <c r="AE17" s="197">
        <v>45.4641476422211</v>
      </c>
      <c r="AG17" s="213">
        <v>68.249014705882303</v>
      </c>
      <c r="AH17" s="208">
        <v>87.713964052287494</v>
      </c>
      <c r="AI17" s="208">
        <v>100.33074696545199</v>
      </c>
      <c r="AJ17" s="208">
        <v>98.6531956115779</v>
      </c>
      <c r="AK17" s="208">
        <v>86.613042717086799</v>
      </c>
      <c r="AL17" s="214">
        <v>88.311992810457497</v>
      </c>
      <c r="AM17" s="208"/>
      <c r="AN17" s="215">
        <v>79.7416673669467</v>
      </c>
      <c r="AO17" s="216">
        <v>79.428221521942106</v>
      </c>
      <c r="AP17" s="217">
        <v>79.584944444444403</v>
      </c>
      <c r="AQ17" s="208"/>
      <c r="AR17" s="218">
        <v>85.818550420167995</v>
      </c>
      <c r="AS17" s="191"/>
      <c r="AT17" s="192">
        <v>42.416871545976399</v>
      </c>
      <c r="AU17" s="186">
        <v>54.245073520942</v>
      </c>
      <c r="AV17" s="186">
        <v>56.195785674444899</v>
      </c>
      <c r="AW17" s="186">
        <v>48.036683769523201</v>
      </c>
      <c r="AX17" s="186">
        <v>42.649703493387101</v>
      </c>
      <c r="AY17" s="193">
        <v>48.983931293945197</v>
      </c>
      <c r="AZ17" s="186"/>
      <c r="BA17" s="194">
        <v>34.038592629941597</v>
      </c>
      <c r="BB17" s="195">
        <v>29.195412857792899</v>
      </c>
      <c r="BC17" s="196">
        <v>31.5772157708709</v>
      </c>
      <c r="BD17" s="186"/>
      <c r="BE17" s="197">
        <v>43.938539126941102</v>
      </c>
    </row>
    <row r="18" spans="1:58" x14ac:dyDescent="0.25">
      <c r="A18" s="24" t="s">
        <v>29</v>
      </c>
      <c r="B18" s="44" t="str">
        <f t="shared" si="0"/>
        <v>Williamsburg, VA</v>
      </c>
      <c r="C18" s="12"/>
      <c r="D18" s="28" t="s">
        <v>16</v>
      </c>
      <c r="E18" s="31" t="s">
        <v>17</v>
      </c>
      <c r="F18" s="12"/>
      <c r="G18" s="213">
        <v>84.524876906609506</v>
      </c>
      <c r="H18" s="208">
        <v>92.819139684238607</v>
      </c>
      <c r="I18" s="208">
        <v>95.551810275622103</v>
      </c>
      <c r="J18" s="208">
        <v>98.092301311212196</v>
      </c>
      <c r="K18" s="208">
        <v>105.51839309606601</v>
      </c>
      <c r="L18" s="214">
        <v>95.301304254749695</v>
      </c>
      <c r="M18" s="208"/>
      <c r="N18" s="215">
        <v>163.50953839978499</v>
      </c>
      <c r="O18" s="216">
        <v>173.60717286593501</v>
      </c>
      <c r="P18" s="217">
        <v>168.55835563286001</v>
      </c>
      <c r="Q18" s="208"/>
      <c r="R18" s="218">
        <v>116.231890362781</v>
      </c>
      <c r="S18" s="191"/>
      <c r="T18" s="192">
        <v>6.1565471652915802</v>
      </c>
      <c r="U18" s="186">
        <v>3.9952295753369</v>
      </c>
      <c r="V18" s="186">
        <v>4.1473071417729699</v>
      </c>
      <c r="W18" s="186">
        <v>5.0901137695658099</v>
      </c>
      <c r="X18" s="186">
        <v>2.9682216963522299</v>
      </c>
      <c r="Y18" s="193">
        <v>4.3961497916854597</v>
      </c>
      <c r="Z18" s="186"/>
      <c r="AA18" s="194">
        <v>5.9191284195498302</v>
      </c>
      <c r="AB18" s="195">
        <v>3.4709532912983501</v>
      </c>
      <c r="AC18" s="196">
        <v>4.6440817365113096</v>
      </c>
      <c r="AD18" s="186"/>
      <c r="AE18" s="197">
        <v>4.4987352469987902</v>
      </c>
      <c r="AG18" s="213">
        <v>92.216807599678802</v>
      </c>
      <c r="AH18" s="208">
        <v>88.539465480331799</v>
      </c>
      <c r="AI18" s="208">
        <v>86.091071380786701</v>
      </c>
      <c r="AJ18" s="208">
        <v>87.937272544821994</v>
      </c>
      <c r="AK18" s="208">
        <v>93.1778120818838</v>
      </c>
      <c r="AL18" s="214">
        <v>89.592485817500602</v>
      </c>
      <c r="AM18" s="208"/>
      <c r="AN18" s="215">
        <v>142.047569574525</v>
      </c>
      <c r="AO18" s="216">
        <v>159.75264818035799</v>
      </c>
      <c r="AP18" s="217">
        <v>150.900108877441</v>
      </c>
      <c r="AQ18" s="208"/>
      <c r="AR18" s="218">
        <v>107.10894954891199</v>
      </c>
      <c r="AS18" s="191"/>
      <c r="AT18" s="192">
        <v>-1.9713629724911901</v>
      </c>
      <c r="AU18" s="186">
        <v>7.2218946947375304</v>
      </c>
      <c r="AV18" s="186">
        <v>1.9539162390593701</v>
      </c>
      <c r="AW18" s="186">
        <v>3.6321360638603299</v>
      </c>
      <c r="AX18" s="186">
        <v>2.0207766172179502</v>
      </c>
      <c r="AY18" s="193">
        <v>2.4439142844700301</v>
      </c>
      <c r="AZ18" s="186"/>
      <c r="BA18" s="194">
        <v>-2.00789095614702</v>
      </c>
      <c r="BB18" s="195">
        <v>-2.6187983954480001</v>
      </c>
      <c r="BC18" s="196">
        <v>-2.33221573989794</v>
      </c>
      <c r="BD18" s="186"/>
      <c r="BE18" s="197">
        <v>0.46630280090697401</v>
      </c>
    </row>
    <row r="19" spans="1:58" x14ac:dyDescent="0.25">
      <c r="A19" s="24" t="s">
        <v>30</v>
      </c>
      <c r="B19" s="44" t="str">
        <f t="shared" si="0"/>
        <v>Virginia Beach, VA</v>
      </c>
      <c r="C19" s="12"/>
      <c r="D19" s="28" t="s">
        <v>16</v>
      </c>
      <c r="E19" s="31" t="s">
        <v>17</v>
      </c>
      <c r="F19" s="12"/>
      <c r="G19" s="213">
        <v>160.03913632685999</v>
      </c>
      <c r="H19" s="208">
        <v>180.76047533171501</v>
      </c>
      <c r="I19" s="208">
        <v>190.39447730582501</v>
      </c>
      <c r="J19" s="208">
        <v>202.871269603559</v>
      </c>
      <c r="K19" s="208">
        <v>208.37486887540399</v>
      </c>
      <c r="L19" s="214">
        <v>188.48804548867301</v>
      </c>
      <c r="M19" s="208"/>
      <c r="N19" s="215">
        <v>271.29091444174702</v>
      </c>
      <c r="O19" s="216">
        <v>295.55159486245901</v>
      </c>
      <c r="P19" s="217">
        <v>283.42125465210302</v>
      </c>
      <c r="Q19" s="208"/>
      <c r="R19" s="218">
        <v>215.611819535367</v>
      </c>
      <c r="S19" s="191"/>
      <c r="T19" s="192">
        <v>-12.488988469613</v>
      </c>
      <c r="U19" s="186">
        <v>-6.3044605684147603</v>
      </c>
      <c r="V19" s="186">
        <v>-4.4208899143924896</v>
      </c>
      <c r="W19" s="186">
        <v>2.8889876958935599</v>
      </c>
      <c r="X19" s="186">
        <v>-5.0739710989800797E-2</v>
      </c>
      <c r="Y19" s="193">
        <v>-3.89721425810417</v>
      </c>
      <c r="Z19" s="186"/>
      <c r="AA19" s="194">
        <v>-1.12329122280649E-2</v>
      </c>
      <c r="AB19" s="195">
        <v>2.7417930772570198</v>
      </c>
      <c r="AC19" s="196">
        <v>1.4055251218986899</v>
      </c>
      <c r="AD19" s="186"/>
      <c r="AE19" s="197">
        <v>-1.97199301596593</v>
      </c>
      <c r="AG19" s="213">
        <v>192.99669537823601</v>
      </c>
      <c r="AH19" s="208">
        <v>185.465357332119</v>
      </c>
      <c r="AI19" s="208">
        <v>172.42218384708701</v>
      </c>
      <c r="AJ19" s="208">
        <v>175.482838349514</v>
      </c>
      <c r="AK19" s="208">
        <v>181.79725392799301</v>
      </c>
      <c r="AL19" s="214">
        <v>181.63286576698999</v>
      </c>
      <c r="AM19" s="208"/>
      <c r="AN19" s="215">
        <v>244.06536433252401</v>
      </c>
      <c r="AO19" s="216">
        <v>282.97622723705501</v>
      </c>
      <c r="AP19" s="217">
        <v>263.52079578478902</v>
      </c>
      <c r="AQ19" s="208"/>
      <c r="AR19" s="218">
        <v>205.029417200647</v>
      </c>
      <c r="AS19" s="191"/>
      <c r="AT19" s="192">
        <v>-5.2469595167938001</v>
      </c>
      <c r="AU19" s="186">
        <v>1.4131584700376301</v>
      </c>
      <c r="AV19" s="186">
        <v>-9.0617680695458507</v>
      </c>
      <c r="AW19" s="186">
        <v>-4.91199380276848</v>
      </c>
      <c r="AX19" s="186">
        <v>-4.6578547625080002</v>
      </c>
      <c r="AY19" s="193">
        <v>-4.54393486015144</v>
      </c>
      <c r="AZ19" s="186"/>
      <c r="BA19" s="194">
        <v>-6.2723989947354202</v>
      </c>
      <c r="BB19" s="195">
        <v>-1.8034269223445001</v>
      </c>
      <c r="BC19" s="196">
        <v>-3.9247791974448498</v>
      </c>
      <c r="BD19" s="186"/>
      <c r="BE19" s="197">
        <v>-4.3174956331384697</v>
      </c>
    </row>
    <row r="20" spans="1:58" x14ac:dyDescent="0.25">
      <c r="A20" s="41" t="s">
        <v>31</v>
      </c>
      <c r="B20" s="44" t="str">
        <f t="shared" si="0"/>
        <v>Norfolk/Portsmouth, VA</v>
      </c>
      <c r="C20" s="12"/>
      <c r="D20" s="28" t="s">
        <v>16</v>
      </c>
      <c r="E20" s="31" t="s">
        <v>17</v>
      </c>
      <c r="F20" s="12"/>
      <c r="G20" s="213">
        <v>70.318834136052004</v>
      </c>
      <c r="H20" s="208">
        <v>85.763544735454303</v>
      </c>
      <c r="I20" s="208">
        <v>99.5082784320618</v>
      </c>
      <c r="J20" s="208">
        <v>105.061965547547</v>
      </c>
      <c r="K20" s="208">
        <v>102.151469449815</v>
      </c>
      <c r="L20" s="214">
        <v>92.560818460186297</v>
      </c>
      <c r="M20" s="208"/>
      <c r="N20" s="215">
        <v>139.10851221655801</v>
      </c>
      <c r="O20" s="216">
        <v>156.316037229741</v>
      </c>
      <c r="P20" s="217">
        <v>147.71227472314899</v>
      </c>
      <c r="Q20" s="208"/>
      <c r="R20" s="218">
        <v>108.318377392461</v>
      </c>
      <c r="S20" s="191"/>
      <c r="T20" s="192">
        <v>-16.712257044272501</v>
      </c>
      <c r="U20" s="186">
        <v>0.72863662421344699</v>
      </c>
      <c r="V20" s="186">
        <v>14.803228655143799</v>
      </c>
      <c r="W20" s="186">
        <v>22.390786247445</v>
      </c>
      <c r="X20" s="186">
        <v>9.7307761030895001</v>
      </c>
      <c r="Y20" s="193">
        <v>6.3469047677086499</v>
      </c>
      <c r="Z20" s="186"/>
      <c r="AA20" s="194">
        <v>0.41577948257880998</v>
      </c>
      <c r="AB20" s="195">
        <v>1.5210678475208199</v>
      </c>
      <c r="AC20" s="196">
        <v>0.99759784077292801</v>
      </c>
      <c r="AD20" s="186"/>
      <c r="AE20" s="197">
        <v>4.1966659803176896</v>
      </c>
      <c r="AG20" s="213">
        <v>85.783895007910004</v>
      </c>
      <c r="AH20" s="208">
        <v>86.044555405167799</v>
      </c>
      <c r="AI20" s="208">
        <v>90.777427873967298</v>
      </c>
      <c r="AJ20" s="208">
        <v>92.847874195816402</v>
      </c>
      <c r="AK20" s="208">
        <v>91.951366654948103</v>
      </c>
      <c r="AL20" s="214">
        <v>89.481023827561899</v>
      </c>
      <c r="AM20" s="208"/>
      <c r="AN20" s="215">
        <v>124.132504592195</v>
      </c>
      <c r="AO20" s="216">
        <v>142.94621548163099</v>
      </c>
      <c r="AP20" s="217">
        <v>133.539360036913</v>
      </c>
      <c r="AQ20" s="208"/>
      <c r="AR20" s="218">
        <v>102.069119887376</v>
      </c>
      <c r="AS20" s="191"/>
      <c r="AT20" s="192">
        <v>-7.1541734639904302</v>
      </c>
      <c r="AU20" s="186">
        <v>12.9912689436664</v>
      </c>
      <c r="AV20" s="186">
        <v>9.3835824433662403</v>
      </c>
      <c r="AW20" s="186">
        <v>10.3833391986756</v>
      </c>
      <c r="AX20" s="186">
        <v>3.6775831360765001</v>
      </c>
      <c r="AY20" s="193">
        <v>5.4357328933024398</v>
      </c>
      <c r="AZ20" s="186"/>
      <c r="BA20" s="194">
        <v>-6.8503186945460897</v>
      </c>
      <c r="BB20" s="195">
        <v>-9.3129425387076399</v>
      </c>
      <c r="BC20" s="196">
        <v>-8.1847643692472598</v>
      </c>
      <c r="BD20" s="186"/>
      <c r="BE20" s="197">
        <v>-0.103810986770388</v>
      </c>
    </row>
    <row r="21" spans="1:58" x14ac:dyDescent="0.25">
      <c r="A21" s="42" t="s">
        <v>32</v>
      </c>
      <c r="B21" s="44" t="str">
        <f t="shared" si="0"/>
        <v>Newport News/Hampton, VA</v>
      </c>
      <c r="C21" s="12"/>
      <c r="D21" s="28" t="s">
        <v>16</v>
      </c>
      <c r="E21" s="31" t="s">
        <v>17</v>
      </c>
      <c r="F21" s="13"/>
      <c r="G21" s="213">
        <v>53.273916503173602</v>
      </c>
      <c r="H21" s="208">
        <v>61.4441348240046</v>
      </c>
      <c r="I21" s="208">
        <v>68.266279702827404</v>
      </c>
      <c r="J21" s="208">
        <v>73.844819359492206</v>
      </c>
      <c r="K21" s="208">
        <v>77.976522446624301</v>
      </c>
      <c r="L21" s="214">
        <v>66.961134567224406</v>
      </c>
      <c r="M21" s="208"/>
      <c r="N21" s="215">
        <v>107.964510934795</v>
      </c>
      <c r="O21" s="216">
        <v>110.780322562031</v>
      </c>
      <c r="P21" s="217">
        <v>109.372416748413</v>
      </c>
      <c r="Q21" s="208"/>
      <c r="R21" s="218">
        <v>79.078643761849804</v>
      </c>
      <c r="S21" s="191"/>
      <c r="T21" s="192">
        <v>-3.1198499756365998</v>
      </c>
      <c r="U21" s="186">
        <v>5.1360361335784699</v>
      </c>
      <c r="V21" s="186">
        <v>8.7920380261473792</v>
      </c>
      <c r="W21" s="186">
        <v>19.624818266965601</v>
      </c>
      <c r="X21" s="186">
        <v>16.500020458637</v>
      </c>
      <c r="Y21" s="193">
        <v>9.8284098326498395</v>
      </c>
      <c r="Z21" s="186"/>
      <c r="AA21" s="194">
        <v>4.2865015427601598</v>
      </c>
      <c r="AB21" s="195">
        <v>1.9372831103117401</v>
      </c>
      <c r="AC21" s="196">
        <v>3.0833955715361498</v>
      </c>
      <c r="AD21" s="186"/>
      <c r="AE21" s="197">
        <v>7.0601766884737103</v>
      </c>
      <c r="AG21" s="213">
        <v>57.249720167339802</v>
      </c>
      <c r="AH21" s="208">
        <v>58.552418165752997</v>
      </c>
      <c r="AI21" s="208">
        <v>60.852510700374999</v>
      </c>
      <c r="AJ21" s="208">
        <v>65.316506884737393</v>
      </c>
      <c r="AK21" s="208">
        <v>70.400734914166094</v>
      </c>
      <c r="AL21" s="214">
        <v>62.474378166474303</v>
      </c>
      <c r="AM21" s="208"/>
      <c r="AN21" s="215">
        <v>104.385390439267</v>
      </c>
      <c r="AO21" s="216">
        <v>111.51039989541199</v>
      </c>
      <c r="AP21" s="217">
        <v>107.947895167339</v>
      </c>
      <c r="AQ21" s="208"/>
      <c r="AR21" s="218">
        <v>75.466811595292995</v>
      </c>
      <c r="AS21" s="191"/>
      <c r="AT21" s="192">
        <v>-5.1124046913752101</v>
      </c>
      <c r="AU21" s="186">
        <v>7.3569096229767501</v>
      </c>
      <c r="AV21" s="186">
        <v>1.73406220484401</v>
      </c>
      <c r="AW21" s="186">
        <v>7.3278577771390196</v>
      </c>
      <c r="AX21" s="186">
        <v>8.4439710959023095</v>
      </c>
      <c r="AY21" s="193">
        <v>3.9626561560520401</v>
      </c>
      <c r="AZ21" s="186"/>
      <c r="BA21" s="194">
        <v>7.3910763276418603</v>
      </c>
      <c r="BB21" s="195">
        <v>4.89152849551202</v>
      </c>
      <c r="BC21" s="196">
        <v>6.0853633961564499</v>
      </c>
      <c r="BD21" s="186"/>
      <c r="BE21" s="197">
        <v>4.8198286186866701</v>
      </c>
    </row>
    <row r="22" spans="1:58" x14ac:dyDescent="0.25">
      <c r="A22" s="43" t="s">
        <v>33</v>
      </c>
      <c r="B22" s="44" t="str">
        <f t="shared" si="0"/>
        <v>Chesapeake/Suffolk, VA</v>
      </c>
      <c r="C22" s="12"/>
      <c r="D22" s="29" t="s">
        <v>16</v>
      </c>
      <c r="E22" s="32" t="s">
        <v>17</v>
      </c>
      <c r="F22" s="12"/>
      <c r="G22" s="219">
        <v>65.211445048034903</v>
      </c>
      <c r="H22" s="220">
        <v>85.621954480349302</v>
      </c>
      <c r="I22" s="220">
        <v>94.006029310043601</v>
      </c>
      <c r="J22" s="220">
        <v>96.762766759825297</v>
      </c>
      <c r="K22" s="220">
        <v>92.4484135196506</v>
      </c>
      <c r="L22" s="221">
        <v>86.810121823580701</v>
      </c>
      <c r="M22" s="208"/>
      <c r="N22" s="222">
        <v>127.830260366812</v>
      </c>
      <c r="O22" s="223">
        <v>136.097067790393</v>
      </c>
      <c r="P22" s="224">
        <v>131.96366407860199</v>
      </c>
      <c r="Q22" s="208"/>
      <c r="R22" s="225">
        <v>99.711133896444096</v>
      </c>
      <c r="S22" s="191"/>
      <c r="T22" s="198">
        <v>-5.6468132119891203</v>
      </c>
      <c r="U22" s="199">
        <v>7.3972683375115702</v>
      </c>
      <c r="V22" s="199">
        <v>7.6088511377275196</v>
      </c>
      <c r="W22" s="199">
        <v>14.443810097870101</v>
      </c>
      <c r="X22" s="199">
        <v>13.4342461220955</v>
      </c>
      <c r="Y22" s="200">
        <v>7.9062876213905797</v>
      </c>
      <c r="Z22" s="186"/>
      <c r="AA22" s="201">
        <v>6.6929244898262299</v>
      </c>
      <c r="AB22" s="202">
        <v>5.4518291323477799</v>
      </c>
      <c r="AC22" s="203">
        <v>6.0493137190306001</v>
      </c>
      <c r="AD22" s="186"/>
      <c r="AE22" s="204">
        <v>7.1965117079689103</v>
      </c>
      <c r="AG22" s="219">
        <v>73.159257676855802</v>
      </c>
      <c r="AH22" s="220">
        <v>80.531807240174601</v>
      </c>
      <c r="AI22" s="220">
        <v>86.687785799126601</v>
      </c>
      <c r="AJ22" s="220">
        <v>88.9201868689956</v>
      </c>
      <c r="AK22" s="220">
        <v>84.647062611353704</v>
      </c>
      <c r="AL22" s="221">
        <v>82.789220039301298</v>
      </c>
      <c r="AM22" s="208"/>
      <c r="AN22" s="222">
        <v>116.192620104803</v>
      </c>
      <c r="AO22" s="223">
        <v>124.51416048034901</v>
      </c>
      <c r="AP22" s="224">
        <v>120.35339029257599</v>
      </c>
      <c r="AQ22" s="208"/>
      <c r="AR22" s="225">
        <v>93.521840111665597</v>
      </c>
      <c r="AS22" s="191"/>
      <c r="AT22" s="198">
        <v>-5.7832005725748497</v>
      </c>
      <c r="AU22" s="199">
        <v>9.7440792717189506</v>
      </c>
      <c r="AV22" s="199">
        <v>9.0647786828778898</v>
      </c>
      <c r="AW22" s="199">
        <v>9.5304190099893091</v>
      </c>
      <c r="AX22" s="199">
        <v>4.1604725200174499</v>
      </c>
      <c r="AY22" s="200">
        <v>5.3396283747561801</v>
      </c>
      <c r="AZ22" s="186"/>
      <c r="BA22" s="201">
        <v>-0.89244135666484103</v>
      </c>
      <c r="BB22" s="202">
        <v>-2.6660818595665798</v>
      </c>
      <c r="BC22" s="203">
        <v>-1.8179150163947</v>
      </c>
      <c r="BD22" s="186"/>
      <c r="BE22" s="204">
        <v>2.5897532941922101</v>
      </c>
    </row>
    <row r="23" spans="1:58" x14ac:dyDescent="0.25">
      <c r="A23" s="22" t="s">
        <v>43</v>
      </c>
      <c r="B23" s="44" t="str">
        <f t="shared" si="0"/>
        <v>Richmond CBD/Airport, VA</v>
      </c>
      <c r="C23" s="10"/>
      <c r="D23" s="27" t="s">
        <v>16</v>
      </c>
      <c r="E23" s="30" t="s">
        <v>17</v>
      </c>
      <c r="F23" s="3"/>
      <c r="G23" s="205">
        <v>56.8109886734497</v>
      </c>
      <c r="H23" s="206">
        <v>86.861489729314599</v>
      </c>
      <c r="I23" s="206">
        <v>117.320351315031</v>
      </c>
      <c r="J23" s="206">
        <v>126.25272029180201</v>
      </c>
      <c r="K23" s="206">
        <v>112.749817623344</v>
      </c>
      <c r="L23" s="207">
        <v>99.999073526588504</v>
      </c>
      <c r="M23" s="208"/>
      <c r="N23" s="209">
        <v>112.328848147437</v>
      </c>
      <c r="O23" s="210">
        <v>92.210591284315598</v>
      </c>
      <c r="P23" s="211">
        <v>102.26971971587599</v>
      </c>
      <c r="Q23" s="208"/>
      <c r="R23" s="212">
        <v>100.64782958067001</v>
      </c>
      <c r="S23" s="191"/>
      <c r="T23" s="183">
        <v>18.230906425557201</v>
      </c>
      <c r="U23" s="184">
        <v>53.465416431986597</v>
      </c>
      <c r="V23" s="184">
        <v>82.4389398297225</v>
      </c>
      <c r="W23" s="184">
        <v>101.80547552445</v>
      </c>
      <c r="X23" s="184">
        <v>85.825836726157803</v>
      </c>
      <c r="Y23" s="185">
        <v>71.117516156785001</v>
      </c>
      <c r="Z23" s="186"/>
      <c r="AA23" s="187">
        <v>28.389227825538502</v>
      </c>
      <c r="AB23" s="188">
        <v>-10.9658428393099</v>
      </c>
      <c r="AC23" s="189">
        <v>7.0559086038110497</v>
      </c>
      <c r="AD23" s="186"/>
      <c r="AE23" s="190">
        <v>45.790152385187</v>
      </c>
      <c r="AF23" s="136"/>
      <c r="AG23" s="205">
        <v>57.028050969475899</v>
      </c>
      <c r="AH23" s="206">
        <v>69.975801977346805</v>
      </c>
      <c r="AI23" s="206">
        <v>85.6395666154732</v>
      </c>
      <c r="AJ23" s="206">
        <v>90.584137070454901</v>
      </c>
      <c r="AK23" s="206">
        <v>84.995638798233799</v>
      </c>
      <c r="AL23" s="207">
        <v>77.644639086196904</v>
      </c>
      <c r="AM23" s="208"/>
      <c r="AN23" s="209">
        <v>99.594340084469096</v>
      </c>
      <c r="AO23" s="210">
        <v>94.215586964868393</v>
      </c>
      <c r="AP23" s="211">
        <v>96.904963524668801</v>
      </c>
      <c r="AQ23" s="208"/>
      <c r="AR23" s="212">
        <v>83.147588925760303</v>
      </c>
      <c r="AS23" s="191"/>
      <c r="AT23" s="183">
        <v>12.1045776696765</v>
      </c>
      <c r="AU23" s="184">
        <v>36.946690226288901</v>
      </c>
      <c r="AV23" s="184">
        <v>41.039521574593799</v>
      </c>
      <c r="AW23" s="184">
        <v>48.563371365863098</v>
      </c>
      <c r="AX23" s="184">
        <v>37.258668300898499</v>
      </c>
      <c r="AY23" s="185">
        <v>35.939693145918199</v>
      </c>
      <c r="AZ23" s="186"/>
      <c r="BA23" s="187">
        <v>10.1902362304655</v>
      </c>
      <c r="BB23" s="188">
        <v>-7.8449885184135502</v>
      </c>
      <c r="BC23" s="189">
        <v>0.61776625511748595</v>
      </c>
      <c r="BD23" s="186"/>
      <c r="BE23" s="190">
        <v>21.7120896857184</v>
      </c>
      <c r="BF23" s="96"/>
    </row>
    <row r="24" spans="1:58" x14ac:dyDescent="0.25">
      <c r="A24" s="23" t="s">
        <v>44</v>
      </c>
      <c r="B24" s="44" t="str">
        <f t="shared" si="0"/>
        <v>Richmond North/Glen Allen, VA</v>
      </c>
      <c r="C24" s="11"/>
      <c r="D24" s="28" t="s">
        <v>16</v>
      </c>
      <c r="E24" s="31" t="s">
        <v>17</v>
      </c>
      <c r="F24" s="12"/>
      <c r="G24" s="213">
        <v>49.806422764227598</v>
      </c>
      <c r="H24" s="208">
        <v>72.860237127371207</v>
      </c>
      <c r="I24" s="208">
        <v>84.599966124661194</v>
      </c>
      <c r="J24" s="208">
        <v>85.816899277326101</v>
      </c>
      <c r="K24" s="208">
        <v>77.512463866305296</v>
      </c>
      <c r="L24" s="214">
        <v>74.119197831978298</v>
      </c>
      <c r="M24" s="208"/>
      <c r="N24" s="215">
        <v>94.776077235772306</v>
      </c>
      <c r="O24" s="216">
        <v>89.598459801264596</v>
      </c>
      <c r="P24" s="217">
        <v>92.187268518518493</v>
      </c>
      <c r="Q24" s="208"/>
      <c r="R24" s="218">
        <v>79.281503742418295</v>
      </c>
      <c r="S24" s="191"/>
      <c r="T24" s="192">
        <v>-3.96455705597366</v>
      </c>
      <c r="U24" s="186">
        <v>33.410375170258497</v>
      </c>
      <c r="V24" s="186">
        <v>39.327724335572299</v>
      </c>
      <c r="W24" s="186">
        <v>39.983844137350097</v>
      </c>
      <c r="X24" s="186">
        <v>24.802542044118901</v>
      </c>
      <c r="Y24" s="193">
        <v>27.523819993398799</v>
      </c>
      <c r="Z24" s="186"/>
      <c r="AA24" s="194">
        <v>10.021963012727401</v>
      </c>
      <c r="AB24" s="195">
        <v>0.66884113016924296</v>
      </c>
      <c r="AC24" s="196">
        <v>5.2690294377835496</v>
      </c>
      <c r="AD24" s="186"/>
      <c r="AE24" s="197">
        <v>19.154964694072099</v>
      </c>
      <c r="AF24" s="136"/>
      <c r="AG24" s="213">
        <v>51.932391745602096</v>
      </c>
      <c r="AH24" s="208">
        <v>60.446836659900697</v>
      </c>
      <c r="AI24" s="208">
        <v>69.2991449594046</v>
      </c>
      <c r="AJ24" s="208">
        <v>71.326361637347702</v>
      </c>
      <c r="AK24" s="208">
        <v>69.661100586377898</v>
      </c>
      <c r="AL24" s="214">
        <v>64.533167117726606</v>
      </c>
      <c r="AM24" s="208"/>
      <c r="AN24" s="215">
        <v>88.747673046522095</v>
      </c>
      <c r="AO24" s="216">
        <v>88.695890921409202</v>
      </c>
      <c r="AP24" s="217">
        <v>88.721781983965599</v>
      </c>
      <c r="AQ24" s="208"/>
      <c r="AR24" s="218">
        <v>71.437517445045998</v>
      </c>
      <c r="AS24" s="191"/>
      <c r="AT24" s="192">
        <v>2.9780099861598002</v>
      </c>
      <c r="AU24" s="186">
        <v>24.7991765090824</v>
      </c>
      <c r="AV24" s="186">
        <v>25.869173322542601</v>
      </c>
      <c r="AW24" s="186">
        <v>27.005030407581501</v>
      </c>
      <c r="AX24" s="186">
        <v>15.810740147469</v>
      </c>
      <c r="AY24" s="193">
        <v>19.402642199407001</v>
      </c>
      <c r="AZ24" s="186"/>
      <c r="BA24" s="194">
        <v>6.7930680532277297</v>
      </c>
      <c r="BB24" s="195">
        <v>0.96508908478830602</v>
      </c>
      <c r="BC24" s="196">
        <v>3.7981857844917899</v>
      </c>
      <c r="BD24" s="186"/>
      <c r="BE24" s="197">
        <v>13.3456040425278</v>
      </c>
      <c r="BF24" s="96"/>
    </row>
    <row r="25" spans="1:58" x14ac:dyDescent="0.25">
      <c r="A25" s="24" t="s">
        <v>45</v>
      </c>
      <c r="B25" s="44" t="str">
        <f t="shared" si="0"/>
        <v>Richmond West/Midlothian, VA</v>
      </c>
      <c r="C25" s="12"/>
      <c r="D25" s="28" t="s">
        <v>16</v>
      </c>
      <c r="E25" s="31" t="s">
        <v>17</v>
      </c>
      <c r="F25" s="12"/>
      <c r="G25" s="213">
        <v>45.234314280762497</v>
      </c>
      <c r="H25" s="208">
        <v>57.2262410398613</v>
      </c>
      <c r="I25" s="208">
        <v>66.899516603119494</v>
      </c>
      <c r="J25" s="208">
        <v>74.878219202772897</v>
      </c>
      <c r="K25" s="208">
        <v>75.866973899480001</v>
      </c>
      <c r="L25" s="214">
        <v>64.021053005199306</v>
      </c>
      <c r="M25" s="208"/>
      <c r="N25" s="215">
        <v>88.014418925476605</v>
      </c>
      <c r="O25" s="216">
        <v>85.9806704679376</v>
      </c>
      <c r="P25" s="217">
        <v>86.997544696707095</v>
      </c>
      <c r="Q25" s="208"/>
      <c r="R25" s="218">
        <v>70.585764917058597</v>
      </c>
      <c r="S25" s="191"/>
      <c r="T25" s="192">
        <v>4.2239536573590302</v>
      </c>
      <c r="U25" s="186">
        <v>12.482451020431901</v>
      </c>
      <c r="V25" s="186">
        <v>22.92621972385</v>
      </c>
      <c r="W25" s="186">
        <v>33.678613029029002</v>
      </c>
      <c r="X25" s="186">
        <v>15.0852562548883</v>
      </c>
      <c r="Y25" s="193">
        <v>18.279200793376599</v>
      </c>
      <c r="Z25" s="186"/>
      <c r="AA25" s="194">
        <v>2.9962349872473699</v>
      </c>
      <c r="AB25" s="195">
        <v>-2.5718455861007601</v>
      </c>
      <c r="AC25" s="196">
        <v>0.16737682982421201</v>
      </c>
      <c r="AD25" s="186"/>
      <c r="AE25" s="197">
        <v>11.198800423434401</v>
      </c>
      <c r="AF25" s="136"/>
      <c r="AG25" s="213">
        <v>46.584651707105699</v>
      </c>
      <c r="AH25" s="208">
        <v>52.237711048526798</v>
      </c>
      <c r="AI25" s="208">
        <v>59.6342459965337</v>
      </c>
      <c r="AJ25" s="208">
        <v>62.297536568457502</v>
      </c>
      <c r="AK25" s="208">
        <v>62.5892914904679</v>
      </c>
      <c r="AL25" s="214">
        <v>56.6686873622183</v>
      </c>
      <c r="AM25" s="208"/>
      <c r="AN25" s="215">
        <v>84.518690615251202</v>
      </c>
      <c r="AO25" s="216">
        <v>87.261320511265097</v>
      </c>
      <c r="AP25" s="217">
        <v>85.8900055632582</v>
      </c>
      <c r="AQ25" s="208"/>
      <c r="AR25" s="218">
        <v>65.017635419658305</v>
      </c>
      <c r="AS25" s="191"/>
      <c r="AT25" s="192">
        <v>-5.1562993481062698</v>
      </c>
      <c r="AU25" s="186">
        <v>13.470929374167399</v>
      </c>
      <c r="AV25" s="186">
        <v>17.352603756722399</v>
      </c>
      <c r="AW25" s="186">
        <v>19.8738070553683</v>
      </c>
      <c r="AX25" s="186">
        <v>7.1439121896527498</v>
      </c>
      <c r="AY25" s="193">
        <v>10.5276945315915</v>
      </c>
      <c r="AZ25" s="186"/>
      <c r="BA25" s="194">
        <v>5.5376231966254101</v>
      </c>
      <c r="BB25" s="195">
        <v>2.1190835791031799</v>
      </c>
      <c r="BC25" s="196">
        <v>3.7729390674320702</v>
      </c>
      <c r="BD25" s="186"/>
      <c r="BE25" s="197">
        <v>7.8773686690635101</v>
      </c>
      <c r="BF25" s="96"/>
    </row>
    <row r="26" spans="1:58" x14ac:dyDescent="0.25">
      <c r="A26" s="24" t="s">
        <v>46</v>
      </c>
      <c r="B26" s="44" t="str">
        <f t="shared" si="0"/>
        <v>Petersburg/Chester, VA</v>
      </c>
      <c r="C26" s="12"/>
      <c r="D26" s="28" t="s">
        <v>16</v>
      </c>
      <c r="E26" s="31" t="s">
        <v>17</v>
      </c>
      <c r="F26" s="12"/>
      <c r="G26" s="213">
        <v>55.591071750534198</v>
      </c>
      <c r="H26" s="208">
        <v>66.685705828638007</v>
      </c>
      <c r="I26" s="208">
        <v>70.068787526714502</v>
      </c>
      <c r="J26" s="208">
        <v>69.365707208082299</v>
      </c>
      <c r="K26" s="208">
        <v>66.325975034000294</v>
      </c>
      <c r="L26" s="214">
        <v>65.607449469593902</v>
      </c>
      <c r="M26" s="208"/>
      <c r="N26" s="215">
        <v>76.4810071497959</v>
      </c>
      <c r="O26" s="216">
        <v>77.108792325626496</v>
      </c>
      <c r="P26" s="217">
        <v>76.794899737711205</v>
      </c>
      <c r="Q26" s="208"/>
      <c r="R26" s="218">
        <v>68.803863831913105</v>
      </c>
      <c r="S26" s="191"/>
      <c r="T26" s="192">
        <v>11.7777783329456</v>
      </c>
      <c r="U26" s="186">
        <v>17.8340632247527</v>
      </c>
      <c r="V26" s="186">
        <v>17.8119758246294</v>
      </c>
      <c r="W26" s="186">
        <v>13.591495824373499</v>
      </c>
      <c r="X26" s="186">
        <v>1.7329118335212299</v>
      </c>
      <c r="Y26" s="193">
        <v>12.3170325654633</v>
      </c>
      <c r="Z26" s="186"/>
      <c r="AA26" s="194">
        <v>-0.23681927935366301</v>
      </c>
      <c r="AB26" s="195">
        <v>0.65470514206697406</v>
      </c>
      <c r="AC26" s="196">
        <v>0.20878204699882599</v>
      </c>
      <c r="AD26" s="186"/>
      <c r="AE26" s="197">
        <v>8.1497528581246108</v>
      </c>
      <c r="AF26" s="136"/>
      <c r="AG26" s="213">
        <v>50.899108888672998</v>
      </c>
      <c r="AH26" s="208">
        <v>58.376138862444101</v>
      </c>
      <c r="AI26" s="208">
        <v>62.639802914318999</v>
      </c>
      <c r="AJ26" s="208">
        <v>64.4002238877015</v>
      </c>
      <c r="AK26" s="208">
        <v>61.837630216630998</v>
      </c>
      <c r="AL26" s="214">
        <v>59.630580953953697</v>
      </c>
      <c r="AM26" s="208"/>
      <c r="AN26" s="215">
        <v>72.108660316689296</v>
      </c>
      <c r="AO26" s="216">
        <v>73.049501899164497</v>
      </c>
      <c r="AP26" s="217">
        <v>72.579081107926896</v>
      </c>
      <c r="AQ26" s="208"/>
      <c r="AR26" s="218">
        <v>63.3301524265175</v>
      </c>
      <c r="AS26" s="191"/>
      <c r="AT26" s="192">
        <v>9.3274187000747109</v>
      </c>
      <c r="AU26" s="186">
        <v>14.787960586844701</v>
      </c>
      <c r="AV26" s="186">
        <v>15.2652709024921</v>
      </c>
      <c r="AW26" s="186">
        <v>13.479476073836899</v>
      </c>
      <c r="AX26" s="186">
        <v>5.7838879377375401</v>
      </c>
      <c r="AY26" s="193">
        <v>11.683079158525301</v>
      </c>
      <c r="AZ26" s="186"/>
      <c r="BA26" s="194">
        <v>3.14648917066522</v>
      </c>
      <c r="BB26" s="195">
        <v>2.7180284676500999</v>
      </c>
      <c r="BC26" s="196">
        <v>2.9304244391182701</v>
      </c>
      <c r="BD26" s="186"/>
      <c r="BE26" s="197">
        <v>8.6576348146920594</v>
      </c>
      <c r="BF26" s="96"/>
    </row>
    <row r="27" spans="1:58" x14ac:dyDescent="0.25">
      <c r="A27" s="99" t="s">
        <v>99</v>
      </c>
      <c r="B27" s="45" t="s">
        <v>71</v>
      </c>
      <c r="C27" s="12"/>
      <c r="D27" s="28" t="s">
        <v>16</v>
      </c>
      <c r="E27" s="31" t="s">
        <v>17</v>
      </c>
      <c r="F27" s="12"/>
      <c r="G27" s="213">
        <v>54.137935241193503</v>
      </c>
      <c r="H27" s="208">
        <v>65.3913454989071</v>
      </c>
      <c r="I27" s="208">
        <v>69.571185380979003</v>
      </c>
      <c r="J27" s="208">
        <v>66.884508209220698</v>
      </c>
      <c r="K27" s="208">
        <v>71.913946525695096</v>
      </c>
      <c r="L27" s="214">
        <v>65.579784171199094</v>
      </c>
      <c r="M27" s="208"/>
      <c r="N27" s="215">
        <v>89.9298505566004</v>
      </c>
      <c r="O27" s="216">
        <v>92.202812484115199</v>
      </c>
      <c r="P27" s="217">
        <v>91.066331520357807</v>
      </c>
      <c r="Q27" s="208"/>
      <c r="R27" s="218">
        <v>72.861654842387296</v>
      </c>
      <c r="S27" s="191"/>
      <c r="T27" s="192">
        <v>-4.2031955466472901</v>
      </c>
      <c r="U27" s="186">
        <v>1.3904738900079801</v>
      </c>
      <c r="V27" s="186">
        <v>2.85909476750978</v>
      </c>
      <c r="W27" s="186">
        <v>0.22477065025787099</v>
      </c>
      <c r="X27" s="186">
        <v>3.4503650752868702</v>
      </c>
      <c r="Y27" s="193">
        <v>0.92453429651416197</v>
      </c>
      <c r="Z27" s="186"/>
      <c r="AA27" s="194">
        <v>-6.3177749442116502</v>
      </c>
      <c r="AB27" s="195">
        <v>-8.61681154717966</v>
      </c>
      <c r="AC27" s="196">
        <v>-7.4959147309706404</v>
      </c>
      <c r="AD27" s="186"/>
      <c r="AE27" s="197">
        <v>-2.2528462013883401</v>
      </c>
      <c r="AF27" s="136"/>
      <c r="AG27" s="213">
        <v>54.462711457327302</v>
      </c>
      <c r="AH27" s="208">
        <v>58.306758628577199</v>
      </c>
      <c r="AI27" s="208">
        <v>63.4583969145529</v>
      </c>
      <c r="AJ27" s="208">
        <v>64.283595791185803</v>
      </c>
      <c r="AK27" s="208">
        <v>65.6708990748741</v>
      </c>
      <c r="AL27" s="214">
        <v>61.236472373303499</v>
      </c>
      <c r="AM27" s="208"/>
      <c r="AN27" s="215">
        <v>88.295708839526199</v>
      </c>
      <c r="AO27" s="216">
        <v>91.239206907944805</v>
      </c>
      <c r="AP27" s="217">
        <v>89.767457873735495</v>
      </c>
      <c r="AQ27" s="208"/>
      <c r="AR27" s="218">
        <v>69.388182516284104</v>
      </c>
      <c r="AS27" s="191"/>
      <c r="AT27" s="192">
        <v>-5.2889411495851997</v>
      </c>
      <c r="AU27" s="186">
        <v>-1.42831191193284</v>
      </c>
      <c r="AV27" s="186">
        <v>-0.49060606696965697</v>
      </c>
      <c r="AW27" s="186">
        <v>1.7278967475796401</v>
      </c>
      <c r="AX27" s="186">
        <v>-0.18359082637520799</v>
      </c>
      <c r="AY27" s="193">
        <v>-1.04327205938332</v>
      </c>
      <c r="AZ27" s="186"/>
      <c r="BA27" s="194">
        <v>-6.6307370314752703</v>
      </c>
      <c r="BB27" s="195">
        <v>-7.2942038301459204</v>
      </c>
      <c r="BC27" s="196">
        <v>-6.9690916798270397</v>
      </c>
      <c r="BD27" s="186"/>
      <c r="BE27" s="197">
        <v>-3.3195495384589502</v>
      </c>
      <c r="BF27" s="96"/>
    </row>
    <row r="28" spans="1:58" x14ac:dyDescent="0.25">
      <c r="A28" s="24" t="s">
        <v>48</v>
      </c>
      <c r="B28" s="44" t="str">
        <f t="shared" si="0"/>
        <v>Roanoke, VA</v>
      </c>
      <c r="C28" s="12"/>
      <c r="D28" s="28" t="s">
        <v>16</v>
      </c>
      <c r="E28" s="31" t="s">
        <v>17</v>
      </c>
      <c r="F28" s="12"/>
      <c r="G28" s="213">
        <v>44.950493415276497</v>
      </c>
      <c r="H28" s="208">
        <v>60.7831255487269</v>
      </c>
      <c r="I28" s="208">
        <v>68.862553116769007</v>
      </c>
      <c r="J28" s="208">
        <v>69.016029850746193</v>
      </c>
      <c r="K28" s="208">
        <v>61.2504319578577</v>
      </c>
      <c r="L28" s="214">
        <v>60.972526777875302</v>
      </c>
      <c r="M28" s="208"/>
      <c r="N28" s="215">
        <v>72.330444249341497</v>
      </c>
      <c r="O28" s="216">
        <v>72.765313432835796</v>
      </c>
      <c r="P28" s="217">
        <v>72.547878841088604</v>
      </c>
      <c r="Q28" s="208"/>
      <c r="R28" s="218">
        <v>64.279770224507701</v>
      </c>
      <c r="S28" s="191"/>
      <c r="T28" s="192">
        <v>-24.833901110244099</v>
      </c>
      <c r="U28" s="186">
        <v>-11.9007894838241</v>
      </c>
      <c r="V28" s="186">
        <v>-3.2027298509954498</v>
      </c>
      <c r="W28" s="186">
        <v>-3.2203449602365199</v>
      </c>
      <c r="X28" s="186">
        <v>-9.6428127115114197</v>
      </c>
      <c r="Y28" s="193">
        <v>-10.079583147785501</v>
      </c>
      <c r="Z28" s="186"/>
      <c r="AA28" s="194">
        <v>4.3384427989877796</v>
      </c>
      <c r="AB28" s="195">
        <v>0.81793611837271296</v>
      </c>
      <c r="AC28" s="196">
        <v>2.54270944901611</v>
      </c>
      <c r="AD28" s="186"/>
      <c r="AE28" s="197">
        <v>-6.3628266536744498</v>
      </c>
      <c r="AF28" s="136"/>
      <c r="AG28" s="213">
        <v>45.981150131694399</v>
      </c>
      <c r="AH28" s="208">
        <v>54.4235469710272</v>
      </c>
      <c r="AI28" s="208">
        <v>66.507075065847204</v>
      </c>
      <c r="AJ28" s="208">
        <v>64.747704565408199</v>
      </c>
      <c r="AK28" s="208">
        <v>62.225486391571501</v>
      </c>
      <c r="AL28" s="214">
        <v>58.776992625109699</v>
      </c>
      <c r="AM28" s="208"/>
      <c r="AN28" s="215">
        <v>71.627426690079005</v>
      </c>
      <c r="AO28" s="216">
        <v>72.039637840210702</v>
      </c>
      <c r="AP28" s="217">
        <v>71.833532265144797</v>
      </c>
      <c r="AQ28" s="208"/>
      <c r="AR28" s="218">
        <v>62.507432522262597</v>
      </c>
      <c r="AS28" s="191"/>
      <c r="AT28" s="192">
        <v>-2.2995398986068798</v>
      </c>
      <c r="AU28" s="186">
        <v>3.2591016296160298</v>
      </c>
      <c r="AV28" s="186">
        <v>17.0118665149569</v>
      </c>
      <c r="AW28" s="186">
        <v>11.804031800987399</v>
      </c>
      <c r="AX28" s="186">
        <v>9.8540688816619699</v>
      </c>
      <c r="AY28" s="193">
        <v>8.3795913778959807</v>
      </c>
      <c r="AZ28" s="186"/>
      <c r="BA28" s="194">
        <v>9.0419570547962902</v>
      </c>
      <c r="BB28" s="195">
        <v>2.7252620855354799</v>
      </c>
      <c r="BC28" s="196">
        <v>5.7803477264396896</v>
      </c>
      <c r="BD28" s="186"/>
      <c r="BE28" s="197">
        <v>7.5121758937216399</v>
      </c>
      <c r="BF28" s="96"/>
    </row>
    <row r="29" spans="1:58" x14ac:dyDescent="0.25">
      <c r="A29" s="24" t="s">
        <v>49</v>
      </c>
      <c r="B29" s="44" t="str">
        <f t="shared" si="0"/>
        <v>Charlottesville, VA</v>
      </c>
      <c r="C29" s="12"/>
      <c r="D29" s="28" t="s">
        <v>16</v>
      </c>
      <c r="E29" s="31" t="s">
        <v>17</v>
      </c>
      <c r="F29" s="12"/>
      <c r="G29" s="213">
        <v>74.9415324738506</v>
      </c>
      <c r="H29" s="208">
        <v>98.173945512040802</v>
      </c>
      <c r="I29" s="208">
        <v>98.839501337873898</v>
      </c>
      <c r="J29" s="208">
        <v>108.880197032352</v>
      </c>
      <c r="K29" s="208">
        <v>110.739007540744</v>
      </c>
      <c r="L29" s="214">
        <v>98.314836779372399</v>
      </c>
      <c r="M29" s="208"/>
      <c r="N29" s="215">
        <v>133.101070299197</v>
      </c>
      <c r="O29" s="216">
        <v>147.781014351739</v>
      </c>
      <c r="P29" s="217">
        <v>140.441042325468</v>
      </c>
      <c r="Q29" s="208"/>
      <c r="R29" s="218">
        <v>110.350895506828</v>
      </c>
      <c r="S29" s="191"/>
      <c r="T29" s="192">
        <v>16.134802684947999</v>
      </c>
      <c r="U29" s="186">
        <v>41.593680157658802</v>
      </c>
      <c r="V29" s="186">
        <v>27.068538378820602</v>
      </c>
      <c r="W29" s="186">
        <v>34.520376617651898</v>
      </c>
      <c r="X29" s="186">
        <v>35.378158111974102</v>
      </c>
      <c r="Y29" s="193">
        <v>31.3005655483833</v>
      </c>
      <c r="Z29" s="186"/>
      <c r="AA29" s="194">
        <v>15.420835246106201</v>
      </c>
      <c r="AB29" s="195">
        <v>18.237825512611099</v>
      </c>
      <c r="AC29" s="196">
        <v>16.8859984617939</v>
      </c>
      <c r="AD29" s="186"/>
      <c r="AE29" s="197">
        <v>25.6654212434971</v>
      </c>
      <c r="AF29" s="136"/>
      <c r="AG29" s="213">
        <v>76.478495499878306</v>
      </c>
      <c r="AH29" s="208">
        <v>84.088798345901196</v>
      </c>
      <c r="AI29" s="208">
        <v>88.040904889321297</v>
      </c>
      <c r="AJ29" s="208">
        <v>99.540107029919696</v>
      </c>
      <c r="AK29" s="208">
        <v>102.22909936755001</v>
      </c>
      <c r="AL29" s="214">
        <v>90.075481026514197</v>
      </c>
      <c r="AM29" s="208"/>
      <c r="AN29" s="215">
        <v>134.75483154950101</v>
      </c>
      <c r="AO29" s="216">
        <v>143.93287582096801</v>
      </c>
      <c r="AP29" s="217">
        <v>139.343853685234</v>
      </c>
      <c r="AQ29" s="208"/>
      <c r="AR29" s="218">
        <v>104.152158929005</v>
      </c>
      <c r="AS29" s="191"/>
      <c r="AT29" s="192">
        <v>20.109149622214499</v>
      </c>
      <c r="AU29" s="186">
        <v>28.8675084618604</v>
      </c>
      <c r="AV29" s="186">
        <v>18.837165333821002</v>
      </c>
      <c r="AW29" s="186">
        <v>30.542380966329802</v>
      </c>
      <c r="AX29" s="186">
        <v>29.7212173523274</v>
      </c>
      <c r="AY29" s="193">
        <v>25.7793002718841</v>
      </c>
      <c r="AZ29" s="186"/>
      <c r="BA29" s="194">
        <v>16.908279805830301</v>
      </c>
      <c r="BB29" s="195">
        <v>13.715773691595</v>
      </c>
      <c r="BC29" s="196">
        <v>15.2373944705671</v>
      </c>
      <c r="BD29" s="186"/>
      <c r="BE29" s="197">
        <v>21.529590877483798</v>
      </c>
      <c r="BF29" s="96"/>
    </row>
    <row r="30" spans="1:58" x14ac:dyDescent="0.25">
      <c r="A30" s="24" t="s">
        <v>50</v>
      </c>
      <c r="B30" s="46" t="s">
        <v>73</v>
      </c>
      <c r="C30" s="12"/>
      <c r="D30" s="28" t="s">
        <v>16</v>
      </c>
      <c r="E30" s="31" t="s">
        <v>17</v>
      </c>
      <c r="F30" s="12"/>
      <c r="G30" s="213">
        <v>50.828465883752003</v>
      </c>
      <c r="H30" s="208">
        <v>64.471645607254302</v>
      </c>
      <c r="I30" s="208">
        <v>67.903466627025395</v>
      </c>
      <c r="J30" s="208">
        <v>69.475147911401805</v>
      </c>
      <c r="K30" s="208">
        <v>66.107122045488296</v>
      </c>
      <c r="L30" s="214">
        <v>63.757169614984299</v>
      </c>
      <c r="M30" s="208"/>
      <c r="N30" s="215">
        <v>72.505354541400294</v>
      </c>
      <c r="O30" s="216">
        <v>76.775388731975596</v>
      </c>
      <c r="P30" s="217">
        <v>74.640371636687902</v>
      </c>
      <c r="Q30" s="208"/>
      <c r="R30" s="218">
        <v>66.866655906899695</v>
      </c>
      <c r="S30" s="191"/>
      <c r="T30" s="192">
        <v>-6.1975609762164097E-2</v>
      </c>
      <c r="U30" s="186">
        <v>-3.4633865255846001</v>
      </c>
      <c r="V30" s="186">
        <v>-5.2949884562954903</v>
      </c>
      <c r="W30" s="186">
        <v>-8.4578296387799696</v>
      </c>
      <c r="X30" s="186">
        <v>-15.584346739209099</v>
      </c>
      <c r="Y30" s="193">
        <v>-7.2083676534294696</v>
      </c>
      <c r="Z30" s="186"/>
      <c r="AA30" s="194">
        <v>-15.924038695041499</v>
      </c>
      <c r="AB30" s="195">
        <v>-7.86354246856133</v>
      </c>
      <c r="AC30" s="196">
        <v>-11.9629555555795</v>
      </c>
      <c r="AD30" s="186"/>
      <c r="AE30" s="197">
        <v>-8.7795826884846608</v>
      </c>
      <c r="AF30" s="136"/>
      <c r="AG30" s="213">
        <v>47.962978668054099</v>
      </c>
      <c r="AH30" s="208">
        <v>57.4739337743422</v>
      </c>
      <c r="AI30" s="208">
        <v>65.606211535602696</v>
      </c>
      <c r="AJ30" s="208">
        <v>73.297852683216803</v>
      </c>
      <c r="AK30" s="208">
        <v>69.8433963876913</v>
      </c>
      <c r="AL30" s="214">
        <v>62.836874609781397</v>
      </c>
      <c r="AM30" s="208"/>
      <c r="AN30" s="215">
        <v>82.804748030325499</v>
      </c>
      <c r="AO30" s="216">
        <v>81.851677939646194</v>
      </c>
      <c r="AP30" s="217">
        <v>82.328212984985797</v>
      </c>
      <c r="AQ30" s="208"/>
      <c r="AR30" s="218">
        <v>68.405828431268404</v>
      </c>
      <c r="AS30" s="191"/>
      <c r="AT30" s="192">
        <v>5.7306342359803999</v>
      </c>
      <c r="AU30" s="186">
        <v>6.9853706485677298</v>
      </c>
      <c r="AV30" s="186">
        <v>8.6988268784281093</v>
      </c>
      <c r="AW30" s="186">
        <v>12.3983352419285</v>
      </c>
      <c r="AX30" s="186">
        <v>1.4561222014972901</v>
      </c>
      <c r="AY30" s="193">
        <v>7.0372471152882996</v>
      </c>
      <c r="AZ30" s="186"/>
      <c r="BA30" s="194">
        <v>1.03411336445591</v>
      </c>
      <c r="BB30" s="195">
        <v>-0.16060077360165301</v>
      </c>
      <c r="BC30" s="196">
        <v>0.43666109781683099</v>
      </c>
      <c r="BD30" s="186"/>
      <c r="BE30" s="197">
        <v>4.6515235714289496</v>
      </c>
      <c r="BF30" s="96"/>
    </row>
    <row r="31" spans="1:58" x14ac:dyDescent="0.25">
      <c r="A31" s="24" t="s">
        <v>51</v>
      </c>
      <c r="B31" s="44" t="str">
        <f t="shared" si="0"/>
        <v>Staunton &amp; Harrisonburg, VA</v>
      </c>
      <c r="C31" s="12"/>
      <c r="D31" s="28" t="s">
        <v>16</v>
      </c>
      <c r="E31" s="31" t="s">
        <v>17</v>
      </c>
      <c r="F31" s="12"/>
      <c r="G31" s="213">
        <v>54.408823067869697</v>
      </c>
      <c r="H31" s="208">
        <v>63.394615535504101</v>
      </c>
      <c r="I31" s="208">
        <v>62.687147901137699</v>
      </c>
      <c r="J31" s="208">
        <v>63.372504903883801</v>
      </c>
      <c r="K31" s="208">
        <v>64.3745998430757</v>
      </c>
      <c r="L31" s="214">
        <v>61.647538250294197</v>
      </c>
      <c r="M31" s="208"/>
      <c r="N31" s="215">
        <v>85.332626520204002</v>
      </c>
      <c r="O31" s="216">
        <v>91.146614358571895</v>
      </c>
      <c r="P31" s="217">
        <v>88.239620439387906</v>
      </c>
      <c r="Q31" s="208"/>
      <c r="R31" s="218">
        <v>69.245276018606702</v>
      </c>
      <c r="S31" s="191"/>
      <c r="T31" s="192">
        <v>6.0712890983684504</v>
      </c>
      <c r="U31" s="186">
        <v>5.3374831255510102</v>
      </c>
      <c r="V31" s="186">
        <v>2.5822590194264499</v>
      </c>
      <c r="W31" s="186">
        <v>6.1852373960929503</v>
      </c>
      <c r="X31" s="186">
        <v>4.1432366889911902</v>
      </c>
      <c r="Y31" s="193">
        <v>4.8139710436546101</v>
      </c>
      <c r="Z31" s="186"/>
      <c r="AA31" s="194">
        <v>4.8993156785874099</v>
      </c>
      <c r="AB31" s="195">
        <v>2.5988300493587801</v>
      </c>
      <c r="AC31" s="196">
        <v>3.69844490779098</v>
      </c>
      <c r="AD31" s="186"/>
      <c r="AE31" s="197">
        <v>4.4050547010525802</v>
      </c>
      <c r="AF31" s="136"/>
      <c r="AG31" s="213">
        <v>54.4403756375049</v>
      </c>
      <c r="AH31" s="208">
        <v>57.457729011376998</v>
      </c>
      <c r="AI31" s="208">
        <v>63.794375245194097</v>
      </c>
      <c r="AJ31" s="208">
        <v>68.155025009807702</v>
      </c>
      <c r="AK31" s="208">
        <v>65.902037073362095</v>
      </c>
      <c r="AL31" s="214">
        <v>61.9499083954491</v>
      </c>
      <c r="AM31" s="208"/>
      <c r="AN31" s="215">
        <v>81.528675460965005</v>
      </c>
      <c r="AO31" s="216">
        <v>83.189708709297705</v>
      </c>
      <c r="AP31" s="217">
        <v>82.359192085131397</v>
      </c>
      <c r="AQ31" s="208"/>
      <c r="AR31" s="218">
        <v>67.781132306786901</v>
      </c>
      <c r="AS31" s="191"/>
      <c r="AT31" s="192">
        <v>8.8768325996442492</v>
      </c>
      <c r="AU31" s="186">
        <v>2.0224659087624799</v>
      </c>
      <c r="AV31" s="186">
        <v>4.8500093656982903</v>
      </c>
      <c r="AW31" s="186">
        <v>10.7814042518227</v>
      </c>
      <c r="AX31" s="186">
        <v>4.8111720741995097</v>
      </c>
      <c r="AY31" s="193">
        <v>6.2376156966780698</v>
      </c>
      <c r="AZ31" s="186"/>
      <c r="BA31" s="194">
        <v>-1.0872272274043899</v>
      </c>
      <c r="BB31" s="195">
        <v>-4.9149286528103104</v>
      </c>
      <c r="BC31" s="196">
        <v>-3.05812750905437</v>
      </c>
      <c r="BD31" s="186"/>
      <c r="BE31" s="197">
        <v>2.81495218194457</v>
      </c>
      <c r="BF31" s="96"/>
    </row>
    <row r="32" spans="1:58" x14ac:dyDescent="0.25">
      <c r="A32" s="24" t="s">
        <v>52</v>
      </c>
      <c r="B32" s="44" t="str">
        <f t="shared" si="0"/>
        <v>Blacksburg &amp; Wytheville, VA</v>
      </c>
      <c r="C32" s="12"/>
      <c r="D32" s="28" t="s">
        <v>16</v>
      </c>
      <c r="E32" s="31" t="s">
        <v>17</v>
      </c>
      <c r="F32" s="12"/>
      <c r="G32" s="213">
        <v>43.700989674654103</v>
      </c>
      <c r="H32" s="208">
        <v>55.885076953048802</v>
      </c>
      <c r="I32" s="208">
        <v>59.416584843171599</v>
      </c>
      <c r="J32" s="208">
        <v>59.866508864211902</v>
      </c>
      <c r="K32" s="208">
        <v>68.878831092928095</v>
      </c>
      <c r="L32" s="214">
        <v>57.549598285602897</v>
      </c>
      <c r="M32" s="208"/>
      <c r="N32" s="215">
        <v>105.128466783557</v>
      </c>
      <c r="O32" s="216">
        <v>93.820561075394494</v>
      </c>
      <c r="P32" s="217">
        <v>99.474513929475904</v>
      </c>
      <c r="Q32" s="208"/>
      <c r="R32" s="218">
        <v>69.528145612423799</v>
      </c>
      <c r="S32" s="191"/>
      <c r="T32" s="192">
        <v>-4.75965166304786</v>
      </c>
      <c r="U32" s="186">
        <v>6.6237331141591396</v>
      </c>
      <c r="V32" s="186">
        <v>9.9765909155824595</v>
      </c>
      <c r="W32" s="186">
        <v>5.5837538859723503</v>
      </c>
      <c r="X32" s="186">
        <v>15.1992104983286</v>
      </c>
      <c r="Y32" s="193">
        <v>7.0425575828414999</v>
      </c>
      <c r="Z32" s="186"/>
      <c r="AA32" s="194">
        <v>12.2748378632044</v>
      </c>
      <c r="AB32" s="195">
        <v>10.3071143987311</v>
      </c>
      <c r="AC32" s="196">
        <v>11.338223031226301</v>
      </c>
      <c r="AD32" s="186"/>
      <c r="AE32" s="197">
        <v>8.7578168767478299</v>
      </c>
      <c r="AF32" s="136"/>
      <c r="AG32" s="213">
        <v>41.3899780829924</v>
      </c>
      <c r="AH32" s="208">
        <v>49.041611387103003</v>
      </c>
      <c r="AI32" s="208">
        <v>54.792911796220501</v>
      </c>
      <c r="AJ32" s="208">
        <v>57.745605396454302</v>
      </c>
      <c r="AK32" s="208">
        <v>62.533139976621797</v>
      </c>
      <c r="AL32" s="214">
        <v>53.100649327878401</v>
      </c>
      <c r="AM32" s="208"/>
      <c r="AN32" s="215">
        <v>88.335106662770301</v>
      </c>
      <c r="AO32" s="216">
        <v>76.778120007792694</v>
      </c>
      <c r="AP32" s="217">
        <v>82.556613335281497</v>
      </c>
      <c r="AQ32" s="208"/>
      <c r="AR32" s="218">
        <v>61.516639044279302</v>
      </c>
      <c r="AS32" s="191"/>
      <c r="AT32" s="192">
        <v>1.21267811003052</v>
      </c>
      <c r="AU32" s="186">
        <v>3.4428367125527002</v>
      </c>
      <c r="AV32" s="186">
        <v>6.4869705984040902</v>
      </c>
      <c r="AW32" s="186">
        <v>7.7490611561096898</v>
      </c>
      <c r="AX32" s="186">
        <v>5.2729038474041001</v>
      </c>
      <c r="AY32" s="193">
        <v>5.0263792094867998</v>
      </c>
      <c r="AZ32" s="186"/>
      <c r="BA32" s="194">
        <v>2.3063908837856602</v>
      </c>
      <c r="BB32" s="195">
        <v>0.86788594063531099</v>
      </c>
      <c r="BC32" s="196">
        <v>1.63241201269652</v>
      </c>
      <c r="BD32" s="186"/>
      <c r="BE32" s="197">
        <v>3.65453911398455</v>
      </c>
      <c r="BF32" s="96"/>
    </row>
    <row r="33" spans="1:58" x14ac:dyDescent="0.25">
      <c r="A33" s="24" t="s">
        <v>53</v>
      </c>
      <c r="B33" s="44" t="str">
        <f t="shared" si="0"/>
        <v>Lynchburg, VA</v>
      </c>
      <c r="C33" s="12"/>
      <c r="D33" s="28" t="s">
        <v>16</v>
      </c>
      <c r="E33" s="31" t="s">
        <v>17</v>
      </c>
      <c r="F33" s="12"/>
      <c r="G33" s="213">
        <v>39.565776114545997</v>
      </c>
      <c r="H33" s="208">
        <v>59.136121054344201</v>
      </c>
      <c r="I33" s="208">
        <v>62.536020175723998</v>
      </c>
      <c r="J33" s="208">
        <v>57.176329319882797</v>
      </c>
      <c r="K33" s="208">
        <v>52.820497884803103</v>
      </c>
      <c r="L33" s="214">
        <v>54.246948909860002</v>
      </c>
      <c r="M33" s="208"/>
      <c r="N33" s="215">
        <v>94.712401561991499</v>
      </c>
      <c r="O33" s="216">
        <v>110.317549625772</v>
      </c>
      <c r="P33" s="217">
        <v>102.514975593882</v>
      </c>
      <c r="Q33" s="208"/>
      <c r="R33" s="218">
        <v>68.037813676723502</v>
      </c>
      <c r="S33" s="191"/>
      <c r="T33" s="192">
        <v>-5.2304432461271002</v>
      </c>
      <c r="U33" s="186">
        <v>11.397410026167501</v>
      </c>
      <c r="V33" s="186">
        <v>9.5671229030959797</v>
      </c>
      <c r="W33" s="186">
        <v>2.9519966478443802</v>
      </c>
      <c r="X33" s="186">
        <v>-6.6035145157832504</v>
      </c>
      <c r="Y33" s="193">
        <v>2.73937458196071</v>
      </c>
      <c r="Z33" s="186"/>
      <c r="AA33" s="194">
        <v>-4.4113900281608602</v>
      </c>
      <c r="AB33" s="195">
        <v>0.50154561542325504</v>
      </c>
      <c r="AC33" s="196">
        <v>-1.8292625082913401</v>
      </c>
      <c r="AD33" s="186"/>
      <c r="AE33" s="197">
        <v>0.72149297843911597</v>
      </c>
      <c r="AF33" s="136"/>
      <c r="AG33" s="213">
        <v>42.286277253498199</v>
      </c>
      <c r="AH33" s="208">
        <v>53.619406117800096</v>
      </c>
      <c r="AI33" s="208">
        <v>58.490425479986897</v>
      </c>
      <c r="AJ33" s="208">
        <v>61.736950862349403</v>
      </c>
      <c r="AK33" s="208">
        <v>60.599113244386501</v>
      </c>
      <c r="AL33" s="214">
        <v>55.346434591604201</v>
      </c>
      <c r="AM33" s="208"/>
      <c r="AN33" s="215">
        <v>74.972244549300299</v>
      </c>
      <c r="AO33" s="216">
        <v>81.020767165636101</v>
      </c>
      <c r="AP33" s="217">
        <v>77.996505857468193</v>
      </c>
      <c r="AQ33" s="208"/>
      <c r="AR33" s="218">
        <v>61.817883524708201</v>
      </c>
      <c r="AS33" s="191"/>
      <c r="AT33" s="192">
        <v>2.2238551894082201</v>
      </c>
      <c r="AU33" s="186">
        <v>9.5634300378121697</v>
      </c>
      <c r="AV33" s="186">
        <v>6.0815813809014996</v>
      </c>
      <c r="AW33" s="186">
        <v>13.622324477022101</v>
      </c>
      <c r="AX33" s="186">
        <v>14.6461632917089</v>
      </c>
      <c r="AY33" s="193">
        <v>9.5381397175583107</v>
      </c>
      <c r="AZ33" s="186"/>
      <c r="BA33" s="194">
        <v>5.6667308002083701</v>
      </c>
      <c r="BB33" s="195">
        <v>4.8873023509343101</v>
      </c>
      <c r="BC33" s="196">
        <v>5.2604654047816997</v>
      </c>
      <c r="BD33" s="186"/>
      <c r="BE33" s="197">
        <v>7.9565838621439999</v>
      </c>
      <c r="BF33" s="96"/>
    </row>
    <row r="34" spans="1:58" x14ac:dyDescent="0.25">
      <c r="A34" s="24" t="s">
        <v>78</v>
      </c>
      <c r="B34" s="44" t="str">
        <f t="shared" si="0"/>
        <v>Central Virginia</v>
      </c>
      <c r="C34" s="12"/>
      <c r="D34" s="28" t="s">
        <v>16</v>
      </c>
      <c r="E34" s="31" t="s">
        <v>17</v>
      </c>
      <c r="F34" s="12"/>
      <c r="G34" s="213">
        <v>54.365778677462799</v>
      </c>
      <c r="H34" s="208">
        <v>74.763446693657201</v>
      </c>
      <c r="I34" s="208">
        <v>84.887054993252306</v>
      </c>
      <c r="J34" s="208">
        <v>88.326737854250993</v>
      </c>
      <c r="K34" s="208">
        <v>83.623504723346798</v>
      </c>
      <c r="L34" s="214">
        <v>77.193304588394</v>
      </c>
      <c r="M34" s="208"/>
      <c r="N34" s="215">
        <v>98.761223684210506</v>
      </c>
      <c r="O34" s="216">
        <v>97.644611673414303</v>
      </c>
      <c r="P34" s="217">
        <v>98.202917678812398</v>
      </c>
      <c r="Q34" s="208"/>
      <c r="R34" s="218">
        <v>83.196051185656401</v>
      </c>
      <c r="S34" s="191"/>
      <c r="T34" s="192">
        <v>6.9965212361141802</v>
      </c>
      <c r="U34" s="186">
        <v>29.9672566356701</v>
      </c>
      <c r="V34" s="186">
        <v>35.398149127590798</v>
      </c>
      <c r="W34" s="186">
        <v>39.215223625244597</v>
      </c>
      <c r="X34" s="186">
        <v>28.1826035610109</v>
      </c>
      <c r="Y34" s="193">
        <v>28.778278544852199</v>
      </c>
      <c r="Z34" s="186"/>
      <c r="AA34" s="194">
        <v>9.1555002502374307</v>
      </c>
      <c r="AB34" s="195">
        <v>0.62975673084137196</v>
      </c>
      <c r="AC34" s="196">
        <v>4.7435849087342303</v>
      </c>
      <c r="AD34" s="186"/>
      <c r="AE34" s="197">
        <v>19.528402647724398</v>
      </c>
      <c r="AF34" s="136"/>
      <c r="AG34" s="213">
        <v>54.732242091595801</v>
      </c>
      <c r="AH34" s="208">
        <v>63.471722986644998</v>
      </c>
      <c r="AI34" s="208">
        <v>71.195393059490002</v>
      </c>
      <c r="AJ34" s="208">
        <v>75.157701082557594</v>
      </c>
      <c r="AK34" s="208">
        <v>73.838055105894995</v>
      </c>
      <c r="AL34" s="214">
        <v>67.679022865236703</v>
      </c>
      <c r="AM34" s="208"/>
      <c r="AN34" s="215">
        <v>92.505823802294103</v>
      </c>
      <c r="AO34" s="216">
        <v>94.169868589743501</v>
      </c>
      <c r="AP34" s="217">
        <v>93.337846196018802</v>
      </c>
      <c r="AQ34" s="208"/>
      <c r="AR34" s="218">
        <v>75.007995820082797</v>
      </c>
      <c r="AS34" s="191"/>
      <c r="AT34" s="192">
        <v>7.2909984686340197</v>
      </c>
      <c r="AU34" s="186">
        <v>21.813937651560899</v>
      </c>
      <c r="AV34" s="186">
        <v>21.234945902826901</v>
      </c>
      <c r="AW34" s="186">
        <v>25.526683694843999</v>
      </c>
      <c r="AX34" s="186">
        <v>18.502441133921501</v>
      </c>
      <c r="AY34" s="193">
        <v>19.1420090635775</v>
      </c>
      <c r="AZ34" s="186"/>
      <c r="BA34" s="194">
        <v>7.5399800135334996</v>
      </c>
      <c r="BB34" s="195">
        <v>1.6025786491477501</v>
      </c>
      <c r="BC34" s="196">
        <v>4.4605648706608099</v>
      </c>
      <c r="BD34" s="186"/>
      <c r="BE34" s="197">
        <v>13.468902458642599</v>
      </c>
      <c r="BF34" s="96"/>
    </row>
    <row r="35" spans="1:58" x14ac:dyDescent="0.25">
      <c r="A35" s="24" t="s">
        <v>79</v>
      </c>
      <c r="B35" s="44" t="str">
        <f t="shared" si="0"/>
        <v>Chesapeake Bay</v>
      </c>
      <c r="C35" s="12"/>
      <c r="D35" s="28" t="s">
        <v>16</v>
      </c>
      <c r="E35" s="31" t="s">
        <v>17</v>
      </c>
      <c r="F35" s="12"/>
      <c r="G35" s="213">
        <v>60.161266294227097</v>
      </c>
      <c r="H35" s="208">
        <v>79.114590316573498</v>
      </c>
      <c r="I35" s="208">
        <v>77.1515456238361</v>
      </c>
      <c r="J35" s="208">
        <v>74.699441340782101</v>
      </c>
      <c r="K35" s="208">
        <v>73.558072625698301</v>
      </c>
      <c r="L35" s="214">
        <v>72.936983240223398</v>
      </c>
      <c r="M35" s="208"/>
      <c r="N35" s="215">
        <v>100.50557728119099</v>
      </c>
      <c r="O35" s="216">
        <v>117.278435754189</v>
      </c>
      <c r="P35" s="217">
        <v>108.89200651769001</v>
      </c>
      <c r="Q35" s="208"/>
      <c r="R35" s="218">
        <v>83.209847033785493</v>
      </c>
      <c r="S35" s="191"/>
      <c r="T35" s="192">
        <v>-4.2245253708688502</v>
      </c>
      <c r="U35" s="186">
        <v>6.0198920798767599</v>
      </c>
      <c r="V35" s="186">
        <v>-6.1371533628497499</v>
      </c>
      <c r="W35" s="186">
        <v>-8.3612144807355904</v>
      </c>
      <c r="X35" s="186">
        <v>-8.4233203505355405</v>
      </c>
      <c r="Y35" s="193">
        <v>-4.4007218720403696</v>
      </c>
      <c r="Z35" s="186"/>
      <c r="AA35" s="194">
        <v>-17.6267720074617</v>
      </c>
      <c r="AB35" s="195">
        <v>-10.9971360274267</v>
      </c>
      <c r="AC35" s="196">
        <v>-14.1845130325787</v>
      </c>
      <c r="AD35" s="186"/>
      <c r="AE35" s="197">
        <v>-8.30931058284885</v>
      </c>
      <c r="AF35" s="136"/>
      <c r="AG35" s="213">
        <v>69.903666201117304</v>
      </c>
      <c r="AH35" s="208">
        <v>72.670356145251304</v>
      </c>
      <c r="AI35" s="208">
        <v>72.737749068901294</v>
      </c>
      <c r="AJ35" s="208">
        <v>71.2937174115456</v>
      </c>
      <c r="AK35" s="208">
        <v>68.406110335195507</v>
      </c>
      <c r="AL35" s="214">
        <v>71.002319832402193</v>
      </c>
      <c r="AM35" s="208"/>
      <c r="AN35" s="215">
        <v>101.27652700186199</v>
      </c>
      <c r="AO35" s="216">
        <v>113.16404795158201</v>
      </c>
      <c r="AP35" s="217">
        <v>107.22028747672201</v>
      </c>
      <c r="AQ35" s="208"/>
      <c r="AR35" s="218">
        <v>81.350310587922294</v>
      </c>
      <c r="AS35" s="191"/>
      <c r="AT35" s="192">
        <v>-3.5844159263211202</v>
      </c>
      <c r="AU35" s="186">
        <v>-3.1226777888790598</v>
      </c>
      <c r="AV35" s="186">
        <v>-11.688938536952</v>
      </c>
      <c r="AW35" s="186">
        <v>-6.8048920539587296</v>
      </c>
      <c r="AX35" s="186">
        <v>-5.9244313044380101</v>
      </c>
      <c r="AY35" s="193">
        <v>-6.3526271332168402</v>
      </c>
      <c r="AZ35" s="186"/>
      <c r="BA35" s="194">
        <v>-11.8304421697125</v>
      </c>
      <c r="BB35" s="195">
        <v>-12.454027144194299</v>
      </c>
      <c r="BC35" s="196">
        <v>-12.1606217666478</v>
      </c>
      <c r="BD35" s="186"/>
      <c r="BE35" s="197">
        <v>-8.6277301928810406</v>
      </c>
      <c r="BF35" s="96"/>
    </row>
    <row r="36" spans="1:58" x14ac:dyDescent="0.25">
      <c r="A36" s="24" t="s">
        <v>80</v>
      </c>
      <c r="B36" s="44" t="str">
        <f t="shared" si="0"/>
        <v>Coastal Virginia - Eastern Shore</v>
      </c>
      <c r="C36" s="12"/>
      <c r="D36" s="28" t="s">
        <v>16</v>
      </c>
      <c r="E36" s="31" t="s">
        <v>17</v>
      </c>
      <c r="F36" s="12"/>
      <c r="G36" s="213">
        <v>89.214371047083603</v>
      </c>
      <c r="H36" s="208">
        <v>114.00680252986599</v>
      </c>
      <c r="I36" s="208">
        <v>116.27636683063901</v>
      </c>
      <c r="J36" s="208">
        <v>116.76797610681599</v>
      </c>
      <c r="K36" s="208">
        <v>124.079866479269</v>
      </c>
      <c r="L36" s="214">
        <v>112.06907659873499</v>
      </c>
      <c r="M36" s="208"/>
      <c r="N36" s="215">
        <v>169.065874912157</v>
      </c>
      <c r="O36" s="216">
        <v>180.41822206605701</v>
      </c>
      <c r="P36" s="217">
        <v>174.74204848910699</v>
      </c>
      <c r="Q36" s="208"/>
      <c r="R36" s="218">
        <v>129.97563999598401</v>
      </c>
      <c r="S36" s="191"/>
      <c r="T36" s="192">
        <v>-7.3499336260304204</v>
      </c>
      <c r="U36" s="186">
        <v>4.4117715269521396</v>
      </c>
      <c r="V36" s="186">
        <v>0.96309264325215305</v>
      </c>
      <c r="W36" s="186">
        <v>0.18309502073821601</v>
      </c>
      <c r="X36" s="186">
        <v>3.5016653703384502</v>
      </c>
      <c r="Y36" s="193">
        <v>0.58523463681306398</v>
      </c>
      <c r="Z36" s="186"/>
      <c r="AA36" s="194">
        <v>1.55426061797584</v>
      </c>
      <c r="AB36" s="195">
        <v>2.6607874544695602</v>
      </c>
      <c r="AC36" s="196">
        <v>2.1225005910345698</v>
      </c>
      <c r="AD36" s="186"/>
      <c r="AE36" s="197">
        <v>1.17022362654067</v>
      </c>
      <c r="AF36" s="136"/>
      <c r="AG36" s="213">
        <v>95.430094869992899</v>
      </c>
      <c r="AH36" s="208">
        <v>98.040110681658405</v>
      </c>
      <c r="AI36" s="208">
        <v>101.012819747013</v>
      </c>
      <c r="AJ36" s="208">
        <v>104.012814476458</v>
      </c>
      <c r="AK36" s="208">
        <v>104.73258959943701</v>
      </c>
      <c r="AL36" s="214">
        <v>100.645685874912</v>
      </c>
      <c r="AM36" s="208"/>
      <c r="AN36" s="215">
        <v>149.331247364722</v>
      </c>
      <c r="AO36" s="216">
        <v>160.747559732958</v>
      </c>
      <c r="AP36" s="217">
        <v>155.03940354884</v>
      </c>
      <c r="AQ36" s="208"/>
      <c r="AR36" s="218">
        <v>116.186748067463</v>
      </c>
      <c r="AS36" s="191"/>
      <c r="AT36" s="192">
        <v>-7.9431605002114498</v>
      </c>
      <c r="AU36" s="186">
        <v>0.15020825552804201</v>
      </c>
      <c r="AV36" s="186">
        <v>-5.4721923152092797</v>
      </c>
      <c r="AW36" s="186">
        <v>0.40407635055051699</v>
      </c>
      <c r="AX36" s="186">
        <v>0.43174342593804399</v>
      </c>
      <c r="AY36" s="193">
        <v>-2.5307181803105898</v>
      </c>
      <c r="AZ36" s="186"/>
      <c r="BA36" s="194">
        <v>-4.3601675204894699</v>
      </c>
      <c r="BB36" s="195">
        <v>-5.3721538708424097</v>
      </c>
      <c r="BC36" s="196">
        <v>-4.8874771536736104</v>
      </c>
      <c r="BD36" s="186"/>
      <c r="BE36" s="197">
        <v>-3.4428952506300701</v>
      </c>
      <c r="BF36" s="96"/>
    </row>
    <row r="37" spans="1:58" x14ac:dyDescent="0.25">
      <c r="A37" s="24" t="s">
        <v>81</v>
      </c>
      <c r="B37" s="44" t="str">
        <f t="shared" si="0"/>
        <v>Coastal Virginia - Hampton Roads</v>
      </c>
      <c r="C37" s="12"/>
      <c r="D37" s="28" t="s">
        <v>16</v>
      </c>
      <c r="E37" s="31" t="s">
        <v>17</v>
      </c>
      <c r="F37" s="12"/>
      <c r="G37" s="213">
        <v>98.181311893823306</v>
      </c>
      <c r="H37" s="208">
        <v>113.15999032804</v>
      </c>
      <c r="I37" s="208">
        <v>121.396051959915</v>
      </c>
      <c r="J37" s="208">
        <v>128.051429569329</v>
      </c>
      <c r="K37" s="208">
        <v>131.054877354181</v>
      </c>
      <c r="L37" s="214">
        <v>118.368732221058</v>
      </c>
      <c r="M37" s="208"/>
      <c r="N37" s="215">
        <v>179.216309878831</v>
      </c>
      <c r="O37" s="216">
        <v>193.58616265011599</v>
      </c>
      <c r="P37" s="217">
        <v>186.40123626447399</v>
      </c>
      <c r="Q37" s="208"/>
      <c r="R37" s="218">
        <v>137.80659051917601</v>
      </c>
      <c r="S37" s="191"/>
      <c r="T37" s="192">
        <v>-8.6677145012376595</v>
      </c>
      <c r="U37" s="186">
        <v>-1.49597041055612</v>
      </c>
      <c r="V37" s="186">
        <v>1.51638684664426</v>
      </c>
      <c r="W37" s="186">
        <v>8.1361060785097301</v>
      </c>
      <c r="X37" s="186">
        <v>4.4030384863808401</v>
      </c>
      <c r="Y37" s="193">
        <v>1.0135846748006501</v>
      </c>
      <c r="Z37" s="186"/>
      <c r="AA37" s="194">
        <v>2.2682394225708302</v>
      </c>
      <c r="AB37" s="195">
        <v>3.0583831167779798</v>
      </c>
      <c r="AC37" s="196">
        <v>2.6770212133359599</v>
      </c>
      <c r="AD37" s="186"/>
      <c r="AE37" s="197">
        <v>1.65001546319381</v>
      </c>
      <c r="AF37" s="136"/>
      <c r="AG37" s="213">
        <v>114.484847330807</v>
      </c>
      <c r="AH37" s="208">
        <v>112.660375728755</v>
      </c>
      <c r="AI37" s="208">
        <v>109.961582910185</v>
      </c>
      <c r="AJ37" s="208">
        <v>112.724327127159</v>
      </c>
      <c r="AK37" s="208">
        <v>115.860657961903</v>
      </c>
      <c r="AL37" s="214">
        <v>113.138358211762</v>
      </c>
      <c r="AM37" s="208"/>
      <c r="AN37" s="215">
        <v>161.43581425808</v>
      </c>
      <c r="AO37" s="216">
        <v>183.00193419037601</v>
      </c>
      <c r="AP37" s="217">
        <v>172.21887422422799</v>
      </c>
      <c r="AQ37" s="208"/>
      <c r="AR37" s="218">
        <v>130.018505643895</v>
      </c>
      <c r="AS37" s="191"/>
      <c r="AT37" s="192">
        <v>-5.0627437520763197</v>
      </c>
      <c r="AU37" s="186">
        <v>4.8796932915914297</v>
      </c>
      <c r="AV37" s="186">
        <v>-2.51653252188905</v>
      </c>
      <c r="AW37" s="186">
        <v>0.81565273028389496</v>
      </c>
      <c r="AX37" s="186">
        <v>-0.61492131779977</v>
      </c>
      <c r="AY37" s="193">
        <v>-0.61612497802840305</v>
      </c>
      <c r="AZ37" s="186"/>
      <c r="BA37" s="194">
        <v>-3.69549022454905</v>
      </c>
      <c r="BB37" s="195">
        <v>-2.28467328792784</v>
      </c>
      <c r="BC37" s="196">
        <v>-2.9510259473709901</v>
      </c>
      <c r="BD37" s="186"/>
      <c r="BE37" s="197">
        <v>-1.51286090606473</v>
      </c>
      <c r="BF37" s="96"/>
    </row>
    <row r="38" spans="1:58" x14ac:dyDescent="0.25">
      <c r="A38" s="25" t="s">
        <v>82</v>
      </c>
      <c r="B38" s="44" t="str">
        <f t="shared" si="0"/>
        <v>Northern Virginia</v>
      </c>
      <c r="C38" s="12"/>
      <c r="D38" s="28" t="s">
        <v>16</v>
      </c>
      <c r="E38" s="31" t="s">
        <v>17</v>
      </c>
      <c r="F38" s="13"/>
      <c r="G38" s="213">
        <v>75.4473835911257</v>
      </c>
      <c r="H38" s="208">
        <v>99.316854798157493</v>
      </c>
      <c r="I38" s="208">
        <v>107.270884405736</v>
      </c>
      <c r="J38" s="208">
        <v>103.296947120703</v>
      </c>
      <c r="K38" s="208">
        <v>90.314399903453506</v>
      </c>
      <c r="L38" s="214">
        <v>95.129293963835295</v>
      </c>
      <c r="M38" s="208"/>
      <c r="N38" s="215">
        <v>83.031445783132497</v>
      </c>
      <c r="O38" s="216">
        <v>89.612018022004506</v>
      </c>
      <c r="P38" s="217">
        <v>86.321731902568501</v>
      </c>
      <c r="Q38" s="208"/>
      <c r="R38" s="218">
        <v>92.612847660616197</v>
      </c>
      <c r="S38" s="191"/>
      <c r="T38" s="192">
        <v>37.317981660300802</v>
      </c>
      <c r="U38" s="186">
        <v>59.722911060254603</v>
      </c>
      <c r="V38" s="186">
        <v>60.728482439437897</v>
      </c>
      <c r="W38" s="186">
        <v>54.758856947911603</v>
      </c>
      <c r="X38" s="186">
        <v>42.832587340574598</v>
      </c>
      <c r="Y38" s="193">
        <v>51.555694179274397</v>
      </c>
      <c r="Z38" s="186"/>
      <c r="AA38" s="194">
        <v>19.664015751092499</v>
      </c>
      <c r="AB38" s="195">
        <v>19.996489089952298</v>
      </c>
      <c r="AC38" s="196">
        <v>19.836358495971002</v>
      </c>
      <c r="AD38" s="186"/>
      <c r="AE38" s="197">
        <v>41.576241547445498</v>
      </c>
      <c r="AF38" s="136"/>
      <c r="AG38" s="213">
        <v>74.121559728060802</v>
      </c>
      <c r="AH38" s="208">
        <v>87.893755003318702</v>
      </c>
      <c r="AI38" s="208">
        <v>95.722883621296504</v>
      </c>
      <c r="AJ38" s="208">
        <v>93.078908270812803</v>
      </c>
      <c r="AK38" s="208">
        <v>83.511268932156</v>
      </c>
      <c r="AL38" s="214">
        <v>86.865675111128894</v>
      </c>
      <c r="AM38" s="208"/>
      <c r="AN38" s="215">
        <v>86.601803407285203</v>
      </c>
      <c r="AO38" s="216">
        <v>91.944704376772506</v>
      </c>
      <c r="AP38" s="217">
        <v>89.273253892028805</v>
      </c>
      <c r="AQ38" s="208"/>
      <c r="AR38" s="218">
        <v>87.553554762814599</v>
      </c>
      <c r="AS38" s="191"/>
      <c r="AT38" s="192">
        <v>37.933672918017201</v>
      </c>
      <c r="AU38" s="186">
        <v>58.214563160583801</v>
      </c>
      <c r="AV38" s="186">
        <v>59.334515270248303</v>
      </c>
      <c r="AW38" s="186">
        <v>51.922612181134397</v>
      </c>
      <c r="AX38" s="186">
        <v>41.219027694102898</v>
      </c>
      <c r="AY38" s="193">
        <v>49.886968840839003</v>
      </c>
      <c r="AZ38" s="186"/>
      <c r="BA38" s="194">
        <v>26.446954709392902</v>
      </c>
      <c r="BB38" s="195">
        <v>22.078631104160198</v>
      </c>
      <c r="BC38" s="196">
        <v>24.1590967516413</v>
      </c>
      <c r="BD38" s="186"/>
      <c r="BE38" s="197">
        <v>41.353762768799498</v>
      </c>
      <c r="BF38" s="96"/>
    </row>
    <row r="39" spans="1:58" x14ac:dyDescent="0.25">
      <c r="A39" s="26" t="s">
        <v>83</v>
      </c>
      <c r="B39" s="44" t="str">
        <f t="shared" si="0"/>
        <v>Shenandoah Valley</v>
      </c>
      <c r="C39" s="12"/>
      <c r="D39" s="29" t="s">
        <v>16</v>
      </c>
      <c r="E39" s="32" t="s">
        <v>17</v>
      </c>
      <c r="F39" s="12"/>
      <c r="G39" s="219">
        <v>51.527779942480699</v>
      </c>
      <c r="H39" s="220">
        <v>58.583272103163502</v>
      </c>
      <c r="I39" s="220">
        <v>61.445257445031999</v>
      </c>
      <c r="J39" s="220">
        <v>60.148969292142098</v>
      </c>
      <c r="K39" s="220">
        <v>61.332381482512197</v>
      </c>
      <c r="L39" s="221">
        <v>58.607532053066102</v>
      </c>
      <c r="M39" s="208"/>
      <c r="N39" s="222">
        <v>80.217904258279901</v>
      </c>
      <c r="O39" s="223">
        <v>85.392617125892897</v>
      </c>
      <c r="P39" s="224">
        <v>82.805260692086406</v>
      </c>
      <c r="Q39" s="208"/>
      <c r="R39" s="225">
        <v>65.521168807071902</v>
      </c>
      <c r="S39" s="191"/>
      <c r="T39" s="198">
        <v>1.2278038119022601</v>
      </c>
      <c r="U39" s="199">
        <v>-0.61583976131428397</v>
      </c>
      <c r="V39" s="199">
        <v>3.0435633563040501</v>
      </c>
      <c r="W39" s="199">
        <v>-0.84928330666875396</v>
      </c>
      <c r="X39" s="199">
        <v>-5.1962331466804397</v>
      </c>
      <c r="Y39" s="200">
        <v>-0.61050672670015305</v>
      </c>
      <c r="Z39" s="186"/>
      <c r="AA39" s="201">
        <v>-6.0787632893174104</v>
      </c>
      <c r="AB39" s="202">
        <v>-8.9595412075363896</v>
      </c>
      <c r="AC39" s="203">
        <v>-7.5865602957954001</v>
      </c>
      <c r="AD39" s="186"/>
      <c r="AE39" s="204">
        <v>-3.2477133505540401</v>
      </c>
      <c r="AF39" s="136"/>
      <c r="AG39" s="219">
        <v>51.463331014008702</v>
      </c>
      <c r="AH39" s="220">
        <v>53.4428641339641</v>
      </c>
      <c r="AI39" s="220">
        <v>59.260646395769498</v>
      </c>
      <c r="AJ39" s="220">
        <v>61.288441181927801</v>
      </c>
      <c r="AK39" s="220">
        <v>62.173903655255501</v>
      </c>
      <c r="AL39" s="221">
        <v>57.525837276185101</v>
      </c>
      <c r="AM39" s="208"/>
      <c r="AN39" s="222">
        <v>79.858615131273694</v>
      </c>
      <c r="AO39" s="223">
        <v>83.231600333982698</v>
      </c>
      <c r="AP39" s="224">
        <v>81.545107732628196</v>
      </c>
      <c r="AQ39" s="208"/>
      <c r="AR39" s="225">
        <v>64.388485978025997</v>
      </c>
      <c r="AS39" s="191"/>
      <c r="AT39" s="198">
        <v>2.0286855510125399</v>
      </c>
      <c r="AU39" s="199">
        <v>-0.99958921637771003</v>
      </c>
      <c r="AV39" s="199">
        <v>3.71250981274054</v>
      </c>
      <c r="AW39" s="199">
        <v>3.33556637991998</v>
      </c>
      <c r="AX39" s="199">
        <v>-1.7607042046029</v>
      </c>
      <c r="AY39" s="200">
        <v>1.2207834680936001</v>
      </c>
      <c r="AZ39" s="186"/>
      <c r="BA39" s="201">
        <v>-8.1366692466615191</v>
      </c>
      <c r="BB39" s="202">
        <v>-9.5870220641852999</v>
      </c>
      <c r="BC39" s="203">
        <v>-8.8826102795110806</v>
      </c>
      <c r="BD39" s="186"/>
      <c r="BE39" s="204">
        <v>-2.6837835167719799</v>
      </c>
      <c r="BF39" s="96"/>
    </row>
    <row r="40" spans="1:58" x14ac:dyDescent="0.25">
      <c r="A40" s="22" t="s">
        <v>84</v>
      </c>
      <c r="B40" s="44" t="str">
        <f t="shared" si="0"/>
        <v>Southern Virginia</v>
      </c>
      <c r="C40" s="10"/>
      <c r="D40" s="27" t="s">
        <v>16</v>
      </c>
      <c r="E40" s="30" t="s">
        <v>17</v>
      </c>
      <c r="F40" s="3"/>
      <c r="G40" s="205">
        <v>42.542195553309703</v>
      </c>
      <c r="H40" s="206">
        <v>55.210133906013098</v>
      </c>
      <c r="I40" s="206">
        <v>63.782205659423902</v>
      </c>
      <c r="J40" s="206">
        <v>61.852668014148499</v>
      </c>
      <c r="K40" s="206">
        <v>61.512074279939299</v>
      </c>
      <c r="L40" s="207">
        <v>56.979855482566897</v>
      </c>
      <c r="M40" s="208"/>
      <c r="N40" s="209">
        <v>71.587662961091397</v>
      </c>
      <c r="O40" s="210">
        <v>69.930656897422907</v>
      </c>
      <c r="P40" s="211">
        <v>70.759159929257194</v>
      </c>
      <c r="Q40" s="208"/>
      <c r="R40" s="212">
        <v>60.916799610192697</v>
      </c>
      <c r="S40" s="191"/>
      <c r="T40" s="183">
        <v>-0.75086870517232196</v>
      </c>
      <c r="U40" s="184">
        <v>17.6073641375839</v>
      </c>
      <c r="V40" s="184">
        <v>25.0018513640503</v>
      </c>
      <c r="W40" s="184">
        <v>21.995309643968501</v>
      </c>
      <c r="X40" s="184">
        <v>23.368357755585901</v>
      </c>
      <c r="Y40" s="185">
        <v>18.022096210740699</v>
      </c>
      <c r="Z40" s="186"/>
      <c r="AA40" s="187">
        <v>-3.5856097241929001</v>
      </c>
      <c r="AB40" s="188">
        <v>-7.5900377116864703</v>
      </c>
      <c r="AC40" s="189">
        <v>-5.6068462393711496</v>
      </c>
      <c r="AD40" s="186"/>
      <c r="AE40" s="190">
        <v>8.9692470681241794</v>
      </c>
      <c r="AF40" s="137"/>
      <c r="AG40" s="205">
        <v>41.472933299646201</v>
      </c>
      <c r="AH40" s="206">
        <v>48.523945805962597</v>
      </c>
      <c r="AI40" s="206">
        <v>56.584783350176799</v>
      </c>
      <c r="AJ40" s="206">
        <v>57.500220439615902</v>
      </c>
      <c r="AK40" s="206">
        <v>54.638971702880198</v>
      </c>
      <c r="AL40" s="207">
        <v>51.744170919656298</v>
      </c>
      <c r="AM40" s="208"/>
      <c r="AN40" s="209">
        <v>68.787460838807405</v>
      </c>
      <c r="AO40" s="210">
        <v>70.197772233451204</v>
      </c>
      <c r="AP40" s="211">
        <v>69.492616536129304</v>
      </c>
      <c r="AQ40" s="208"/>
      <c r="AR40" s="212">
        <v>56.815155381505797</v>
      </c>
      <c r="AS40" s="191"/>
      <c r="AT40" s="183">
        <v>-2.90993592911751</v>
      </c>
      <c r="AU40" s="184">
        <v>7.7957529460766102</v>
      </c>
      <c r="AV40" s="184">
        <v>13.252146509169799</v>
      </c>
      <c r="AW40" s="184">
        <v>16.191331913366401</v>
      </c>
      <c r="AX40" s="184">
        <v>9.4215643677921292</v>
      </c>
      <c r="AY40" s="185">
        <v>9.1114693135514901</v>
      </c>
      <c r="AZ40" s="186"/>
      <c r="BA40" s="187">
        <v>-2.5359464003693502</v>
      </c>
      <c r="BB40" s="188">
        <v>-4.0718635746603402</v>
      </c>
      <c r="BC40" s="189">
        <v>-3.3177956126861199</v>
      </c>
      <c r="BD40" s="186"/>
      <c r="BE40" s="190">
        <v>4.4202054031504501</v>
      </c>
      <c r="BF40" s="137"/>
    </row>
    <row r="41" spans="1:58" x14ac:dyDescent="0.25">
      <c r="A41" s="23" t="s">
        <v>85</v>
      </c>
      <c r="B41" s="44" t="str">
        <f t="shared" si="0"/>
        <v>Southwest Virginia - Blue Ridge Highlands</v>
      </c>
      <c r="C41" s="11"/>
      <c r="D41" s="28" t="s">
        <v>16</v>
      </c>
      <c r="E41" s="31" t="s">
        <v>17</v>
      </c>
      <c r="F41" s="12"/>
      <c r="G41" s="213">
        <v>48.133350170476</v>
      </c>
      <c r="H41" s="208">
        <v>60.459883823715103</v>
      </c>
      <c r="I41" s="208">
        <v>61.018993559792897</v>
      </c>
      <c r="J41" s="208">
        <v>62.126821568379803</v>
      </c>
      <c r="K41" s="208">
        <v>71.004547291324599</v>
      </c>
      <c r="L41" s="214">
        <v>60.5487192827377</v>
      </c>
      <c r="M41" s="208"/>
      <c r="N41" s="215">
        <v>100.840205834069</v>
      </c>
      <c r="O41" s="216">
        <v>92.922884202550804</v>
      </c>
      <c r="P41" s="217">
        <v>96.881545018310305</v>
      </c>
      <c r="Q41" s="208"/>
      <c r="R41" s="218">
        <v>70.929526635758407</v>
      </c>
      <c r="S41" s="191"/>
      <c r="T41" s="192">
        <v>-2.3446977404324398</v>
      </c>
      <c r="U41" s="186">
        <v>4.2660570108290701</v>
      </c>
      <c r="V41" s="186">
        <v>1.55848464156448</v>
      </c>
      <c r="W41" s="186">
        <v>-0.39269366270254402</v>
      </c>
      <c r="X41" s="186">
        <v>7.8060258100219597</v>
      </c>
      <c r="Y41" s="193">
        <v>2.4191368128341102</v>
      </c>
      <c r="Z41" s="186"/>
      <c r="AA41" s="194">
        <v>4.7033399474480797</v>
      </c>
      <c r="AB41" s="195">
        <v>2.5146872952745198</v>
      </c>
      <c r="AC41" s="196">
        <v>3.6421846661472999</v>
      </c>
      <c r="AD41" s="186"/>
      <c r="AE41" s="197">
        <v>2.8929843250384701</v>
      </c>
      <c r="AF41" s="137"/>
      <c r="AG41" s="213">
        <v>47.041550385149598</v>
      </c>
      <c r="AH41" s="208">
        <v>53.416216378330503</v>
      </c>
      <c r="AI41" s="208">
        <v>58.023239361030399</v>
      </c>
      <c r="AJ41" s="208">
        <v>63.252896830407799</v>
      </c>
      <c r="AK41" s="208">
        <v>66.219561813360201</v>
      </c>
      <c r="AL41" s="214">
        <v>57.590692953655697</v>
      </c>
      <c r="AM41" s="208"/>
      <c r="AN41" s="215">
        <v>93.123716062634102</v>
      </c>
      <c r="AO41" s="216">
        <v>83.254497726985704</v>
      </c>
      <c r="AP41" s="217">
        <v>88.189106894809896</v>
      </c>
      <c r="AQ41" s="208"/>
      <c r="AR41" s="218">
        <v>66.333096936842594</v>
      </c>
      <c r="AS41" s="191"/>
      <c r="AT41" s="192">
        <v>1.33019153972603</v>
      </c>
      <c r="AU41" s="186">
        <v>1.30002932231763</v>
      </c>
      <c r="AV41" s="186">
        <v>1.46888067379416</v>
      </c>
      <c r="AW41" s="186">
        <v>6.59652147286796</v>
      </c>
      <c r="AX41" s="186">
        <v>3.57343540870353</v>
      </c>
      <c r="AY41" s="193">
        <v>2.9834084771859999</v>
      </c>
      <c r="AZ41" s="186"/>
      <c r="BA41" s="194">
        <v>3.0291372192624602</v>
      </c>
      <c r="BB41" s="195">
        <v>0.73918865699970004</v>
      </c>
      <c r="BC41" s="196">
        <v>1.9353948082684</v>
      </c>
      <c r="BD41" s="186"/>
      <c r="BE41" s="197">
        <v>2.5827880752421102</v>
      </c>
      <c r="BF41" s="137"/>
    </row>
    <row r="42" spans="1:58" x14ac:dyDescent="0.25">
      <c r="A42" s="24" t="s">
        <v>86</v>
      </c>
      <c r="B42" s="44" t="str">
        <f t="shared" si="0"/>
        <v>Southwest Virginia - Heart of Appalachia</v>
      </c>
      <c r="C42" s="12"/>
      <c r="D42" s="28" t="s">
        <v>16</v>
      </c>
      <c r="E42" s="31" t="s">
        <v>17</v>
      </c>
      <c r="F42" s="12"/>
      <c r="G42" s="213">
        <v>47.540032916392299</v>
      </c>
      <c r="H42" s="208">
        <v>54.877537853851202</v>
      </c>
      <c r="I42" s="208">
        <v>59.311158657011099</v>
      </c>
      <c r="J42" s="208">
        <v>56.391244239631298</v>
      </c>
      <c r="K42" s="208">
        <v>60.620967741935402</v>
      </c>
      <c r="L42" s="214">
        <v>55.7481882817643</v>
      </c>
      <c r="M42" s="208"/>
      <c r="N42" s="215">
        <v>62.589558920342299</v>
      </c>
      <c r="O42" s="216">
        <v>62.610467412771499</v>
      </c>
      <c r="P42" s="217">
        <v>62.600013166556899</v>
      </c>
      <c r="Q42" s="208"/>
      <c r="R42" s="218">
        <v>57.705852534562197</v>
      </c>
      <c r="S42" s="191"/>
      <c r="T42" s="192">
        <v>10.2905482843053</v>
      </c>
      <c r="U42" s="186">
        <v>6.0504048373621497</v>
      </c>
      <c r="V42" s="186">
        <v>16.810364778713001</v>
      </c>
      <c r="W42" s="186">
        <v>5.2404415861570302</v>
      </c>
      <c r="X42" s="186">
        <v>10.808381669898401</v>
      </c>
      <c r="Y42" s="193">
        <v>9.7760620911876508</v>
      </c>
      <c r="Z42" s="186"/>
      <c r="AA42" s="194">
        <v>-6.9173945399249899</v>
      </c>
      <c r="AB42" s="195">
        <v>-8.3377451166064898</v>
      </c>
      <c r="AC42" s="196">
        <v>-7.6331483718506696</v>
      </c>
      <c r="AD42" s="186"/>
      <c r="AE42" s="197">
        <v>3.71707913013576</v>
      </c>
      <c r="AF42" s="137"/>
      <c r="AG42" s="213">
        <v>42.7042988808426</v>
      </c>
      <c r="AH42" s="208">
        <v>49.476237656352801</v>
      </c>
      <c r="AI42" s="208">
        <v>55.0320737327188</v>
      </c>
      <c r="AJ42" s="208">
        <v>58.409229756418597</v>
      </c>
      <c r="AK42" s="208">
        <v>59.560630348913698</v>
      </c>
      <c r="AL42" s="214">
        <v>53.036494075049298</v>
      </c>
      <c r="AM42" s="208"/>
      <c r="AN42" s="215">
        <v>68.386247531270499</v>
      </c>
      <c r="AO42" s="216">
        <v>67.865190915075701</v>
      </c>
      <c r="AP42" s="217">
        <v>68.125719223173107</v>
      </c>
      <c r="AQ42" s="208"/>
      <c r="AR42" s="218">
        <v>57.347701260227502</v>
      </c>
      <c r="AS42" s="191"/>
      <c r="AT42" s="192">
        <v>3.1949260187578599</v>
      </c>
      <c r="AU42" s="186">
        <v>7.4146878653528896</v>
      </c>
      <c r="AV42" s="186">
        <v>13.8402409999192</v>
      </c>
      <c r="AW42" s="186">
        <v>19.8656834983355</v>
      </c>
      <c r="AX42" s="186">
        <v>9.3844099651571593</v>
      </c>
      <c r="AY42" s="193">
        <v>10.9715965996084</v>
      </c>
      <c r="AZ42" s="186"/>
      <c r="BA42" s="194">
        <v>-1.7211500736107099</v>
      </c>
      <c r="BB42" s="195">
        <v>-2.39922909505322</v>
      </c>
      <c r="BC42" s="196">
        <v>-2.0600666756570098</v>
      </c>
      <c r="BD42" s="186"/>
      <c r="BE42" s="197">
        <v>6.1765197345105101</v>
      </c>
      <c r="BF42" s="137"/>
    </row>
    <row r="43" spans="1:58" x14ac:dyDescent="0.25">
      <c r="A43" s="26" t="s">
        <v>87</v>
      </c>
      <c r="B43" s="44" t="str">
        <f t="shared" si="0"/>
        <v>Virginia Mountains</v>
      </c>
      <c r="C43" s="12"/>
      <c r="D43" s="29" t="s">
        <v>16</v>
      </c>
      <c r="E43" s="32" t="s">
        <v>17</v>
      </c>
      <c r="F43" s="12"/>
      <c r="G43" s="219">
        <v>49.629795722511602</v>
      </c>
      <c r="H43" s="220">
        <v>64.368766109130704</v>
      </c>
      <c r="I43" s="220">
        <v>71.258206745270002</v>
      </c>
      <c r="J43" s="220">
        <v>67.795574444749107</v>
      </c>
      <c r="K43" s="220">
        <v>66.831667123663195</v>
      </c>
      <c r="L43" s="221">
        <v>63.976802029064899</v>
      </c>
      <c r="M43" s="208"/>
      <c r="N43" s="222">
        <v>79.902920208390398</v>
      </c>
      <c r="O43" s="223">
        <v>79.432136002193502</v>
      </c>
      <c r="P43" s="224">
        <v>79.667528105292007</v>
      </c>
      <c r="Q43" s="208"/>
      <c r="R43" s="225">
        <v>68.459866622272699</v>
      </c>
      <c r="S43" s="191"/>
      <c r="T43" s="198">
        <v>-25.109338991238701</v>
      </c>
      <c r="U43" s="199">
        <v>-13.200325910394699</v>
      </c>
      <c r="V43" s="199">
        <v>-8.0939523800020297</v>
      </c>
      <c r="W43" s="199">
        <v>-5.8277299152337001</v>
      </c>
      <c r="X43" s="199">
        <v>-8.3354633478656499</v>
      </c>
      <c r="Y43" s="200">
        <v>-11.8439874045465</v>
      </c>
      <c r="Z43" s="186"/>
      <c r="AA43" s="201">
        <v>-0.18036618046959799</v>
      </c>
      <c r="AB43" s="202">
        <v>-4.7426059643999103</v>
      </c>
      <c r="AC43" s="203">
        <v>-2.5080975516242998</v>
      </c>
      <c r="AD43" s="186"/>
      <c r="AE43" s="204">
        <v>-8.9448490482400302</v>
      </c>
      <c r="AF43" s="137"/>
      <c r="AG43" s="219">
        <v>52.061856320263203</v>
      </c>
      <c r="AH43" s="220">
        <v>58.812606594461201</v>
      </c>
      <c r="AI43" s="220">
        <v>67.321291472443093</v>
      </c>
      <c r="AJ43" s="220">
        <v>65.145699890320799</v>
      </c>
      <c r="AK43" s="220">
        <v>64.859998286262595</v>
      </c>
      <c r="AL43" s="221">
        <v>61.640290512750198</v>
      </c>
      <c r="AM43" s="208"/>
      <c r="AN43" s="222">
        <v>80.025841445023303</v>
      </c>
      <c r="AO43" s="223">
        <v>81.525459624348699</v>
      </c>
      <c r="AP43" s="224">
        <v>80.775650534685994</v>
      </c>
      <c r="AQ43" s="208"/>
      <c r="AR43" s="225">
        <v>67.107536233303307</v>
      </c>
      <c r="AS43" s="191"/>
      <c r="AT43" s="198">
        <v>-7.4586472939122697</v>
      </c>
      <c r="AU43" s="199">
        <v>-1.2975595172060299</v>
      </c>
      <c r="AV43" s="199">
        <v>5.19526403352243</v>
      </c>
      <c r="AW43" s="199">
        <v>4.5945216740889299</v>
      </c>
      <c r="AX43" s="199">
        <v>2.9956942143729801</v>
      </c>
      <c r="AY43" s="200">
        <v>1.0172782208850799</v>
      </c>
      <c r="AZ43" s="186"/>
      <c r="BA43" s="201">
        <v>2.1895598519864001</v>
      </c>
      <c r="BB43" s="202">
        <v>-0.72497407245122902</v>
      </c>
      <c r="BC43" s="203">
        <v>0.69768840295866796</v>
      </c>
      <c r="BD43" s="186"/>
      <c r="BE43" s="204">
        <v>0.90714040556854802</v>
      </c>
      <c r="BF43" s="137"/>
    </row>
  </sheetData>
  <sheetProtection algorithmName="SHA-512" hashValue="IV9IxGS7jPHPGd3GQKlwr2OWHguR7fjC/K3aCEuQxnn9cQo/00kjxJEJWaEgflL5os0gwrSqLlEfi5DX+/Xv1A==" saltValue="mymORtDiJDf5hCm2LYSKJ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O19" sqref="O19:R19"/>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76"/>
      <c r="E1" s="176"/>
      <c r="F1" s="176"/>
      <c r="G1" s="176"/>
      <c r="H1" s="176"/>
      <c r="I1" s="176"/>
      <c r="J1" s="176"/>
      <c r="K1" s="176"/>
      <c r="L1" s="176"/>
      <c r="M1" s="176"/>
      <c r="N1" s="176"/>
      <c r="O1" s="176"/>
      <c r="P1" s="176"/>
      <c r="Q1" s="176"/>
      <c r="R1" s="176"/>
      <c r="S1" s="176"/>
      <c r="T1" s="176"/>
      <c r="U1" s="176"/>
      <c r="V1" s="176"/>
      <c r="W1" s="176"/>
      <c r="X1" s="176"/>
      <c r="Y1" s="177"/>
      <c r="Z1" s="177"/>
      <c r="AA1" s="177"/>
      <c r="AB1" s="177"/>
      <c r="AC1" s="177"/>
      <c r="AD1" s="177"/>
      <c r="AE1" s="177"/>
      <c r="AF1" s="177"/>
      <c r="AG1" s="177"/>
      <c r="AH1" s="177"/>
      <c r="AI1" s="177"/>
      <c r="AJ1" s="177"/>
      <c r="AK1" s="177"/>
      <c r="AL1" s="177"/>
    </row>
    <row r="2" spans="1:50" ht="15" customHeight="1" x14ac:dyDescent="0.25">
      <c r="A2" s="176"/>
      <c r="B2" s="97" t="s">
        <v>116</v>
      </c>
      <c r="C2" s="176"/>
      <c r="D2" s="176"/>
      <c r="E2" s="176"/>
      <c r="F2" s="176"/>
      <c r="G2" s="176"/>
      <c r="H2" s="176"/>
      <c r="I2" s="176"/>
      <c r="J2" s="176"/>
      <c r="K2" s="176"/>
      <c r="L2" s="176"/>
      <c r="M2" s="176"/>
      <c r="N2" s="176"/>
      <c r="O2" s="176"/>
      <c r="P2" s="176"/>
      <c r="Q2" s="176"/>
      <c r="R2" s="176"/>
      <c r="S2" s="176"/>
      <c r="T2" s="176"/>
      <c r="U2" s="176"/>
      <c r="V2" s="176"/>
      <c r="W2" s="176"/>
      <c r="X2" s="176"/>
      <c r="Y2" s="177"/>
      <c r="Z2" s="177"/>
      <c r="AA2" s="177"/>
      <c r="AB2" s="177"/>
      <c r="AC2" s="177"/>
      <c r="AD2" s="177"/>
      <c r="AE2" s="177"/>
      <c r="AF2" s="177"/>
      <c r="AG2" s="177"/>
      <c r="AH2" s="177"/>
      <c r="AI2" s="177"/>
      <c r="AJ2" s="177"/>
      <c r="AK2" s="177"/>
      <c r="AL2" s="177"/>
    </row>
    <row r="3" spans="1:50" x14ac:dyDescent="0.25">
      <c r="A3" s="176"/>
      <c r="B3" s="176"/>
      <c r="C3" s="176"/>
      <c r="D3" s="176"/>
      <c r="E3" s="176"/>
      <c r="F3" s="176"/>
      <c r="G3" s="176"/>
      <c r="H3" s="176"/>
      <c r="I3" s="176"/>
      <c r="J3" s="176"/>
      <c r="K3" s="176"/>
      <c r="L3" s="176"/>
      <c r="M3" s="176"/>
      <c r="N3" s="176"/>
      <c r="O3" s="176"/>
      <c r="P3" s="176"/>
      <c r="Q3" s="176"/>
      <c r="R3" s="176"/>
      <c r="S3" s="176"/>
      <c r="T3" s="176"/>
      <c r="U3" s="176"/>
      <c r="V3" s="176"/>
      <c r="W3" s="176"/>
      <c r="X3" s="176"/>
      <c r="Y3" s="177"/>
      <c r="Z3" s="177"/>
      <c r="AA3" s="177"/>
      <c r="AB3" s="177"/>
      <c r="AC3" s="177"/>
      <c r="AD3" s="177"/>
      <c r="AE3" s="177"/>
      <c r="AF3" s="177"/>
      <c r="AG3" s="177"/>
      <c r="AH3" s="177"/>
      <c r="AI3" s="177"/>
      <c r="AJ3" s="177"/>
      <c r="AK3" s="177"/>
      <c r="AL3" s="177"/>
    </row>
    <row r="4" spans="1:50" x14ac:dyDescent="0.25">
      <c r="A4" s="176"/>
      <c r="B4" s="176"/>
      <c r="C4" s="176"/>
      <c r="D4" s="176"/>
      <c r="E4" s="176"/>
      <c r="F4" s="176"/>
      <c r="G4" s="176"/>
      <c r="H4" s="176"/>
      <c r="I4" s="176"/>
      <c r="J4" s="176"/>
      <c r="K4" s="176"/>
      <c r="L4" s="176"/>
      <c r="M4" s="176"/>
      <c r="N4" s="176"/>
      <c r="O4" s="176"/>
      <c r="P4" s="176"/>
      <c r="Q4" s="176"/>
      <c r="R4" s="176"/>
      <c r="S4" s="176"/>
      <c r="T4" s="176"/>
      <c r="U4" s="176"/>
      <c r="V4" s="176"/>
      <c r="W4" s="176"/>
      <c r="X4" s="176"/>
      <c r="Y4" s="177"/>
      <c r="Z4" s="177"/>
      <c r="AA4" s="177"/>
      <c r="AB4" s="177"/>
      <c r="AC4" s="177"/>
      <c r="AD4" s="177"/>
      <c r="AE4" s="177"/>
      <c r="AF4" s="177"/>
      <c r="AG4" s="177"/>
      <c r="AH4" s="177"/>
      <c r="AI4" s="177"/>
      <c r="AJ4" s="177"/>
      <c r="AK4" s="177"/>
      <c r="AL4" s="177"/>
    </row>
    <row r="5" spans="1:50" x14ac:dyDescent="0.25">
      <c r="A5" s="176"/>
      <c r="B5" s="176"/>
      <c r="C5" s="176"/>
      <c r="D5" s="176"/>
      <c r="E5" s="176"/>
      <c r="F5" s="176"/>
      <c r="G5" s="176"/>
      <c r="H5" s="176"/>
      <c r="I5" s="176"/>
      <c r="J5" s="176"/>
      <c r="K5" s="176"/>
      <c r="L5" s="176"/>
      <c r="M5" s="176"/>
      <c r="N5" s="176"/>
      <c r="O5" s="176"/>
      <c r="P5" s="176"/>
      <c r="Q5" s="176"/>
      <c r="R5" s="176"/>
      <c r="S5" s="176"/>
      <c r="T5" s="176"/>
      <c r="U5" s="176"/>
      <c r="V5" s="176"/>
      <c r="W5" s="176"/>
      <c r="X5" s="176"/>
      <c r="Y5" s="177"/>
      <c r="Z5" s="177"/>
      <c r="AA5" s="177"/>
      <c r="AB5" s="177"/>
      <c r="AC5" s="177"/>
      <c r="AD5" s="177"/>
      <c r="AE5" s="177"/>
      <c r="AF5" s="177"/>
      <c r="AG5" s="177"/>
      <c r="AH5" s="177"/>
      <c r="AI5" s="177"/>
      <c r="AJ5" s="177"/>
      <c r="AK5" s="177"/>
      <c r="AL5" s="177"/>
    </row>
    <row r="6" spans="1:50" x14ac:dyDescent="0.25">
      <c r="A6" s="176"/>
      <c r="B6" s="176"/>
      <c r="C6" s="176"/>
      <c r="D6" s="176"/>
      <c r="E6" s="176"/>
      <c r="F6" s="176"/>
      <c r="G6" s="176"/>
      <c r="H6" s="176"/>
      <c r="I6" s="176"/>
      <c r="J6" s="176"/>
      <c r="K6" s="176"/>
      <c r="L6" s="176"/>
      <c r="M6" s="176"/>
      <c r="N6" s="176"/>
      <c r="O6" s="176"/>
      <c r="P6" s="176"/>
      <c r="Q6" s="176"/>
      <c r="R6" s="176"/>
      <c r="S6" s="176"/>
      <c r="T6" s="176"/>
      <c r="U6" s="176"/>
      <c r="V6" s="176"/>
      <c r="W6" s="176"/>
      <c r="X6" s="176"/>
      <c r="Y6" s="177"/>
      <c r="Z6" s="177"/>
      <c r="AA6" s="177"/>
      <c r="AB6" s="177"/>
      <c r="AC6" s="177"/>
      <c r="AD6" s="177"/>
      <c r="AE6" s="177"/>
      <c r="AF6" s="177"/>
      <c r="AG6" s="177"/>
      <c r="AH6" s="177"/>
      <c r="AI6" s="177"/>
      <c r="AJ6" s="177"/>
      <c r="AK6" s="177"/>
      <c r="AL6" s="177"/>
    </row>
    <row r="7" spans="1:50" x14ac:dyDescent="0.25">
      <c r="A7" s="176"/>
      <c r="B7" s="176"/>
      <c r="C7" s="176"/>
      <c r="D7" s="176"/>
      <c r="E7" s="176"/>
      <c r="F7" s="176"/>
      <c r="G7" s="176"/>
      <c r="H7" s="176"/>
      <c r="I7" s="176"/>
      <c r="J7" s="176"/>
      <c r="K7" s="176"/>
      <c r="L7" s="176"/>
      <c r="M7" s="176"/>
      <c r="N7" s="176"/>
      <c r="O7" s="176"/>
      <c r="P7" s="176"/>
      <c r="Q7" s="176"/>
      <c r="R7" s="176"/>
      <c r="S7" s="176"/>
      <c r="T7" s="176"/>
      <c r="U7" s="176"/>
      <c r="V7" s="176"/>
      <c r="W7" s="176"/>
      <c r="X7" s="176"/>
      <c r="Y7" s="177"/>
      <c r="Z7" s="177"/>
      <c r="AA7" s="177"/>
      <c r="AB7" s="177"/>
      <c r="AC7" s="177"/>
      <c r="AD7" s="177"/>
      <c r="AE7" s="177"/>
      <c r="AF7" s="177"/>
      <c r="AG7" s="177"/>
      <c r="AH7" s="177"/>
      <c r="AI7" s="177"/>
      <c r="AJ7" s="177"/>
      <c r="AK7" s="177"/>
      <c r="AL7" s="177"/>
    </row>
    <row r="8" spans="1:50" ht="18" customHeight="1" x14ac:dyDescent="0.3">
      <c r="A8" s="102"/>
      <c r="B8" s="176"/>
      <c r="C8" s="176"/>
      <c r="D8" s="172">
        <v>2022</v>
      </c>
      <c r="E8" s="172"/>
      <c r="F8" s="172"/>
      <c r="G8" s="172"/>
      <c r="H8" s="172"/>
      <c r="I8" s="172"/>
      <c r="J8" s="172"/>
      <c r="K8" s="102"/>
      <c r="L8" s="102"/>
      <c r="M8" s="102"/>
      <c r="N8" s="102"/>
      <c r="O8" s="176"/>
      <c r="P8" s="172">
        <v>2021</v>
      </c>
      <c r="Q8" s="172"/>
      <c r="R8" s="172"/>
      <c r="S8" s="172"/>
      <c r="T8" s="172"/>
      <c r="U8" s="172"/>
      <c r="V8" s="172"/>
      <c r="W8" s="102"/>
      <c r="X8" s="102"/>
      <c r="Y8" s="177"/>
      <c r="Z8" s="177"/>
      <c r="AA8" s="177"/>
      <c r="AB8" s="177"/>
      <c r="AC8" s="177"/>
      <c r="AD8" s="177"/>
      <c r="AE8" s="177"/>
      <c r="AF8" s="177"/>
      <c r="AG8" s="177"/>
      <c r="AH8" s="177"/>
      <c r="AI8" s="177"/>
      <c r="AJ8" s="177"/>
      <c r="AK8" s="177"/>
      <c r="AL8" s="177"/>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78"/>
      <c r="B10" s="176"/>
      <c r="C10" s="108" t="s">
        <v>111</v>
      </c>
      <c r="D10" s="109">
        <v>26</v>
      </c>
      <c r="E10" s="110">
        <v>27</v>
      </c>
      <c r="F10" s="110">
        <v>28</v>
      </c>
      <c r="G10" s="110">
        <v>29</v>
      </c>
      <c r="H10" s="110">
        <v>30</v>
      </c>
      <c r="I10" s="110">
        <v>1</v>
      </c>
      <c r="J10" s="111">
        <v>2</v>
      </c>
      <c r="K10" s="178"/>
      <c r="L10" s="178"/>
      <c r="M10" s="179" t="s">
        <v>104</v>
      </c>
      <c r="N10" s="180"/>
      <c r="O10" s="108" t="s">
        <v>111</v>
      </c>
      <c r="P10" s="109">
        <v>27</v>
      </c>
      <c r="Q10" s="110">
        <v>28</v>
      </c>
      <c r="R10" s="110">
        <v>29</v>
      </c>
      <c r="S10" s="110">
        <v>30</v>
      </c>
      <c r="T10" s="110">
        <v>1</v>
      </c>
      <c r="U10" s="110">
        <v>2</v>
      </c>
      <c r="V10" s="111">
        <v>3</v>
      </c>
      <c r="W10" s="178"/>
      <c r="X10" s="178"/>
      <c r="Y10" s="177"/>
      <c r="Z10" s="177"/>
      <c r="AA10" s="177"/>
      <c r="AB10" s="177"/>
      <c r="AC10" s="177"/>
      <c r="AD10" s="177"/>
      <c r="AE10" s="177"/>
      <c r="AF10" s="177"/>
      <c r="AG10" s="177"/>
      <c r="AH10" s="177"/>
      <c r="AI10" s="177"/>
      <c r="AJ10" s="177"/>
      <c r="AK10" s="177"/>
      <c r="AL10" s="177"/>
    </row>
    <row r="11" spans="1:50" ht="20.100000000000001" customHeight="1" x14ac:dyDescent="0.25">
      <c r="A11" s="178"/>
      <c r="B11" s="176"/>
      <c r="C11" s="108" t="s">
        <v>112</v>
      </c>
      <c r="D11" s="112">
        <v>3</v>
      </c>
      <c r="E11" s="113">
        <v>4</v>
      </c>
      <c r="F11" s="113">
        <v>5</v>
      </c>
      <c r="G11" s="113">
        <v>6</v>
      </c>
      <c r="H11" s="113">
        <v>7</v>
      </c>
      <c r="I11" s="113">
        <v>8</v>
      </c>
      <c r="J11" s="114">
        <v>9</v>
      </c>
      <c r="K11" s="178"/>
      <c r="L11" s="178"/>
      <c r="M11" s="179" t="s">
        <v>104</v>
      </c>
      <c r="N11" s="180"/>
      <c r="O11" s="108" t="s">
        <v>112</v>
      </c>
      <c r="P11" s="112">
        <v>4</v>
      </c>
      <c r="Q11" s="113">
        <v>5</v>
      </c>
      <c r="R11" s="113">
        <v>6</v>
      </c>
      <c r="S11" s="113">
        <v>7</v>
      </c>
      <c r="T11" s="113">
        <v>8</v>
      </c>
      <c r="U11" s="113">
        <v>9</v>
      </c>
      <c r="V11" s="114">
        <v>10</v>
      </c>
      <c r="W11" s="178"/>
      <c r="X11" s="178"/>
      <c r="Y11" s="177"/>
      <c r="Z11" s="177"/>
      <c r="AA11" s="177"/>
      <c r="AB11" s="177"/>
      <c r="AC11" s="177"/>
      <c r="AD11" s="177"/>
      <c r="AE11" s="177"/>
      <c r="AF11" s="177"/>
      <c r="AG11" s="177"/>
      <c r="AH11" s="177"/>
      <c r="AI11" s="177"/>
      <c r="AJ11" s="177"/>
      <c r="AK11" s="177"/>
      <c r="AL11" s="177"/>
    </row>
    <row r="12" spans="1:50" ht="20.100000000000001" customHeight="1" x14ac:dyDescent="0.25">
      <c r="A12" s="178"/>
      <c r="B12" s="176"/>
      <c r="C12" s="108" t="s">
        <v>112</v>
      </c>
      <c r="D12" s="115">
        <v>10</v>
      </c>
      <c r="E12" s="116">
        <v>11</v>
      </c>
      <c r="F12" s="116">
        <v>12</v>
      </c>
      <c r="G12" s="116">
        <v>13</v>
      </c>
      <c r="H12" s="116">
        <v>14</v>
      </c>
      <c r="I12" s="116">
        <v>15</v>
      </c>
      <c r="J12" s="117">
        <v>16</v>
      </c>
      <c r="K12" s="178"/>
      <c r="L12" s="178"/>
      <c r="M12" s="179" t="s">
        <v>104</v>
      </c>
      <c r="N12" s="180"/>
      <c r="O12" s="108" t="s">
        <v>112</v>
      </c>
      <c r="P12" s="115">
        <v>11</v>
      </c>
      <c r="Q12" s="116">
        <v>12</v>
      </c>
      <c r="R12" s="116">
        <v>13</v>
      </c>
      <c r="S12" s="116">
        <v>14</v>
      </c>
      <c r="T12" s="116">
        <v>15</v>
      </c>
      <c r="U12" s="116">
        <v>16</v>
      </c>
      <c r="V12" s="117">
        <v>17</v>
      </c>
      <c r="W12" s="178"/>
      <c r="X12" s="178"/>
      <c r="Y12" s="177"/>
      <c r="Z12" s="177"/>
      <c r="AA12" s="177"/>
      <c r="AB12" s="177"/>
      <c r="AC12" s="177"/>
      <c r="AD12" s="177"/>
      <c r="AE12" s="177"/>
      <c r="AF12" s="177"/>
      <c r="AG12" s="177"/>
      <c r="AH12" s="177"/>
      <c r="AI12" s="177"/>
      <c r="AJ12" s="177"/>
      <c r="AK12" s="177"/>
      <c r="AL12" s="177"/>
    </row>
    <row r="13" spans="1:50" ht="20.100000000000001" customHeight="1" x14ac:dyDescent="0.25">
      <c r="A13" s="178"/>
      <c r="B13" s="176"/>
      <c r="C13" s="108" t="s">
        <v>112</v>
      </c>
      <c r="D13" s="118">
        <v>17</v>
      </c>
      <c r="E13" s="119">
        <v>18</v>
      </c>
      <c r="F13" s="119">
        <v>19</v>
      </c>
      <c r="G13" s="119">
        <v>20</v>
      </c>
      <c r="H13" s="119">
        <v>21</v>
      </c>
      <c r="I13" s="119">
        <v>22</v>
      </c>
      <c r="J13" s="120">
        <v>23</v>
      </c>
      <c r="K13" s="178"/>
      <c r="L13" s="178"/>
      <c r="M13" s="179" t="s">
        <v>104</v>
      </c>
      <c r="N13" s="180"/>
      <c r="O13" s="108" t="s">
        <v>112</v>
      </c>
      <c r="P13" s="118">
        <v>18</v>
      </c>
      <c r="Q13" s="119">
        <v>19</v>
      </c>
      <c r="R13" s="119">
        <v>20</v>
      </c>
      <c r="S13" s="119">
        <v>21</v>
      </c>
      <c r="T13" s="119">
        <v>22</v>
      </c>
      <c r="U13" s="119">
        <v>23</v>
      </c>
      <c r="V13" s="120">
        <v>24</v>
      </c>
      <c r="W13" s="178"/>
      <c r="X13" s="178"/>
      <c r="Y13" s="177"/>
      <c r="Z13" s="177"/>
      <c r="AA13" s="177"/>
      <c r="AB13" s="177"/>
      <c r="AC13" s="177"/>
      <c r="AD13" s="177"/>
      <c r="AE13" s="177"/>
      <c r="AF13" s="177"/>
      <c r="AG13" s="177"/>
      <c r="AH13" s="177"/>
      <c r="AI13" s="177"/>
      <c r="AJ13" s="177"/>
      <c r="AK13" s="177"/>
      <c r="AL13" s="177"/>
    </row>
    <row r="14" spans="1:50" ht="20.100000000000001" customHeight="1" x14ac:dyDescent="0.25">
      <c r="A14" s="178"/>
      <c r="B14" s="176"/>
      <c r="C14" s="108" t="s">
        <v>112</v>
      </c>
      <c r="D14" s="121">
        <v>24</v>
      </c>
      <c r="E14" s="122">
        <v>25</v>
      </c>
      <c r="F14" s="122">
        <v>26</v>
      </c>
      <c r="G14" s="122">
        <v>27</v>
      </c>
      <c r="H14" s="122">
        <v>28</v>
      </c>
      <c r="I14" s="122">
        <v>29</v>
      </c>
      <c r="J14" s="123">
        <v>30</v>
      </c>
      <c r="K14" s="178"/>
      <c r="L14" s="178"/>
      <c r="M14" s="179" t="s">
        <v>104</v>
      </c>
      <c r="N14" s="180"/>
      <c r="O14" s="108" t="s">
        <v>112</v>
      </c>
      <c r="P14" s="121">
        <v>25</v>
      </c>
      <c r="Q14" s="122">
        <v>26</v>
      </c>
      <c r="R14" s="122">
        <v>27</v>
      </c>
      <c r="S14" s="122">
        <v>28</v>
      </c>
      <c r="T14" s="122">
        <v>29</v>
      </c>
      <c r="U14" s="122">
        <v>30</v>
      </c>
      <c r="V14" s="123">
        <v>31</v>
      </c>
      <c r="W14" s="178"/>
      <c r="X14" s="178"/>
      <c r="Y14" s="177"/>
      <c r="Z14" s="177"/>
      <c r="AA14" s="177"/>
      <c r="AB14" s="177"/>
      <c r="AC14" s="177"/>
      <c r="AD14" s="177"/>
      <c r="AE14" s="177"/>
      <c r="AF14" s="177"/>
      <c r="AG14" s="177"/>
      <c r="AH14" s="177"/>
      <c r="AI14" s="177"/>
      <c r="AJ14" s="177"/>
      <c r="AK14" s="177"/>
      <c r="AL14" s="177"/>
    </row>
    <row r="15" spans="1:50" ht="20.100000000000001" customHeight="1" x14ac:dyDescent="0.25">
      <c r="A15" s="178"/>
      <c r="B15" s="176"/>
      <c r="C15" s="108" t="s">
        <v>117</v>
      </c>
      <c r="D15" s="124">
        <v>31</v>
      </c>
      <c r="E15" s="125">
        <v>1</v>
      </c>
      <c r="F15" s="125">
        <v>2</v>
      </c>
      <c r="G15" s="125">
        <v>3</v>
      </c>
      <c r="H15" s="125">
        <v>4</v>
      </c>
      <c r="I15" s="125">
        <v>5</v>
      </c>
      <c r="J15" s="126">
        <v>6</v>
      </c>
      <c r="K15" s="178"/>
      <c r="L15" s="178"/>
      <c r="M15" s="179" t="s">
        <v>104</v>
      </c>
      <c r="N15" s="180"/>
      <c r="O15" s="108" t="s">
        <v>118</v>
      </c>
      <c r="P15" s="124">
        <v>1</v>
      </c>
      <c r="Q15" s="125">
        <v>2</v>
      </c>
      <c r="R15" s="125">
        <v>3</v>
      </c>
      <c r="S15" s="125">
        <v>4</v>
      </c>
      <c r="T15" s="125">
        <v>5</v>
      </c>
      <c r="U15" s="125">
        <v>6</v>
      </c>
      <c r="V15" s="126">
        <v>7</v>
      </c>
      <c r="W15" s="178"/>
      <c r="X15" s="178"/>
      <c r="Y15" s="177"/>
      <c r="Z15" s="177"/>
      <c r="AA15" s="177"/>
      <c r="AB15" s="177"/>
      <c r="AC15" s="177"/>
      <c r="AD15" s="177"/>
      <c r="AE15" s="177"/>
      <c r="AF15" s="177"/>
      <c r="AG15" s="177"/>
      <c r="AH15" s="177"/>
      <c r="AI15" s="177"/>
      <c r="AJ15" s="177"/>
      <c r="AK15" s="177"/>
      <c r="AL15" s="177"/>
    </row>
    <row r="16" spans="1:50" x14ac:dyDescent="0.25">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7"/>
      <c r="Z16" s="177"/>
      <c r="AA16" s="177"/>
      <c r="AB16" s="177"/>
      <c r="AC16" s="177"/>
      <c r="AD16" s="177"/>
      <c r="AE16" s="177"/>
      <c r="AF16" s="177"/>
      <c r="AG16" s="177"/>
      <c r="AH16" s="177"/>
      <c r="AI16" s="177"/>
      <c r="AJ16" s="177"/>
      <c r="AK16" s="177"/>
      <c r="AL16" s="177"/>
    </row>
    <row r="17" spans="1:50" x14ac:dyDescent="0.25">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7"/>
      <c r="Z17" s="177"/>
      <c r="AA17" s="177"/>
      <c r="AB17" s="177"/>
      <c r="AC17" s="177"/>
      <c r="AD17" s="177"/>
      <c r="AE17" s="177"/>
      <c r="AF17" s="177"/>
      <c r="AG17" s="177"/>
      <c r="AH17" s="177"/>
      <c r="AI17" s="177"/>
      <c r="AJ17" s="177"/>
      <c r="AK17" s="177"/>
      <c r="AL17" s="177"/>
    </row>
    <row r="18" spans="1:50" x14ac:dyDescent="0.25">
      <c r="A18" s="176"/>
      <c r="B18" s="176"/>
      <c r="C18" s="176"/>
      <c r="D18" s="171" t="s">
        <v>105</v>
      </c>
      <c r="E18" s="171"/>
      <c r="F18" s="171"/>
      <c r="G18" s="171"/>
      <c r="H18" s="171"/>
      <c r="I18" s="171"/>
      <c r="J18" s="171"/>
      <c r="K18" s="176"/>
      <c r="L18" s="176"/>
      <c r="M18" s="176"/>
      <c r="N18" s="176"/>
      <c r="O18" s="176"/>
      <c r="P18" s="171" t="s">
        <v>106</v>
      </c>
      <c r="Q18" s="171"/>
      <c r="R18" s="171"/>
      <c r="S18" s="171"/>
      <c r="T18" s="171"/>
      <c r="U18" s="171"/>
      <c r="V18" s="171"/>
      <c r="W18" s="176"/>
      <c r="X18" s="176"/>
      <c r="Y18" s="177"/>
      <c r="Z18" s="177"/>
      <c r="AA18" s="177"/>
      <c r="AB18" s="177"/>
      <c r="AC18" s="177"/>
      <c r="AD18" s="177"/>
      <c r="AE18" s="177"/>
      <c r="AF18" s="177"/>
      <c r="AG18" s="177"/>
      <c r="AH18" s="177"/>
      <c r="AI18" s="177"/>
      <c r="AJ18" s="177"/>
      <c r="AK18" s="177"/>
      <c r="AL18" s="177"/>
    </row>
    <row r="19" spans="1:50" ht="13.2" customHeight="1" x14ac:dyDescent="0.25">
      <c r="A19" s="176"/>
      <c r="B19" s="176"/>
      <c r="C19" s="170" t="s">
        <v>113</v>
      </c>
      <c r="D19" s="170"/>
      <c r="E19" s="170"/>
      <c r="F19" s="170"/>
      <c r="G19" s="176"/>
      <c r="H19" s="176" t="s">
        <v>114</v>
      </c>
      <c r="I19" s="176"/>
      <c r="J19" s="176"/>
      <c r="K19" s="176"/>
      <c r="L19" s="176"/>
      <c r="M19" s="176"/>
      <c r="N19" s="176"/>
      <c r="O19" s="170" t="s">
        <v>115</v>
      </c>
      <c r="P19" s="170"/>
      <c r="Q19" s="170"/>
      <c r="R19" s="170"/>
      <c r="S19" s="176"/>
      <c r="T19" s="176" t="s">
        <v>114</v>
      </c>
      <c r="U19" s="176"/>
      <c r="V19" s="176"/>
      <c r="W19" s="176"/>
      <c r="X19" s="176"/>
      <c r="Y19" s="177"/>
      <c r="Z19" s="177"/>
      <c r="AA19" s="177"/>
      <c r="AB19" s="177"/>
      <c r="AC19" s="177"/>
      <c r="AD19" s="177"/>
      <c r="AE19" s="177"/>
      <c r="AF19" s="177"/>
      <c r="AG19" s="177"/>
      <c r="AH19" s="177"/>
      <c r="AI19" s="177"/>
      <c r="AJ19" s="177"/>
      <c r="AK19" s="177"/>
      <c r="AL19" s="177"/>
    </row>
    <row r="20" spans="1:50" x14ac:dyDescent="0.25">
      <c r="A20" s="127"/>
      <c r="B20" s="127"/>
      <c r="C20" s="170"/>
      <c r="D20" s="170"/>
      <c r="E20" s="170"/>
      <c r="F20" s="170"/>
      <c r="G20" s="39"/>
      <c r="H20" s="39"/>
      <c r="I20" s="39"/>
      <c r="J20" s="39"/>
      <c r="K20" s="127"/>
      <c r="L20" s="127"/>
      <c r="M20" s="127"/>
      <c r="N20" s="127"/>
      <c r="O20" s="170"/>
      <c r="P20" s="170"/>
      <c r="Q20" s="170"/>
      <c r="R20" s="170"/>
      <c r="S20" s="39"/>
      <c r="T20" s="39"/>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170"/>
      <c r="D21" s="170"/>
      <c r="E21" s="170"/>
      <c r="F21" s="170"/>
      <c r="G21" s="39"/>
      <c r="H21" s="39"/>
      <c r="I21" s="39"/>
      <c r="J21" s="39"/>
      <c r="K21" s="127"/>
      <c r="L21" s="127"/>
      <c r="M21" s="127"/>
      <c r="N21" s="127"/>
      <c r="O21" s="170"/>
      <c r="P21" s="170"/>
      <c r="Q21" s="170"/>
      <c r="R21" s="170"/>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170"/>
      <c r="D22" s="170"/>
      <c r="E22" s="170"/>
      <c r="F22" s="170"/>
      <c r="G22" s="39"/>
      <c r="H22" s="39"/>
      <c r="I22" s="39"/>
      <c r="J22" s="39"/>
      <c r="K22" s="127"/>
      <c r="L22" s="127"/>
      <c r="M22" s="127"/>
      <c r="N22" s="127"/>
      <c r="O22" s="170"/>
      <c r="P22" s="170"/>
      <c r="Q22" s="170"/>
      <c r="R22" s="170"/>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170"/>
      <c r="D23" s="170"/>
      <c r="E23" s="170"/>
      <c r="F23" s="170"/>
      <c r="G23" s="39"/>
      <c r="H23" s="39"/>
      <c r="I23" s="39"/>
      <c r="J23" s="127"/>
      <c r="K23" s="127"/>
      <c r="L23" s="127"/>
      <c r="M23" s="127"/>
      <c r="N23" s="127"/>
      <c r="O23" s="170"/>
      <c r="P23" s="170"/>
      <c r="Q23" s="170"/>
      <c r="R23" s="170"/>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76"/>
      <c r="B24" s="176"/>
      <c r="C24" s="170"/>
      <c r="D24" s="170"/>
      <c r="E24" s="170"/>
      <c r="F24" s="170"/>
      <c r="G24" s="39"/>
      <c r="H24" s="39"/>
      <c r="I24" s="39"/>
      <c r="J24" s="176"/>
      <c r="K24" s="176"/>
      <c r="L24" s="176"/>
      <c r="M24" s="176"/>
      <c r="N24" s="176"/>
      <c r="O24" s="170"/>
      <c r="P24" s="170"/>
      <c r="Q24" s="170"/>
      <c r="R24" s="170"/>
      <c r="S24" s="39"/>
      <c r="T24" s="39"/>
      <c r="U24" s="39"/>
      <c r="V24" s="39"/>
      <c r="W24" s="39"/>
      <c r="X24" s="176"/>
      <c r="Y24" s="177"/>
      <c r="Z24" s="177"/>
      <c r="AA24" s="177"/>
      <c r="AB24" s="177"/>
      <c r="AC24" s="177"/>
      <c r="AD24" s="177"/>
      <c r="AE24" s="177"/>
      <c r="AF24" s="177"/>
      <c r="AG24" s="177"/>
      <c r="AH24" s="177"/>
      <c r="AI24" s="177"/>
      <c r="AJ24" s="177"/>
      <c r="AK24" s="177"/>
      <c r="AL24" s="177"/>
    </row>
    <row r="25" spans="1:50" ht="12.75" customHeight="1" x14ac:dyDescent="0.25">
      <c r="Y25" s="177"/>
      <c r="Z25" s="177"/>
      <c r="AA25" s="177"/>
      <c r="AB25" s="177"/>
      <c r="AC25" s="177"/>
      <c r="AD25" s="177"/>
      <c r="AE25" s="177"/>
      <c r="AF25" s="177"/>
      <c r="AG25" s="177"/>
      <c r="AH25" s="177"/>
      <c r="AI25" s="177"/>
      <c r="AJ25" s="177"/>
      <c r="AK25" s="177"/>
      <c r="AL25" s="177"/>
    </row>
    <row r="26" spans="1:50" x14ac:dyDescent="0.25">
      <c r="A26" s="176"/>
      <c r="B26" s="176"/>
      <c r="C26" s="170"/>
      <c r="D26" s="170"/>
      <c r="E26" s="170"/>
      <c r="F26" s="170"/>
      <c r="G26" s="39"/>
      <c r="H26" s="39"/>
      <c r="I26" s="39"/>
      <c r="J26" s="176"/>
      <c r="K26" s="176"/>
      <c r="L26" s="176"/>
      <c r="M26" s="176"/>
      <c r="N26" s="176"/>
      <c r="O26" s="170"/>
      <c r="P26" s="170"/>
      <c r="Q26" s="170"/>
      <c r="R26" s="170"/>
      <c r="S26" s="39"/>
      <c r="T26" s="39"/>
      <c r="U26" s="39"/>
      <c r="V26" s="39"/>
      <c r="W26" s="39"/>
      <c r="X26" s="176"/>
      <c r="Y26" s="177"/>
      <c r="Z26" s="177"/>
      <c r="AA26" s="177"/>
      <c r="AB26" s="177"/>
      <c r="AC26" s="177"/>
      <c r="AD26" s="177"/>
      <c r="AE26" s="177"/>
      <c r="AF26" s="177"/>
      <c r="AG26" s="177"/>
      <c r="AH26" s="177"/>
      <c r="AI26" s="177"/>
      <c r="AJ26" s="177"/>
      <c r="AK26" s="177"/>
      <c r="AL26" s="177"/>
    </row>
    <row r="27" spans="1:50" x14ac:dyDescent="0.25">
      <c r="A27" s="176"/>
      <c r="B27" s="176"/>
      <c r="C27" s="170"/>
      <c r="D27" s="181"/>
      <c r="E27" s="181"/>
      <c r="F27" s="39"/>
      <c r="G27" s="39"/>
      <c r="H27" s="39"/>
      <c r="I27" s="39"/>
      <c r="J27" s="176"/>
      <c r="K27" s="176"/>
      <c r="L27" s="176"/>
      <c r="M27" s="176"/>
      <c r="N27" s="176"/>
      <c r="O27" s="170"/>
      <c r="P27" s="181"/>
      <c r="Q27" s="181"/>
      <c r="R27" s="39"/>
      <c r="S27" s="39"/>
      <c r="T27" s="39"/>
      <c r="U27" s="39"/>
      <c r="V27" s="39"/>
      <c r="W27" s="39"/>
      <c r="X27" s="176"/>
      <c r="Y27" s="177"/>
      <c r="Z27" s="177"/>
      <c r="AA27" s="177"/>
      <c r="AB27" s="177"/>
      <c r="AC27" s="177"/>
      <c r="AD27" s="177"/>
      <c r="AE27" s="177"/>
      <c r="AF27" s="177"/>
      <c r="AG27" s="177"/>
      <c r="AH27" s="177"/>
      <c r="AI27" s="177"/>
      <c r="AJ27" s="177"/>
      <c r="AK27" s="177"/>
      <c r="AL27" s="177"/>
    </row>
    <row r="28" spans="1:50" x14ac:dyDescent="0.25">
      <c r="A28" s="176"/>
      <c r="B28" s="176"/>
      <c r="C28" s="170"/>
      <c r="D28" s="181"/>
      <c r="E28" s="181"/>
      <c r="F28" s="176"/>
      <c r="G28" s="176"/>
      <c r="H28" s="176"/>
      <c r="I28" s="176"/>
      <c r="J28" s="176"/>
      <c r="K28" s="176"/>
      <c r="L28" s="176"/>
      <c r="M28" s="176"/>
      <c r="N28" s="176"/>
      <c r="O28" s="170"/>
      <c r="P28" s="181"/>
      <c r="Q28" s="181"/>
      <c r="R28" s="176"/>
      <c r="S28" s="176"/>
      <c r="T28" s="176"/>
      <c r="U28" s="176"/>
      <c r="V28" s="176"/>
      <c r="W28" s="176"/>
      <c r="X28" s="176"/>
      <c r="Y28" s="177"/>
      <c r="Z28" s="177"/>
      <c r="AA28" s="177"/>
      <c r="AB28" s="177"/>
      <c r="AC28" s="177"/>
      <c r="AD28" s="177"/>
      <c r="AE28" s="177"/>
      <c r="AF28" s="177"/>
      <c r="AG28" s="177"/>
      <c r="AH28" s="177"/>
      <c r="AI28" s="177"/>
      <c r="AJ28" s="177"/>
      <c r="AK28" s="177"/>
      <c r="AL28" s="177"/>
    </row>
    <row r="29" spans="1:50" x14ac:dyDescent="0.25">
      <c r="A29" s="176"/>
      <c r="B29" s="176"/>
      <c r="C29" s="170"/>
      <c r="D29" s="181"/>
      <c r="E29" s="181"/>
      <c r="F29" s="176"/>
      <c r="G29" s="176"/>
      <c r="H29" s="176"/>
      <c r="I29" s="176"/>
      <c r="J29" s="176"/>
      <c r="K29" s="176"/>
      <c r="L29" s="176"/>
      <c r="M29" s="176"/>
      <c r="N29" s="176"/>
      <c r="O29" s="170"/>
      <c r="P29" s="181"/>
      <c r="Q29" s="181"/>
      <c r="R29" s="176"/>
      <c r="T29" s="176"/>
      <c r="U29" s="176"/>
      <c r="V29" s="176"/>
      <c r="W29" s="176"/>
      <c r="X29" s="176"/>
      <c r="Y29" s="177"/>
      <c r="Z29" s="177"/>
      <c r="AA29" s="177"/>
      <c r="AB29" s="177"/>
      <c r="AC29" s="177"/>
      <c r="AD29" s="177"/>
      <c r="AE29" s="177"/>
      <c r="AF29" s="177"/>
      <c r="AG29" s="177"/>
      <c r="AH29" s="177"/>
      <c r="AI29" s="177"/>
      <c r="AJ29" s="177"/>
      <c r="AK29" s="177"/>
      <c r="AL29" s="177"/>
    </row>
    <row r="30" spans="1:50" x14ac:dyDescent="0.25">
      <c r="A30" s="176"/>
      <c r="B30" s="176"/>
      <c r="C30" s="182"/>
      <c r="D30" s="176"/>
      <c r="E30" s="176"/>
      <c r="F30" s="176"/>
      <c r="G30" s="132" t="s">
        <v>107</v>
      </c>
      <c r="H30" s="176">
        <v>30</v>
      </c>
      <c r="I30" s="176"/>
      <c r="J30" s="176"/>
      <c r="K30" s="176"/>
      <c r="L30" s="176"/>
      <c r="M30" s="176"/>
      <c r="N30" s="176"/>
      <c r="O30" s="182"/>
      <c r="P30" s="176"/>
      <c r="Q30" s="176"/>
      <c r="R30" s="176"/>
      <c r="S30" s="132" t="s">
        <v>107</v>
      </c>
      <c r="T30" s="176">
        <v>30</v>
      </c>
      <c r="U30" s="176"/>
      <c r="V30" s="176"/>
      <c r="W30" s="176"/>
      <c r="X30" s="176"/>
      <c r="Y30" s="177"/>
      <c r="Z30" s="177"/>
      <c r="AA30" s="177"/>
      <c r="AB30" s="177"/>
      <c r="AC30" s="177"/>
      <c r="AD30" s="177"/>
      <c r="AE30" s="177"/>
      <c r="AF30" s="177"/>
      <c r="AG30" s="177"/>
      <c r="AH30" s="177"/>
      <c r="AI30" s="177"/>
      <c r="AJ30" s="177"/>
      <c r="AK30" s="177"/>
      <c r="AL30" s="177"/>
    </row>
    <row r="31" spans="1:50" x14ac:dyDescent="0.25">
      <c r="A31" s="176"/>
      <c r="B31" s="176"/>
      <c r="C31" s="182"/>
      <c r="D31" s="176"/>
      <c r="E31" s="176"/>
      <c r="F31" s="176"/>
      <c r="G31" s="132" t="s">
        <v>108</v>
      </c>
      <c r="H31" s="176">
        <v>12</v>
      </c>
      <c r="I31" s="176"/>
      <c r="J31" s="176"/>
      <c r="K31" s="176"/>
      <c r="L31" s="176"/>
      <c r="M31" s="176"/>
      <c r="N31" s="176"/>
      <c r="O31" s="182"/>
      <c r="P31" s="176"/>
      <c r="Q31" s="176"/>
      <c r="R31" s="176"/>
      <c r="S31" s="132" t="s">
        <v>108</v>
      </c>
      <c r="T31" s="176">
        <v>12</v>
      </c>
      <c r="U31" s="176"/>
      <c r="V31" s="176"/>
      <c r="W31" s="176"/>
      <c r="X31" s="176"/>
      <c r="Y31" s="177"/>
      <c r="Z31" s="177"/>
      <c r="AA31" s="177"/>
      <c r="AB31" s="177"/>
      <c r="AC31" s="177"/>
      <c r="AD31" s="177"/>
      <c r="AE31" s="177"/>
      <c r="AF31" s="177"/>
      <c r="AG31" s="177"/>
      <c r="AH31" s="177"/>
      <c r="AI31" s="177"/>
      <c r="AJ31" s="177"/>
      <c r="AK31" s="177"/>
      <c r="AL31" s="177"/>
    </row>
    <row r="32" spans="1:50" x14ac:dyDescent="0.25">
      <c r="A32" s="176"/>
      <c r="B32" s="176"/>
      <c r="C32" s="182"/>
      <c r="D32" s="176"/>
      <c r="E32" s="176"/>
      <c r="F32" s="176"/>
      <c r="G32" s="176"/>
      <c r="H32" s="176"/>
      <c r="I32" s="176"/>
      <c r="J32" s="176"/>
      <c r="K32" s="176"/>
      <c r="L32" s="176"/>
      <c r="M32" s="176"/>
      <c r="N32" s="176"/>
      <c r="O32" s="182"/>
      <c r="P32" s="176"/>
      <c r="Q32" s="176"/>
      <c r="R32" s="176"/>
      <c r="S32" s="176"/>
      <c r="T32" s="176"/>
      <c r="U32" s="176"/>
      <c r="V32" s="176"/>
      <c r="W32" s="176"/>
      <c r="X32" s="176"/>
      <c r="Y32" s="177"/>
      <c r="Z32" s="177"/>
      <c r="AA32" s="177"/>
      <c r="AB32" s="177"/>
      <c r="AC32" s="177"/>
      <c r="AD32" s="177"/>
      <c r="AE32" s="177"/>
      <c r="AF32" s="177"/>
      <c r="AG32" s="177"/>
      <c r="AH32" s="177"/>
      <c r="AI32" s="177"/>
      <c r="AJ32" s="177"/>
      <c r="AK32" s="177"/>
      <c r="AL32" s="177"/>
    </row>
    <row r="33" spans="1:38" x14ac:dyDescent="0.25">
      <c r="A33" s="176"/>
      <c r="B33" s="176"/>
      <c r="C33" s="182"/>
      <c r="D33" s="176"/>
      <c r="E33" s="176"/>
      <c r="F33" s="176"/>
      <c r="G33" s="176"/>
      <c r="H33" s="176"/>
      <c r="I33" s="176"/>
      <c r="J33" s="176"/>
      <c r="K33" s="176"/>
      <c r="L33" s="176"/>
      <c r="M33" s="176"/>
      <c r="N33" s="176"/>
      <c r="O33" s="182"/>
      <c r="P33" s="176"/>
      <c r="Q33" s="176"/>
      <c r="R33" s="176"/>
      <c r="S33" s="176"/>
      <c r="T33" s="176"/>
      <c r="U33" s="176"/>
      <c r="V33" s="176"/>
      <c r="W33" s="176"/>
      <c r="X33" s="176"/>
      <c r="Y33" s="177"/>
      <c r="Z33" s="177"/>
      <c r="AA33" s="177"/>
      <c r="AB33" s="177"/>
      <c r="AC33" s="177"/>
      <c r="AD33" s="177"/>
      <c r="AE33" s="177"/>
      <c r="AF33" s="177"/>
      <c r="AG33" s="177"/>
      <c r="AH33" s="177"/>
      <c r="AI33" s="177"/>
      <c r="AJ33" s="177"/>
      <c r="AK33" s="177"/>
      <c r="AL33" s="177"/>
    </row>
    <row r="34" spans="1:38" x14ac:dyDescent="0.25">
      <c r="A34" s="176"/>
      <c r="B34" s="133"/>
      <c r="C34" s="134"/>
      <c r="D34" s="176"/>
      <c r="E34" s="176"/>
      <c r="F34" s="176"/>
      <c r="G34" s="176"/>
      <c r="H34" s="176"/>
      <c r="I34" s="176"/>
      <c r="J34" s="176"/>
      <c r="K34" s="176"/>
      <c r="L34" s="176"/>
      <c r="M34" s="176"/>
      <c r="N34" s="176"/>
      <c r="O34" s="182"/>
      <c r="P34" s="176"/>
      <c r="Q34" s="176"/>
      <c r="R34" s="176"/>
      <c r="S34" s="176"/>
      <c r="T34" s="176"/>
      <c r="U34" s="176"/>
      <c r="V34" s="176"/>
      <c r="W34" s="176"/>
      <c r="X34" s="176"/>
      <c r="Y34" s="177"/>
      <c r="Z34" s="177"/>
      <c r="AA34" s="177"/>
      <c r="AB34" s="177"/>
      <c r="AC34" s="177"/>
      <c r="AD34" s="177"/>
      <c r="AE34" s="177"/>
      <c r="AF34" s="177"/>
      <c r="AG34" s="177"/>
      <c r="AH34" s="177"/>
      <c r="AI34" s="177"/>
      <c r="AJ34" s="177"/>
      <c r="AK34" s="177"/>
      <c r="AL34" s="177"/>
    </row>
    <row r="35" spans="1:38" x14ac:dyDescent="0.25">
      <c r="A35" s="176"/>
      <c r="B35" s="133"/>
      <c r="C35" s="134"/>
      <c r="D35" s="176"/>
      <c r="E35" s="176"/>
      <c r="F35" s="176"/>
      <c r="G35" s="176"/>
      <c r="H35" s="176"/>
      <c r="I35" s="176"/>
      <c r="J35" s="176"/>
      <c r="K35" s="176"/>
      <c r="L35" s="176"/>
      <c r="M35" s="176"/>
      <c r="N35" s="176"/>
      <c r="O35" s="176"/>
      <c r="P35" s="176"/>
      <c r="Q35" s="176"/>
      <c r="R35" s="176"/>
      <c r="S35" s="176"/>
      <c r="T35" s="176"/>
      <c r="U35" s="176"/>
      <c r="V35" s="176"/>
      <c r="W35" s="176"/>
      <c r="X35" s="176"/>
      <c r="Y35" s="177"/>
      <c r="Z35" s="177"/>
      <c r="AA35" s="177"/>
      <c r="AB35" s="177"/>
      <c r="AC35" s="177"/>
      <c r="AD35" s="177"/>
      <c r="AE35" s="177"/>
      <c r="AF35" s="177"/>
      <c r="AG35" s="177"/>
      <c r="AH35" s="177"/>
      <c r="AI35" s="177"/>
      <c r="AJ35" s="177"/>
      <c r="AK35" s="177"/>
      <c r="AL35" s="177"/>
    </row>
    <row r="36" spans="1:38" x14ac:dyDescent="0.25">
      <c r="A36" s="176"/>
      <c r="B36" s="176"/>
      <c r="C36" s="134"/>
      <c r="D36" s="176"/>
      <c r="E36" s="176"/>
      <c r="F36" s="176"/>
      <c r="G36" s="176"/>
      <c r="H36" s="176"/>
      <c r="I36" s="176"/>
      <c r="J36" s="176"/>
      <c r="K36" s="176"/>
      <c r="L36" s="176"/>
      <c r="M36" s="176"/>
      <c r="N36" s="176"/>
      <c r="O36" s="176"/>
      <c r="P36" s="176"/>
      <c r="Q36" s="176"/>
      <c r="R36" s="176"/>
      <c r="S36" s="176"/>
      <c r="T36" s="176"/>
      <c r="U36" s="176"/>
      <c r="V36" s="176"/>
      <c r="W36" s="176"/>
      <c r="X36" s="176"/>
      <c r="Y36" s="177"/>
      <c r="Z36" s="177"/>
      <c r="AA36" s="177"/>
      <c r="AB36" s="177"/>
      <c r="AC36" s="177"/>
      <c r="AD36" s="177"/>
      <c r="AE36" s="177"/>
      <c r="AF36" s="177"/>
      <c r="AG36" s="177"/>
      <c r="AH36" s="177"/>
      <c r="AI36" s="177"/>
      <c r="AJ36" s="177"/>
      <c r="AK36" s="177"/>
      <c r="AL36" s="177"/>
    </row>
    <row r="37" spans="1:38" x14ac:dyDescent="0.25">
      <c r="A37" s="176"/>
      <c r="C37" s="135" t="s">
        <v>119</v>
      </c>
      <c r="D37" s="176"/>
      <c r="E37" s="176"/>
      <c r="F37" s="176"/>
      <c r="G37" s="176"/>
      <c r="H37" s="176"/>
      <c r="I37" s="176"/>
      <c r="J37" s="176"/>
      <c r="K37" s="176"/>
      <c r="L37" s="176"/>
      <c r="M37" s="176"/>
      <c r="N37" s="176"/>
      <c r="O37" s="176"/>
      <c r="P37" s="176"/>
      <c r="Q37" s="176"/>
      <c r="R37" s="176"/>
      <c r="S37" s="176"/>
      <c r="T37" s="176"/>
      <c r="U37" s="176"/>
      <c r="V37" s="176"/>
      <c r="W37" s="176"/>
      <c r="X37" s="176"/>
      <c r="Y37" s="177"/>
      <c r="Z37" s="177"/>
      <c r="AA37" s="177"/>
      <c r="AB37" s="177"/>
      <c r="AC37" s="177"/>
      <c r="AD37" s="177"/>
      <c r="AE37" s="177"/>
      <c r="AF37" s="177"/>
      <c r="AG37" s="177"/>
      <c r="AH37" s="177"/>
      <c r="AI37" s="177"/>
      <c r="AJ37" s="177"/>
      <c r="AK37" s="177"/>
      <c r="AL37" s="177"/>
    </row>
    <row r="38" spans="1:38" x14ac:dyDescent="0.25">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7"/>
      <c r="Z38" s="177"/>
      <c r="AA38" s="177"/>
      <c r="AB38" s="177"/>
      <c r="AC38" s="177"/>
      <c r="AD38" s="177"/>
      <c r="AE38" s="177"/>
      <c r="AF38" s="177"/>
      <c r="AG38" s="177"/>
      <c r="AH38" s="177"/>
      <c r="AI38" s="177"/>
      <c r="AJ38" s="177"/>
      <c r="AK38" s="177"/>
      <c r="AL38" s="177"/>
    </row>
    <row r="39" spans="1:38" x14ac:dyDescent="0.25">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7"/>
      <c r="Z39" s="177"/>
      <c r="AA39" s="177"/>
      <c r="AB39" s="177"/>
      <c r="AC39" s="177"/>
      <c r="AD39" s="177"/>
      <c r="AE39" s="177"/>
      <c r="AF39" s="177"/>
      <c r="AG39" s="177"/>
      <c r="AH39" s="177"/>
      <c r="AI39" s="177"/>
      <c r="AJ39" s="177"/>
      <c r="AK39" s="177"/>
      <c r="AL39" s="177"/>
    </row>
    <row r="40" spans="1:38" x14ac:dyDescent="0.25">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7"/>
      <c r="Z40" s="177"/>
      <c r="AA40" s="177"/>
      <c r="AB40" s="177"/>
      <c r="AC40" s="177"/>
      <c r="AD40" s="177"/>
      <c r="AE40" s="177"/>
      <c r="AF40" s="177"/>
      <c r="AG40" s="177"/>
      <c r="AH40" s="177"/>
      <c r="AI40" s="177"/>
      <c r="AJ40" s="177"/>
      <c r="AK40" s="177"/>
      <c r="AL40" s="177"/>
    </row>
    <row r="41" spans="1:38" x14ac:dyDescent="0.25">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7"/>
      <c r="Z41" s="177"/>
      <c r="AA41" s="177"/>
      <c r="AB41" s="177"/>
      <c r="AC41" s="177"/>
      <c r="AD41" s="177"/>
      <c r="AE41" s="177"/>
      <c r="AF41" s="177"/>
      <c r="AG41" s="177"/>
      <c r="AH41" s="177"/>
      <c r="AI41" s="177"/>
      <c r="AJ41" s="177"/>
      <c r="AK41" s="177"/>
      <c r="AL41" s="177"/>
    </row>
    <row r="42" spans="1:38" x14ac:dyDescent="0.25">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7"/>
      <c r="Z42" s="177"/>
      <c r="AA42" s="177"/>
      <c r="AB42" s="177"/>
      <c r="AC42" s="177"/>
      <c r="AD42" s="177"/>
      <c r="AE42" s="177"/>
      <c r="AF42" s="177"/>
      <c r="AG42" s="177"/>
      <c r="AH42" s="177"/>
      <c r="AI42" s="177"/>
      <c r="AJ42" s="177"/>
      <c r="AK42" s="177"/>
      <c r="AL42" s="177"/>
    </row>
    <row r="43" spans="1:38" ht="12.75" customHeight="1" x14ac:dyDescent="0.25">
      <c r="A43" s="176"/>
      <c r="X43" s="176"/>
      <c r="Y43" s="177"/>
      <c r="Z43" s="177"/>
      <c r="AA43" s="177"/>
      <c r="AB43" s="177"/>
      <c r="AC43" s="177"/>
      <c r="AD43" s="177"/>
      <c r="AE43" s="177"/>
      <c r="AF43" s="177"/>
      <c r="AG43" s="177"/>
      <c r="AH43" s="177"/>
      <c r="AI43" s="177"/>
      <c r="AJ43" s="177"/>
      <c r="AK43" s="177"/>
      <c r="AL43" s="177"/>
    </row>
    <row r="44" spans="1:38" ht="41.25" customHeight="1" x14ac:dyDescent="0.25">
      <c r="A44" s="176"/>
      <c r="B44" s="173" t="s">
        <v>100</v>
      </c>
      <c r="C44" s="173"/>
      <c r="D44" s="173"/>
      <c r="E44" s="173"/>
      <c r="F44" s="173"/>
      <c r="G44" s="173"/>
      <c r="H44" s="173"/>
      <c r="I44" s="173"/>
      <c r="J44" s="173"/>
      <c r="K44" s="173"/>
      <c r="L44" s="173"/>
      <c r="M44" s="173"/>
      <c r="N44" s="173"/>
      <c r="O44" s="173"/>
      <c r="P44" s="173"/>
      <c r="Q44" s="173"/>
      <c r="R44" s="173"/>
      <c r="S44" s="173"/>
      <c r="T44" s="173"/>
      <c r="U44" s="173"/>
      <c r="V44" s="173"/>
      <c r="W44" s="173"/>
      <c r="X44" s="176"/>
      <c r="Y44" s="177"/>
      <c r="Z44" s="177"/>
      <c r="AA44" s="177"/>
      <c r="AB44" s="177"/>
      <c r="AC44" s="177"/>
      <c r="AD44" s="177"/>
      <c r="AE44" s="177"/>
      <c r="AF44" s="177"/>
      <c r="AG44" s="177"/>
      <c r="AH44" s="177"/>
      <c r="AI44" s="177"/>
      <c r="AJ44" s="177"/>
      <c r="AK44" s="177"/>
      <c r="AL44" s="177"/>
    </row>
    <row r="45" spans="1:38" x14ac:dyDescent="0.2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7"/>
      <c r="Z45" s="177"/>
      <c r="AA45" s="177"/>
      <c r="AB45" s="177"/>
      <c r="AC45" s="177"/>
      <c r="AD45" s="177"/>
      <c r="AE45" s="177"/>
      <c r="AF45" s="177"/>
      <c r="AG45" s="177"/>
      <c r="AH45" s="177"/>
      <c r="AI45" s="177"/>
      <c r="AJ45" s="177"/>
      <c r="AK45" s="177"/>
      <c r="AL45" s="177"/>
    </row>
    <row r="46" spans="1:38" x14ac:dyDescent="0.25">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row>
    <row r="47" spans="1:38" x14ac:dyDescent="0.25">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row>
    <row r="48" spans="1:38" x14ac:dyDescent="0.25">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row>
    <row r="49" spans="1:38" x14ac:dyDescent="0.25">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row>
    <row r="50" spans="1:38" x14ac:dyDescent="0.25">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row>
    <row r="51" spans="1:38" x14ac:dyDescent="0.25">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row>
    <row r="52" spans="1:38" x14ac:dyDescent="0.25">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row>
    <row r="53" spans="1:38" x14ac:dyDescent="0.25">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row>
    <row r="54" spans="1:38" x14ac:dyDescent="0.25">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row>
    <row r="55" spans="1:38" x14ac:dyDescent="0.25">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row>
    <row r="56" spans="1:38" x14ac:dyDescent="0.25">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row>
    <row r="57" spans="1:38" x14ac:dyDescent="0.25">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row>
    <row r="58" spans="1:38" x14ac:dyDescent="0.25">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5" t="str">
        <f>HYPERLINK("http://www.str.com/data-insights/resources/glossary", "For all STR definitions, please visit www.str.com/data-insights/resources/glossary")</f>
        <v>For all STR definitions, please visit www.str.com/data-insights/resources/glossary</v>
      </c>
      <c r="B5" s="175"/>
      <c r="C5" s="175"/>
      <c r="D5" s="175"/>
      <c r="E5" s="175"/>
      <c r="F5" s="175"/>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5" t="str">
        <f>HYPERLINK("http://www.str.com/data-insights/resources/FAQ", "For all STR FAQs, please click here or visit http://www.str.com/data-insights/resources/FAQ")</f>
        <v>For all STR FAQs, please click here or visit http://www.str.com/data-insights/resources/FAQ</v>
      </c>
      <c r="B9" s="175"/>
      <c r="C9" s="175"/>
      <c r="D9" s="175"/>
      <c r="E9" s="175"/>
      <c r="F9" s="175"/>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5" t="str">
        <f>HYPERLINK("http://www.str.com/contact", "For additional support, please contact your regional office")</f>
        <v>For additional support, please contact your regional office</v>
      </c>
      <c r="B12" s="175"/>
      <c r="C12" s="175"/>
      <c r="D12" s="175"/>
      <c r="E12" s="175"/>
      <c r="F12" s="175"/>
      <c r="G12" s="175"/>
      <c r="H12" s="175"/>
      <c r="I12" s="175"/>
      <c r="J12" s="175"/>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74" t="str">
        <f>HYPERLINK("http://www.hotelnewsnow.com/", "For the latest in industry news, visit HotelNewsNow.com.")</f>
        <v>For the latest in industry news, visit HotelNewsNow.com.</v>
      </c>
      <c r="B14" s="174"/>
      <c r="C14" s="174"/>
      <c r="D14" s="174"/>
      <c r="E14" s="174"/>
      <c r="F14" s="174"/>
      <c r="G14" s="174"/>
      <c r="H14" s="174"/>
      <c r="I14" s="174"/>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74" t="str">
        <f>HYPERLINK("http://www.hoteldataconference.com/", "To learn more about the Hotel Data Conference, visit HotelDataConference.com.")</f>
        <v>To learn more about the Hotel Data Conference, visit HotelDataConference.com.</v>
      </c>
      <c r="B15" s="174"/>
      <c r="C15" s="174"/>
      <c r="D15" s="174"/>
      <c r="E15" s="174"/>
      <c r="F15" s="174"/>
      <c r="G15" s="174"/>
      <c r="H15" s="174"/>
      <c r="I15" s="174"/>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BFE4948-9486-4B99-9E38-AC1DFC9D39BD}"/>
</file>

<file path=customXml/itemProps2.xml><?xml version="1.0" encoding="utf-8"?>
<ds:datastoreItem xmlns:ds="http://schemas.openxmlformats.org/officeDocument/2006/customXml" ds:itemID="{E37A9902-C924-472F-9385-1A918F905770}"/>
</file>

<file path=customXml/itemProps3.xml><?xml version="1.0" encoding="utf-8"?>
<ds:datastoreItem xmlns:ds="http://schemas.openxmlformats.org/officeDocument/2006/customXml" ds:itemID="{3ED79662-82F4-417D-9B82-3A8D3ED09B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2022-07-28T14:39:01Z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