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heckCompatibility="1"/>
  <xr:revisionPtr revIDLastSave="0" documentId="13_ncr:1_{387339A3-5799-496C-97EC-F5A435481E91}" xr6:coauthVersionLast="47" xr6:coauthVersionMax="47" xr10:uidLastSave="{00000000-0000-0000-0000-000000000000}"/>
  <workbookProtection workbookAlgorithmName="SHA-512" workbookHashValue="/X6bvV+glwyxCCoT2yNU4RcNv1fEAd+ofkQflc3EGrb7V27DAaAGRb5FzpZcSQ3WHCATSeWKXNlI8Pyo/uSWiw==" workbookSaltValue="CEN+oOsZY0BiHHb23uQ6UA==" workbookSpinCount="100000" lockStructure="1"/>
  <bookViews>
    <workbookView xWindow="57480" yWindow="-6945"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<sst xmlns="http://schemas.openxmlformats.org/spreadsheetml/2006/main" count="762" uniqueCount="125">
  <si>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</si>
  <si>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</si>
  <si>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</si>
  <si>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</si>
  <si>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</si>
  <si>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</si>
  <si>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</si>
  <si>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</si>
  <si>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</si>
  <si>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</si>
  <si>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</si>
  <si>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</si>
  <si>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</si>
  <si>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</si>
  <si>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</si>
  <si>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</si>
  <si>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</si>
  <si>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</si>
  <si>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</si>
  <si>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</si>
  <si>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</si>
  <si>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</si>
  <si>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</si>
  <si>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</si>
  <si>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</si>
  <si>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</si>
  <si>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</si>
  <si>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</si>
  <si>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</si>
  <si>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</si>
  <si>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</si>
  <si>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</si>
  <si>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</si>
  <si>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</si>
  <si>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</si>
  <si>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</si>
  <si>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</si>
  <si>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</si>
  <si>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</si>
  <si>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</si>
  <si>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</si>
  <si>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</si>
  <si>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</si>
  <si>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</si>
  <si>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</si>
  <si>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</si>
  <si>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</si>
  <si>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</si>
  <si>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</si>
  <si>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</si>
  <si>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</si>
  <si>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</si>
  <si>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</si>
  <si>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</si>
  <si>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</si>
  <si>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</si>
  <si>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</si>
  <si>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</si>
  <si>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</si>
  <si>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</si>
  <si>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</si>
  <si>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</si>
  <si>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</si>
  <si>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</si>
  <si>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</si>
  <si>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</si>
  <si>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</si>
  <si>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</si>
  <si>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</si>
  <si>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</si>
  <si>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</si>
  <si>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</si>
  <si>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</si>
  <si>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</si>
  <si>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</si>
  <si>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</si>
  <si>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</si>
  <si>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</si>
  <si>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</si>
  <si>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</si>
  <si>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</si>
  <si>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</si>
  <si>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</si>
  <si>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</si>
  <si>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</si>
  <si>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</si>
  <si>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</si>
  <si>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</si>
  <si>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</si>
  <si>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</si>
  <si>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</si>
  <si>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</si>
  <si>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</si>
  <si>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</si>
  <si>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</si>
  <si>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</si>
  <si>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</si>
  <si>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</si>
  <si>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</si>
  <si>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</si>
  <si>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</si>
  <si>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</si>
  <si>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</si>
  <si>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</si>
  <si>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</si>
  <si>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</si>
  <si>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</si>
  <si>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</si>
  <si>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</si>
  <si>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May</t>
  </si>
  <si>
    <t>May / Jun</t>
  </si>
  <si>
    <t>Monday, May 30th</t>
  </si>
  <si>
    <t xml:space="preserve"> - Memorial Day</t>
  </si>
  <si>
    <t>Monday, May 31th</t>
  </si>
  <si>
    <t>Jun</t>
  </si>
  <si>
    <t>SOURCE: STR, LLC
PUBLICATION OR OTHER RE-USE OF THIS DATA WITHOUT THE EXPRESS WRITTEN PERMISSION OF STR IS STRICTLY PROHIBITED.</t>
  </si>
  <si>
    <t>Current Week RevPAR</t>
  </si>
  <si>
    <t>For the Week of June 12, 2022 to June 18, 2022</t>
  </si>
  <si>
    <t>Jun / Jul</t>
  </si>
  <si>
    <t>Sunday, Jun 19th</t>
  </si>
  <si>
    <t xml:space="preserve"> - Father's Day</t>
  </si>
  <si>
    <t>Sunday, Jun 20st</t>
  </si>
  <si>
    <r>
      <t>Note:</t>
    </r>
    <r>
      <rPr>
        <sz val="10"/>
        <rFont val="Arial"/>
      </rPr>
      <t xml:space="preserve"> Weekdays - Sunday through Thursday,  Weekends - Friday and Saturday</t>
    </r>
  </si>
  <si>
    <t>Week of June 12, 2022 - June 18, 2022</t>
  </si>
  <si>
    <t>May 22, 2022 - June 18,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</si>
</sst>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0">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view="pageBreakPreview"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F27" sqref="F27"/>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6" t="s">
        <v>123</v>
      </c>
      <c r="B1" s="189" t="s">
        <v>67</v>
      </c>
      <c r="C1" s="190"/>
      <c r="D1" s="190"/>
      <c r="E1" s="190"/>
      <c r="F1" s="190"/>
      <c r="G1" s="190"/>
      <c r="H1" s="190"/>
      <c r="I1" s="190"/>
      <c r="J1" s="190"/>
      <c r="K1" s="191"/>
      <c r="L1" s="49"/>
      <c r="M1" s="189" t="s">
        <v>74</v>
      </c>
      <c r="N1" s="190"/>
      <c r="O1" s="190"/>
      <c r="P1" s="190"/>
      <c r="Q1" s="190"/>
      <c r="R1" s="190"/>
      <c r="S1" s="190"/>
      <c r="T1" s="190"/>
      <c r="U1" s="190"/>
      <c r="V1" s="191"/>
      <c r="W1" s="49"/>
      <c r="X1" s="189" t="s">
        <v>68</v>
      </c>
      <c r="Y1" s="190"/>
      <c r="Z1" s="190"/>
      <c r="AA1" s="190"/>
      <c r="AB1" s="190"/>
      <c r="AC1" s="190"/>
      <c r="AD1" s="190"/>
      <c r="AE1" s="190"/>
      <c r="AF1" s="190"/>
      <c r="AG1" s="191"/>
      <c r="AH1" s="49"/>
      <c r="AI1" s="189" t="s">
        <v>75</v>
      </c>
      <c r="AJ1" s="190"/>
      <c r="AK1" s="190"/>
      <c r="AL1" s="190"/>
      <c r="AM1" s="190"/>
      <c r="AN1" s="190"/>
      <c r="AO1" s="190"/>
      <c r="AP1" s="190"/>
      <c r="AQ1" s="190"/>
      <c r="AR1" s="191"/>
      <c r="AS1" s="50"/>
      <c r="AT1" s="189" t="s">
        <v>69</v>
      </c>
      <c r="AU1" s="190"/>
      <c r="AV1" s="190"/>
      <c r="AW1" s="190"/>
      <c r="AX1" s="190"/>
      <c r="AY1" s="190"/>
      <c r="AZ1" s="190"/>
      <c r="BA1" s="190"/>
      <c r="BB1" s="190"/>
      <c r="BC1" s="191"/>
      <c r="BD1" s="50"/>
      <c r="BE1" s="189" t="s">
        <v>76</v>
      </c>
      <c r="BF1" s="190"/>
      <c r="BG1" s="190"/>
      <c r="BH1" s="190"/>
      <c r="BI1" s="190"/>
      <c r="BJ1" s="190"/>
      <c r="BK1" s="190"/>
      <c r="BL1" s="190"/>
      <c r="BM1" s="190"/>
      <c r="BN1" s="191"/>
    </row>
    <row r="2" spans="1:66" x14ac:dyDescent="0.25">
      <c r="A2" s="186"/>
      <c r="B2" s="52"/>
      <c r="C2" s="53"/>
      <c r="D2" s="53"/>
      <c r="E2" s="53"/>
      <c r="F2" s="53"/>
      <c r="G2" s="187" t="s">
        <v>65</v>
      </c>
      <c r="H2" s="53"/>
      <c r="I2" s="53"/>
      <c r="J2" s="187" t="s">
        <v>66</v>
      </c>
      <c r="K2" s="188" t="s">
        <v>57</v>
      </c>
      <c r="L2" s="54"/>
      <c r="M2" s="52"/>
      <c r="N2" s="53"/>
      <c r="O2" s="53"/>
      <c r="P2" s="53"/>
      <c r="Q2" s="53"/>
      <c r="R2" s="187" t="s">
        <v>65</v>
      </c>
      <c r="S2" s="53"/>
      <c r="T2" s="53"/>
      <c r="U2" s="187" t="s">
        <v>66</v>
      </c>
      <c r="V2" s="188" t="s">
        <v>57</v>
      </c>
      <c r="W2" s="54"/>
      <c r="X2" s="52"/>
      <c r="Y2" s="53"/>
      <c r="Z2" s="53"/>
      <c r="AA2" s="53"/>
      <c r="AB2" s="53"/>
      <c r="AC2" s="187" t="s">
        <v>65</v>
      </c>
      <c r="AD2" s="53"/>
      <c r="AE2" s="53"/>
      <c r="AF2" s="187" t="s">
        <v>66</v>
      </c>
      <c r="AG2" s="188" t="s">
        <v>57</v>
      </c>
      <c r="AH2" s="54"/>
      <c r="AI2" s="52"/>
      <c r="AJ2" s="53"/>
      <c r="AK2" s="53"/>
      <c r="AL2" s="53"/>
      <c r="AM2" s="53"/>
      <c r="AN2" s="187" t="s">
        <v>65</v>
      </c>
      <c r="AO2" s="53"/>
      <c r="AP2" s="53"/>
      <c r="AQ2" s="187" t="s">
        <v>66</v>
      </c>
      <c r="AR2" s="188" t="s">
        <v>57</v>
      </c>
      <c r="AS2" s="50"/>
      <c r="AT2" s="52"/>
      <c r="AU2" s="53"/>
      <c r="AV2" s="53"/>
      <c r="AW2" s="53"/>
      <c r="AX2" s="53"/>
      <c r="AY2" s="187" t="s">
        <v>65</v>
      </c>
      <c r="AZ2" s="53"/>
      <c r="BA2" s="53"/>
      <c r="BB2" s="187" t="s">
        <v>66</v>
      </c>
      <c r="BC2" s="188" t="s">
        <v>57</v>
      </c>
      <c r="BD2" s="54"/>
      <c r="BE2" s="52"/>
      <c r="BF2" s="53"/>
      <c r="BG2" s="53"/>
      <c r="BH2" s="53"/>
      <c r="BI2" s="53"/>
      <c r="BJ2" s="187" t="s">
        <v>65</v>
      </c>
      <c r="BK2" s="53"/>
      <c r="BL2" s="53"/>
      <c r="BM2" s="187" t="s">
        <v>66</v>
      </c>
      <c r="BN2" s="188" t="s">
        <v>57</v>
      </c>
    </row>
    <row r="3" spans="1:66" x14ac:dyDescent="0.25">
      <c r="A3" s="186"/>
      <c r="B3" s="56" t="s">
        <v>58</v>
      </c>
      <c r="C3" s="57" t="s">
        <v>59</v>
      </c>
      <c r="D3" s="57" t="s">
        <v>60</v>
      </c>
      <c r="E3" s="57" t="s">
        <v>61</v>
      </c>
      <c r="F3" s="57" t="s">
        <v>62</v>
      </c>
      <c r="G3" s="187"/>
      <c r="H3" s="57" t="s">
        <v>63</v>
      </c>
      <c r="I3" s="57" t="s">
        <v>64</v>
      </c>
      <c r="J3" s="187"/>
      <c r="K3" s="188"/>
      <c r="L3" s="54"/>
      <c r="M3" s="56" t="s">
        <v>58</v>
      </c>
      <c r="N3" s="57" t="s">
        <v>59</v>
      </c>
      <c r="O3" s="57" t="s">
        <v>60</v>
      </c>
      <c r="P3" s="57" t="s">
        <v>61</v>
      </c>
      <c r="Q3" s="57" t="s">
        <v>62</v>
      </c>
      <c r="R3" s="187"/>
      <c r="S3" s="57" t="s">
        <v>63</v>
      </c>
      <c r="T3" s="57" t="s">
        <v>64</v>
      </c>
      <c r="U3" s="187"/>
      <c r="V3" s="188"/>
      <c r="W3" s="54"/>
      <c r="X3" s="56" t="s">
        <v>58</v>
      </c>
      <c r="Y3" s="57" t="s">
        <v>59</v>
      </c>
      <c r="Z3" s="57" t="s">
        <v>60</v>
      </c>
      <c r="AA3" s="57" t="s">
        <v>61</v>
      </c>
      <c r="AB3" s="57" t="s">
        <v>62</v>
      </c>
      <c r="AC3" s="187"/>
      <c r="AD3" s="57" t="s">
        <v>63</v>
      </c>
      <c r="AE3" s="57" t="s">
        <v>64</v>
      </c>
      <c r="AF3" s="187"/>
      <c r="AG3" s="188"/>
      <c r="AH3" s="54"/>
      <c r="AI3" s="56" t="s">
        <v>58</v>
      </c>
      <c r="AJ3" s="57" t="s">
        <v>59</v>
      </c>
      <c r="AK3" s="57" t="s">
        <v>60</v>
      </c>
      <c r="AL3" s="57" t="s">
        <v>61</v>
      </c>
      <c r="AM3" s="57" t="s">
        <v>62</v>
      </c>
      <c r="AN3" s="187"/>
      <c r="AO3" s="57" t="s">
        <v>63</v>
      </c>
      <c r="AP3" s="57" t="s">
        <v>64</v>
      </c>
      <c r="AQ3" s="187"/>
      <c r="AR3" s="188"/>
      <c r="AS3" s="50"/>
      <c r="AT3" s="56" t="s">
        <v>58</v>
      </c>
      <c r="AU3" s="57" t="s">
        <v>59</v>
      </c>
      <c r="AV3" s="57" t="s">
        <v>60</v>
      </c>
      <c r="AW3" s="57" t="s">
        <v>61</v>
      </c>
      <c r="AX3" s="57" t="s">
        <v>62</v>
      </c>
      <c r="AY3" s="187"/>
      <c r="AZ3" s="57" t="s">
        <v>63</v>
      </c>
      <c r="BA3" s="57" t="s">
        <v>64</v>
      </c>
      <c r="BB3" s="187"/>
      <c r="BC3" s="188"/>
      <c r="BD3" s="54"/>
      <c r="BE3" s="56" t="s">
        <v>58</v>
      </c>
      <c r="BF3" s="57" t="s">
        <v>59</v>
      </c>
      <c r="BG3" s="57" t="s">
        <v>60</v>
      </c>
      <c r="BH3" s="57" t="s">
        <v>61</v>
      </c>
      <c r="BI3" s="57" t="s">
        <v>62</v>
      </c>
      <c r="BJ3" s="187"/>
      <c r="BK3" s="57" t="s">
        <v>63</v>
      </c>
      <c r="BL3" s="57" t="s">
        <v>64</v>
      </c>
      <c r="BM3" s="187"/>
      <c r="BN3" s="188"/>
    </row>
    <row r="4" spans="1:66" x14ac:dyDescent="0.25">
      <c r="A4" s="58" t="s">
        <v>15</v>
      </c>
      <c r="B4" s="59">
        <f>VLOOKUP($A4,'Occupancy Raw Data'!$B$6:$BE$43,'Occupancy Raw Data'!G$1,FALSE)</f>
        <v>59.177896844143397</v>
      </c>
      <c r="C4" s="60">
        <f>VLOOKUP($A4,'Occupancy Raw Data'!$B$6:$BE$43,'Occupancy Raw Data'!H$1,FALSE)</f>
        <v>68.792028583517094</v>
      </c>
      <c r="D4" s="60">
        <f>VLOOKUP($A4,'Occupancy Raw Data'!$B$6:$BE$43,'Occupancy Raw Data'!I$1,FALSE)</f>
        <v>73.419926262268902</v>
      </c>
      <c r="E4" s="60">
        <f>VLOOKUP($A4,'Occupancy Raw Data'!$B$6:$BE$43,'Occupancy Raw Data'!J$1,FALSE)</f>
        <v>73.492101498988802</v>
      </c>
      <c r="F4" s="60">
        <f>VLOOKUP($A4,'Occupancy Raw Data'!$B$6:$BE$43,'Occupancy Raw Data'!K$1,FALSE)</f>
        <v>72.062183600353293</v>
      </c>
      <c r="G4" s="61">
        <f>VLOOKUP($A4,'Occupancy Raw Data'!$B$6:$BE$43,'Occupancy Raw Data'!L$1,FALSE)</f>
        <v>69.388800154775595</v>
      </c>
      <c r="H4" s="60">
        <f>VLOOKUP($A4,'Occupancy Raw Data'!$B$6:$BE$43,'Occupancy Raw Data'!N$1,FALSE)</f>
        <v>76.994636822370097</v>
      </c>
      <c r="I4" s="60">
        <f>VLOOKUP($A4,'Occupancy Raw Data'!$B$6:$BE$43,'Occupancy Raw Data'!O$1,FALSE)</f>
        <v>78.612593907622397</v>
      </c>
      <c r="J4" s="61">
        <f>VLOOKUP($A4,'Occupancy Raw Data'!$B$6:$BE$43,'Occupancy Raw Data'!P$1,FALSE)</f>
        <v>77.803615364996304</v>
      </c>
      <c r="K4" s="62">
        <f>VLOOKUP($A4,'Occupancy Raw Data'!$B$6:$BE$43,'Occupancy Raw Data'!R$1,FALSE)</f>
        <v>71.793022291540098</v>
      </c>
      <c r="L4" s="63"/>
      <c r="M4" s="59">
        <f>VLOOKUP($A4,'Occupancy Raw Data'!$B$6:$BE$43,'Occupancy Raw Data'!T$1,FALSE)</f>
        <v>4.8819012320581301</v>
      </c>
      <c r="N4" s="60">
        <f>VLOOKUP($A4,'Occupancy Raw Data'!$B$6:$BE$43,'Occupancy Raw Data'!U$1,FALSE)</f>
        <v>11.4821290620086</v>
      </c>
      <c r="O4" s="60">
        <f>VLOOKUP($A4,'Occupancy Raw Data'!$B$6:$BE$43,'Occupancy Raw Data'!V$1,FALSE)</f>
        <v>13.4197276759033</v>
      </c>
      <c r="P4" s="60">
        <f>VLOOKUP($A4,'Occupancy Raw Data'!$B$6:$BE$43,'Occupancy Raw Data'!W$1,FALSE)</f>
        <v>10.9580665618777</v>
      </c>
      <c r="Q4" s="60">
        <f>VLOOKUP($A4,'Occupancy Raw Data'!$B$6:$BE$43,'Occupancy Raw Data'!X$1,FALSE)</f>
        <v>5.8920667184516802</v>
      </c>
      <c r="R4" s="61">
        <f>VLOOKUP($A4,'Occupancy Raw Data'!$B$6:$BE$43,'Occupancy Raw Data'!Y$1,FALSE)</f>
        <v>9.3944142505215105</v>
      </c>
      <c r="S4" s="60">
        <f>VLOOKUP($A4,'Occupancy Raw Data'!$B$6:$BE$43,'Occupancy Raw Data'!AA$1,FALSE)</f>
        <v>-0.74416445297686296</v>
      </c>
      <c r="T4" s="60">
        <f>VLOOKUP($A4,'Occupancy Raw Data'!$B$6:$BE$43,'Occupancy Raw Data'!AB$1,FALSE)</f>
        <v>-0.85231353453638703</v>
      </c>
      <c r="U4" s="61">
        <f>VLOOKUP($A4,'Occupancy Raw Data'!$B$6:$BE$43,'Occupancy Raw Data'!AC$1,FALSE)</f>
        <v>-0.79883071702720798</v>
      </c>
      <c r="V4" s="62">
        <f>VLOOKUP($A4,'Occupancy Raw Data'!$B$6:$BE$43,'Occupancy Raw Data'!AE$1,FALSE)</f>
        <v>6.0212323327608503</v>
      </c>
      <c r="W4" s="63"/>
      <c r="X4" s="64">
        <f>VLOOKUP($A4,'ADR Raw Data'!$B$6:$BE$43,'ADR Raw Data'!G$1,FALSE)</f>
        <v>146.23204546537599</v>
      </c>
      <c r="Y4" s="65">
        <f>VLOOKUP($A4,'ADR Raw Data'!$B$6:$BE$43,'ADR Raw Data'!H$1,FALSE)</f>
        <v>149.237324483393</v>
      </c>
      <c r="Z4" s="65">
        <f>VLOOKUP($A4,'ADR Raw Data'!$B$6:$BE$43,'ADR Raw Data'!I$1,FALSE)</f>
        <v>152.080233199372</v>
      </c>
      <c r="AA4" s="65">
        <f>VLOOKUP($A4,'ADR Raw Data'!$B$6:$BE$43,'ADR Raw Data'!J$1,FALSE)</f>
        <v>150.65277523246499</v>
      </c>
      <c r="AB4" s="65">
        <f>VLOOKUP($A4,'ADR Raw Data'!$B$6:$BE$43,'ADR Raw Data'!K$1,FALSE)</f>
        <v>149.62554739289601</v>
      </c>
      <c r="AC4" s="66">
        <f>VLOOKUP($A4,'ADR Raw Data'!$B$6:$BE$43,'ADR Raw Data'!L$1,FALSE)</f>
        <v>149.70678851351701</v>
      </c>
      <c r="AD4" s="65">
        <f>VLOOKUP($A4,'ADR Raw Data'!$B$6:$BE$43,'ADR Raw Data'!N$1,FALSE)</f>
        <v>164.781777510372</v>
      </c>
      <c r="AE4" s="65">
        <f>VLOOKUP($A4,'ADR Raw Data'!$B$6:$BE$43,'ADR Raw Data'!O$1,FALSE)</f>
        <v>168.90285916437799</v>
      </c>
      <c r="AF4" s="66">
        <f>VLOOKUP($A4,'ADR Raw Data'!$B$6:$BE$43,'ADR Raw Data'!P$1,FALSE)</f>
        <v>166.863743219849</v>
      </c>
      <c r="AG4" s="67">
        <f>VLOOKUP($A4,'ADR Raw Data'!$B$6:$BE$43,'ADR Raw Data'!R$1,FALSE)</f>
        <v>155.01915165612201</v>
      </c>
      <c r="AH4" s="63"/>
      <c r="AI4" s="59">
        <f>VLOOKUP($A4,'ADR Raw Data'!$B$6:$BE$43,'ADR Raw Data'!T$1,FALSE)</f>
        <v>20.985569259699499</v>
      </c>
      <c r="AJ4" s="60">
        <f>VLOOKUP($A4,'ADR Raw Data'!$B$6:$BE$43,'ADR Raw Data'!U$1,FALSE)</f>
        <v>25.3954454634085</v>
      </c>
      <c r="AK4" s="60">
        <f>VLOOKUP($A4,'ADR Raw Data'!$B$6:$BE$43,'ADR Raw Data'!V$1,FALSE)</f>
        <v>26.218652972441301</v>
      </c>
      <c r="AL4" s="60">
        <f>VLOOKUP($A4,'ADR Raw Data'!$B$6:$BE$43,'ADR Raw Data'!W$1,FALSE)</f>
        <v>24.0515148286186</v>
      </c>
      <c r="AM4" s="60">
        <f>VLOOKUP($A4,'ADR Raw Data'!$B$6:$BE$43,'ADR Raw Data'!X$1,FALSE)</f>
        <v>19.8253789109568</v>
      </c>
      <c r="AN4" s="61">
        <f>VLOOKUP($A4,'ADR Raw Data'!$B$6:$BE$43,'ADR Raw Data'!Y$1,FALSE)</f>
        <v>23.308154091062502</v>
      </c>
      <c r="AO4" s="60">
        <f>VLOOKUP($A4,'ADR Raw Data'!$B$6:$BE$43,'ADR Raw Data'!AA$1,FALSE)</f>
        <v>13.845115990374101</v>
      </c>
      <c r="AP4" s="60">
        <f>VLOOKUP($A4,'ADR Raw Data'!$B$6:$BE$43,'ADR Raw Data'!AB$1,FALSE)</f>
        <v>13.2639520841308</v>
      </c>
      <c r="AQ4" s="61">
        <f>VLOOKUP($A4,'ADR Raw Data'!$B$6:$BE$43,'ADR Raw Data'!AC$1,FALSE)</f>
        <v>13.546259080359</v>
      </c>
      <c r="AR4" s="62">
        <f>VLOOKUP($A4,'ADR Raw Data'!$B$6:$BE$43,'ADR Raw Data'!AE$1,FALSE)</f>
        <v>19.371260679773801</v>
      </c>
      <c r="AS4" s="50"/>
      <c r="AT4" s="64">
        <f>VLOOKUP($A4,'RevPAR Raw Data'!$B$6:$BE$43,'RevPAR Raw Data'!G$1,FALSE)</f>
        <v>86.5370490185813</v>
      </c>
      <c r="AU4" s="65">
        <f>VLOOKUP($A4,'RevPAR Raw Data'!$B$6:$BE$43,'RevPAR Raw Data'!H$1,FALSE)</f>
        <v>102.663382915892</v>
      </c>
      <c r="AV4" s="65">
        <f>VLOOKUP($A4,'RevPAR Raw Data'!$B$6:$BE$43,'RevPAR Raw Data'!I$1,FALSE)</f>
        <v>111.65719507446499</v>
      </c>
      <c r="AW4" s="65">
        <f>VLOOKUP($A4,'RevPAR Raw Data'!$B$6:$BE$43,'RevPAR Raw Data'!J$1,FALSE)</f>
        <v>110.717890484886</v>
      </c>
      <c r="AX4" s="65">
        <f>VLOOKUP($A4,'RevPAR Raw Data'!$B$6:$BE$43,'RevPAR Raw Data'!K$1,FALSE)</f>
        <v>107.82343667530201</v>
      </c>
      <c r="AY4" s="66">
        <f>VLOOKUP($A4,'RevPAR Raw Data'!$B$6:$BE$43,'RevPAR Raw Data'!L$1,FALSE)</f>
        <v>103.879744299777</v>
      </c>
      <c r="AZ4" s="65">
        <f>VLOOKUP($A4,'RevPAR Raw Data'!$B$6:$BE$43,'RevPAR Raw Data'!N$1,FALSE)</f>
        <v>126.873131143557</v>
      </c>
      <c r="BA4" s="65">
        <f>VLOOKUP($A4,'RevPAR Raw Data'!$B$6:$BE$43,'RevPAR Raw Data'!O$1,FALSE)</f>
        <v>132.77891877325601</v>
      </c>
      <c r="BB4" s="66">
        <f>VLOOKUP($A4,'RevPAR Raw Data'!$B$6:$BE$43,'RevPAR Raw Data'!P$1,FALSE)</f>
        <v>129.82602495840601</v>
      </c>
      <c r="BC4" s="67">
        <f>VLOOKUP($A4,'RevPAR Raw Data'!$B$6:$BE$43,'RevPAR Raw Data'!R$1,FALSE)</f>
        <v>111.292934104636</v>
      </c>
      <c r="BD4" s="63"/>
      <c r="BE4" s="59">
        <f>VLOOKUP($A4,'RevPAR Raw Data'!$B$6:$BE$43,'RevPAR Raw Data'!T$1,FALSE)</f>
        <v>26.891965256001299</v>
      </c>
      <c r="BF4" s="60">
        <f>VLOOKUP($A4,'RevPAR Raw Data'!$B$6:$BE$43,'RevPAR Raw Data'!U$1,FALSE)</f>
        <v>39.793512349397702</v>
      </c>
      <c r="BG4" s="60">
        <f>VLOOKUP($A4,'RevPAR Raw Data'!$B$6:$BE$43,'RevPAR Raw Data'!V$1,FALSE)</f>
        <v>43.156852477536503</v>
      </c>
      <c r="BH4" s="60">
        <f>VLOOKUP($A4,'RevPAR Raw Data'!$B$6:$BE$43,'RevPAR Raw Data'!W$1,FALSE)</f>
        <v>37.645162394556202</v>
      </c>
      <c r="BI4" s="60">
        <f>VLOOKUP($A4,'RevPAR Raw Data'!$B$6:$BE$43,'RevPAR Raw Data'!X$1,FALSE)</f>
        <v>26.885570182027902</v>
      </c>
      <c r="BJ4" s="61">
        <f>VLOOKUP($A4,'RevPAR Raw Data'!$B$6:$BE$43,'RevPAR Raw Data'!Y$1,FALSE)</f>
        <v>34.892232891048302</v>
      </c>
      <c r="BK4" s="60">
        <f>VLOOKUP($A4,'RevPAR Raw Data'!$B$6:$BE$43,'RevPAR Raw Data'!AA$1,FALSE)</f>
        <v>12.9979211057234</v>
      </c>
      <c r="BL4" s="60">
        <f>VLOOKUP($A4,'RevPAR Raw Data'!$B$6:$BE$43,'RevPAR Raw Data'!AB$1,FALSE)</f>
        <v>12.2985880907669</v>
      </c>
      <c r="BM4" s="61">
        <f>VLOOKUP($A4,'RevPAR Raw Data'!$B$6:$BE$43,'RevPAR Raw Data'!AC$1,FALSE)</f>
        <v>12.639216684789799</v>
      </c>
      <c r="BN4" s="62">
        <f>VLOOKUP($A4,'RevPAR Raw Data'!$B$6:$BE$43,'RevPAR Raw Data'!AE$1,FALSE)</f>
        <v>26.558881623848499</v>
      </c>
    </row>
    <row r="5" spans="1:66" x14ac:dyDescent="0.25">
      <c r="A5" s="58" t="s">
        <v>70</v>
      </c>
      <c r="B5" s="59">
        <f>VLOOKUP($A5,'Occupancy Raw Data'!$B$6:$BE$43,'Occupancy Raw Data'!G$1,FALSE)</f>
        <v>58.358902038508603</v>
      </c>
      <c r="C5" s="60">
        <f>VLOOKUP($A5,'Occupancy Raw Data'!$B$6:$BE$43,'Occupancy Raw Data'!H$1,FALSE)</f>
        <v>69.146037009509598</v>
      </c>
      <c r="D5" s="60">
        <f>VLOOKUP($A5,'Occupancy Raw Data'!$B$6:$BE$43,'Occupancy Raw Data'!I$1,FALSE)</f>
        <v>73.1334845221987</v>
      </c>
      <c r="E5" s="60">
        <f>VLOOKUP($A5,'Occupancy Raw Data'!$B$6:$BE$43,'Occupancy Raw Data'!J$1,FALSE)</f>
        <v>74.322667530602999</v>
      </c>
      <c r="F5" s="60">
        <f>VLOOKUP($A5,'Occupancy Raw Data'!$B$6:$BE$43,'Occupancy Raw Data'!K$1,FALSE)</f>
        <v>73.801764717092595</v>
      </c>
      <c r="G5" s="61">
        <f>VLOOKUP($A5,'Occupancy Raw Data'!$B$6:$BE$43,'Occupancy Raw Data'!L$1,FALSE)</f>
        <v>69.752571163582502</v>
      </c>
      <c r="H5" s="60">
        <f>VLOOKUP($A5,'Occupancy Raw Data'!$B$6:$BE$43,'Occupancy Raw Data'!N$1,FALSE)</f>
        <v>80.443910836684196</v>
      </c>
      <c r="I5" s="60">
        <f>VLOOKUP($A5,'Occupancy Raw Data'!$B$6:$BE$43,'Occupancy Raw Data'!O$1,FALSE)</f>
        <v>81.582909305738099</v>
      </c>
      <c r="J5" s="61">
        <f>VLOOKUP($A5,'Occupancy Raw Data'!$B$6:$BE$43,'Occupancy Raw Data'!P$1,FALSE)</f>
        <v>81.013410071211197</v>
      </c>
      <c r="K5" s="62">
        <f>VLOOKUP($A5,'Occupancy Raw Data'!$B$6:$BE$43,'Occupancy Raw Data'!R$1,FALSE)</f>
        <v>72.9699537086193</v>
      </c>
      <c r="L5" s="63"/>
      <c r="M5" s="59">
        <f>VLOOKUP($A5,'Occupancy Raw Data'!$B$6:$BE$43,'Occupancy Raw Data'!T$1,FALSE)</f>
        <v>9.5049297438181508</v>
      </c>
      <c r="N5" s="60">
        <f>VLOOKUP($A5,'Occupancy Raw Data'!$B$6:$BE$43,'Occupancy Raw Data'!U$1,FALSE)</f>
        <v>16.470596376994202</v>
      </c>
      <c r="O5" s="60">
        <f>VLOOKUP($A5,'Occupancy Raw Data'!$B$6:$BE$43,'Occupancy Raw Data'!V$1,FALSE)</f>
        <v>17.100236604850899</v>
      </c>
      <c r="P5" s="60">
        <f>VLOOKUP($A5,'Occupancy Raw Data'!$B$6:$BE$43,'Occupancy Raw Data'!W$1,FALSE)</f>
        <v>16.877675185557599</v>
      </c>
      <c r="Q5" s="60">
        <f>VLOOKUP($A5,'Occupancy Raw Data'!$B$6:$BE$43,'Occupancy Raw Data'!X$1,FALSE)</f>
        <v>13.8731120573752</v>
      </c>
      <c r="R5" s="61">
        <f>VLOOKUP($A5,'Occupancy Raw Data'!$B$6:$BE$43,'Occupancy Raw Data'!Y$1,FALSE)</f>
        <v>14.907715281734401</v>
      </c>
      <c r="S5" s="60">
        <f>VLOOKUP($A5,'Occupancy Raw Data'!$B$6:$BE$43,'Occupancy Raw Data'!AA$1,FALSE)</f>
        <v>5.2063670395843902</v>
      </c>
      <c r="T5" s="60">
        <f>VLOOKUP($A5,'Occupancy Raw Data'!$B$6:$BE$43,'Occupancy Raw Data'!AB$1,FALSE)</f>
        <v>6.6369464175266097</v>
      </c>
      <c r="U5" s="61">
        <f>VLOOKUP($A5,'Occupancy Raw Data'!$B$6:$BE$43,'Occupancy Raw Data'!AC$1,FALSE)</f>
        <v>5.9218546471205</v>
      </c>
      <c r="V5" s="62">
        <f>VLOOKUP($A5,'Occupancy Raw Data'!$B$6:$BE$43,'Occupancy Raw Data'!AE$1,FALSE)</f>
        <v>11.896543232135199</v>
      </c>
      <c r="W5" s="63"/>
      <c r="X5" s="64">
        <f>VLOOKUP($A5,'ADR Raw Data'!$B$6:$BE$43,'ADR Raw Data'!G$1,FALSE)</f>
        <v>121.013597933992</v>
      </c>
      <c r="Y5" s="65">
        <f>VLOOKUP($A5,'ADR Raw Data'!$B$6:$BE$43,'ADR Raw Data'!H$1,FALSE)</f>
        <v>127.58668499572801</v>
      </c>
      <c r="Z5" s="65">
        <f>VLOOKUP($A5,'ADR Raw Data'!$B$6:$BE$43,'ADR Raw Data'!I$1,FALSE)</f>
        <v>131.348822707294</v>
      </c>
      <c r="AA5" s="65">
        <f>VLOOKUP($A5,'ADR Raw Data'!$B$6:$BE$43,'ADR Raw Data'!J$1,FALSE)</f>
        <v>131.24399522470401</v>
      </c>
      <c r="AB5" s="65">
        <f>VLOOKUP($A5,'ADR Raw Data'!$B$6:$BE$43,'ADR Raw Data'!K$1,FALSE)</f>
        <v>130.57599747628601</v>
      </c>
      <c r="AC5" s="66">
        <f>VLOOKUP($A5,'ADR Raw Data'!$B$6:$BE$43,'ADR Raw Data'!L$1,FALSE)</f>
        <v>128.687655693518</v>
      </c>
      <c r="AD5" s="65">
        <f>VLOOKUP($A5,'ADR Raw Data'!$B$6:$BE$43,'ADR Raw Data'!N$1,FALSE)</f>
        <v>147.136072775873</v>
      </c>
      <c r="AE5" s="65">
        <f>VLOOKUP($A5,'ADR Raw Data'!$B$6:$BE$43,'ADR Raw Data'!O$1,FALSE)</f>
        <v>150.71877078340199</v>
      </c>
      <c r="AF5" s="66">
        <f>VLOOKUP($A5,'ADR Raw Data'!$B$6:$BE$43,'ADR Raw Data'!P$1,FALSE)</f>
        <v>148.94001440949401</v>
      </c>
      <c r="AG5" s="67">
        <f>VLOOKUP($A5,'ADR Raw Data'!$B$6:$BE$43,'ADR Raw Data'!R$1,FALSE)</f>
        <v>135.111875754278</v>
      </c>
      <c r="AH5" s="63"/>
      <c r="AI5" s="59">
        <f>VLOOKUP($A5,'ADR Raw Data'!$B$6:$BE$43,'ADR Raw Data'!T$1,FALSE)</f>
        <v>16.9961778352402</v>
      </c>
      <c r="AJ5" s="60">
        <f>VLOOKUP($A5,'ADR Raw Data'!$B$6:$BE$43,'ADR Raw Data'!U$1,FALSE)</f>
        <v>22.681363505316799</v>
      </c>
      <c r="AK5" s="60">
        <f>VLOOKUP($A5,'ADR Raw Data'!$B$6:$BE$43,'ADR Raw Data'!V$1,FALSE)</f>
        <v>24.173656056212799</v>
      </c>
      <c r="AL5" s="60">
        <f>VLOOKUP($A5,'ADR Raw Data'!$B$6:$BE$43,'ADR Raw Data'!W$1,FALSE)</f>
        <v>23.423393396238001</v>
      </c>
      <c r="AM5" s="60">
        <f>VLOOKUP($A5,'ADR Raw Data'!$B$6:$BE$43,'ADR Raw Data'!X$1,FALSE)</f>
        <v>20.171945745468101</v>
      </c>
      <c r="AN5" s="61">
        <f>VLOOKUP($A5,'ADR Raw Data'!$B$6:$BE$43,'ADR Raw Data'!Y$1,FALSE)</f>
        <v>21.690154209369201</v>
      </c>
      <c r="AO5" s="60">
        <f>VLOOKUP($A5,'ADR Raw Data'!$B$6:$BE$43,'ADR Raw Data'!AA$1,FALSE)</f>
        <v>13.7728625776031</v>
      </c>
      <c r="AP5" s="60">
        <f>VLOOKUP($A5,'ADR Raw Data'!$B$6:$BE$43,'ADR Raw Data'!AB$1,FALSE)</f>
        <v>12.6321210291191</v>
      </c>
      <c r="AQ5" s="61">
        <f>VLOOKUP($A5,'ADR Raw Data'!$B$6:$BE$43,'ADR Raw Data'!AC$1,FALSE)</f>
        <v>13.201794491751899</v>
      </c>
      <c r="AR5" s="62">
        <f>VLOOKUP($A5,'ADR Raw Data'!$B$6:$BE$43,'ADR Raw Data'!AE$1,FALSE)</f>
        <v>18.102095047095698</v>
      </c>
      <c r="AS5" s="50"/>
      <c r="AT5" s="64">
        <f>VLOOKUP($A5,'RevPAR Raw Data'!$B$6:$BE$43,'RevPAR Raw Data'!G$1,FALSE)</f>
        <v>70.6222070715733</v>
      </c>
      <c r="AU5" s="65">
        <f>VLOOKUP($A5,'RevPAR Raw Data'!$B$6:$BE$43,'RevPAR Raw Data'!H$1,FALSE)</f>
        <v>88.221136426352601</v>
      </c>
      <c r="AV5" s="65">
        <f>VLOOKUP($A5,'RevPAR Raw Data'!$B$6:$BE$43,'RevPAR Raw Data'!I$1,FALSE)</f>
        <v>96.059970924729498</v>
      </c>
      <c r="AW5" s="65">
        <f>VLOOKUP($A5,'RevPAR Raw Data'!$B$6:$BE$43,'RevPAR Raw Data'!J$1,FALSE)</f>
        <v>97.544038224737804</v>
      </c>
      <c r="AX5" s="65">
        <f>VLOOKUP($A5,'RevPAR Raw Data'!$B$6:$BE$43,'RevPAR Raw Data'!K$1,FALSE)</f>
        <v>96.367390434445596</v>
      </c>
      <c r="AY5" s="66">
        <f>VLOOKUP($A5,'RevPAR Raw Data'!$B$6:$BE$43,'RevPAR Raw Data'!L$1,FALSE)</f>
        <v>89.762948616367694</v>
      </c>
      <c r="AZ5" s="65">
        <f>VLOOKUP($A5,'RevPAR Raw Data'!$B$6:$BE$43,'RevPAR Raw Data'!N$1,FALSE)</f>
        <v>118.362011192422</v>
      </c>
      <c r="BA5" s="65">
        <f>VLOOKUP($A5,'RevPAR Raw Data'!$B$6:$BE$43,'RevPAR Raw Data'!O$1,FALSE)</f>
        <v>122.960758074946</v>
      </c>
      <c r="BB5" s="66">
        <f>VLOOKUP($A5,'RevPAR Raw Data'!$B$6:$BE$43,'RevPAR Raw Data'!P$1,FALSE)</f>
        <v>120.66138463368399</v>
      </c>
      <c r="BC5" s="67">
        <f>VLOOKUP($A5,'RevPAR Raw Data'!$B$6:$BE$43,'RevPAR Raw Data'!R$1,FALSE)</f>
        <v>98.591073192744005</v>
      </c>
      <c r="BD5" s="63"/>
      <c r="BE5" s="59">
        <f>VLOOKUP($A5,'RevPAR Raw Data'!$B$6:$BE$43,'RevPAR Raw Data'!T$1,FALSE)</f>
        <v>28.116582341432299</v>
      </c>
      <c r="BF5" s="60">
        <f>VLOOKUP($A5,'RevPAR Raw Data'!$B$6:$BE$43,'RevPAR Raw Data'!U$1,FALSE)</f>
        <v>42.887715718070801</v>
      </c>
      <c r="BG5" s="60">
        <f>VLOOKUP($A5,'RevPAR Raw Data'!$B$6:$BE$43,'RevPAR Raw Data'!V$1,FALSE)</f>
        <v>45.407645042718997</v>
      </c>
      <c r="BH5" s="60">
        <f>VLOOKUP($A5,'RevPAR Raw Data'!$B$6:$BE$43,'RevPAR Raw Data'!W$1,FALSE)</f>
        <v>44.254392836648101</v>
      </c>
      <c r="BI5" s="60">
        <f>VLOOKUP($A5,'RevPAR Raw Data'!$B$6:$BE$43,'RevPAR Raw Data'!X$1,FALSE)</f>
        <v>36.843534440265103</v>
      </c>
      <c r="BJ5" s="61">
        <f>VLOOKUP($A5,'RevPAR Raw Data'!$B$6:$BE$43,'RevPAR Raw Data'!Y$1,FALSE)</f>
        <v>39.831375924805599</v>
      </c>
      <c r="BK5" s="60">
        <f>VLOOKUP($A5,'RevPAR Raw Data'!$B$6:$BE$43,'RevPAR Raw Data'!AA$1,FALSE)</f>
        <v>19.696295394835101</v>
      </c>
      <c r="BL5" s="60">
        <f>VLOOKUP($A5,'RevPAR Raw Data'!$B$6:$BE$43,'RevPAR Raw Data'!AB$1,FALSE)</f>
        <v>20.107454550745398</v>
      </c>
      <c r="BM5" s="61">
        <f>VLOOKUP($A5,'RevPAR Raw Data'!$B$6:$BE$43,'RevPAR Raw Data'!AC$1,FALSE)</f>
        <v>19.905440219485602</v>
      </c>
      <c r="BN5" s="62">
        <f>VLOOKUP($A5,'RevPAR Raw Data'!$B$6:$BE$43,'RevPAR Raw Data'!AE$1,FALSE)</f>
        <v>32.1521618424309</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Data'!$B$6:$BE$43,'Occupancy Raw Data'!G$1,FALSE)</f>
        <v>61.8395743074406</v>
      </c>
      <c r="C7" s="60">
        <f>VLOOKUP($A7,'Occupancy Raw Data'!$B$6:$BE$43,'Occupancy Raw Data'!H$1,FALSE)</f>
        <v>73.615330684739405</v>
      </c>
      <c r="D7" s="60">
        <f>VLOOKUP($A7,'Occupancy Raw Data'!$B$6:$BE$43,'Occupancy Raw Data'!I$1,FALSE)</f>
        <v>79.767019612777901</v>
      </c>
      <c r="E7" s="60">
        <f>VLOOKUP($A7,'Occupancy Raw Data'!$B$6:$BE$43,'Occupancy Raw Data'!J$1,FALSE)</f>
        <v>78.097866144138607</v>
      </c>
      <c r="F7" s="60">
        <f>VLOOKUP($A7,'Occupancy Raw Data'!$B$6:$BE$43,'Occupancy Raw Data'!K$1,FALSE)</f>
        <v>75.871429341866303</v>
      </c>
      <c r="G7" s="61">
        <f>VLOOKUP($A7,'Occupancy Raw Data'!$B$6:$BE$43,'Occupancy Raw Data'!L$1,FALSE)</f>
        <v>73.838244018192597</v>
      </c>
      <c r="H7" s="60">
        <f>VLOOKUP($A7,'Occupancy Raw Data'!$B$6:$BE$43,'Occupancy Raw Data'!N$1,FALSE)</f>
        <v>81.373253995361907</v>
      </c>
      <c r="I7" s="60">
        <f>VLOOKUP($A7,'Occupancy Raw Data'!$B$6:$BE$43,'Occupancy Raw Data'!O$1,FALSE)</f>
        <v>83.464864184658495</v>
      </c>
      <c r="J7" s="61">
        <f>VLOOKUP($A7,'Occupancy Raw Data'!$B$6:$BE$43,'Occupancy Raw Data'!P$1,FALSE)</f>
        <v>82.419059090010194</v>
      </c>
      <c r="K7" s="62">
        <f>VLOOKUP($A7,'Occupancy Raw Data'!$B$6:$BE$43,'Occupancy Raw Data'!R$1,FALSE)</f>
        <v>76.289905467283305</v>
      </c>
      <c r="L7" s="63"/>
      <c r="M7" s="59">
        <f>VLOOKUP($A7,'Occupancy Raw Data'!$B$6:$BE$43,'Occupancy Raw Data'!T$1,FALSE)</f>
        <v>41.021249951771097</v>
      </c>
      <c r="N7" s="60">
        <f>VLOOKUP($A7,'Occupancy Raw Data'!$B$6:$BE$43,'Occupancy Raw Data'!U$1,FALSE)</f>
        <v>62.4217486981712</v>
      </c>
      <c r="O7" s="60">
        <f>VLOOKUP($A7,'Occupancy Raw Data'!$B$6:$BE$43,'Occupancy Raw Data'!V$1,FALSE)</f>
        <v>66.668278919756602</v>
      </c>
      <c r="P7" s="60">
        <f>VLOOKUP($A7,'Occupancy Raw Data'!$B$6:$BE$43,'Occupancy Raw Data'!W$1,FALSE)</f>
        <v>60.331997463603798</v>
      </c>
      <c r="Q7" s="60">
        <f>VLOOKUP($A7,'Occupancy Raw Data'!$B$6:$BE$43,'Occupancy Raw Data'!X$1,FALSE)</f>
        <v>50.973422741944802</v>
      </c>
      <c r="R7" s="61">
        <f>VLOOKUP($A7,'Occupancy Raw Data'!$B$6:$BE$43,'Occupancy Raw Data'!Y$1,FALSE)</f>
        <v>56.437302266211702</v>
      </c>
      <c r="S7" s="60">
        <f>VLOOKUP($A7,'Occupancy Raw Data'!$B$6:$BE$43,'Occupancy Raw Data'!AA$1,FALSE)</f>
        <v>28.6694795395873</v>
      </c>
      <c r="T7" s="60">
        <f>VLOOKUP($A7,'Occupancy Raw Data'!$B$6:$BE$43,'Occupancy Raw Data'!AB$1,FALSE)</f>
        <v>26.4403250665973</v>
      </c>
      <c r="U7" s="61">
        <f>VLOOKUP($A7,'Occupancy Raw Data'!$B$6:$BE$43,'Occupancy Raw Data'!AC$1,FALSE)</f>
        <v>27.5310230223437</v>
      </c>
      <c r="V7" s="62">
        <f>VLOOKUP($A7,'Occupancy Raw Data'!$B$6:$BE$43,'Occupancy Raw Data'!AE$1,FALSE)</f>
        <v>46.208131949067997</v>
      </c>
      <c r="W7" s="63"/>
      <c r="X7" s="64">
        <f>VLOOKUP($A7,'ADR Raw Data'!$B$6:$BE$43,'ADR Raw Data'!G$1,FALSE)</f>
        <v>168.05700954955699</v>
      </c>
      <c r="Y7" s="65">
        <f>VLOOKUP($A7,'ADR Raw Data'!$B$6:$BE$43,'ADR Raw Data'!H$1,FALSE)</f>
        <v>185.57895958485901</v>
      </c>
      <c r="Z7" s="65">
        <f>VLOOKUP($A7,'ADR Raw Data'!$B$6:$BE$43,'ADR Raw Data'!I$1,FALSE)</f>
        <v>191.45184125123899</v>
      </c>
      <c r="AA7" s="65">
        <f>VLOOKUP($A7,'ADR Raw Data'!$B$6:$BE$43,'ADR Raw Data'!J$1,FALSE)</f>
        <v>188.41272365256</v>
      </c>
      <c r="AB7" s="65">
        <f>VLOOKUP($A7,'ADR Raw Data'!$B$6:$BE$43,'ADR Raw Data'!K$1,FALSE)</f>
        <v>177.953727520435</v>
      </c>
      <c r="AC7" s="66">
        <f>VLOOKUP($A7,'ADR Raw Data'!$B$6:$BE$43,'ADR Raw Data'!L$1,FALSE)</f>
        <v>182.94532709256401</v>
      </c>
      <c r="AD7" s="65">
        <f>VLOOKUP($A7,'ADR Raw Data'!$B$6:$BE$43,'ADR Raw Data'!N$1,FALSE)</f>
        <v>173.00343495598099</v>
      </c>
      <c r="AE7" s="65">
        <f>VLOOKUP($A7,'ADR Raw Data'!$B$6:$BE$43,'ADR Raw Data'!O$1,FALSE)</f>
        <v>173.91653093971399</v>
      </c>
      <c r="AF7" s="66">
        <f>VLOOKUP($A7,'ADR Raw Data'!$B$6:$BE$43,'ADR Raw Data'!P$1,FALSE)</f>
        <v>173.46577602800599</v>
      </c>
      <c r="AG7" s="67">
        <f>VLOOKUP($A7,'ADR Raw Data'!$B$6:$BE$43,'ADR Raw Data'!R$1,FALSE)</f>
        <v>180.01928680471701</v>
      </c>
      <c r="AH7" s="63"/>
      <c r="AI7" s="59">
        <f>VLOOKUP($A7,'ADR Raw Data'!$B$6:$BE$43,'ADR Raw Data'!T$1,FALSE)</f>
        <v>51.705883389689497</v>
      </c>
      <c r="AJ7" s="60">
        <f>VLOOKUP($A7,'ADR Raw Data'!$B$6:$BE$43,'ADR Raw Data'!U$1,FALSE)</f>
        <v>62.036421326735699</v>
      </c>
      <c r="AK7" s="60">
        <f>VLOOKUP($A7,'ADR Raw Data'!$B$6:$BE$43,'ADR Raw Data'!V$1,FALSE)</f>
        <v>62.760761837925003</v>
      </c>
      <c r="AL7" s="60">
        <f>VLOOKUP($A7,'ADR Raw Data'!$B$6:$BE$43,'ADR Raw Data'!W$1,FALSE)</f>
        <v>61.566606238148601</v>
      </c>
      <c r="AM7" s="60">
        <f>VLOOKUP($A7,'ADR Raw Data'!$B$6:$BE$43,'ADR Raw Data'!X$1,FALSE)</f>
        <v>53.8007282020288</v>
      </c>
      <c r="AN7" s="61">
        <f>VLOOKUP($A7,'ADR Raw Data'!$B$6:$BE$43,'ADR Raw Data'!Y$1,FALSE)</f>
        <v>58.887372256788602</v>
      </c>
      <c r="AO7" s="60">
        <f>VLOOKUP($A7,'ADR Raw Data'!$B$6:$BE$43,'ADR Raw Data'!AA$1,FALSE)</f>
        <v>43.649312676817203</v>
      </c>
      <c r="AP7" s="60">
        <f>VLOOKUP($A7,'ADR Raw Data'!$B$6:$BE$43,'ADR Raw Data'!AB$1,FALSE)</f>
        <v>41.2702196908537</v>
      </c>
      <c r="AQ7" s="61">
        <f>VLOOKUP($A7,'ADR Raw Data'!$B$6:$BE$43,'ADR Raw Data'!AC$1,FALSE)</f>
        <v>42.4179520025003</v>
      </c>
      <c r="AR7" s="62">
        <f>VLOOKUP($A7,'ADR Raw Data'!$B$6:$BE$43,'ADR Raw Data'!AE$1,FALSE)</f>
        <v>53.210571891430398</v>
      </c>
      <c r="AS7" s="50"/>
      <c r="AT7" s="64">
        <f>VLOOKUP($A7,'RevPAR Raw Data'!$B$6:$BE$43,'RevPAR Raw Data'!G$1,FALSE)</f>
        <v>103.925739299261</v>
      </c>
      <c r="AU7" s="65">
        <f>VLOOKUP($A7,'RevPAR Raw Data'!$B$6:$BE$43,'RevPAR Raw Data'!H$1,FALSE)</f>
        <v>136.61456477969301</v>
      </c>
      <c r="AV7" s="65">
        <f>VLOOKUP($A7,'RevPAR Raw Data'!$B$6:$BE$43,'RevPAR Raw Data'!I$1,FALSE)</f>
        <v>152.7154277599</v>
      </c>
      <c r="AW7" s="65">
        <f>VLOOKUP($A7,'RevPAR Raw Data'!$B$6:$BE$43,'RevPAR Raw Data'!J$1,FALSE)</f>
        <v>147.14631671670199</v>
      </c>
      <c r="AX7" s="65">
        <f>VLOOKUP($A7,'RevPAR Raw Data'!$B$6:$BE$43,'RevPAR Raw Data'!K$1,FALSE)</f>
        <v>135.016036636884</v>
      </c>
      <c r="AY7" s="66">
        <f>VLOOKUP($A7,'RevPAR Raw Data'!$B$6:$BE$43,'RevPAR Raw Data'!L$1,FALSE)</f>
        <v>135.083617038488</v>
      </c>
      <c r="AZ7" s="65">
        <f>VLOOKUP($A7,'RevPAR Raw Data'!$B$6:$BE$43,'RevPAR Raw Data'!N$1,FALSE)</f>
        <v>140.778524547432</v>
      </c>
      <c r="BA7" s="65">
        <f>VLOOKUP($A7,'RevPAR Raw Data'!$B$6:$BE$43,'RevPAR Raw Data'!O$1,FALSE)</f>
        <v>145.159196343502</v>
      </c>
      <c r="BB7" s="66">
        <f>VLOOKUP($A7,'RevPAR Raw Data'!$B$6:$BE$43,'RevPAR Raw Data'!P$1,FALSE)</f>
        <v>142.96886044546699</v>
      </c>
      <c r="BC7" s="67">
        <f>VLOOKUP($A7,'RevPAR Raw Data'!$B$6:$BE$43,'RevPAR Raw Data'!R$1,FALSE)</f>
        <v>137.336543726196</v>
      </c>
      <c r="BD7" s="63"/>
      <c r="BE7" s="59">
        <f>VLOOKUP($A7,'RevPAR Raw Data'!$B$6:$BE$43,'RevPAR Raw Data'!T$1,FALSE)</f>
        <v>113.93753300651601</v>
      </c>
      <c r="BF7" s="60">
        <f>VLOOKUP($A7,'RevPAR Raw Data'!$B$6:$BE$43,'RevPAR Raw Data'!U$1,FALSE)</f>
        <v>163.18238904681999</v>
      </c>
      <c r="BG7" s="60">
        <f>VLOOKUP($A7,'RevPAR Raw Data'!$B$6:$BE$43,'RevPAR Raw Data'!V$1,FALSE)</f>
        <v>171.27056051195299</v>
      </c>
      <c r="BH7" s="60">
        <f>VLOOKUP($A7,'RevPAR Raw Data'!$B$6:$BE$43,'RevPAR Raw Data'!W$1,FALSE)</f>
        <v>159.042967015779</v>
      </c>
      <c r="BI7" s="60">
        <f>VLOOKUP($A7,'RevPAR Raw Data'!$B$6:$BE$43,'RevPAR Raw Data'!X$1,FALSE)</f>
        <v>132.19822356863801</v>
      </c>
      <c r="BJ7" s="61">
        <f>VLOOKUP($A7,'RevPAR Raw Data'!$B$6:$BE$43,'RevPAR Raw Data'!Y$1,FALSE)</f>
        <v>148.559118800193</v>
      </c>
      <c r="BK7" s="60">
        <f>VLOOKUP($A7,'RevPAR Raw Data'!$B$6:$BE$43,'RevPAR Raw Data'!AA$1,FALSE)</f>
        <v>84.832822983455102</v>
      </c>
      <c r="BL7" s="60">
        <f>VLOOKUP($A7,'RevPAR Raw Data'!$B$6:$BE$43,'RevPAR Raw Data'!AB$1,FALSE)</f>
        <v>78.622524999411596</v>
      </c>
      <c r="BM7" s="61">
        <f>VLOOKUP($A7,'RevPAR Raw Data'!$B$6:$BE$43,'RevPAR Raw Data'!AC$1,FALSE)</f>
        <v>81.627071156259106</v>
      </c>
      <c r="BN7" s="62">
        <f>VLOOKUP($A7,'RevPAR Raw Data'!$B$6:$BE$43,'RevPAR Raw Data'!AE$1,FALSE)</f>
        <v>124.006315110944</v>
      </c>
    </row>
    <row r="8" spans="1:66" x14ac:dyDescent="0.25">
      <c r="A8" s="76" t="s">
        <v>89</v>
      </c>
      <c r="B8" s="59">
        <f>VLOOKUP($A8,'Occupancy Raw Data'!$B$6:$BE$43,'Occupancy Raw Data'!G$1,FALSE)</f>
        <v>68.832372322899502</v>
      </c>
      <c r="C8" s="60">
        <f>VLOOKUP($A8,'Occupancy Raw Data'!$B$6:$BE$43,'Occupancy Raw Data'!H$1,FALSE)</f>
        <v>79.056836902800597</v>
      </c>
      <c r="D8" s="60">
        <f>VLOOKUP($A8,'Occupancy Raw Data'!$B$6:$BE$43,'Occupancy Raw Data'!I$1,FALSE)</f>
        <v>89.260708401976899</v>
      </c>
      <c r="E8" s="60">
        <f>VLOOKUP($A8,'Occupancy Raw Data'!$B$6:$BE$43,'Occupancy Raw Data'!J$1,FALSE)</f>
        <v>87.592668863261906</v>
      </c>
      <c r="F8" s="60">
        <f>VLOOKUP($A8,'Occupancy Raw Data'!$B$6:$BE$43,'Occupancy Raw Data'!K$1,FALSE)</f>
        <v>89.929983525535405</v>
      </c>
      <c r="G8" s="61">
        <f>VLOOKUP($A8,'Occupancy Raw Data'!$B$6:$BE$43,'Occupancy Raw Data'!L$1,FALSE)</f>
        <v>82.934514003294794</v>
      </c>
      <c r="H8" s="60">
        <f>VLOOKUP($A8,'Occupancy Raw Data'!$B$6:$BE$43,'Occupancy Raw Data'!N$1,FALSE)</f>
        <v>87.211696869851707</v>
      </c>
      <c r="I8" s="60">
        <f>VLOOKUP($A8,'Occupancy Raw Data'!$B$6:$BE$43,'Occupancy Raw Data'!O$1,FALSE)</f>
        <v>84.441927512355804</v>
      </c>
      <c r="J8" s="61">
        <f>VLOOKUP($A8,'Occupancy Raw Data'!$B$6:$BE$43,'Occupancy Raw Data'!P$1,FALSE)</f>
        <v>85.826812191103699</v>
      </c>
      <c r="K8" s="62">
        <f>VLOOKUP($A8,'Occupancy Raw Data'!$B$6:$BE$43,'Occupancy Raw Data'!R$1,FALSE)</f>
        <v>83.760884914097403</v>
      </c>
      <c r="L8" s="63"/>
      <c r="M8" s="59">
        <f>VLOOKUP($A8,'Occupancy Raw Data'!$B$6:$BE$43,'Occupancy Raw Data'!T$1,FALSE)</f>
        <v>69.634360321534999</v>
      </c>
      <c r="N8" s="60">
        <f>VLOOKUP($A8,'Occupancy Raw Data'!$B$6:$BE$43,'Occupancy Raw Data'!U$1,FALSE)</f>
        <v>91.902298412319894</v>
      </c>
      <c r="O8" s="60">
        <f>VLOOKUP($A8,'Occupancy Raw Data'!$B$6:$BE$43,'Occupancy Raw Data'!V$1,FALSE)</f>
        <v>101.783890262762</v>
      </c>
      <c r="P8" s="60">
        <f>VLOOKUP($A8,'Occupancy Raw Data'!$B$6:$BE$43,'Occupancy Raw Data'!W$1,FALSE)</f>
        <v>103.261424534222</v>
      </c>
      <c r="Q8" s="60">
        <f>VLOOKUP($A8,'Occupancy Raw Data'!$B$6:$BE$43,'Occupancy Raw Data'!X$1,FALSE)</f>
        <v>94.324756285778307</v>
      </c>
      <c r="R8" s="61">
        <f>VLOOKUP($A8,'Occupancy Raw Data'!$B$6:$BE$43,'Occupancy Raw Data'!Y$1,FALSE)</f>
        <v>92.529878245480901</v>
      </c>
      <c r="S8" s="60">
        <f>VLOOKUP($A8,'Occupancy Raw Data'!$B$6:$BE$43,'Occupancy Raw Data'!AA$1,FALSE)</f>
        <v>59.212588860653497</v>
      </c>
      <c r="T8" s="60">
        <f>VLOOKUP($A8,'Occupancy Raw Data'!$B$6:$BE$43,'Occupancy Raw Data'!AB$1,FALSE)</f>
        <v>44.839706646214204</v>
      </c>
      <c r="U8" s="61">
        <f>VLOOKUP($A8,'Occupancy Raw Data'!$B$6:$BE$43,'Occupancy Raw Data'!AC$1,FALSE)</f>
        <v>51.802225089247202</v>
      </c>
      <c r="V8" s="62">
        <f>VLOOKUP($A8,'Occupancy Raw Data'!$B$6:$BE$43,'Occupancy Raw Data'!AE$1,FALSE)</f>
        <v>78.5087058124181</v>
      </c>
      <c r="W8" s="63"/>
      <c r="X8" s="64">
        <f>VLOOKUP($A8,'ADR Raw Data'!$B$6:$BE$43,'ADR Raw Data'!G$1,FALSE)</f>
        <v>172.401030665669</v>
      </c>
      <c r="Y8" s="65">
        <f>VLOOKUP($A8,'ADR Raw Data'!$B$6:$BE$43,'ADR Raw Data'!H$1,FALSE)</f>
        <v>200.12135582182799</v>
      </c>
      <c r="Z8" s="65">
        <f>VLOOKUP($A8,'ADR Raw Data'!$B$6:$BE$43,'ADR Raw Data'!I$1,FALSE)</f>
        <v>211.72164263467499</v>
      </c>
      <c r="AA8" s="65">
        <f>VLOOKUP($A8,'ADR Raw Data'!$B$6:$BE$43,'ADR Raw Data'!J$1,FALSE)</f>
        <v>211.152509697895</v>
      </c>
      <c r="AB8" s="65">
        <f>VLOOKUP($A8,'ADR Raw Data'!$B$6:$BE$43,'ADR Raw Data'!K$1,FALSE)</f>
        <v>195.81846691092201</v>
      </c>
      <c r="AC8" s="66">
        <f>VLOOKUP($A8,'ADR Raw Data'!$B$6:$BE$43,'ADR Raw Data'!L$1,FALSE)</f>
        <v>199.414011124078</v>
      </c>
      <c r="AD8" s="65">
        <f>VLOOKUP($A8,'ADR Raw Data'!$B$6:$BE$43,'ADR Raw Data'!N$1,FALSE)</f>
        <v>172.20132585596201</v>
      </c>
      <c r="AE8" s="65">
        <f>VLOOKUP($A8,'ADR Raw Data'!$B$6:$BE$43,'ADR Raw Data'!O$1,FALSE)</f>
        <v>170.674218997683</v>
      </c>
      <c r="AF8" s="66">
        <f>VLOOKUP($A8,'ADR Raw Data'!$B$6:$BE$43,'ADR Raw Data'!P$1,FALSE)</f>
        <v>171.45009297582601</v>
      </c>
      <c r="AG8" s="67">
        <f>VLOOKUP($A8,'ADR Raw Data'!$B$6:$BE$43,'ADR Raw Data'!R$1,FALSE)</f>
        <v>191.22725783225599</v>
      </c>
      <c r="AH8" s="63"/>
      <c r="AI8" s="59">
        <f>VLOOKUP($A8,'ADR Raw Data'!$B$6:$BE$43,'ADR Raw Data'!T$1,FALSE)</f>
        <v>47.118609828859299</v>
      </c>
      <c r="AJ8" s="60">
        <f>VLOOKUP($A8,'ADR Raw Data'!$B$6:$BE$43,'ADR Raw Data'!U$1,FALSE)</f>
        <v>50.433637782790299</v>
      </c>
      <c r="AK8" s="60">
        <f>VLOOKUP($A8,'ADR Raw Data'!$B$6:$BE$43,'ADR Raw Data'!V$1,FALSE)</f>
        <v>56.174619352569799</v>
      </c>
      <c r="AL8" s="60">
        <f>VLOOKUP($A8,'ADR Raw Data'!$B$6:$BE$43,'ADR Raw Data'!W$1,FALSE)</f>
        <v>56.169638473273402</v>
      </c>
      <c r="AM8" s="60">
        <f>VLOOKUP($A8,'ADR Raw Data'!$B$6:$BE$43,'ADR Raw Data'!X$1,FALSE)</f>
        <v>55.578838313575503</v>
      </c>
      <c r="AN8" s="61">
        <f>VLOOKUP($A8,'ADR Raw Data'!$B$6:$BE$43,'ADR Raw Data'!Y$1,FALSE)</f>
        <v>54.0329811799974</v>
      </c>
      <c r="AO8" s="60">
        <f>VLOOKUP($A8,'ADR Raw Data'!$B$6:$BE$43,'ADR Raw Data'!AA$1,FALSE)</f>
        <v>59.961535031390802</v>
      </c>
      <c r="AP8" s="60">
        <f>VLOOKUP($A8,'ADR Raw Data'!$B$6:$BE$43,'ADR Raw Data'!AB$1,FALSE)</f>
        <v>56.0455059558698</v>
      </c>
      <c r="AQ8" s="61">
        <f>VLOOKUP($A8,'ADR Raw Data'!$B$6:$BE$43,'ADR Raw Data'!AC$1,FALSE)</f>
        <v>57.960256012496899</v>
      </c>
      <c r="AR8" s="62">
        <f>VLOOKUP($A8,'ADR Raw Data'!$B$6:$BE$43,'ADR Raw Data'!AE$1,FALSE)</f>
        <v>56.411358043435001</v>
      </c>
      <c r="AS8" s="50"/>
      <c r="AT8" s="64">
        <f>VLOOKUP($A8,'RevPAR Raw Data'!$B$6:$BE$43,'RevPAR Raw Data'!G$1,FALSE)</f>
        <v>118.667719316309</v>
      </c>
      <c r="AU8" s="65">
        <f>VLOOKUP($A8,'RevPAR Raw Data'!$B$6:$BE$43,'RevPAR Raw Data'!H$1,FALSE)</f>
        <v>158.209613879736</v>
      </c>
      <c r="AV8" s="65">
        <f>VLOOKUP($A8,'RevPAR Raw Data'!$B$6:$BE$43,'RevPAR Raw Data'!I$1,FALSE)</f>
        <v>188.984238056013</v>
      </c>
      <c r="AW8" s="65">
        <f>VLOOKUP($A8,'RevPAR Raw Data'!$B$6:$BE$43,'RevPAR Raw Data'!J$1,FALSE)</f>
        <v>184.954118616144</v>
      </c>
      <c r="AX8" s="65">
        <f>VLOOKUP($A8,'RevPAR Raw Data'!$B$6:$BE$43,'RevPAR Raw Data'!K$1,FALSE)</f>
        <v>176.09951503294801</v>
      </c>
      <c r="AY8" s="66">
        <f>VLOOKUP($A8,'RevPAR Raw Data'!$B$6:$BE$43,'RevPAR Raw Data'!L$1,FALSE)</f>
        <v>165.38304098022999</v>
      </c>
      <c r="AZ8" s="65">
        <f>VLOOKUP($A8,'RevPAR Raw Data'!$B$6:$BE$43,'RevPAR Raw Data'!N$1,FALSE)</f>
        <v>150.17969831136699</v>
      </c>
      <c r="BA8" s="65">
        <f>VLOOKUP($A8,'RevPAR Raw Data'!$B$6:$BE$43,'RevPAR Raw Data'!O$1,FALSE)</f>
        <v>144.120600288303</v>
      </c>
      <c r="BB8" s="66">
        <f>VLOOKUP($A8,'RevPAR Raw Data'!$B$6:$BE$43,'RevPAR Raw Data'!P$1,FALSE)</f>
        <v>147.15014929983499</v>
      </c>
      <c r="BC8" s="67">
        <f>VLOOKUP($A8,'RevPAR Raw Data'!$B$6:$BE$43,'RevPAR Raw Data'!R$1,FALSE)</f>
        <v>160.17364335726</v>
      </c>
      <c r="BD8" s="63"/>
      <c r="BE8" s="59">
        <f>VLOOKUP($A8,'RevPAR Raw Data'!$B$6:$BE$43,'RevPAR Raw Data'!T$1,FALSE)</f>
        <v>149.56371269712</v>
      </c>
      <c r="BF8" s="60">
        <f>VLOOKUP($A8,'RevPAR Raw Data'!$B$6:$BE$43,'RevPAR Raw Data'!U$1,FALSE)</f>
        <v>188.685608490438</v>
      </c>
      <c r="BG8" s="60">
        <f>VLOOKUP($A8,'RevPAR Raw Data'!$B$6:$BE$43,'RevPAR Raw Data'!V$1,FALSE)</f>
        <v>215.13522253267601</v>
      </c>
      <c r="BH8" s="60">
        <f>VLOOKUP($A8,'RevPAR Raw Data'!$B$6:$BE$43,'RevPAR Raw Data'!W$1,FALSE)</f>
        <v>217.43263185071999</v>
      </c>
      <c r="BI8" s="60">
        <f>VLOOKUP($A8,'RevPAR Raw Data'!$B$6:$BE$43,'RevPAR Raw Data'!X$1,FALSE)</f>
        <v>202.32819838509999</v>
      </c>
      <c r="BJ8" s="61">
        <f>VLOOKUP($A8,'RevPAR Raw Data'!$B$6:$BE$43,'RevPAR Raw Data'!Y$1,FALSE)</f>
        <v>196.55951112373299</v>
      </c>
      <c r="BK8" s="60">
        <f>VLOOKUP($A8,'RevPAR Raw Data'!$B$6:$BE$43,'RevPAR Raw Data'!AA$1,FALSE)</f>
        <v>154.67890110471799</v>
      </c>
      <c r="BL8" s="60">
        <f>VLOOKUP($A8,'RevPAR Raw Data'!$B$6:$BE$43,'RevPAR Raw Data'!AB$1,FALSE)</f>
        <v>126.015853061082</v>
      </c>
      <c r="BM8" s="61">
        <f>VLOOKUP($A8,'RevPAR Raw Data'!$B$6:$BE$43,'RevPAR Raw Data'!AC$1,FALSE)</f>
        <v>139.78718338364101</v>
      </c>
      <c r="BN8" s="62">
        <f>VLOOKUP($A8,'RevPAR Raw Data'!$B$6:$BE$43,'RevPAR Raw Data'!AE$1,FALSE)</f>
        <v>179.20789098696301</v>
      </c>
    </row>
    <row r="9" spans="1:66" x14ac:dyDescent="0.25">
      <c r="A9" s="76" t="s">
        <v>90</v>
      </c>
      <c r="B9" s="59">
        <f>VLOOKUP($A9,'Occupancy Raw Data'!$B$6:$BE$43,'Occupancy Raw Data'!G$1,FALSE)</f>
        <v>64.210652018151407</v>
      </c>
      <c r="C9" s="60">
        <f>VLOOKUP($A9,'Occupancy Raw Data'!$B$6:$BE$43,'Occupancy Raw Data'!H$1,FALSE)</f>
        <v>74.229758777167405</v>
      </c>
      <c r="D9" s="60">
        <f>VLOOKUP($A9,'Occupancy Raw Data'!$B$6:$BE$43,'Occupancy Raw Data'!I$1,FALSE)</f>
        <v>78.791497492237795</v>
      </c>
      <c r="E9" s="60">
        <f>VLOOKUP($A9,'Occupancy Raw Data'!$B$6:$BE$43,'Occupancy Raw Data'!J$1,FALSE)</f>
        <v>76.677812276092595</v>
      </c>
      <c r="F9" s="60">
        <f>VLOOKUP($A9,'Occupancy Raw Data'!$B$6:$BE$43,'Occupancy Raw Data'!K$1,FALSE)</f>
        <v>76.104609505612601</v>
      </c>
      <c r="G9" s="61">
        <f>VLOOKUP($A9,'Occupancy Raw Data'!$B$6:$BE$43,'Occupancy Raw Data'!L$1,FALSE)</f>
        <v>74.002866013852397</v>
      </c>
      <c r="H9" s="60">
        <f>VLOOKUP($A9,'Occupancy Raw Data'!$B$6:$BE$43,'Occupancy Raw Data'!N$1,FALSE)</f>
        <v>83.448770002388301</v>
      </c>
      <c r="I9" s="60">
        <f>VLOOKUP($A9,'Occupancy Raw Data'!$B$6:$BE$43,'Occupancy Raw Data'!O$1,FALSE)</f>
        <v>87.186529734893696</v>
      </c>
      <c r="J9" s="61">
        <f>VLOOKUP($A9,'Occupancy Raw Data'!$B$6:$BE$43,'Occupancy Raw Data'!P$1,FALSE)</f>
        <v>85.317649868640999</v>
      </c>
      <c r="K9" s="62">
        <f>VLOOKUP($A9,'Occupancy Raw Data'!$B$6:$BE$43,'Occupancy Raw Data'!R$1,FALSE)</f>
        <v>77.235661400934802</v>
      </c>
      <c r="L9" s="63"/>
      <c r="M9" s="59">
        <f>VLOOKUP($A9,'Occupancy Raw Data'!$B$6:$BE$43,'Occupancy Raw Data'!T$1,FALSE)</f>
        <v>33.844876026969096</v>
      </c>
      <c r="N9" s="60">
        <f>VLOOKUP($A9,'Occupancy Raw Data'!$B$6:$BE$43,'Occupancy Raw Data'!U$1,FALSE)</f>
        <v>53.178279725988503</v>
      </c>
      <c r="O9" s="60">
        <f>VLOOKUP($A9,'Occupancy Raw Data'!$B$6:$BE$43,'Occupancy Raw Data'!V$1,FALSE)</f>
        <v>55.337593747836401</v>
      </c>
      <c r="P9" s="60">
        <f>VLOOKUP($A9,'Occupancy Raw Data'!$B$6:$BE$43,'Occupancy Raw Data'!W$1,FALSE)</f>
        <v>52.129933147677903</v>
      </c>
      <c r="Q9" s="60">
        <f>VLOOKUP($A9,'Occupancy Raw Data'!$B$6:$BE$43,'Occupancy Raw Data'!X$1,FALSE)</f>
        <v>46.682554059687199</v>
      </c>
      <c r="R9" s="61">
        <f>VLOOKUP($A9,'Occupancy Raw Data'!$B$6:$BE$43,'Occupancy Raw Data'!Y$1,FALSE)</f>
        <v>48.336149042158802</v>
      </c>
      <c r="S9" s="60">
        <f>VLOOKUP($A9,'Occupancy Raw Data'!$B$6:$BE$43,'Occupancy Raw Data'!AA$1,FALSE)</f>
        <v>29.301931121747302</v>
      </c>
      <c r="T9" s="60">
        <f>VLOOKUP($A9,'Occupancy Raw Data'!$B$6:$BE$43,'Occupancy Raw Data'!AB$1,FALSE)</f>
        <v>28.309382905405901</v>
      </c>
      <c r="U9" s="61">
        <f>VLOOKUP($A9,'Occupancy Raw Data'!$B$6:$BE$43,'Occupancy Raw Data'!AC$1,FALSE)</f>
        <v>28.7928751370649</v>
      </c>
      <c r="V9" s="62">
        <f>VLOOKUP($A9,'Occupancy Raw Data'!$B$6:$BE$43,'Occupancy Raw Data'!AE$1,FALSE)</f>
        <v>41.556782241887099</v>
      </c>
      <c r="W9" s="63"/>
      <c r="X9" s="64">
        <f>VLOOKUP($A9,'ADR Raw Data'!$B$6:$BE$43,'ADR Raw Data'!G$1,FALSE)</f>
        <v>140.06794867026201</v>
      </c>
      <c r="Y9" s="65">
        <f>VLOOKUP($A9,'ADR Raw Data'!$B$6:$BE$43,'ADR Raw Data'!H$1,FALSE)</f>
        <v>153.03029440154401</v>
      </c>
      <c r="Z9" s="65">
        <f>VLOOKUP($A9,'ADR Raw Data'!$B$6:$BE$43,'ADR Raw Data'!I$1,FALSE)</f>
        <v>158.239942406789</v>
      </c>
      <c r="AA9" s="65">
        <f>VLOOKUP($A9,'ADR Raw Data'!$B$6:$BE$43,'ADR Raw Data'!J$1,FALSE)</f>
        <v>155.26966048902</v>
      </c>
      <c r="AB9" s="65">
        <f>VLOOKUP($A9,'ADR Raw Data'!$B$6:$BE$43,'ADR Raw Data'!K$1,FALSE)</f>
        <v>148.20316020712301</v>
      </c>
      <c r="AC9" s="66">
        <f>VLOOKUP($A9,'ADR Raw Data'!$B$6:$BE$43,'ADR Raw Data'!L$1,FALSE)</f>
        <v>151.361434242375</v>
      </c>
      <c r="AD9" s="65">
        <f>VLOOKUP($A9,'ADR Raw Data'!$B$6:$BE$43,'ADR Raw Data'!N$1,FALSE)</f>
        <v>143.10792644533399</v>
      </c>
      <c r="AE9" s="65">
        <f>VLOOKUP($A9,'ADR Raw Data'!$B$6:$BE$43,'ADR Raw Data'!O$1,FALSE)</f>
        <v>145.17521709354801</v>
      </c>
      <c r="AF9" s="66">
        <f>VLOOKUP($A9,'ADR Raw Data'!$B$6:$BE$43,'ADR Raw Data'!P$1,FALSE)</f>
        <v>144.164213730841</v>
      </c>
      <c r="AG9" s="67">
        <f>VLOOKUP($A9,'ADR Raw Data'!$B$6:$BE$43,'ADR Raw Data'!R$1,FALSE)</f>
        <v>149.089907894155</v>
      </c>
      <c r="AH9" s="63"/>
      <c r="AI9" s="59">
        <f>VLOOKUP($A9,'ADR Raw Data'!$B$6:$BE$43,'ADR Raw Data'!T$1,FALSE)</f>
        <v>34.246825296115098</v>
      </c>
      <c r="AJ9" s="60">
        <f>VLOOKUP($A9,'ADR Raw Data'!$B$6:$BE$43,'ADR Raw Data'!U$1,FALSE)</f>
        <v>43.364400145348597</v>
      </c>
      <c r="AK9" s="60">
        <f>VLOOKUP($A9,'ADR Raw Data'!$B$6:$BE$43,'ADR Raw Data'!V$1,FALSE)</f>
        <v>44.628480128087197</v>
      </c>
      <c r="AL9" s="60">
        <f>VLOOKUP($A9,'ADR Raw Data'!$B$6:$BE$43,'ADR Raw Data'!W$1,FALSE)</f>
        <v>42.614457811774201</v>
      </c>
      <c r="AM9" s="60">
        <f>VLOOKUP($A9,'ADR Raw Data'!$B$6:$BE$43,'ADR Raw Data'!X$1,FALSE)</f>
        <v>38.5924613833416</v>
      </c>
      <c r="AN9" s="61">
        <f>VLOOKUP($A9,'ADR Raw Data'!$B$6:$BE$43,'ADR Raw Data'!Y$1,FALSE)</f>
        <v>41.073112778405097</v>
      </c>
      <c r="AO9" s="60">
        <f>VLOOKUP($A9,'ADR Raw Data'!$B$6:$BE$43,'ADR Raw Data'!AA$1,FALSE)</f>
        <v>31.988437326124998</v>
      </c>
      <c r="AP9" s="60">
        <f>VLOOKUP($A9,'ADR Raw Data'!$B$6:$BE$43,'ADR Raw Data'!AB$1,FALSE)</f>
        <v>31.740791910340999</v>
      </c>
      <c r="AQ9" s="61">
        <f>VLOOKUP($A9,'ADR Raw Data'!$B$6:$BE$43,'ADR Raw Data'!AC$1,FALSE)</f>
        <v>31.8567816779555</v>
      </c>
      <c r="AR9" s="62">
        <f>VLOOKUP($A9,'ADR Raw Data'!$B$6:$BE$43,'ADR Raw Data'!AE$1,FALSE)</f>
        <v>38.0450396814878</v>
      </c>
      <c r="AS9" s="50"/>
      <c r="AT9" s="64">
        <f>VLOOKUP($A9,'RevPAR Raw Data'!$B$6:$BE$43,'RevPAR Raw Data'!G$1,FALSE)</f>
        <v>89.938543109625002</v>
      </c>
      <c r="AU9" s="65">
        <f>VLOOKUP($A9,'RevPAR Raw Data'!$B$6:$BE$43,'RevPAR Raw Data'!H$1,FALSE)</f>
        <v>113.594018390255</v>
      </c>
      <c r="AV9" s="65">
        <f>VLOOKUP($A9,'RevPAR Raw Data'!$B$6:$BE$43,'RevPAR Raw Data'!I$1,FALSE)</f>
        <v>124.679620253164</v>
      </c>
      <c r="AW9" s="65">
        <f>VLOOKUP($A9,'RevPAR Raw Data'!$B$6:$BE$43,'RevPAR Raw Data'!J$1,FALSE)</f>
        <v>119.057378791497</v>
      </c>
      <c r="AX9" s="65">
        <f>VLOOKUP($A9,'RevPAR Raw Data'!$B$6:$BE$43,'RevPAR Raw Data'!K$1,FALSE)</f>
        <v>112.78943635060899</v>
      </c>
      <c r="AY9" s="66">
        <f>VLOOKUP($A9,'RevPAR Raw Data'!$B$6:$BE$43,'RevPAR Raw Data'!L$1,FALSE)</f>
        <v>112.01179937902999</v>
      </c>
      <c r="AZ9" s="65">
        <f>VLOOKUP($A9,'RevPAR Raw Data'!$B$6:$BE$43,'RevPAR Raw Data'!N$1,FALSE)</f>
        <v>119.421804394554</v>
      </c>
      <c r="BA9" s="65">
        <f>VLOOKUP($A9,'RevPAR Raw Data'!$B$6:$BE$43,'RevPAR Raw Data'!O$1,FALSE)</f>
        <v>126.573233818963</v>
      </c>
      <c r="BB9" s="66">
        <f>VLOOKUP($A9,'RevPAR Raw Data'!$B$6:$BE$43,'RevPAR Raw Data'!P$1,FALSE)</f>
        <v>122.997519106759</v>
      </c>
      <c r="BC9" s="67">
        <f>VLOOKUP($A9,'RevPAR Raw Data'!$B$6:$BE$43,'RevPAR Raw Data'!R$1,FALSE)</f>
        <v>115.15057644409499</v>
      </c>
      <c r="BD9" s="63"/>
      <c r="BE9" s="59">
        <f>VLOOKUP($A9,'RevPAR Raw Data'!$B$6:$BE$43,'RevPAR Raw Data'!T$1,FALSE)</f>
        <v>79.682496887727098</v>
      </c>
      <c r="BF9" s="60">
        <f>VLOOKUP($A9,'RevPAR Raw Data'!$B$6:$BE$43,'RevPAR Raw Data'!U$1,FALSE)</f>
        <v>119.603121882127</v>
      </c>
      <c r="BG9" s="60">
        <f>VLOOKUP($A9,'RevPAR Raw Data'!$B$6:$BE$43,'RevPAR Raw Data'!V$1,FALSE)</f>
        <v>124.662400905038</v>
      </c>
      <c r="BH9" s="60">
        <f>VLOOKUP($A9,'RevPAR Raw Data'!$B$6:$BE$43,'RevPAR Raw Data'!W$1,FALSE)</f>
        <v>116.959279327975</v>
      </c>
      <c r="BI9" s="60">
        <f>VLOOKUP($A9,'RevPAR Raw Data'!$B$6:$BE$43,'RevPAR Raw Data'!X$1,FALSE)</f>
        <v>103.290962091271</v>
      </c>
      <c r="BJ9" s="61">
        <f>VLOOKUP($A9,'RevPAR Raw Data'!$B$6:$BE$43,'RevPAR Raw Data'!Y$1,FALSE)</f>
        <v>109.26242282938701</v>
      </c>
      <c r="BK9" s="60">
        <f>VLOOKUP($A9,'RevPAR Raw Data'!$B$6:$BE$43,'RevPAR Raw Data'!AA$1,FALSE)</f>
        <v>70.663598320096796</v>
      </c>
      <c r="BL9" s="60">
        <f>VLOOKUP($A9,'RevPAR Raw Data'!$B$6:$BE$43,'RevPAR Raw Data'!AB$1,FALSE)</f>
        <v>69.035797134853496</v>
      </c>
      <c r="BM9" s="61">
        <f>VLOOKUP($A9,'RevPAR Raw Data'!$B$6:$BE$43,'RevPAR Raw Data'!AC$1,FALSE)</f>
        <v>69.822140186241597</v>
      </c>
      <c r="BN9" s="62">
        <f>VLOOKUP($A9,'RevPAR Raw Data'!$B$6:$BE$43,'RevPAR Raw Data'!AE$1,FALSE)</f>
        <v>95.412116217650507</v>
      </c>
    </row>
    <row r="10" spans="1:66" x14ac:dyDescent="0.25">
      <c r="A10" s="76" t="s">
        <v>26</v>
      </c>
      <c r="B10" s="59">
        <f>VLOOKUP($A10,'Occupancy Raw Data'!$B$6:$BE$43,'Occupancy Raw Data'!G$1,FALSE)</f>
        <v>55.868919844713403</v>
      </c>
      <c r="C10" s="60">
        <f>VLOOKUP($A10,'Occupancy Raw Data'!$B$6:$BE$43,'Occupancy Raw Data'!H$1,FALSE)</f>
        <v>67.629595798127397</v>
      </c>
      <c r="D10" s="60">
        <f>VLOOKUP($A10,'Occupancy Raw Data'!$B$6:$BE$43,'Occupancy Raw Data'!I$1,FALSE)</f>
        <v>77.460607444621999</v>
      </c>
      <c r="E10" s="60">
        <f>VLOOKUP($A10,'Occupancy Raw Data'!$B$6:$BE$43,'Occupancy Raw Data'!J$1,FALSE)</f>
        <v>73.509933774834394</v>
      </c>
      <c r="F10" s="60">
        <f>VLOOKUP($A10,'Occupancy Raw Data'!$B$6:$BE$43,'Occupancy Raw Data'!K$1,FALSE)</f>
        <v>65.300296871431797</v>
      </c>
      <c r="G10" s="61">
        <f>VLOOKUP($A10,'Occupancy Raw Data'!$B$6:$BE$43,'Occupancy Raw Data'!L$1,FALSE)</f>
        <v>67.953870746745807</v>
      </c>
      <c r="H10" s="60">
        <f>VLOOKUP($A10,'Occupancy Raw Data'!$B$6:$BE$43,'Occupancy Raw Data'!N$1,FALSE)</f>
        <v>70.095912308746193</v>
      </c>
      <c r="I10" s="60">
        <f>VLOOKUP($A10,'Occupancy Raw Data'!$B$6:$BE$43,'Occupancy Raw Data'!O$1,FALSE)</f>
        <v>74.811600822105504</v>
      </c>
      <c r="J10" s="61">
        <f>VLOOKUP($A10,'Occupancy Raw Data'!$B$6:$BE$43,'Occupancy Raw Data'!P$1,FALSE)</f>
        <v>72.453756565425806</v>
      </c>
      <c r="K10" s="62">
        <f>VLOOKUP($A10,'Occupancy Raw Data'!$B$6:$BE$43,'Occupancy Raw Data'!R$1,FALSE)</f>
        <v>69.239552409225794</v>
      </c>
      <c r="L10" s="63"/>
      <c r="M10" s="59">
        <f>VLOOKUP($A10,'Occupancy Raw Data'!$B$6:$BE$43,'Occupancy Raw Data'!T$1,FALSE)</f>
        <v>25.708916312671001</v>
      </c>
      <c r="N10" s="60">
        <f>VLOOKUP($A10,'Occupancy Raw Data'!$B$6:$BE$43,'Occupancy Raw Data'!U$1,FALSE)</f>
        <v>40.1303062821965</v>
      </c>
      <c r="O10" s="60">
        <f>VLOOKUP($A10,'Occupancy Raw Data'!$B$6:$BE$43,'Occupancy Raw Data'!V$1,FALSE)</f>
        <v>50.428610131343497</v>
      </c>
      <c r="P10" s="60">
        <f>VLOOKUP($A10,'Occupancy Raw Data'!$B$6:$BE$43,'Occupancy Raw Data'!W$1,FALSE)</f>
        <v>41.545170619937998</v>
      </c>
      <c r="Q10" s="60">
        <f>VLOOKUP($A10,'Occupancy Raw Data'!$B$6:$BE$43,'Occupancy Raw Data'!X$1,FALSE)</f>
        <v>27.3277865010973</v>
      </c>
      <c r="R10" s="61">
        <f>VLOOKUP($A10,'Occupancy Raw Data'!$B$6:$BE$43,'Occupancy Raw Data'!Y$1,FALSE)</f>
        <v>37.326388641761497</v>
      </c>
      <c r="S10" s="60">
        <f>VLOOKUP($A10,'Occupancy Raw Data'!$B$6:$BE$43,'Occupancy Raw Data'!AA$1,FALSE)</f>
        <v>15.6002429476094</v>
      </c>
      <c r="T10" s="60">
        <f>VLOOKUP($A10,'Occupancy Raw Data'!$B$6:$BE$43,'Occupancy Raw Data'!AB$1,FALSE)</f>
        <v>19.028389234002301</v>
      </c>
      <c r="U10" s="61">
        <f>VLOOKUP($A10,'Occupancy Raw Data'!$B$6:$BE$43,'Occupancy Raw Data'!AC$1,FALSE)</f>
        <v>17.3450671304449</v>
      </c>
      <c r="V10" s="62">
        <f>VLOOKUP($A10,'Occupancy Raw Data'!$B$6:$BE$43,'Occupancy Raw Data'!AE$1,FALSE)</f>
        <v>30.673860749220399</v>
      </c>
      <c r="W10" s="63"/>
      <c r="X10" s="64">
        <f>VLOOKUP($A10,'ADR Raw Data'!$B$6:$BE$43,'ADR Raw Data'!G$1,FALSE)</f>
        <v>142.53689760882801</v>
      </c>
      <c r="Y10" s="65">
        <f>VLOOKUP($A10,'ADR Raw Data'!$B$6:$BE$43,'ADR Raw Data'!H$1,FALSE)</f>
        <v>167.05034610839101</v>
      </c>
      <c r="Z10" s="65">
        <f>VLOOKUP($A10,'ADR Raw Data'!$B$6:$BE$43,'ADR Raw Data'!I$1,FALSE)</f>
        <v>179.55845518867901</v>
      </c>
      <c r="AA10" s="65">
        <f>VLOOKUP($A10,'ADR Raw Data'!$B$6:$BE$43,'ADR Raw Data'!J$1,FALSE)</f>
        <v>171.95985399192199</v>
      </c>
      <c r="AB10" s="65">
        <f>VLOOKUP($A10,'ADR Raw Data'!$B$6:$BE$43,'ADR Raw Data'!K$1,FALSE)</f>
        <v>152.591342892114</v>
      </c>
      <c r="AC10" s="66">
        <f>VLOOKUP($A10,'ADR Raw Data'!$B$6:$BE$43,'ADR Raw Data'!L$1,FALSE)</f>
        <v>164.15445878280701</v>
      </c>
      <c r="AD10" s="65">
        <f>VLOOKUP($A10,'ADR Raw Data'!$B$6:$BE$43,'ADR Raw Data'!N$1,FALSE)</f>
        <v>136.847442580224</v>
      </c>
      <c r="AE10" s="65">
        <f>VLOOKUP($A10,'ADR Raw Data'!$B$6:$BE$43,'ADR Raw Data'!O$1,FALSE)</f>
        <v>135.51374999999999</v>
      </c>
      <c r="AF10" s="66">
        <f>VLOOKUP($A10,'ADR Raw Data'!$B$6:$BE$43,'ADR Raw Data'!P$1,FALSE)</f>
        <v>136.158895280119</v>
      </c>
      <c r="AG10" s="67">
        <f>VLOOKUP($A10,'ADR Raw Data'!$B$6:$BE$43,'ADR Raw Data'!R$1,FALSE)</f>
        <v>155.784413164342</v>
      </c>
      <c r="AH10" s="63"/>
      <c r="AI10" s="59">
        <f>VLOOKUP($A10,'ADR Raw Data'!$B$6:$BE$43,'ADR Raw Data'!T$1,FALSE)</f>
        <v>41.428191729150399</v>
      </c>
      <c r="AJ10" s="60">
        <f>VLOOKUP($A10,'ADR Raw Data'!$B$6:$BE$43,'ADR Raw Data'!U$1,FALSE)</f>
        <v>50.493991775279703</v>
      </c>
      <c r="AK10" s="60">
        <f>VLOOKUP($A10,'ADR Raw Data'!$B$6:$BE$43,'ADR Raw Data'!V$1,FALSE)</f>
        <v>58.082879147255298</v>
      </c>
      <c r="AL10" s="60">
        <f>VLOOKUP($A10,'ADR Raw Data'!$B$6:$BE$43,'ADR Raw Data'!W$1,FALSE)</f>
        <v>52.976953559316598</v>
      </c>
      <c r="AM10" s="60">
        <f>VLOOKUP($A10,'ADR Raw Data'!$B$6:$BE$43,'ADR Raw Data'!X$1,FALSE)</f>
        <v>42.993646855285398</v>
      </c>
      <c r="AN10" s="61">
        <f>VLOOKUP($A10,'ADR Raw Data'!$B$6:$BE$43,'ADR Raw Data'!Y$1,FALSE)</f>
        <v>50.448463805739202</v>
      </c>
      <c r="AO10" s="60">
        <f>VLOOKUP($A10,'ADR Raw Data'!$B$6:$BE$43,'ADR Raw Data'!AA$1,FALSE)</f>
        <v>35.1292148768961</v>
      </c>
      <c r="AP10" s="60">
        <f>VLOOKUP($A10,'ADR Raw Data'!$B$6:$BE$43,'ADR Raw Data'!AB$1,FALSE)</f>
        <v>31.117899226133499</v>
      </c>
      <c r="AQ10" s="61">
        <f>VLOOKUP($A10,'ADR Raw Data'!$B$6:$BE$43,'ADR Raw Data'!AC$1,FALSE)</f>
        <v>33.057671633642599</v>
      </c>
      <c r="AR10" s="62">
        <f>VLOOKUP($A10,'ADR Raw Data'!$B$6:$BE$43,'ADR Raw Data'!AE$1,FALSE)</f>
        <v>45.793215598125101</v>
      </c>
      <c r="AS10" s="50"/>
      <c r="AT10" s="64">
        <f>VLOOKUP($A10,'RevPAR Raw Data'!$B$6:$BE$43,'RevPAR Raw Data'!G$1,FALSE)</f>
        <v>79.633825074217796</v>
      </c>
      <c r="AU10" s="65">
        <f>VLOOKUP($A10,'RevPAR Raw Data'!$B$6:$BE$43,'RevPAR Raw Data'!H$1,FALSE)</f>
        <v>112.97547385247699</v>
      </c>
      <c r="AV10" s="65">
        <f>VLOOKUP($A10,'RevPAR Raw Data'!$B$6:$BE$43,'RevPAR Raw Data'!I$1,FALSE)</f>
        <v>139.08707010732999</v>
      </c>
      <c r="AW10" s="65">
        <f>VLOOKUP($A10,'RevPAR Raw Data'!$B$6:$BE$43,'RevPAR Raw Data'!J$1,FALSE)</f>
        <v>126.40757478876399</v>
      </c>
      <c r="AX10" s="65">
        <f>VLOOKUP($A10,'RevPAR Raw Data'!$B$6:$BE$43,'RevPAR Raw Data'!K$1,FALSE)</f>
        <v>99.642599908654901</v>
      </c>
      <c r="AY10" s="66">
        <f>VLOOKUP($A10,'RevPAR Raw Data'!$B$6:$BE$43,'RevPAR Raw Data'!L$1,FALSE)</f>
        <v>111.549308746289</v>
      </c>
      <c r="AZ10" s="65">
        <f>VLOOKUP($A10,'RevPAR Raw Data'!$B$6:$BE$43,'RevPAR Raw Data'!N$1,FALSE)</f>
        <v>95.924463347796305</v>
      </c>
      <c r="BA10" s="65">
        <f>VLOOKUP($A10,'RevPAR Raw Data'!$B$6:$BE$43,'RevPAR Raw Data'!O$1,FALSE)</f>
        <v>101.380005709065</v>
      </c>
      <c r="BB10" s="66">
        <f>VLOOKUP($A10,'RevPAR Raw Data'!$B$6:$BE$43,'RevPAR Raw Data'!P$1,FALSE)</f>
        <v>98.652234528431094</v>
      </c>
      <c r="BC10" s="67">
        <f>VLOOKUP($A10,'RevPAR Raw Data'!$B$6:$BE$43,'RevPAR Raw Data'!R$1,FALSE)</f>
        <v>107.86443039832901</v>
      </c>
      <c r="BD10" s="63"/>
      <c r="BE10" s="59">
        <f>VLOOKUP($A10,'RevPAR Raw Data'!$B$6:$BE$43,'RevPAR Raw Data'!T$1,FALSE)</f>
        <v>77.787847183321603</v>
      </c>
      <c r="BF10" s="60">
        <f>VLOOKUP($A10,'RevPAR Raw Data'!$B$6:$BE$43,'RevPAR Raw Data'!U$1,FALSE)</f>
        <v>110.88769161100301</v>
      </c>
      <c r="BG10" s="60">
        <f>VLOOKUP($A10,'RevPAR Raw Data'!$B$6:$BE$43,'RevPAR Raw Data'!V$1,FALSE)</f>
        <v>137.80187795682701</v>
      </c>
      <c r="BH10" s="60">
        <f>VLOOKUP($A10,'RevPAR Raw Data'!$B$6:$BE$43,'RevPAR Raw Data'!W$1,FALSE)</f>
        <v>116.531489924718</v>
      </c>
      <c r="BI10" s="60">
        <f>VLOOKUP($A10,'RevPAR Raw Data'!$B$6:$BE$43,'RevPAR Raw Data'!X$1,FALSE)</f>
        <v>82.070645378031003</v>
      </c>
      <c r="BJ10" s="61">
        <f>VLOOKUP($A10,'RevPAR Raw Data'!$B$6:$BE$43,'RevPAR Raw Data'!Y$1,FALSE)</f>
        <v>106.605442111429</v>
      </c>
      <c r="BK10" s="60">
        <f>VLOOKUP($A10,'RevPAR Raw Data'!$B$6:$BE$43,'RevPAR Raw Data'!AA$1,FALSE)</f>
        <v>56.2097006908891</v>
      </c>
      <c r="BL10" s="60">
        <f>VLOOKUP($A10,'RevPAR Raw Data'!$B$6:$BE$43,'RevPAR Raw Data'!AB$1,FALSE)</f>
        <v>56.067523446329098</v>
      </c>
      <c r="BM10" s="61">
        <f>VLOOKUP($A10,'RevPAR Raw Data'!$B$6:$BE$43,'RevPAR Raw Data'!AC$1,FALSE)</f>
        <v>56.136614100704897</v>
      </c>
      <c r="BN10" s="62">
        <f>VLOOKUP($A10,'RevPAR Raw Data'!$B$6:$BE$43,'RevPAR Raw Data'!AE$1,FALSE)</f>
        <v>90.513623532504695</v>
      </c>
    </row>
    <row r="11" spans="1:66" x14ac:dyDescent="0.25">
      <c r="A11" s="76" t="s">
        <v>24</v>
      </c>
      <c r="B11" s="59">
        <f>VLOOKUP($A11,'Occupancy Raw Data'!$B$6:$BE$43,'Occupancy Raw Data'!G$1,FALSE)</f>
        <v>54.864523374982397</v>
      </c>
      <c r="C11" s="60">
        <f>VLOOKUP($A11,'Occupancy Raw Data'!$B$6:$BE$43,'Occupancy Raw Data'!H$1,FALSE)</f>
        <v>69.858205812157706</v>
      </c>
      <c r="D11" s="60">
        <f>VLOOKUP($A11,'Occupancy Raw Data'!$B$6:$BE$43,'Occupancy Raw Data'!I$1,FALSE)</f>
        <v>71.388459918573602</v>
      </c>
      <c r="E11" s="60">
        <f>VLOOKUP($A11,'Occupancy Raw Data'!$B$6:$BE$43,'Occupancy Raw Data'!J$1,FALSE)</f>
        <v>74.350694931910695</v>
      </c>
      <c r="F11" s="60">
        <f>VLOOKUP($A11,'Occupancy Raw Data'!$B$6:$BE$43,'Occupancy Raw Data'!K$1,FALSE)</f>
        <v>78.688754738172094</v>
      </c>
      <c r="G11" s="61">
        <f>VLOOKUP($A11,'Occupancy Raw Data'!$B$6:$BE$43,'Occupancy Raw Data'!L$1,FALSE)</f>
        <v>69.830127755159296</v>
      </c>
      <c r="H11" s="60">
        <f>VLOOKUP($A11,'Occupancy Raw Data'!$B$6:$BE$43,'Occupancy Raw Data'!N$1,FALSE)</f>
        <v>82.619682717955897</v>
      </c>
      <c r="I11" s="60">
        <f>VLOOKUP($A11,'Occupancy Raw Data'!$B$6:$BE$43,'Occupancy Raw Data'!O$1,FALSE)</f>
        <v>86.045205671767505</v>
      </c>
      <c r="J11" s="61">
        <f>VLOOKUP($A11,'Occupancy Raw Data'!$B$6:$BE$43,'Occupancy Raw Data'!P$1,FALSE)</f>
        <v>84.332444194861694</v>
      </c>
      <c r="K11" s="62">
        <f>VLOOKUP($A11,'Occupancy Raw Data'!$B$6:$BE$43,'Occupancy Raw Data'!R$1,FALSE)</f>
        <v>73.973646737931404</v>
      </c>
      <c r="L11" s="63"/>
      <c r="M11" s="59">
        <f>VLOOKUP($A11,'Occupancy Raw Data'!$B$6:$BE$43,'Occupancy Raw Data'!T$1,FALSE)</f>
        <v>-3.0698960130439201</v>
      </c>
      <c r="N11" s="60">
        <f>VLOOKUP($A11,'Occupancy Raw Data'!$B$6:$BE$43,'Occupancy Raw Data'!U$1,FALSE)</f>
        <v>10.2899469306927</v>
      </c>
      <c r="O11" s="60">
        <f>VLOOKUP($A11,'Occupancy Raw Data'!$B$6:$BE$43,'Occupancy Raw Data'!V$1,FALSE)</f>
        <v>8.5770841543940399</v>
      </c>
      <c r="P11" s="60">
        <f>VLOOKUP($A11,'Occupancy Raw Data'!$B$6:$BE$43,'Occupancy Raw Data'!W$1,FALSE)</f>
        <v>10.8822102095525</v>
      </c>
      <c r="Q11" s="60">
        <f>VLOOKUP($A11,'Occupancy Raw Data'!$B$6:$BE$43,'Occupancy Raw Data'!X$1,FALSE)</f>
        <v>20.600761217040301</v>
      </c>
      <c r="R11" s="61">
        <f>VLOOKUP($A11,'Occupancy Raw Data'!$B$6:$BE$43,'Occupancy Raw Data'!Y$1,FALSE)</f>
        <v>9.7982734653373296</v>
      </c>
      <c r="S11" s="60">
        <f>VLOOKUP($A11,'Occupancy Raw Data'!$B$6:$BE$43,'Occupancy Raw Data'!AA$1,FALSE)</f>
        <v>6.97462167398227</v>
      </c>
      <c r="T11" s="60">
        <f>VLOOKUP($A11,'Occupancy Raw Data'!$B$6:$BE$43,'Occupancy Raw Data'!AB$1,FALSE)</f>
        <v>9.1805183846786207</v>
      </c>
      <c r="U11" s="61">
        <f>VLOOKUP($A11,'Occupancy Raw Data'!$B$6:$BE$43,'Occupancy Raw Data'!AC$1,FALSE)</f>
        <v>8.0887170634252907</v>
      </c>
      <c r="V11" s="62">
        <f>VLOOKUP($A11,'Occupancy Raw Data'!$B$6:$BE$43,'Occupancy Raw Data'!AE$1,FALSE)</f>
        <v>9.2355220777734992</v>
      </c>
      <c r="W11" s="63"/>
      <c r="X11" s="64">
        <f>VLOOKUP($A11,'ADR Raw Data'!$B$6:$BE$43,'ADR Raw Data'!G$1,FALSE)</f>
        <v>123.40990788126901</v>
      </c>
      <c r="Y11" s="65">
        <f>VLOOKUP($A11,'ADR Raw Data'!$B$6:$BE$43,'ADR Raw Data'!H$1,FALSE)</f>
        <v>130.40899115755599</v>
      </c>
      <c r="Z11" s="65">
        <f>VLOOKUP($A11,'ADR Raw Data'!$B$6:$BE$43,'ADR Raw Data'!I$1,FALSE)</f>
        <v>124.93825762045201</v>
      </c>
      <c r="AA11" s="65">
        <f>VLOOKUP($A11,'ADR Raw Data'!$B$6:$BE$43,'ADR Raw Data'!J$1,FALSE)</f>
        <v>126.768995468277</v>
      </c>
      <c r="AB11" s="65">
        <f>VLOOKUP($A11,'ADR Raw Data'!$B$6:$BE$43,'ADR Raw Data'!K$1,FALSE)</f>
        <v>143.32900267618101</v>
      </c>
      <c r="AC11" s="66">
        <f>VLOOKUP($A11,'ADR Raw Data'!$B$6:$BE$43,'ADR Raw Data'!L$1,FALSE)</f>
        <v>130.327292320064</v>
      </c>
      <c r="AD11" s="65">
        <f>VLOOKUP($A11,'ADR Raw Data'!$B$6:$BE$43,'ADR Raw Data'!N$1,FALSE)</f>
        <v>157.128028887</v>
      </c>
      <c r="AE11" s="65">
        <f>VLOOKUP($A11,'ADR Raw Data'!$B$6:$BE$43,'ADR Raw Data'!O$1,FALSE)</f>
        <v>166.46419317996401</v>
      </c>
      <c r="AF11" s="66">
        <f>VLOOKUP($A11,'ADR Raw Data'!$B$6:$BE$43,'ADR Raw Data'!P$1,FALSE)</f>
        <v>161.89091809555501</v>
      </c>
      <c r="AG11" s="67">
        <f>VLOOKUP($A11,'ADR Raw Data'!$B$6:$BE$43,'ADR Raw Data'!R$1,FALSE)</f>
        <v>140.60831932545199</v>
      </c>
      <c r="AH11" s="63"/>
      <c r="AI11" s="59">
        <f>VLOOKUP($A11,'ADR Raw Data'!$B$6:$BE$43,'ADR Raw Data'!T$1,FALSE)</f>
        <v>9.8480602425097707</v>
      </c>
      <c r="AJ11" s="60">
        <f>VLOOKUP($A11,'ADR Raw Data'!$B$6:$BE$43,'ADR Raw Data'!U$1,FALSE)</f>
        <v>22.2437505525204</v>
      </c>
      <c r="AK11" s="60">
        <f>VLOOKUP($A11,'ADR Raw Data'!$B$6:$BE$43,'ADR Raw Data'!V$1,FALSE)</f>
        <v>12.4473040950406</v>
      </c>
      <c r="AL11" s="60">
        <f>VLOOKUP($A11,'ADR Raw Data'!$B$6:$BE$43,'ADR Raw Data'!W$1,FALSE)</f>
        <v>11.2740349493141</v>
      </c>
      <c r="AM11" s="60">
        <f>VLOOKUP($A11,'ADR Raw Data'!$B$6:$BE$43,'ADR Raw Data'!X$1,FALSE)</f>
        <v>16.318765520383501</v>
      </c>
      <c r="AN11" s="61">
        <f>VLOOKUP($A11,'ADR Raw Data'!$B$6:$BE$43,'ADR Raw Data'!Y$1,FALSE)</f>
        <v>14.799808694968</v>
      </c>
      <c r="AO11" s="60">
        <f>VLOOKUP($A11,'ADR Raw Data'!$B$6:$BE$43,'ADR Raw Data'!AA$1,FALSE)</f>
        <v>5.6392872991032696</v>
      </c>
      <c r="AP11" s="60">
        <f>VLOOKUP($A11,'ADR Raw Data'!$B$6:$BE$43,'ADR Raw Data'!AB$1,FALSE)</f>
        <v>9.5392443775202693</v>
      </c>
      <c r="AQ11" s="61">
        <f>VLOOKUP($A11,'ADR Raw Data'!$B$6:$BE$43,'ADR Raw Data'!AC$1,FALSE)</f>
        <v>7.66157239646635</v>
      </c>
      <c r="AR11" s="62">
        <f>VLOOKUP($A11,'ADR Raw Data'!$B$6:$BE$43,'ADR Raw Data'!AE$1,FALSE)</f>
        <v>11.9010401971638</v>
      </c>
      <c r="AS11" s="50"/>
      <c r="AT11" s="64">
        <f>VLOOKUP($A11,'RevPAR Raw Data'!$B$6:$BE$43,'RevPAR Raw Data'!G$1,FALSE)</f>
        <v>67.708257756563199</v>
      </c>
      <c r="AU11" s="65">
        <f>VLOOKUP($A11,'RevPAR Raw Data'!$B$6:$BE$43,'RevPAR Raw Data'!H$1,FALSE)</f>
        <v>91.101381440404296</v>
      </c>
      <c r="AV11" s="65">
        <f>VLOOKUP($A11,'RevPAR Raw Data'!$B$6:$BE$43,'RevPAR Raw Data'!I$1,FALSE)</f>
        <v>89.191497964340797</v>
      </c>
      <c r="AW11" s="65">
        <f>VLOOKUP($A11,'RevPAR Raw Data'!$B$6:$BE$43,'RevPAR Raw Data'!J$1,FALSE)</f>
        <v>94.253629088867001</v>
      </c>
      <c r="AX11" s="65">
        <f>VLOOKUP($A11,'RevPAR Raw Data'!$B$6:$BE$43,'RevPAR Raw Data'!K$1,FALSE)</f>
        <v>112.783807384528</v>
      </c>
      <c r="AY11" s="66">
        <f>VLOOKUP($A11,'RevPAR Raw Data'!$B$6:$BE$43,'RevPAR Raw Data'!L$1,FALSE)</f>
        <v>91.007714726940804</v>
      </c>
      <c r="AZ11" s="65">
        <f>VLOOKUP($A11,'RevPAR Raw Data'!$B$6:$BE$43,'RevPAR Raw Data'!N$1,FALSE)</f>
        <v>129.81867892741801</v>
      </c>
      <c r="BA11" s="65">
        <f>VLOOKUP($A11,'RevPAR Raw Data'!$B$6:$BE$43,'RevPAR Raw Data'!O$1,FALSE)</f>
        <v>143.23445739154801</v>
      </c>
      <c r="BB11" s="66">
        <f>VLOOKUP($A11,'RevPAR Raw Data'!$B$6:$BE$43,'RevPAR Raw Data'!P$1,FALSE)</f>
        <v>136.52656815948299</v>
      </c>
      <c r="BC11" s="67">
        <f>VLOOKUP($A11,'RevPAR Raw Data'!$B$6:$BE$43,'RevPAR Raw Data'!R$1,FALSE)</f>
        <v>104.013101421953</v>
      </c>
      <c r="BD11" s="63"/>
      <c r="BE11" s="59">
        <f>VLOOKUP($A11,'RevPAR Raw Data'!$B$6:$BE$43,'RevPAR Raw Data'!T$1,FALSE)</f>
        <v>6.4758390207188699</v>
      </c>
      <c r="BF11" s="60">
        <f>VLOOKUP($A11,'RevPAR Raw Data'!$B$6:$BE$43,'RevPAR Raw Data'!U$1,FALSE)</f>
        <v>34.822567610463203</v>
      </c>
      <c r="BG11" s="60">
        <f>VLOOKUP($A11,'RevPAR Raw Data'!$B$6:$BE$43,'RevPAR Raw Data'!V$1,FALSE)</f>
        <v>22.092003996619699</v>
      </c>
      <c r="BH11" s="60">
        <f>VLOOKUP($A11,'RevPAR Raw Data'!$B$6:$BE$43,'RevPAR Raw Data'!W$1,FALSE)</f>
        <v>23.3831093411494</v>
      </c>
      <c r="BI11" s="60">
        <f>VLOOKUP($A11,'RevPAR Raw Data'!$B$6:$BE$43,'RevPAR Raw Data'!X$1,FALSE)</f>
        <v>40.281316655846801</v>
      </c>
      <c r="BJ11" s="61">
        <f>VLOOKUP($A11,'RevPAR Raw Data'!$B$6:$BE$43,'RevPAR Raw Data'!Y$1,FALSE)</f>
        <v>26.048207888585001</v>
      </c>
      <c r="BK11" s="60">
        <f>VLOOKUP($A11,'RevPAR Raw Data'!$B$6:$BE$43,'RevPAR Raw Data'!AA$1,FALSE)</f>
        <v>13.0072279273069</v>
      </c>
      <c r="BL11" s="60">
        <f>VLOOKUP($A11,'RevPAR Raw Data'!$B$6:$BE$43,'RevPAR Raw Data'!AB$1,FALSE)</f>
        <v>19.595514846036501</v>
      </c>
      <c r="BM11" s="61">
        <f>VLOOKUP($A11,'RevPAR Raw Data'!$B$6:$BE$43,'RevPAR Raw Data'!AC$1,FALSE)</f>
        <v>16.370012373651299</v>
      </c>
      <c r="BN11" s="62">
        <f>VLOOKUP($A11,'RevPAR Raw Data'!$B$6:$BE$43,'RevPAR Raw Data'!AE$1,FALSE)</f>
        <v>22.235685469831001</v>
      </c>
    </row>
    <row r="12" spans="1:66" x14ac:dyDescent="0.25">
      <c r="A12" s="76" t="s">
        <v>27</v>
      </c>
      <c r="B12" s="59">
        <f>VLOOKUP($A12,'Occupancy Raw Data'!$B$6:$BE$43,'Occupancy Raw Data'!G$1,FALSE)</f>
        <v>65.682005413675398</v>
      </c>
      <c r="C12" s="60">
        <f>VLOOKUP($A12,'Occupancy Raw Data'!$B$6:$BE$43,'Occupancy Raw Data'!H$1,FALSE)</f>
        <v>76.297516770624895</v>
      </c>
      <c r="D12" s="60">
        <f>VLOOKUP($A12,'Occupancy Raw Data'!$B$6:$BE$43,'Occupancy Raw Data'!I$1,FALSE)</f>
        <v>80.251853595386606</v>
      </c>
      <c r="E12" s="60">
        <f>VLOOKUP($A12,'Occupancy Raw Data'!$B$6:$BE$43,'Occupancy Raw Data'!J$1,FALSE)</f>
        <v>78.321760621395697</v>
      </c>
      <c r="F12" s="60">
        <f>VLOOKUP($A12,'Occupancy Raw Data'!$B$6:$BE$43,'Occupancy Raw Data'!K$1,FALSE)</f>
        <v>73.237613275273603</v>
      </c>
      <c r="G12" s="61">
        <f>VLOOKUP($A12,'Occupancy Raw Data'!$B$6:$BE$43,'Occupancy Raw Data'!L$1,FALSE)</f>
        <v>74.758149935271206</v>
      </c>
      <c r="H12" s="60">
        <f>VLOOKUP($A12,'Occupancy Raw Data'!$B$6:$BE$43,'Occupancy Raw Data'!N$1,FALSE)</f>
        <v>79.227962810403596</v>
      </c>
      <c r="I12" s="60">
        <f>VLOOKUP($A12,'Occupancy Raw Data'!$B$6:$BE$43,'Occupancy Raw Data'!O$1,FALSE)</f>
        <v>80.5578439449217</v>
      </c>
      <c r="J12" s="61">
        <f>VLOOKUP($A12,'Occupancy Raw Data'!$B$6:$BE$43,'Occupancy Raw Data'!P$1,FALSE)</f>
        <v>79.892903377662705</v>
      </c>
      <c r="K12" s="62">
        <f>VLOOKUP($A12,'Occupancy Raw Data'!$B$6:$BE$43,'Occupancy Raw Data'!R$1,FALSE)</f>
        <v>76.225222347383095</v>
      </c>
      <c r="L12" s="63"/>
      <c r="M12" s="59">
        <f>VLOOKUP($A12,'Occupancy Raw Data'!$B$6:$BE$43,'Occupancy Raw Data'!T$1,FALSE)</f>
        <v>15.2836192782695</v>
      </c>
      <c r="N12" s="60">
        <f>VLOOKUP($A12,'Occupancy Raw Data'!$B$6:$BE$43,'Occupancy Raw Data'!U$1,FALSE)</f>
        <v>27.473414257546398</v>
      </c>
      <c r="O12" s="60">
        <f>VLOOKUP($A12,'Occupancy Raw Data'!$B$6:$BE$43,'Occupancy Raw Data'!V$1,FALSE)</f>
        <v>30.804810034103799</v>
      </c>
      <c r="P12" s="60">
        <f>VLOOKUP($A12,'Occupancy Raw Data'!$B$6:$BE$43,'Occupancy Raw Data'!W$1,FALSE)</f>
        <v>22.7253327488365</v>
      </c>
      <c r="Q12" s="60">
        <f>VLOOKUP($A12,'Occupancy Raw Data'!$B$6:$BE$43,'Occupancy Raw Data'!X$1,FALSE)</f>
        <v>9.2825382804487901</v>
      </c>
      <c r="R12" s="61">
        <f>VLOOKUP($A12,'Occupancy Raw Data'!$B$6:$BE$43,'Occupancy Raw Data'!Y$1,FALSE)</f>
        <v>20.9616899395647</v>
      </c>
      <c r="S12" s="60">
        <f>VLOOKUP($A12,'Occupancy Raw Data'!$B$6:$BE$43,'Occupancy Raw Data'!AA$1,FALSE)</f>
        <v>-2.7974870630721398</v>
      </c>
      <c r="T12" s="60">
        <f>VLOOKUP($A12,'Occupancy Raw Data'!$B$6:$BE$43,'Occupancy Raw Data'!AB$1,FALSE)</f>
        <v>-6.6290500766095703E-2</v>
      </c>
      <c r="U12" s="61">
        <f>VLOOKUP($A12,'Occupancy Raw Data'!$B$6:$BE$43,'Occupancy Raw Data'!AC$1,FALSE)</f>
        <v>-1.4394434091841899</v>
      </c>
      <c r="V12" s="62">
        <f>VLOOKUP($A12,'Occupancy Raw Data'!$B$6:$BE$43,'Occupancy Raw Data'!AE$1,FALSE)</f>
        <v>13.2533748923472</v>
      </c>
      <c r="W12" s="63"/>
      <c r="X12" s="64">
        <f>VLOOKUP($A12,'ADR Raw Data'!$B$6:$BE$43,'ADR Raw Data'!G$1,FALSE)</f>
        <v>92.810453323777097</v>
      </c>
      <c r="Y12" s="65">
        <f>VLOOKUP($A12,'ADR Raw Data'!$B$6:$BE$43,'ADR Raw Data'!H$1,FALSE)</f>
        <v>94.218843128181305</v>
      </c>
      <c r="Z12" s="65">
        <f>VLOOKUP($A12,'ADR Raw Data'!$B$6:$BE$43,'ADR Raw Data'!I$1,FALSE)</f>
        <v>97.463120692183594</v>
      </c>
      <c r="AA12" s="65">
        <f>VLOOKUP($A12,'ADR Raw Data'!$B$6:$BE$43,'ADR Raw Data'!J$1,FALSE)</f>
        <v>96.014306536438696</v>
      </c>
      <c r="AB12" s="65">
        <f>VLOOKUP($A12,'ADR Raw Data'!$B$6:$BE$43,'ADR Raw Data'!K$1,FALSE)</f>
        <v>95.325735175960105</v>
      </c>
      <c r="AC12" s="66">
        <f>VLOOKUP($A12,'ADR Raw Data'!$B$6:$BE$43,'ADR Raw Data'!L$1,FALSE)</f>
        <v>95.260986115046705</v>
      </c>
      <c r="AD12" s="65">
        <f>VLOOKUP($A12,'ADR Raw Data'!$B$6:$BE$43,'ADR Raw Data'!N$1,FALSE)</f>
        <v>109.09956327985699</v>
      </c>
      <c r="AE12" s="65">
        <f>VLOOKUP($A12,'ADR Raw Data'!$B$6:$BE$43,'ADR Raw Data'!O$1,FALSE)</f>
        <v>111.018863403944</v>
      </c>
      <c r="AF12" s="66">
        <f>VLOOKUP($A12,'ADR Raw Data'!$B$6:$BE$43,'ADR Raw Data'!P$1,FALSE)</f>
        <v>110.067200412462</v>
      </c>
      <c r="AG12" s="67">
        <f>VLOOKUP($A12,'ADR Raw Data'!$B$6:$BE$43,'ADR Raw Data'!R$1,FALSE)</f>
        <v>99.694881997441399</v>
      </c>
      <c r="AH12" s="63"/>
      <c r="AI12" s="59">
        <f>VLOOKUP($A12,'ADR Raw Data'!$B$6:$BE$43,'ADR Raw Data'!T$1,FALSE)</f>
        <v>14.232292164769101</v>
      </c>
      <c r="AJ12" s="60">
        <f>VLOOKUP($A12,'ADR Raw Data'!$B$6:$BE$43,'ADR Raw Data'!U$1,FALSE)</f>
        <v>18.581454362034801</v>
      </c>
      <c r="AK12" s="60">
        <f>VLOOKUP($A12,'ADR Raw Data'!$B$6:$BE$43,'ADR Raw Data'!V$1,FALSE)</f>
        <v>20.9435430680217</v>
      </c>
      <c r="AL12" s="60">
        <f>VLOOKUP($A12,'ADR Raw Data'!$B$6:$BE$43,'ADR Raw Data'!W$1,FALSE)</f>
        <v>19.303381001590399</v>
      </c>
      <c r="AM12" s="60">
        <f>VLOOKUP($A12,'ADR Raw Data'!$B$6:$BE$43,'ADR Raw Data'!X$1,FALSE)</f>
        <v>12.913859180560699</v>
      </c>
      <c r="AN12" s="61">
        <f>VLOOKUP($A12,'ADR Raw Data'!$B$6:$BE$43,'ADR Raw Data'!Y$1,FALSE)</f>
        <v>17.173769767133098</v>
      </c>
      <c r="AO12" s="60">
        <f>VLOOKUP($A12,'ADR Raw Data'!$B$6:$BE$43,'ADR Raw Data'!AA$1,FALSE)</f>
        <v>16.4162891282046</v>
      </c>
      <c r="AP12" s="60">
        <f>VLOOKUP($A12,'ADR Raw Data'!$B$6:$BE$43,'ADR Raw Data'!AB$1,FALSE)</f>
        <v>16.7488853667335</v>
      </c>
      <c r="AQ12" s="61">
        <f>VLOOKUP($A12,'ADR Raw Data'!$B$6:$BE$43,'ADR Raw Data'!AC$1,FALSE)</f>
        <v>16.596964838560201</v>
      </c>
      <c r="AR12" s="62">
        <f>VLOOKUP($A12,'ADR Raw Data'!$B$6:$BE$43,'ADR Raw Data'!AE$1,FALSE)</f>
        <v>16.185103865674598</v>
      </c>
      <c r="AS12" s="50"/>
      <c r="AT12" s="64">
        <f>VLOOKUP($A12,'RevPAR Raw Data'!$B$6:$BE$43,'RevPAR Raw Data'!G$1,FALSE)</f>
        <v>60.9597669765799</v>
      </c>
      <c r="AU12" s="65">
        <f>VLOOKUP($A12,'RevPAR Raw Data'!$B$6:$BE$43,'RevPAR Raw Data'!H$1,FALSE)</f>
        <v>71.886637636812907</v>
      </c>
      <c r="AV12" s="65">
        <f>VLOOKUP($A12,'RevPAR Raw Data'!$B$6:$BE$43,'RevPAR Raw Data'!I$1,FALSE)</f>
        <v>78.215960927386107</v>
      </c>
      <c r="AW12" s="65">
        <f>VLOOKUP($A12,'RevPAR Raw Data'!$B$6:$BE$43,'RevPAR Raw Data'!J$1,FALSE)</f>
        <v>75.200095327762696</v>
      </c>
      <c r="AX12" s="65">
        <f>VLOOKUP($A12,'RevPAR Raw Data'!$B$6:$BE$43,'RevPAR Raw Data'!K$1,FALSE)</f>
        <v>69.814293279981101</v>
      </c>
      <c r="AY12" s="66">
        <f>VLOOKUP($A12,'RevPAR Raw Data'!$B$6:$BE$43,'RevPAR Raw Data'!L$1,FALSE)</f>
        <v>71.215350829704605</v>
      </c>
      <c r="AZ12" s="65">
        <f>VLOOKUP($A12,'RevPAR Raw Data'!$B$6:$BE$43,'RevPAR Raw Data'!N$1,FALSE)</f>
        <v>86.437361421678204</v>
      </c>
      <c r="BA12" s="65">
        <f>VLOOKUP($A12,'RevPAR Raw Data'!$B$6:$BE$43,'RevPAR Raw Data'!O$1,FALSE)</f>
        <v>89.434402730375396</v>
      </c>
      <c r="BB12" s="66">
        <f>VLOOKUP($A12,'RevPAR Raw Data'!$B$6:$BE$43,'RevPAR Raw Data'!P$1,FALSE)</f>
        <v>87.9358820760268</v>
      </c>
      <c r="BC12" s="67">
        <f>VLOOKUP($A12,'RevPAR Raw Data'!$B$6:$BE$43,'RevPAR Raw Data'!R$1,FALSE)</f>
        <v>75.992645471510897</v>
      </c>
      <c r="BD12" s="63"/>
      <c r="BE12" s="59">
        <f>VLOOKUP($A12,'RevPAR Raw Data'!$B$6:$BE$43,'RevPAR Raw Data'!T$1,FALSE)</f>
        <v>31.691120792073001</v>
      </c>
      <c r="BF12" s="60">
        <f>VLOOKUP($A12,'RevPAR Raw Data'!$B$6:$BE$43,'RevPAR Raw Data'!U$1,FALSE)</f>
        <v>51.159828551540102</v>
      </c>
      <c r="BG12" s="60">
        <f>VLOOKUP($A12,'RevPAR Raw Data'!$B$6:$BE$43,'RevPAR Raw Data'!V$1,FALSE)</f>
        <v>58.199971758640501</v>
      </c>
      <c r="BH12" s="60">
        <f>VLOOKUP($A12,'RevPAR Raw Data'!$B$6:$BE$43,'RevPAR Raw Data'!W$1,FALSE)</f>
        <v>46.415471314814098</v>
      </c>
      <c r="BI12" s="60">
        <f>VLOOKUP($A12,'RevPAR Raw Data'!$B$6:$BE$43,'RevPAR Raw Data'!X$1,FALSE)</f>
        <v>23.395131382928302</v>
      </c>
      <c r="BJ12" s="61">
        <f>VLOOKUP($A12,'RevPAR Raw Data'!$B$6:$BE$43,'RevPAR Raw Data'!Y$1,FALSE)</f>
        <v>41.7353720762191</v>
      </c>
      <c r="BK12" s="60">
        <f>VLOOKUP($A12,'RevPAR Raw Data'!$B$6:$BE$43,'RevPAR Raw Data'!AA$1,FALSE)</f>
        <v>13.1595585005344</v>
      </c>
      <c r="BL12" s="60">
        <f>VLOOKUP($A12,'RevPAR Raw Data'!$B$6:$BE$43,'RevPAR Raw Data'!AB$1,FALSE)</f>
        <v>16.6714919459851</v>
      </c>
      <c r="BM12" s="61">
        <f>VLOOKUP($A12,'RevPAR Raw Data'!$B$6:$BE$43,'RevPAR Raw Data'!AC$1,FALSE)</f>
        <v>14.918617512882699</v>
      </c>
      <c r="BN12" s="62">
        <f>VLOOKUP($A12,'RevPAR Raw Data'!$B$6:$BE$43,'RevPAR Raw Data'!AE$1,FALSE)</f>
        <v>31.5835512500555</v>
      </c>
    </row>
    <row r="13" spans="1:66" x14ac:dyDescent="0.25">
      <c r="A13" s="76" t="s">
        <v>91</v>
      </c>
      <c r="B13" s="59">
        <f>VLOOKUP($A13,'Occupancy Raw Data'!$B$6:$BE$43,'Occupancy Raw Data'!G$1,FALSE)</f>
        <v>68.842203548085905</v>
      </c>
      <c r="C13" s="60">
        <f>VLOOKUP($A13,'Occupancy Raw Data'!$B$6:$BE$43,'Occupancy Raw Data'!H$1,FALSE)</f>
        <v>83.436041083099894</v>
      </c>
      <c r="D13" s="60">
        <f>VLOOKUP($A13,'Occupancy Raw Data'!$B$6:$BE$43,'Occupancy Raw Data'!I$1,FALSE)</f>
        <v>87.366946778711394</v>
      </c>
      <c r="E13" s="60">
        <f>VLOOKUP($A13,'Occupancy Raw Data'!$B$6:$BE$43,'Occupancy Raw Data'!J$1,FALSE)</f>
        <v>84.145658263305293</v>
      </c>
      <c r="F13" s="60">
        <f>VLOOKUP($A13,'Occupancy Raw Data'!$B$6:$BE$43,'Occupancy Raw Data'!K$1,FALSE)</f>
        <v>86.890756302520998</v>
      </c>
      <c r="G13" s="61">
        <f>VLOOKUP($A13,'Occupancy Raw Data'!$B$6:$BE$43,'Occupancy Raw Data'!L$1,FALSE)</f>
        <v>82.136321195144703</v>
      </c>
      <c r="H13" s="60">
        <f>VLOOKUP($A13,'Occupancy Raw Data'!$B$6:$BE$43,'Occupancy Raw Data'!N$1,FALSE)</f>
        <v>85.854341736694593</v>
      </c>
      <c r="I13" s="60">
        <f>VLOOKUP($A13,'Occupancy Raw Data'!$B$6:$BE$43,'Occupancy Raw Data'!O$1,FALSE)</f>
        <v>86.405228758169898</v>
      </c>
      <c r="J13" s="61">
        <f>VLOOKUP($A13,'Occupancy Raw Data'!$B$6:$BE$43,'Occupancy Raw Data'!P$1,FALSE)</f>
        <v>86.129785247432295</v>
      </c>
      <c r="K13" s="62">
        <f>VLOOKUP($A13,'Occupancy Raw Data'!$B$6:$BE$43,'Occupancy Raw Data'!R$1,FALSE)</f>
        <v>83.277310924369701</v>
      </c>
      <c r="L13" s="63"/>
      <c r="M13" s="59">
        <f>VLOOKUP($A13,'Occupancy Raw Data'!$B$6:$BE$43,'Occupancy Raw Data'!T$1,FALSE)</f>
        <v>29.285029567382502</v>
      </c>
      <c r="N13" s="60">
        <f>VLOOKUP($A13,'Occupancy Raw Data'!$B$6:$BE$43,'Occupancy Raw Data'!U$1,FALSE)</f>
        <v>49.146275107168499</v>
      </c>
      <c r="O13" s="60">
        <f>VLOOKUP($A13,'Occupancy Raw Data'!$B$6:$BE$43,'Occupancy Raw Data'!V$1,FALSE)</f>
        <v>47.650714460669199</v>
      </c>
      <c r="P13" s="60">
        <f>VLOOKUP($A13,'Occupancy Raw Data'!$B$6:$BE$43,'Occupancy Raw Data'!W$1,FALSE)</f>
        <v>37.680722193396697</v>
      </c>
      <c r="Q13" s="60">
        <f>VLOOKUP($A13,'Occupancy Raw Data'!$B$6:$BE$43,'Occupancy Raw Data'!X$1,FALSE)</f>
        <v>49.850848088312802</v>
      </c>
      <c r="R13" s="61">
        <f>VLOOKUP($A13,'Occupancy Raw Data'!$B$6:$BE$43,'Occupancy Raw Data'!Y$1,FALSE)</f>
        <v>42.863899334925399</v>
      </c>
      <c r="S13" s="60">
        <f>VLOOKUP($A13,'Occupancy Raw Data'!$B$6:$BE$43,'Occupancy Raw Data'!AA$1,FALSE)</f>
        <v>29.360249375248301</v>
      </c>
      <c r="T13" s="60">
        <f>VLOOKUP($A13,'Occupancy Raw Data'!$B$6:$BE$43,'Occupancy Raw Data'!AB$1,FALSE)</f>
        <v>32.047943235954698</v>
      </c>
      <c r="U13" s="61">
        <f>VLOOKUP($A13,'Occupancy Raw Data'!$B$6:$BE$43,'Occupancy Raw Data'!AC$1,FALSE)</f>
        <v>30.694576728763099</v>
      </c>
      <c r="V13" s="62">
        <f>VLOOKUP($A13,'Occupancy Raw Data'!$B$6:$BE$43,'Occupancy Raw Data'!AE$1,FALSE)</f>
        <v>39.038279163761302</v>
      </c>
      <c r="W13" s="63"/>
      <c r="X13" s="64">
        <f>VLOOKUP($A13,'ADR Raw Data'!$B$6:$BE$43,'ADR Raw Data'!G$1,FALSE)</f>
        <v>116.988924454089</v>
      </c>
      <c r="Y13" s="65">
        <f>VLOOKUP($A13,'ADR Raw Data'!$B$6:$BE$43,'ADR Raw Data'!H$1,FALSE)</f>
        <v>135.46878692927399</v>
      </c>
      <c r="Z13" s="65">
        <f>VLOOKUP($A13,'ADR Raw Data'!$B$6:$BE$43,'ADR Raw Data'!I$1,FALSE)</f>
        <v>137.84792454846601</v>
      </c>
      <c r="AA13" s="65">
        <f>VLOOKUP($A13,'ADR Raw Data'!$B$6:$BE$43,'ADR Raw Data'!J$1,FALSE)</f>
        <v>137.01222814025701</v>
      </c>
      <c r="AB13" s="65">
        <f>VLOOKUP($A13,'ADR Raw Data'!$B$6:$BE$43,'ADR Raw Data'!K$1,FALSE)</f>
        <v>129.73124758220499</v>
      </c>
      <c r="AC13" s="66">
        <f>VLOOKUP($A13,'ADR Raw Data'!$B$6:$BE$43,'ADR Raw Data'!L$1,FALSE)</f>
        <v>131.979461622408</v>
      </c>
      <c r="AD13" s="65">
        <f>VLOOKUP($A13,'ADR Raw Data'!$B$6:$BE$43,'ADR Raw Data'!N$1,FALSE)</f>
        <v>117.491075584556</v>
      </c>
      <c r="AE13" s="65">
        <f>VLOOKUP($A13,'ADR Raw Data'!$B$6:$BE$43,'ADR Raw Data'!O$1,FALSE)</f>
        <v>116.810114545061</v>
      </c>
      <c r="AF13" s="66">
        <f>VLOOKUP($A13,'ADR Raw Data'!$B$6:$BE$43,'ADR Raw Data'!P$1,FALSE)</f>
        <v>117.149506206298</v>
      </c>
      <c r="AG13" s="67">
        <f>VLOOKUP($A13,'ADR Raw Data'!$B$6:$BE$43,'ADR Raw Data'!R$1,FALSE)</f>
        <v>127.59719827655201</v>
      </c>
      <c r="AH13" s="63"/>
      <c r="AI13" s="59">
        <f>VLOOKUP($A13,'ADR Raw Data'!$B$6:$BE$43,'ADR Raw Data'!T$1,FALSE)</f>
        <v>34.066925249797102</v>
      </c>
      <c r="AJ13" s="60">
        <f>VLOOKUP($A13,'ADR Raw Data'!$B$6:$BE$43,'ADR Raw Data'!U$1,FALSE)</f>
        <v>46.7800528195827</v>
      </c>
      <c r="AK13" s="60">
        <f>VLOOKUP($A13,'ADR Raw Data'!$B$6:$BE$43,'ADR Raw Data'!V$1,FALSE)</f>
        <v>45.296477792565597</v>
      </c>
      <c r="AL13" s="60">
        <f>VLOOKUP($A13,'ADR Raw Data'!$B$6:$BE$43,'ADR Raw Data'!W$1,FALSE)</f>
        <v>44.682162499914099</v>
      </c>
      <c r="AM13" s="60">
        <f>VLOOKUP($A13,'ADR Raw Data'!$B$6:$BE$43,'ADR Raw Data'!X$1,FALSE)</f>
        <v>42.074690496752801</v>
      </c>
      <c r="AN13" s="61">
        <f>VLOOKUP($A13,'ADR Raw Data'!$B$6:$BE$43,'ADR Raw Data'!Y$1,FALSE)</f>
        <v>43.135548554470802</v>
      </c>
      <c r="AO13" s="60">
        <f>VLOOKUP($A13,'ADR Raw Data'!$B$6:$BE$43,'ADR Raw Data'!AA$1,FALSE)</f>
        <v>31.195086833555401</v>
      </c>
      <c r="AP13" s="60">
        <f>VLOOKUP($A13,'ADR Raw Data'!$B$6:$BE$43,'ADR Raw Data'!AB$1,FALSE)</f>
        <v>30.817904423736898</v>
      </c>
      <c r="AQ13" s="61">
        <f>VLOOKUP($A13,'ADR Raw Data'!$B$6:$BE$43,'ADR Raw Data'!AC$1,FALSE)</f>
        <v>31.004193403648799</v>
      </c>
      <c r="AR13" s="62">
        <f>VLOOKUP($A13,'ADR Raw Data'!$B$6:$BE$43,'ADR Raw Data'!AE$1,FALSE)</f>
        <v>39.707825706892102</v>
      </c>
      <c r="AS13" s="50"/>
      <c r="AT13" s="64">
        <f>VLOOKUP($A13,'RevPAR Raw Data'!$B$6:$BE$43,'RevPAR Raw Data'!G$1,FALSE)</f>
        <v>80.537753501400502</v>
      </c>
      <c r="AU13" s="65">
        <f>VLOOKUP($A13,'RevPAR Raw Data'!$B$6:$BE$43,'RevPAR Raw Data'!H$1,FALSE)</f>
        <v>113.029792717086</v>
      </c>
      <c r="AV13" s="65">
        <f>VLOOKUP($A13,'RevPAR Raw Data'!$B$6:$BE$43,'RevPAR Raw Data'!I$1,FALSE)</f>
        <v>120.433522875816</v>
      </c>
      <c r="AW13" s="65">
        <f>VLOOKUP($A13,'RevPAR Raw Data'!$B$6:$BE$43,'RevPAR Raw Data'!J$1,FALSE)</f>
        <v>115.28984126984101</v>
      </c>
      <c r="AX13" s="65">
        <f>VLOOKUP($A13,'RevPAR Raw Data'!$B$6:$BE$43,'RevPAR Raw Data'!K$1,FALSE)</f>
        <v>112.724462184873</v>
      </c>
      <c r="AY13" s="66">
        <f>VLOOKUP($A13,'RevPAR Raw Data'!$B$6:$BE$43,'RevPAR Raw Data'!L$1,FALSE)</f>
        <v>108.40307450980301</v>
      </c>
      <c r="AZ13" s="65">
        <f>VLOOKUP($A13,'RevPAR Raw Data'!$B$6:$BE$43,'RevPAR Raw Data'!N$1,FALSE)</f>
        <v>100.87118954248299</v>
      </c>
      <c r="BA13" s="65">
        <f>VLOOKUP($A13,'RevPAR Raw Data'!$B$6:$BE$43,'RevPAR Raw Data'!O$1,FALSE)</f>
        <v>100.93004668534</v>
      </c>
      <c r="BB13" s="66">
        <f>VLOOKUP($A13,'RevPAR Raw Data'!$B$6:$BE$43,'RevPAR Raw Data'!P$1,FALSE)</f>
        <v>100.900618113912</v>
      </c>
      <c r="BC13" s="67">
        <f>VLOOKUP($A13,'RevPAR Raw Data'!$B$6:$BE$43,'RevPAR Raw Data'!R$1,FALSE)</f>
        <v>106.259515539549</v>
      </c>
      <c r="BD13" s="63"/>
      <c r="BE13" s="59">
        <f>VLOOKUP($A13,'RevPAR Raw Data'!$B$6:$BE$43,'RevPAR Raw Data'!T$1,FALSE)</f>
        <v>73.328463949280703</v>
      </c>
      <c r="BF13" s="60">
        <f>VLOOKUP($A13,'RevPAR Raw Data'!$B$6:$BE$43,'RevPAR Raw Data'!U$1,FALSE)</f>
        <v>118.916981380742</v>
      </c>
      <c r="BG13" s="60">
        <f>VLOOKUP($A13,'RevPAR Raw Data'!$B$6:$BE$43,'RevPAR Raw Data'!V$1,FALSE)</f>
        <v>114.53128754690999</v>
      </c>
      <c r="BH13" s="60">
        <f>VLOOKUP($A13,'RevPAR Raw Data'!$B$6:$BE$43,'RevPAR Raw Data'!W$1,FALSE)</f>
        <v>99.199446214905606</v>
      </c>
      <c r="BI13" s="60">
        <f>VLOOKUP($A13,'RevPAR Raw Data'!$B$6:$BE$43,'RevPAR Raw Data'!X$1,FALSE)</f>
        <v>112.900128628229</v>
      </c>
      <c r="BJ13" s="61">
        <f>VLOOKUP($A13,'RevPAR Raw Data'!$B$6:$BE$43,'RevPAR Raw Data'!Y$1,FALSE)</f>
        <v>104.48902599935199</v>
      </c>
      <c r="BK13" s="60">
        <f>VLOOKUP($A13,'RevPAR Raw Data'!$B$6:$BE$43,'RevPAR Raw Data'!AA$1,FALSE)</f>
        <v>69.714291495960893</v>
      </c>
      <c r="BL13" s="60">
        <f>VLOOKUP($A13,'RevPAR Raw Data'!$B$6:$BE$43,'RevPAR Raw Data'!AB$1,FALSE)</f>
        <v>72.742352175921695</v>
      </c>
      <c r="BM13" s="61">
        <f>VLOOKUP($A13,'RevPAR Raw Data'!$B$6:$BE$43,'RevPAR Raw Data'!AC$1,FALSE)</f>
        <v>71.215376065829005</v>
      </c>
      <c r="BN13" s="62">
        <f>VLOOKUP($A13,'RevPAR Raw Data'!$B$6:$BE$43,'RevPAR Raw Data'!AE$1,FALSE)</f>
        <v>94.247356719969801</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Data'!$B$6:$BE$43,'Occupancy Raw Data'!G$1,FALSE)</f>
        <v>65.284689120527901</v>
      </c>
      <c r="C15" s="60">
        <f>VLOOKUP($A15,'Occupancy Raw Data'!$B$6:$BE$43,'Occupancy Raw Data'!H$1,FALSE)</f>
        <v>72.539416478969102</v>
      </c>
      <c r="D15" s="60">
        <f>VLOOKUP($A15,'Occupancy Raw Data'!$B$6:$BE$43,'Occupancy Raw Data'!I$1,FALSE)</f>
        <v>74.501073804410396</v>
      </c>
      <c r="E15" s="60">
        <f>VLOOKUP($A15,'Occupancy Raw Data'!$B$6:$BE$43,'Occupancy Raw Data'!J$1,FALSE)</f>
        <v>79.087004347598295</v>
      </c>
      <c r="F15" s="60">
        <f>VLOOKUP($A15,'Occupancy Raw Data'!$B$6:$BE$43,'Occupancy Raw Data'!K$1,FALSE)</f>
        <v>79.110575663925403</v>
      </c>
      <c r="G15" s="61">
        <f>VLOOKUP($A15,'Occupancy Raw Data'!$B$6:$BE$43,'Occupancy Raw Data'!L$1,FALSE)</f>
        <v>74.104551883086202</v>
      </c>
      <c r="H15" s="60">
        <f>VLOOKUP($A15,'Occupancy Raw Data'!$B$6:$BE$43,'Occupancy Raw Data'!N$1,FALSE)</f>
        <v>87.690534806977098</v>
      </c>
      <c r="I15" s="60">
        <f>VLOOKUP($A15,'Occupancy Raw Data'!$B$6:$BE$43,'Occupancy Raw Data'!O$1,FALSE)</f>
        <v>89.251479754858295</v>
      </c>
      <c r="J15" s="61">
        <f>VLOOKUP($A15,'Occupancy Raw Data'!$B$6:$BE$43,'Occupancy Raw Data'!P$1,FALSE)</f>
        <v>88.471007280917703</v>
      </c>
      <c r="K15" s="62">
        <f>VLOOKUP($A15,'Occupancy Raw Data'!$B$6:$BE$43,'Occupancy Raw Data'!R$1,FALSE)</f>
        <v>78.209253425323794</v>
      </c>
      <c r="L15" s="63"/>
      <c r="M15" s="59">
        <f>VLOOKUP($A15,'Occupancy Raw Data'!$B$6:$BE$43,'Occupancy Raw Data'!T$1,FALSE)</f>
        <v>-1.05687232007869</v>
      </c>
      <c r="N15" s="60">
        <f>VLOOKUP($A15,'Occupancy Raw Data'!$B$6:$BE$43,'Occupancy Raw Data'!U$1,FALSE)</f>
        <v>1.21915059078909</v>
      </c>
      <c r="O15" s="60">
        <f>VLOOKUP($A15,'Occupancy Raw Data'!$B$6:$BE$43,'Occupancy Raw Data'!V$1,FALSE)</f>
        <v>-0.62521426467475905</v>
      </c>
      <c r="P15" s="60">
        <f>VLOOKUP($A15,'Occupancy Raw Data'!$B$6:$BE$43,'Occupancy Raw Data'!W$1,FALSE)</f>
        <v>2.11124838178505</v>
      </c>
      <c r="Q15" s="60">
        <f>VLOOKUP($A15,'Occupancy Raw Data'!$B$6:$BE$43,'Occupancy Raw Data'!X$1,FALSE)</f>
        <v>-1.54105459504785</v>
      </c>
      <c r="R15" s="61">
        <f>VLOOKUP($A15,'Occupancy Raw Data'!$B$6:$BE$43,'Occupancy Raw Data'!Y$1,FALSE)</f>
        <v>2.8245460162751999E-2</v>
      </c>
      <c r="S15" s="60">
        <f>VLOOKUP($A15,'Occupancy Raw Data'!$B$6:$BE$43,'Occupancy Raw Data'!AA$1,FALSE)</f>
        <v>-3.8245881537996098</v>
      </c>
      <c r="T15" s="60">
        <f>VLOOKUP($A15,'Occupancy Raw Data'!$B$6:$BE$43,'Occupancy Raw Data'!AB$1,FALSE)</f>
        <v>-2.5281576402927</v>
      </c>
      <c r="U15" s="61">
        <f>VLOOKUP($A15,'Occupancy Raw Data'!$B$6:$BE$43,'Occupancy Raw Data'!AC$1,FALSE)</f>
        <v>-3.1749940724464301</v>
      </c>
      <c r="V15" s="62">
        <f>VLOOKUP($A15,'Occupancy Raw Data'!$B$6:$BE$43,'Occupancy Raw Data'!AE$1,FALSE)</f>
        <v>-1.0299851175368</v>
      </c>
      <c r="W15" s="63"/>
      <c r="X15" s="64">
        <f>VLOOKUP($A15,'ADR Raw Data'!$B$6:$BE$43,'ADR Raw Data'!G$1,FALSE)</f>
        <v>132.785274389216</v>
      </c>
      <c r="Y15" s="65">
        <f>VLOOKUP($A15,'ADR Raw Data'!$B$6:$BE$43,'ADR Raw Data'!H$1,FALSE)</f>
        <v>134.02457849947601</v>
      </c>
      <c r="Z15" s="65">
        <f>VLOOKUP($A15,'ADR Raw Data'!$B$6:$BE$43,'ADR Raw Data'!I$1,FALSE)</f>
        <v>134.955237105392</v>
      </c>
      <c r="AA15" s="65">
        <f>VLOOKUP($A15,'ADR Raw Data'!$B$6:$BE$43,'ADR Raw Data'!J$1,FALSE)</f>
        <v>139.002792373414</v>
      </c>
      <c r="AB15" s="65">
        <f>VLOOKUP($A15,'ADR Raw Data'!$B$6:$BE$43,'ADR Raw Data'!K$1,FALSE)</f>
        <v>141.687222555121</v>
      </c>
      <c r="AC15" s="66">
        <f>VLOOKUP($A15,'ADR Raw Data'!$B$6:$BE$43,'ADR Raw Data'!L$1,FALSE)</f>
        <v>136.69198734670201</v>
      </c>
      <c r="AD15" s="65">
        <f>VLOOKUP($A15,'ADR Raw Data'!$B$6:$BE$43,'ADR Raw Data'!N$1,FALSE)</f>
        <v>185.140979120124</v>
      </c>
      <c r="AE15" s="65">
        <f>VLOOKUP($A15,'ADR Raw Data'!$B$6:$BE$43,'ADR Raw Data'!O$1,FALSE)</f>
        <v>194.19993913962</v>
      </c>
      <c r="AF15" s="66">
        <f>VLOOKUP($A15,'ADR Raw Data'!$B$6:$BE$43,'ADR Raw Data'!P$1,FALSE)</f>
        <v>189.710417242451</v>
      </c>
      <c r="AG15" s="67">
        <f>VLOOKUP($A15,'ADR Raw Data'!$B$6:$BE$43,'ADR Raw Data'!R$1,FALSE)</f>
        <v>153.827679432434</v>
      </c>
      <c r="AH15" s="63"/>
      <c r="AI15" s="59">
        <f>VLOOKUP($A15,'ADR Raw Data'!$B$6:$BE$43,'ADR Raw Data'!T$1,FALSE)</f>
        <v>5.2422402841978899</v>
      </c>
      <c r="AJ15" s="60">
        <f>VLOOKUP($A15,'ADR Raw Data'!$B$6:$BE$43,'ADR Raw Data'!U$1,FALSE)</f>
        <v>7.02042635707559</v>
      </c>
      <c r="AK15" s="60">
        <f>VLOOKUP($A15,'ADR Raw Data'!$B$6:$BE$43,'ADR Raw Data'!V$1,FALSE)</f>
        <v>5.8652063298161403</v>
      </c>
      <c r="AL15" s="60">
        <f>VLOOKUP($A15,'ADR Raw Data'!$B$6:$BE$43,'ADR Raw Data'!W$1,FALSE)</f>
        <v>7.8426716970866304</v>
      </c>
      <c r="AM15" s="60">
        <f>VLOOKUP($A15,'ADR Raw Data'!$B$6:$BE$43,'ADR Raw Data'!X$1,FALSE)</f>
        <v>6.0415372831618104</v>
      </c>
      <c r="AN15" s="61">
        <f>VLOOKUP($A15,'ADR Raw Data'!$B$6:$BE$43,'ADR Raw Data'!Y$1,FALSE)</f>
        <v>6.42633462840036</v>
      </c>
      <c r="AO15" s="60">
        <f>VLOOKUP($A15,'ADR Raw Data'!$B$6:$BE$43,'ADR Raw Data'!AA$1,FALSE)</f>
        <v>3.0216087764372102</v>
      </c>
      <c r="AP15" s="60">
        <f>VLOOKUP($A15,'ADR Raw Data'!$B$6:$BE$43,'ADR Raw Data'!AB$1,FALSE)</f>
        <v>2.4231277910419302</v>
      </c>
      <c r="AQ15" s="61">
        <f>VLOOKUP($A15,'ADR Raw Data'!$B$6:$BE$43,'ADR Raw Data'!AC$1,FALSE)</f>
        <v>2.7301354409421199</v>
      </c>
      <c r="AR15" s="62">
        <f>VLOOKUP($A15,'ADR Raw Data'!$B$6:$BE$43,'ADR Raw Data'!AE$1,FALSE)</f>
        <v>4.6342823040896501</v>
      </c>
      <c r="AS15" s="50"/>
      <c r="AT15" s="64">
        <f>VLOOKUP($A15,'RevPAR Raw Data'!$B$6:$BE$43,'RevPAR Raw Data'!G$1,FALSE)</f>
        <v>86.688453582839998</v>
      </c>
      <c r="AU15" s="65">
        <f>VLOOKUP($A15,'RevPAR Raw Data'!$B$6:$BE$43,'RevPAR Raw Data'!H$1,FALSE)</f>
        <v>97.220647181918096</v>
      </c>
      <c r="AV15" s="65">
        <f>VLOOKUP($A15,'RevPAR Raw Data'!$B$6:$BE$43,'RevPAR Raw Data'!I$1,FALSE)</f>
        <v>100.543100798805</v>
      </c>
      <c r="AW15" s="65">
        <f>VLOOKUP($A15,'RevPAR Raw Data'!$B$6:$BE$43,'RevPAR Raw Data'!J$1,FALSE)</f>
        <v>109.93314444764501</v>
      </c>
      <c r="AX15" s="65">
        <f>VLOOKUP($A15,'RevPAR Raw Data'!$B$6:$BE$43,'RevPAR Raw Data'!K$1,FALSE)</f>
        <v>112.089577405583</v>
      </c>
      <c r="AY15" s="66">
        <f>VLOOKUP($A15,'RevPAR Raw Data'!$B$6:$BE$43,'RevPAR Raw Data'!L$1,FALSE)</f>
        <v>101.294984683358</v>
      </c>
      <c r="AZ15" s="65">
        <f>VLOOKUP($A15,'RevPAR Raw Data'!$B$6:$BE$43,'RevPAR Raw Data'!N$1,FALSE)</f>
        <v>162.35111473731001</v>
      </c>
      <c r="BA15" s="65">
        <f>VLOOKUP($A15,'RevPAR Raw Data'!$B$6:$BE$43,'RevPAR Raw Data'!O$1,FALSE)</f>
        <v>173.326319365145</v>
      </c>
      <c r="BB15" s="66">
        <f>VLOOKUP($A15,'RevPAR Raw Data'!$B$6:$BE$43,'RevPAR Raw Data'!P$1,FALSE)</f>
        <v>167.838717051228</v>
      </c>
      <c r="BC15" s="67">
        <f>VLOOKUP($A15,'RevPAR Raw Data'!$B$6:$BE$43,'RevPAR Raw Data'!R$1,FALSE)</f>
        <v>120.307479645607</v>
      </c>
      <c r="BD15" s="63"/>
      <c r="BE15" s="59">
        <f>VLOOKUP($A15,'RevPAR Raw Data'!$B$6:$BE$43,'RevPAR Raw Data'!T$1,FALSE)</f>
        <v>4.1299641776034903</v>
      </c>
      <c r="BF15" s="60">
        <f>VLOOKUP($A15,'RevPAR Raw Data'!$B$6:$BE$43,'RevPAR Raw Data'!U$1,FALSE)</f>
        <v>8.3251665172728906</v>
      </c>
      <c r="BG15" s="60">
        <f>VLOOKUP($A15,'RevPAR Raw Data'!$B$6:$BE$43,'RevPAR Raw Data'!V$1,FALSE)</f>
        <v>5.2033219585147599</v>
      </c>
      <c r="BH15" s="60">
        <f>VLOOKUP($A15,'RevPAR Raw Data'!$B$6:$BE$43,'RevPAR Raw Data'!W$1,FALSE)</f>
        <v>10.119498358165099</v>
      </c>
      <c r="BI15" s="60">
        <f>VLOOKUP($A15,'RevPAR Raw Data'!$B$6:$BE$43,'RevPAR Raw Data'!X$1,FALSE)</f>
        <v>4.4073793002002599</v>
      </c>
      <c r="BJ15" s="61">
        <f>VLOOKUP($A15,'RevPAR Raw Data'!$B$6:$BE$43,'RevPAR Raw Data'!Y$1,FALSE)</f>
        <v>6.4563952363504997</v>
      </c>
      <c r="BK15" s="60">
        <f>VLOOKUP($A15,'RevPAR Raw Data'!$B$6:$BE$43,'RevPAR Raw Data'!AA$1,FALSE)</f>
        <v>-0.918543468680182</v>
      </c>
      <c r="BL15" s="60">
        <f>VLOOKUP($A15,'RevPAR Raw Data'!$B$6:$BE$43,'RevPAR Raw Data'!AB$1,FALSE)</f>
        <v>-0.16629033963405501</v>
      </c>
      <c r="BM15" s="61">
        <f>VLOOKUP($A15,'RevPAR Raw Data'!$B$6:$BE$43,'RevPAR Raw Data'!AC$1,FALSE)</f>
        <v>-0.53154026992398296</v>
      </c>
      <c r="BN15" s="62">
        <f>VLOOKUP($A15,'RevPAR Raw Data'!$B$6:$BE$43,'RevPAR Raw Data'!AE$1,FALSE)</f>
        <v>3.5565647685160799</v>
      </c>
    </row>
    <row r="16" spans="1:66" x14ac:dyDescent="0.25">
      <c r="A16" s="76" t="s">
        <v>92</v>
      </c>
      <c r="B16" s="59">
        <f>VLOOKUP($A16,'Occupancy Raw Data'!$B$6:$BE$43,'Occupancy Raw Data'!G$1,FALSE)</f>
        <v>71.860262008733599</v>
      </c>
      <c r="C16" s="60">
        <f>VLOOKUP($A16,'Occupancy Raw Data'!$B$6:$BE$43,'Occupancy Raw Data'!H$1,FALSE)</f>
        <v>85.030567685589503</v>
      </c>
      <c r="D16" s="60">
        <f>VLOOKUP($A16,'Occupancy Raw Data'!$B$6:$BE$43,'Occupancy Raw Data'!I$1,FALSE)</f>
        <v>88.803493449781598</v>
      </c>
      <c r="E16" s="60">
        <f>VLOOKUP($A16,'Occupancy Raw Data'!$B$6:$BE$43,'Occupancy Raw Data'!J$1,FALSE)</f>
        <v>90.288209606986797</v>
      </c>
      <c r="F16" s="60">
        <f>VLOOKUP($A16,'Occupancy Raw Data'!$B$6:$BE$43,'Occupancy Raw Data'!K$1,FALSE)</f>
        <v>86.689956331877696</v>
      </c>
      <c r="G16" s="61">
        <f>VLOOKUP($A16,'Occupancy Raw Data'!$B$6:$BE$43,'Occupancy Raw Data'!L$1,FALSE)</f>
        <v>84.534497816593799</v>
      </c>
      <c r="H16" s="60">
        <f>VLOOKUP($A16,'Occupancy Raw Data'!$B$6:$BE$43,'Occupancy Raw Data'!N$1,FALSE)</f>
        <v>90.393013100436605</v>
      </c>
      <c r="I16" s="60">
        <f>VLOOKUP($A16,'Occupancy Raw Data'!$B$6:$BE$43,'Occupancy Raw Data'!O$1,FALSE)</f>
        <v>89.676855895196496</v>
      </c>
      <c r="J16" s="61">
        <f>VLOOKUP($A16,'Occupancy Raw Data'!$B$6:$BE$43,'Occupancy Raw Data'!P$1,FALSE)</f>
        <v>90.034934497816494</v>
      </c>
      <c r="K16" s="62">
        <f>VLOOKUP($A16,'Occupancy Raw Data'!$B$6:$BE$43,'Occupancy Raw Data'!R$1,FALSE)</f>
        <v>86.106051154086003</v>
      </c>
      <c r="L16" s="63"/>
      <c r="M16" s="59">
        <f>VLOOKUP($A16,'Occupancy Raw Data'!$B$6:$BE$43,'Occupancy Raw Data'!T$1,FALSE)</f>
        <v>-2.16409036860879</v>
      </c>
      <c r="N16" s="60">
        <f>VLOOKUP($A16,'Occupancy Raw Data'!$B$6:$BE$43,'Occupancy Raw Data'!U$1,FALSE)</f>
        <v>2.3118957545187002</v>
      </c>
      <c r="O16" s="60">
        <f>VLOOKUP($A16,'Occupancy Raw Data'!$B$6:$BE$43,'Occupancy Raw Data'!V$1,FALSE)</f>
        <v>3.0819140308191399</v>
      </c>
      <c r="P16" s="60">
        <f>VLOOKUP($A16,'Occupancy Raw Data'!$B$6:$BE$43,'Occupancy Raw Data'!W$1,FALSE)</f>
        <v>1.8120937561552</v>
      </c>
      <c r="Q16" s="60">
        <f>VLOOKUP($A16,'Occupancy Raw Data'!$B$6:$BE$43,'Occupancy Raw Data'!X$1,FALSE)</f>
        <v>-0.28129395218002801</v>
      </c>
      <c r="R16" s="61">
        <f>VLOOKUP($A16,'Occupancy Raw Data'!$B$6:$BE$43,'Occupancy Raw Data'!Y$1,FALSE)</f>
        <v>1.03970938243768</v>
      </c>
      <c r="S16" s="60">
        <f>VLOOKUP($A16,'Occupancy Raw Data'!$B$6:$BE$43,'Occupancy Raw Data'!AA$1,FALSE)</f>
        <v>-4.0600667408231299</v>
      </c>
      <c r="T16" s="60">
        <f>VLOOKUP($A16,'Occupancy Raw Data'!$B$6:$BE$43,'Occupancy Raw Data'!AB$1,FALSE)</f>
        <v>-5.50340511687833</v>
      </c>
      <c r="U16" s="61">
        <f>VLOOKUP($A16,'Occupancy Raw Data'!$B$6:$BE$43,'Occupancy Raw Data'!AC$1,FALSE)</f>
        <v>-4.7843354576521602</v>
      </c>
      <c r="V16" s="62">
        <f>VLOOKUP($A16,'Occupancy Raw Data'!$B$6:$BE$43,'Occupancy Raw Data'!AE$1,FALSE)</f>
        <v>-0.77352196917414295</v>
      </c>
      <c r="W16" s="63"/>
      <c r="X16" s="64">
        <f>VLOOKUP($A16,'ADR Raw Data'!$B$6:$BE$43,'ADR Raw Data'!G$1,FALSE)</f>
        <v>95.370963028682496</v>
      </c>
      <c r="Y16" s="65">
        <f>VLOOKUP($A16,'ADR Raw Data'!$B$6:$BE$43,'ADR Raw Data'!H$1,FALSE)</f>
        <v>100.800374342645</v>
      </c>
      <c r="Z16" s="65">
        <f>VLOOKUP($A16,'ADR Raw Data'!$B$6:$BE$43,'ADR Raw Data'!I$1,FALSE)</f>
        <v>102.515959421715</v>
      </c>
      <c r="AA16" s="65">
        <f>VLOOKUP($A16,'ADR Raw Data'!$B$6:$BE$43,'ADR Raw Data'!J$1,FALSE)</f>
        <v>105.471274424453</v>
      </c>
      <c r="AB16" s="65">
        <f>VLOOKUP($A16,'ADR Raw Data'!$B$6:$BE$43,'ADR Raw Data'!K$1,FALSE)</f>
        <v>104.196170280072</v>
      </c>
      <c r="AC16" s="66">
        <f>VLOOKUP($A16,'ADR Raw Data'!$B$6:$BE$43,'ADR Raw Data'!L$1,FALSE)</f>
        <v>101.931982498553</v>
      </c>
      <c r="AD16" s="65">
        <f>VLOOKUP($A16,'ADR Raw Data'!$B$6:$BE$43,'ADR Raw Data'!N$1,FALSE)</f>
        <v>132.90613657970999</v>
      </c>
      <c r="AE16" s="65">
        <f>VLOOKUP($A16,'ADR Raw Data'!$B$6:$BE$43,'ADR Raw Data'!O$1,FALSE)</f>
        <v>133.46421355667999</v>
      </c>
      <c r="AF16" s="66">
        <f>VLOOKUP($A16,'ADR Raw Data'!$B$6:$BE$43,'ADR Raw Data'!P$1,FALSE)</f>
        <v>133.18406530216299</v>
      </c>
      <c r="AG16" s="67">
        <f>VLOOKUP($A16,'ADR Raw Data'!$B$6:$BE$43,'ADR Raw Data'!R$1,FALSE)</f>
        <v>111.268572802619</v>
      </c>
      <c r="AH16" s="63"/>
      <c r="AI16" s="59">
        <f>VLOOKUP($A16,'ADR Raw Data'!$B$6:$BE$43,'ADR Raw Data'!T$1,FALSE)</f>
        <v>11.877456258223299</v>
      </c>
      <c r="AJ16" s="60">
        <f>VLOOKUP($A16,'ADR Raw Data'!$B$6:$BE$43,'ADR Raw Data'!U$1,FALSE)</f>
        <v>14.610341025274399</v>
      </c>
      <c r="AK16" s="60">
        <f>VLOOKUP($A16,'ADR Raw Data'!$B$6:$BE$43,'ADR Raw Data'!V$1,FALSE)</f>
        <v>13.779960911041201</v>
      </c>
      <c r="AL16" s="60">
        <f>VLOOKUP($A16,'ADR Raw Data'!$B$6:$BE$43,'ADR Raw Data'!W$1,FALSE)</f>
        <v>16.2245151110568</v>
      </c>
      <c r="AM16" s="60">
        <f>VLOOKUP($A16,'ADR Raw Data'!$B$6:$BE$43,'ADR Raw Data'!X$1,FALSE)</f>
        <v>13.524073791707499</v>
      </c>
      <c r="AN16" s="61">
        <f>VLOOKUP($A16,'ADR Raw Data'!$B$6:$BE$43,'ADR Raw Data'!Y$1,FALSE)</f>
        <v>14.1354932913517</v>
      </c>
      <c r="AO16" s="60">
        <f>VLOOKUP($A16,'ADR Raw Data'!$B$6:$BE$43,'ADR Raw Data'!AA$1,FALSE)</f>
        <v>10.2387615917237</v>
      </c>
      <c r="AP16" s="60">
        <f>VLOOKUP($A16,'ADR Raw Data'!$B$6:$BE$43,'ADR Raw Data'!AB$1,FALSE)</f>
        <v>5.7500603918562598</v>
      </c>
      <c r="AQ16" s="61">
        <f>VLOOKUP($A16,'ADR Raw Data'!$B$6:$BE$43,'ADR Raw Data'!AC$1,FALSE)</f>
        <v>7.93327531821381</v>
      </c>
      <c r="AR16" s="62">
        <f>VLOOKUP($A16,'ADR Raw Data'!$B$6:$BE$43,'ADR Raw Data'!AE$1,FALSE)</f>
        <v>11.357273898624101</v>
      </c>
      <c r="AS16" s="50"/>
      <c r="AT16" s="64">
        <f>VLOOKUP($A16,'RevPAR Raw Data'!$B$6:$BE$43,'RevPAR Raw Data'!G$1,FALSE)</f>
        <v>68.533823912663706</v>
      </c>
      <c r="AU16" s="65">
        <f>VLOOKUP($A16,'RevPAR Raw Data'!$B$6:$BE$43,'RevPAR Raw Data'!H$1,FALSE)</f>
        <v>85.711130532751</v>
      </c>
      <c r="AV16" s="65">
        <f>VLOOKUP($A16,'RevPAR Raw Data'!$B$6:$BE$43,'RevPAR Raw Data'!I$1,FALSE)</f>
        <v>91.037753310043598</v>
      </c>
      <c r="AW16" s="65">
        <f>VLOOKUP($A16,'RevPAR Raw Data'!$B$6:$BE$43,'RevPAR Raw Data'!J$1,FALSE)</f>
        <v>95.228125327510895</v>
      </c>
      <c r="AX16" s="65">
        <f>VLOOKUP($A16,'RevPAR Raw Data'!$B$6:$BE$43,'RevPAR Raw Data'!K$1,FALSE)</f>
        <v>90.327614515283798</v>
      </c>
      <c r="AY16" s="66">
        <f>VLOOKUP($A16,'RevPAR Raw Data'!$B$6:$BE$43,'RevPAR Raw Data'!L$1,FALSE)</f>
        <v>86.167689519650594</v>
      </c>
      <c r="AZ16" s="65">
        <f>VLOOKUP($A16,'RevPAR Raw Data'!$B$6:$BE$43,'RevPAR Raw Data'!N$1,FALSE)</f>
        <v>120.137861449781</v>
      </c>
      <c r="BA16" s="65">
        <f>VLOOKUP($A16,'RevPAR Raw Data'!$B$6:$BE$43,'RevPAR Raw Data'!O$1,FALSE)</f>
        <v>119.686510462882</v>
      </c>
      <c r="BB16" s="66">
        <f>VLOOKUP($A16,'RevPAR Raw Data'!$B$6:$BE$43,'RevPAR Raw Data'!P$1,FALSE)</f>
        <v>119.912185956331</v>
      </c>
      <c r="BC16" s="67">
        <f>VLOOKUP($A16,'RevPAR Raw Data'!$B$6:$BE$43,'RevPAR Raw Data'!R$1,FALSE)</f>
        <v>95.808974215845197</v>
      </c>
      <c r="BD16" s="63"/>
      <c r="BE16" s="59">
        <f>VLOOKUP($A16,'RevPAR Raw Data'!$B$6:$BE$43,'RevPAR Raw Data'!T$1,FALSE)</f>
        <v>9.4563270026945894</v>
      </c>
      <c r="BF16" s="60">
        <f>VLOOKUP($A16,'RevPAR Raw Data'!$B$6:$BE$43,'RevPAR Raw Data'!U$1,FALSE)</f>
        <v>17.2600126336771</v>
      </c>
      <c r="BG16" s="60">
        <f>VLOOKUP($A16,'RevPAR Raw Data'!$B$6:$BE$43,'RevPAR Raw Data'!V$1,FALSE)</f>
        <v>17.2865614906191</v>
      </c>
      <c r="BH16" s="60">
        <f>VLOOKUP($A16,'RevPAR Raw Data'!$B$6:$BE$43,'RevPAR Raw Data'!W$1,FALSE)</f>
        <v>18.330612292505901</v>
      </c>
      <c r="BI16" s="60">
        <f>VLOOKUP($A16,'RevPAR Raw Data'!$B$6:$BE$43,'RevPAR Raw Data'!X$1,FALSE)</f>
        <v>13.2047374378631</v>
      </c>
      <c r="BJ16" s="61">
        <f>VLOOKUP($A16,'RevPAR Raw Data'!$B$6:$BE$43,'RevPAR Raw Data'!Y$1,FALSE)</f>
        <v>15.3221707237934</v>
      </c>
      <c r="BK16" s="60">
        <f>VLOOKUP($A16,'RevPAR Raw Data'!$B$6:$BE$43,'RevPAR Raw Data'!AA$1,FALSE)</f>
        <v>5.76299429684288</v>
      </c>
      <c r="BL16" s="60">
        <f>VLOOKUP($A16,'RevPAR Raw Data'!$B$6:$BE$43,'RevPAR Raw Data'!AB$1,FALSE)</f>
        <v>-6.9793842851079299E-2</v>
      </c>
      <c r="BM16" s="61">
        <f>VLOOKUP($A16,'RevPAR Raw Data'!$B$6:$BE$43,'RevPAR Raw Data'!AC$1,FALSE)</f>
        <v>2.76938535655917</v>
      </c>
      <c r="BN16" s="62">
        <f>VLOOKUP($A16,'RevPAR Raw Data'!$B$6:$BE$43,'RevPAR Raw Data'!AE$1,FALSE)</f>
        <v>10.4959009207448</v>
      </c>
    </row>
    <row r="17" spans="1:66" x14ac:dyDescent="0.25">
      <c r="A17" s="78" t="s">
        <v>32</v>
      </c>
      <c r="B17" s="59">
        <f>VLOOKUP($A17,'Occupancy Raw Data'!$B$6:$BE$43,'Occupancy Raw Data'!G$1,FALSE)</f>
        <v>64.598961338718894</v>
      </c>
      <c r="C17" s="60">
        <f>VLOOKUP($A17,'Occupancy Raw Data'!$B$6:$BE$43,'Occupancy Raw Data'!H$1,FALSE)</f>
        <v>67.989036353144797</v>
      </c>
      <c r="D17" s="60">
        <f>VLOOKUP($A17,'Occupancy Raw Data'!$B$6:$BE$43,'Occupancy Raw Data'!I$1,FALSE)</f>
        <v>71.869590305827998</v>
      </c>
      <c r="E17" s="60">
        <f>VLOOKUP($A17,'Occupancy Raw Data'!$B$6:$BE$43,'Occupancy Raw Data'!J$1,FALSE)</f>
        <v>82.299480669359397</v>
      </c>
      <c r="F17" s="60">
        <f>VLOOKUP($A17,'Occupancy Raw Data'!$B$6:$BE$43,'Occupancy Raw Data'!K$1,FALSE)</f>
        <v>85.588574725908799</v>
      </c>
      <c r="G17" s="61">
        <f>VLOOKUP($A17,'Occupancy Raw Data'!$B$6:$BE$43,'Occupancy Raw Data'!L$1,FALSE)</f>
        <v>74.469128678592</v>
      </c>
      <c r="H17" s="60">
        <f>VLOOKUP($A17,'Occupancy Raw Data'!$B$6:$BE$43,'Occupancy Raw Data'!N$1,FALSE)</f>
        <v>89.858626658972796</v>
      </c>
      <c r="I17" s="60">
        <f>VLOOKUP($A17,'Occupancy Raw Data'!$B$6:$BE$43,'Occupancy Raw Data'!O$1,FALSE)</f>
        <v>84.189267166762804</v>
      </c>
      <c r="J17" s="61">
        <f>VLOOKUP($A17,'Occupancy Raw Data'!$B$6:$BE$43,'Occupancy Raw Data'!P$1,FALSE)</f>
        <v>87.0239469128678</v>
      </c>
      <c r="K17" s="62">
        <f>VLOOKUP($A17,'Occupancy Raw Data'!$B$6:$BE$43,'Occupancy Raw Data'!R$1,FALSE)</f>
        <v>78.056219602670794</v>
      </c>
      <c r="L17" s="63"/>
      <c r="M17" s="59">
        <f>VLOOKUP($A17,'Occupancy Raw Data'!$B$6:$BE$43,'Occupancy Raw Data'!T$1,FALSE)</f>
        <v>0.30700143540237901</v>
      </c>
      <c r="N17" s="60">
        <f>VLOOKUP($A17,'Occupancy Raw Data'!$B$6:$BE$43,'Occupancy Raw Data'!U$1,FALSE)</f>
        <v>-1.1374606525758599</v>
      </c>
      <c r="O17" s="60">
        <f>VLOOKUP($A17,'Occupancy Raw Data'!$B$6:$BE$43,'Occupancy Raw Data'!V$1,FALSE)</f>
        <v>1.4697260567860599</v>
      </c>
      <c r="P17" s="60">
        <f>VLOOKUP($A17,'Occupancy Raw Data'!$B$6:$BE$43,'Occupancy Raw Data'!W$1,FALSE)</f>
        <v>14.6337430351078</v>
      </c>
      <c r="Q17" s="60">
        <f>VLOOKUP($A17,'Occupancy Raw Data'!$B$6:$BE$43,'Occupancy Raw Data'!X$1,FALSE)</f>
        <v>12.020106716472601</v>
      </c>
      <c r="R17" s="61">
        <f>VLOOKUP($A17,'Occupancy Raw Data'!$B$6:$BE$43,'Occupancy Raw Data'!Y$1,FALSE)</f>
        <v>5.7201826787085901</v>
      </c>
      <c r="S17" s="60">
        <f>VLOOKUP($A17,'Occupancy Raw Data'!$B$6:$BE$43,'Occupancy Raw Data'!AA$1,FALSE)</f>
        <v>-0.88832540024399698</v>
      </c>
      <c r="T17" s="60">
        <f>VLOOKUP($A17,'Occupancy Raw Data'!$B$6:$BE$43,'Occupancy Raw Data'!AB$1,FALSE)</f>
        <v>-7.2720807952266702</v>
      </c>
      <c r="U17" s="61">
        <f>VLOOKUP($A17,'Occupancy Raw Data'!$B$6:$BE$43,'Occupancy Raw Data'!AC$1,FALSE)</f>
        <v>-4.08244931708614</v>
      </c>
      <c r="V17" s="62">
        <f>VLOOKUP($A17,'Occupancy Raw Data'!$B$6:$BE$43,'Occupancy Raw Data'!AE$1,FALSE)</f>
        <v>2.3870480250284101</v>
      </c>
      <c r="W17" s="63"/>
      <c r="X17" s="64">
        <f>VLOOKUP($A17,'ADR Raw Data'!$B$6:$BE$43,'ADR Raw Data'!G$1,FALSE)</f>
        <v>83.051791380080303</v>
      </c>
      <c r="Y17" s="65">
        <f>VLOOKUP($A17,'ADR Raw Data'!$B$6:$BE$43,'ADR Raw Data'!H$1,FALSE)</f>
        <v>81.676276936134002</v>
      </c>
      <c r="Z17" s="65">
        <f>VLOOKUP($A17,'ADR Raw Data'!$B$6:$BE$43,'ADR Raw Data'!I$1,FALSE)</f>
        <v>84.518327679646703</v>
      </c>
      <c r="AA17" s="65">
        <f>VLOOKUP($A17,'ADR Raw Data'!$B$6:$BE$43,'ADR Raw Data'!J$1,FALSE)</f>
        <v>93.4151294303242</v>
      </c>
      <c r="AB17" s="65">
        <f>VLOOKUP($A17,'ADR Raw Data'!$B$6:$BE$43,'ADR Raw Data'!K$1,FALSE)</f>
        <v>100.616820091016</v>
      </c>
      <c r="AC17" s="66">
        <f>VLOOKUP($A17,'ADR Raw Data'!$B$6:$BE$43,'ADR Raw Data'!L$1,FALSE)</f>
        <v>89.411856592150599</v>
      </c>
      <c r="AD17" s="65">
        <f>VLOOKUP($A17,'ADR Raw Data'!$B$6:$BE$43,'ADR Raw Data'!N$1,FALSE)</f>
        <v>123.467485005618</v>
      </c>
      <c r="AE17" s="65">
        <f>VLOOKUP($A17,'ADR Raw Data'!$B$6:$BE$43,'ADR Raw Data'!O$1,FALSE)</f>
        <v>117.340895904729</v>
      </c>
      <c r="AF17" s="66">
        <f>VLOOKUP($A17,'ADR Raw Data'!$B$6:$BE$43,'ADR Raw Data'!P$1,FALSE)</f>
        <v>120.50397286365499</v>
      </c>
      <c r="AG17" s="67">
        <f>VLOOKUP($A17,'ADR Raw Data'!$B$6:$BE$43,'ADR Raw Data'!R$1,FALSE)</f>
        <v>99.315922037701895</v>
      </c>
      <c r="AH17" s="63"/>
      <c r="AI17" s="59">
        <f>VLOOKUP($A17,'ADR Raw Data'!$B$6:$BE$43,'ADR Raw Data'!T$1,FALSE)</f>
        <v>12.4537192532113</v>
      </c>
      <c r="AJ17" s="60">
        <f>VLOOKUP($A17,'ADR Raw Data'!$B$6:$BE$43,'ADR Raw Data'!U$1,FALSE)</f>
        <v>10.723714057808801</v>
      </c>
      <c r="AK17" s="60">
        <f>VLOOKUP($A17,'ADR Raw Data'!$B$6:$BE$43,'ADR Raw Data'!V$1,FALSE)</f>
        <v>12.378846431498101</v>
      </c>
      <c r="AL17" s="60">
        <f>VLOOKUP($A17,'ADR Raw Data'!$B$6:$BE$43,'ADR Raw Data'!W$1,FALSE)</f>
        <v>23.189546187789698</v>
      </c>
      <c r="AM17" s="60">
        <f>VLOOKUP($A17,'ADR Raw Data'!$B$6:$BE$43,'ADR Raw Data'!X$1,FALSE)</f>
        <v>25.463202428038699</v>
      </c>
      <c r="AN17" s="61">
        <f>VLOOKUP($A17,'ADR Raw Data'!$B$6:$BE$43,'ADR Raw Data'!Y$1,FALSE)</f>
        <v>17.820903318078699</v>
      </c>
      <c r="AO17" s="60">
        <f>VLOOKUP($A17,'ADR Raw Data'!$B$6:$BE$43,'ADR Raw Data'!AA$1,FALSE)</f>
        <v>12.0529397737025</v>
      </c>
      <c r="AP17" s="60">
        <f>VLOOKUP($A17,'ADR Raw Data'!$B$6:$BE$43,'ADR Raw Data'!AB$1,FALSE)</f>
        <v>3.4043196691754001</v>
      </c>
      <c r="AQ17" s="61">
        <f>VLOOKUP($A17,'ADR Raw Data'!$B$6:$BE$43,'ADR Raw Data'!AC$1,FALSE)</f>
        <v>7.7531109949704096</v>
      </c>
      <c r="AR17" s="62">
        <f>VLOOKUP($A17,'ADR Raw Data'!$B$6:$BE$43,'ADR Raw Data'!AE$1,FALSE)</f>
        <v>12.717749830564101</v>
      </c>
      <c r="AS17" s="50"/>
      <c r="AT17" s="64">
        <f>VLOOKUP($A17,'RevPAR Raw Data'!$B$6:$BE$43,'RevPAR Raw Data'!G$1,FALSE)</f>
        <v>53.650594604731602</v>
      </c>
      <c r="AU17" s="65">
        <f>VLOOKUP($A17,'RevPAR Raw Data'!$B$6:$BE$43,'RevPAR Raw Data'!H$1,FALSE)</f>
        <v>55.530913618003403</v>
      </c>
      <c r="AV17" s="65">
        <f>VLOOKUP($A17,'RevPAR Raw Data'!$B$6:$BE$43,'RevPAR Raw Data'!I$1,FALSE)</f>
        <v>60.742975836699301</v>
      </c>
      <c r="AW17" s="65">
        <f>VLOOKUP($A17,'RevPAR Raw Data'!$B$6:$BE$43,'RevPAR Raw Data'!J$1,FALSE)</f>
        <v>76.880166387766806</v>
      </c>
      <c r="AX17" s="65">
        <f>VLOOKUP($A17,'RevPAR Raw Data'!$B$6:$BE$43,'RevPAR Raw Data'!K$1,FALSE)</f>
        <v>86.116502250432703</v>
      </c>
      <c r="AY17" s="66">
        <f>VLOOKUP($A17,'RevPAR Raw Data'!$B$6:$BE$43,'RevPAR Raw Data'!L$1,FALSE)</f>
        <v>66.5842305395268</v>
      </c>
      <c r="AZ17" s="65">
        <f>VLOOKUP($A17,'RevPAR Raw Data'!$B$6:$BE$43,'RevPAR Raw Data'!N$1,FALSE)</f>
        <v>110.94618639642199</v>
      </c>
      <c r="BA17" s="65">
        <f>VLOOKUP($A17,'RevPAR Raw Data'!$B$6:$BE$43,'RevPAR Raw Data'!O$1,FALSE)</f>
        <v>98.7884403491055</v>
      </c>
      <c r="BB17" s="66">
        <f>VLOOKUP($A17,'RevPAR Raw Data'!$B$6:$BE$43,'RevPAR Raw Data'!P$1,FALSE)</f>
        <v>104.86731337276299</v>
      </c>
      <c r="BC17" s="67">
        <f>VLOOKUP($A17,'RevPAR Raw Data'!$B$6:$BE$43,'RevPAR Raw Data'!R$1,FALSE)</f>
        <v>77.522254206165996</v>
      </c>
      <c r="BD17" s="63"/>
      <c r="BE17" s="59">
        <f>VLOOKUP($A17,'RevPAR Raw Data'!$B$6:$BE$43,'RevPAR Raw Data'!T$1,FALSE)</f>
        <v>12.798953785482</v>
      </c>
      <c r="BF17" s="60">
        <f>VLOOKUP($A17,'RevPAR Raw Data'!$B$6:$BE$43,'RevPAR Raw Data'!U$1,FALSE)</f>
        <v>9.4642753773306492</v>
      </c>
      <c r="BG17" s="60">
        <f>VLOOKUP($A17,'RevPAR Raw Data'!$B$6:$BE$43,'RevPAR Raw Data'!V$1,FALSE)</f>
        <v>14.0305076198175</v>
      </c>
      <c r="BH17" s="60">
        <f>VLOOKUP($A17,'RevPAR Raw Data'!$B$6:$BE$43,'RevPAR Raw Data'!W$1,FALSE)</f>
        <v>41.216787823026301</v>
      </c>
      <c r="BI17" s="60">
        <f>VLOOKUP($A17,'RevPAR Raw Data'!$B$6:$BE$43,'RevPAR Raw Data'!X$1,FALSE)</f>
        <v>40.544013249793103</v>
      </c>
      <c r="BJ17" s="61">
        <f>VLOOKUP($A17,'RevPAR Raw Data'!$B$6:$BE$43,'RevPAR Raw Data'!Y$1,FALSE)</f>
        <v>24.560474221577401</v>
      </c>
      <c r="BK17" s="60">
        <f>VLOOKUP($A17,'RevPAR Raw Data'!$B$6:$BE$43,'RevPAR Raw Data'!AA$1,FALSE)</f>
        <v>11.057545047972599</v>
      </c>
      <c r="BL17" s="60">
        <f>VLOOKUP($A17,'RevPAR Raw Data'!$B$6:$BE$43,'RevPAR Raw Data'!AB$1,FALSE)</f>
        <v>-4.1153260029214902</v>
      </c>
      <c r="BM17" s="61">
        <f>VLOOKUP($A17,'RevPAR Raw Data'!$B$6:$BE$43,'RevPAR Raw Data'!AC$1,FALSE)</f>
        <v>3.3541448510171699</v>
      </c>
      <c r="BN17" s="62">
        <f>VLOOKUP($A17,'RevPAR Raw Data'!$B$6:$BE$43,'RevPAR Raw Data'!AE$1,FALSE)</f>
        <v>15.408376651751</v>
      </c>
    </row>
    <row r="18" spans="1:66" x14ac:dyDescent="0.25">
      <c r="A18" s="78" t="s">
        <v>93</v>
      </c>
      <c r="B18" s="59">
        <f>VLOOKUP($A18,'Occupancy Raw Data'!$B$6:$BE$43,'Occupancy Raw Data'!G$1,FALSE)</f>
        <v>68.845545598313095</v>
      </c>
      <c r="C18" s="60">
        <f>VLOOKUP($A18,'Occupancy Raw Data'!$B$6:$BE$43,'Occupancy Raw Data'!H$1,FALSE)</f>
        <v>74.696889826041101</v>
      </c>
      <c r="D18" s="60">
        <f>VLOOKUP($A18,'Occupancy Raw Data'!$B$6:$BE$43,'Occupancy Raw Data'!I$1,FALSE)</f>
        <v>78.351783517835102</v>
      </c>
      <c r="E18" s="60">
        <f>VLOOKUP($A18,'Occupancy Raw Data'!$B$6:$BE$43,'Occupancy Raw Data'!J$1,FALSE)</f>
        <v>81.725531541029596</v>
      </c>
      <c r="F18" s="60">
        <f>VLOOKUP($A18,'Occupancy Raw Data'!$B$6:$BE$43,'Occupancy Raw Data'!K$1,FALSE)</f>
        <v>81.233526620980399</v>
      </c>
      <c r="G18" s="61">
        <f>VLOOKUP($A18,'Occupancy Raw Data'!$B$6:$BE$43,'Occupancy Raw Data'!L$1,FALSE)</f>
        <v>76.970655420839904</v>
      </c>
      <c r="H18" s="60">
        <f>VLOOKUP($A18,'Occupancy Raw Data'!$B$6:$BE$43,'Occupancy Raw Data'!N$1,FALSE)</f>
        <v>83.781409242663798</v>
      </c>
      <c r="I18" s="60">
        <f>VLOOKUP($A18,'Occupancy Raw Data'!$B$6:$BE$43,'Occupancy Raw Data'!O$1,FALSE)</f>
        <v>87.032156035846</v>
      </c>
      <c r="J18" s="61">
        <f>VLOOKUP($A18,'Occupancy Raw Data'!$B$6:$BE$43,'Occupancy Raw Data'!P$1,FALSE)</f>
        <v>85.406782639254899</v>
      </c>
      <c r="K18" s="62">
        <f>VLOOKUP($A18,'Occupancy Raw Data'!$B$6:$BE$43,'Occupancy Raw Data'!R$1,FALSE)</f>
        <v>79.380977483244195</v>
      </c>
      <c r="L18" s="63"/>
      <c r="M18" s="59">
        <f>VLOOKUP($A18,'Occupancy Raw Data'!$B$6:$BE$43,'Occupancy Raw Data'!T$1,FALSE)</f>
        <v>5.0596322180266498</v>
      </c>
      <c r="N18" s="60">
        <f>VLOOKUP($A18,'Occupancy Raw Data'!$B$6:$BE$43,'Occupancy Raw Data'!U$1,FALSE)</f>
        <v>7.3378646679332897</v>
      </c>
      <c r="O18" s="60">
        <f>VLOOKUP($A18,'Occupancy Raw Data'!$B$6:$BE$43,'Occupancy Raw Data'!V$1,FALSE)</f>
        <v>7.4080232368588703</v>
      </c>
      <c r="P18" s="60">
        <f>VLOOKUP($A18,'Occupancy Raw Data'!$B$6:$BE$43,'Occupancy Raw Data'!W$1,FALSE)</f>
        <v>9.0888195534767497</v>
      </c>
      <c r="Q18" s="60">
        <f>VLOOKUP($A18,'Occupancy Raw Data'!$B$6:$BE$43,'Occupancy Raw Data'!X$1,FALSE)</f>
        <v>3.2478849300174302</v>
      </c>
      <c r="R18" s="61">
        <f>VLOOKUP($A18,'Occupancy Raw Data'!$B$6:$BE$43,'Occupancy Raw Data'!Y$1,FALSE)</f>
        <v>6.4121649305366502</v>
      </c>
      <c r="S18" s="60">
        <f>VLOOKUP($A18,'Occupancy Raw Data'!$B$6:$BE$43,'Occupancy Raw Data'!AA$1,FALSE)</f>
        <v>-6.4693019659508</v>
      </c>
      <c r="T18" s="60">
        <f>VLOOKUP($A18,'Occupancy Raw Data'!$B$6:$BE$43,'Occupancy Raw Data'!AB$1,FALSE)</f>
        <v>-4.54483599615802</v>
      </c>
      <c r="U18" s="61">
        <f>VLOOKUP($A18,'Occupancy Raw Data'!$B$6:$BE$43,'Occupancy Raw Data'!AC$1,FALSE)</f>
        <v>-5.4985536449048897</v>
      </c>
      <c r="V18" s="62">
        <f>VLOOKUP($A18,'Occupancy Raw Data'!$B$6:$BE$43,'Occupancy Raw Data'!AE$1,FALSE)</f>
        <v>2.4430833597522299</v>
      </c>
      <c r="W18" s="63"/>
      <c r="X18" s="64">
        <f>VLOOKUP($A18,'ADR Raw Data'!$B$6:$BE$43,'ADR Raw Data'!G$1,FALSE)</f>
        <v>105.433512838182</v>
      </c>
      <c r="Y18" s="65">
        <f>VLOOKUP($A18,'ADR Raw Data'!$B$6:$BE$43,'ADR Raw Data'!H$1,FALSE)</f>
        <v>107.989868713243</v>
      </c>
      <c r="Z18" s="65">
        <f>VLOOKUP($A18,'ADR Raw Data'!$B$6:$BE$43,'ADR Raw Data'!I$1,FALSE)</f>
        <v>109.831083987441</v>
      </c>
      <c r="AA18" s="65">
        <f>VLOOKUP($A18,'ADR Raw Data'!$B$6:$BE$43,'ADR Raw Data'!J$1,FALSE)</f>
        <v>114.74928122984301</v>
      </c>
      <c r="AB18" s="65">
        <f>VLOOKUP($A18,'ADR Raw Data'!$B$6:$BE$43,'ADR Raw Data'!K$1,FALSE)</f>
        <v>113.907126454683</v>
      </c>
      <c r="AC18" s="66">
        <f>VLOOKUP($A18,'ADR Raw Data'!$B$6:$BE$43,'ADR Raw Data'!L$1,FALSE)</f>
        <v>110.59180856999301</v>
      </c>
      <c r="AD18" s="65">
        <f>VLOOKUP($A18,'ADR Raw Data'!$B$6:$BE$43,'ADR Raw Data'!N$1,FALSE)</f>
        <v>146.88189144295299</v>
      </c>
      <c r="AE18" s="65">
        <f>VLOOKUP($A18,'ADR Raw Data'!$B$6:$BE$43,'ADR Raw Data'!O$1,FALSE)</f>
        <v>153.67684841510101</v>
      </c>
      <c r="AF18" s="66">
        <f>VLOOKUP($A18,'ADR Raw Data'!$B$6:$BE$43,'ADR Raw Data'!P$1,FALSE)</f>
        <v>150.34402721942101</v>
      </c>
      <c r="AG18" s="67">
        <f>VLOOKUP($A18,'ADR Raw Data'!$B$6:$BE$43,'ADR Raw Data'!R$1,FALSE)</f>
        <v>122.811753467412</v>
      </c>
      <c r="AH18" s="63"/>
      <c r="AI18" s="59">
        <f>VLOOKUP($A18,'ADR Raw Data'!$B$6:$BE$43,'ADR Raw Data'!T$1,FALSE)</f>
        <v>4.6259315135075401</v>
      </c>
      <c r="AJ18" s="60">
        <f>VLOOKUP($A18,'ADR Raw Data'!$B$6:$BE$43,'ADR Raw Data'!U$1,FALSE)</f>
        <v>5.98208501354957</v>
      </c>
      <c r="AK18" s="60">
        <f>VLOOKUP($A18,'ADR Raw Data'!$B$6:$BE$43,'ADR Raw Data'!V$1,FALSE)</f>
        <v>8.8934736569255204</v>
      </c>
      <c r="AL18" s="60">
        <f>VLOOKUP($A18,'ADR Raw Data'!$B$6:$BE$43,'ADR Raw Data'!W$1,FALSE)</f>
        <v>10.973738001267501</v>
      </c>
      <c r="AM18" s="60">
        <f>VLOOKUP($A18,'ADR Raw Data'!$B$6:$BE$43,'ADR Raw Data'!X$1,FALSE)</f>
        <v>9.4966608650742099</v>
      </c>
      <c r="AN18" s="61">
        <f>VLOOKUP($A18,'ADR Raw Data'!$B$6:$BE$43,'ADR Raw Data'!Y$1,FALSE)</f>
        <v>8.1486615940468106</v>
      </c>
      <c r="AO18" s="60">
        <f>VLOOKUP($A18,'ADR Raw Data'!$B$6:$BE$43,'ADR Raw Data'!AA$1,FALSE)</f>
        <v>-2.4399600634494498</v>
      </c>
      <c r="AP18" s="60">
        <f>VLOOKUP($A18,'ADR Raw Data'!$B$6:$BE$43,'ADR Raw Data'!AB$1,FALSE)</f>
        <v>-2.7647499734737302</v>
      </c>
      <c r="AQ18" s="61">
        <f>VLOOKUP($A18,'ADR Raw Data'!$B$6:$BE$43,'ADR Raw Data'!AC$1,FALSE)</f>
        <v>-2.5853198495898302</v>
      </c>
      <c r="AR18" s="62">
        <f>VLOOKUP($A18,'ADR Raw Data'!$B$6:$BE$43,'ADR Raw Data'!AE$1,FALSE)</f>
        <v>2.67482599990347</v>
      </c>
      <c r="AS18" s="50"/>
      <c r="AT18" s="64">
        <f>VLOOKUP($A18,'RevPAR Raw Data'!$B$6:$BE$43,'RevPAR Raw Data'!G$1,FALSE)</f>
        <v>72.586277156914406</v>
      </c>
      <c r="AU18" s="65">
        <f>VLOOKUP($A18,'RevPAR Raw Data'!$B$6:$BE$43,'RevPAR Raw Data'!H$1,FALSE)</f>
        <v>80.665073256018204</v>
      </c>
      <c r="AV18" s="65">
        <f>VLOOKUP($A18,'RevPAR Raw Data'!$B$6:$BE$43,'RevPAR Raw Data'!I$1,FALSE)</f>
        <v>86.054613161131599</v>
      </c>
      <c r="AW18" s="65">
        <f>VLOOKUP($A18,'RevPAR Raw Data'!$B$6:$BE$43,'RevPAR Raw Data'!J$1,FALSE)</f>
        <v>93.779460024600198</v>
      </c>
      <c r="AX18" s="65">
        <f>VLOOKUP($A18,'RevPAR Raw Data'!$B$6:$BE$43,'RevPAR Raw Data'!K$1,FALSE)</f>
        <v>92.530775891758907</v>
      </c>
      <c r="AY18" s="66">
        <f>VLOOKUP($A18,'RevPAR Raw Data'!$B$6:$BE$43,'RevPAR Raw Data'!L$1,FALSE)</f>
        <v>85.123239898084606</v>
      </c>
      <c r="AZ18" s="65">
        <f>VLOOKUP($A18,'RevPAR Raw Data'!$B$6:$BE$43,'RevPAR Raw Data'!N$1,FALSE)</f>
        <v>123.05971857318499</v>
      </c>
      <c r="BA18" s="65">
        <f>VLOOKUP($A18,'RevPAR Raw Data'!$B$6:$BE$43,'RevPAR Raw Data'!O$1,FALSE)</f>
        <v>133.748274503602</v>
      </c>
      <c r="BB18" s="66">
        <f>VLOOKUP($A18,'RevPAR Raw Data'!$B$6:$BE$43,'RevPAR Raw Data'!P$1,FALSE)</f>
        <v>128.40399653839299</v>
      </c>
      <c r="BC18" s="67">
        <f>VLOOKUP($A18,'RevPAR Raw Data'!$B$6:$BE$43,'RevPAR Raw Data'!R$1,FALSE)</f>
        <v>97.489170366744403</v>
      </c>
      <c r="BD18" s="63"/>
      <c r="BE18" s="59">
        <f>VLOOKUP($A18,'RevPAR Raw Data'!$B$6:$BE$43,'RevPAR Raw Data'!T$1,FALSE)</f>
        <v>9.9196188527754696</v>
      </c>
      <c r="BF18" s="60">
        <f>VLOOKUP($A18,'RevPAR Raw Data'!$B$6:$BE$43,'RevPAR Raw Data'!U$1,FALSE)</f>
        <v>13.7589069840978</v>
      </c>
      <c r="BG18" s="60">
        <f>VLOOKUP($A18,'RevPAR Raw Data'!$B$6:$BE$43,'RevPAR Raw Data'!V$1,FALSE)</f>
        <v>16.960327488853299</v>
      </c>
      <c r="BH18" s="60">
        <f>VLOOKUP($A18,'RevPAR Raw Data'!$B$6:$BE$43,'RevPAR Raw Data'!W$1,FALSE)</f>
        <v>21.059940799950802</v>
      </c>
      <c r="BI18" s="60">
        <f>VLOOKUP($A18,'RevPAR Raw Data'!$B$6:$BE$43,'RevPAR Raw Data'!X$1,FALSE)</f>
        <v>13.0529864121832</v>
      </c>
      <c r="BJ18" s="61">
        <f>VLOOKUP($A18,'RevPAR Raw Data'!$B$6:$BE$43,'RevPAR Raw Data'!Y$1,FALSE)</f>
        <v>15.083332145625</v>
      </c>
      <c r="BK18" s="60">
        <f>VLOOKUP($A18,'RevPAR Raw Data'!$B$6:$BE$43,'RevPAR Raw Data'!AA$1,FALSE)</f>
        <v>-8.7514136450471103</v>
      </c>
      <c r="BL18" s="60">
        <f>VLOOKUP($A18,'RevPAR Raw Data'!$B$6:$BE$43,'RevPAR Raw Data'!AB$1,FALSE)</f>
        <v>-7.1839326176335501</v>
      </c>
      <c r="BM18" s="61">
        <f>VLOOKUP($A18,'RevPAR Raw Data'!$B$6:$BE$43,'RevPAR Raw Data'!AC$1,FALSE)</f>
        <v>-7.9417182956726498</v>
      </c>
      <c r="BN18" s="62">
        <f>VLOOKUP($A18,'RevPAR Raw Data'!$B$6:$BE$43,'RevPAR Raw Data'!AE$1,FALSE)</f>
        <v>5.1832575885616698</v>
      </c>
    </row>
    <row r="19" spans="1:66" x14ac:dyDescent="0.25">
      <c r="A19" s="78" t="s">
        <v>94</v>
      </c>
      <c r="B19" s="59">
        <f>VLOOKUP($A19,'Occupancy Raw Data'!$B$6:$BE$43,'Occupancy Raw Data'!G$1,FALSE)</f>
        <v>67.111650485436797</v>
      </c>
      <c r="C19" s="60">
        <f>VLOOKUP($A19,'Occupancy Raw Data'!$B$6:$BE$43,'Occupancy Raw Data'!H$1,FALSE)</f>
        <v>73.648867313915801</v>
      </c>
      <c r="D19" s="60">
        <f>VLOOKUP($A19,'Occupancy Raw Data'!$B$6:$BE$43,'Occupancy Raw Data'!I$1,FALSE)</f>
        <v>77.588996763753997</v>
      </c>
      <c r="E19" s="60">
        <f>VLOOKUP($A19,'Occupancy Raw Data'!$B$6:$BE$43,'Occupancy Raw Data'!J$1,FALSE)</f>
        <v>81.618122977346204</v>
      </c>
      <c r="F19" s="60">
        <f>VLOOKUP($A19,'Occupancy Raw Data'!$B$6:$BE$43,'Occupancy Raw Data'!K$1,FALSE)</f>
        <v>79.951456310679603</v>
      </c>
      <c r="G19" s="61">
        <f>VLOOKUP($A19,'Occupancy Raw Data'!$B$6:$BE$43,'Occupancy Raw Data'!L$1,FALSE)</f>
        <v>75.983818770226506</v>
      </c>
      <c r="H19" s="60">
        <f>VLOOKUP($A19,'Occupancy Raw Data'!$B$6:$BE$43,'Occupancy Raw Data'!N$1,FALSE)</f>
        <v>88.826860841423894</v>
      </c>
      <c r="I19" s="60">
        <f>VLOOKUP($A19,'Occupancy Raw Data'!$B$6:$BE$43,'Occupancy Raw Data'!O$1,FALSE)</f>
        <v>94.053398058252398</v>
      </c>
      <c r="J19" s="61">
        <f>VLOOKUP($A19,'Occupancy Raw Data'!$B$6:$BE$43,'Occupancy Raw Data'!P$1,FALSE)</f>
        <v>91.440129449838096</v>
      </c>
      <c r="K19" s="62">
        <f>VLOOKUP($A19,'Occupancy Raw Data'!$B$6:$BE$43,'Occupancy Raw Data'!R$1,FALSE)</f>
        <v>80.399907535829797</v>
      </c>
      <c r="L19" s="63"/>
      <c r="M19" s="59">
        <f>VLOOKUP($A19,'Occupancy Raw Data'!$B$6:$BE$43,'Occupancy Raw Data'!T$1,FALSE)</f>
        <v>-10.6064541090063</v>
      </c>
      <c r="N19" s="60">
        <f>VLOOKUP($A19,'Occupancy Raw Data'!$B$6:$BE$43,'Occupancy Raw Data'!U$1,FALSE)</f>
        <v>-6.8515423331888901</v>
      </c>
      <c r="O19" s="60">
        <f>VLOOKUP($A19,'Occupancy Raw Data'!$B$6:$BE$43,'Occupancy Raw Data'!V$1,FALSE)</f>
        <v>-7.2122098397485699</v>
      </c>
      <c r="P19" s="60">
        <f>VLOOKUP($A19,'Occupancy Raw Data'!$B$6:$BE$43,'Occupancy Raw Data'!W$1,FALSE)</f>
        <v>-6.3462031269900399</v>
      </c>
      <c r="Q19" s="60">
        <f>VLOOKUP($A19,'Occupancy Raw Data'!$B$6:$BE$43,'Occupancy Raw Data'!X$1,FALSE)</f>
        <v>-9.8655901090819604</v>
      </c>
      <c r="R19" s="61">
        <f>VLOOKUP($A19,'Occupancy Raw Data'!$B$6:$BE$43,'Occupancy Raw Data'!Y$1,FALSE)</f>
        <v>-8.1459221212319299</v>
      </c>
      <c r="S19" s="60">
        <f>VLOOKUP($A19,'Occupancy Raw Data'!$B$6:$BE$43,'Occupancy Raw Data'!AA$1,FALSE)</f>
        <v>-7.61517825500861</v>
      </c>
      <c r="T19" s="60">
        <f>VLOOKUP($A19,'Occupancy Raw Data'!$B$6:$BE$43,'Occupancy Raw Data'!AB$1,FALSE)</f>
        <v>-2.2549071111522401</v>
      </c>
      <c r="U19" s="61">
        <f>VLOOKUP($A19,'Occupancy Raw Data'!$B$6:$BE$43,'Occupancy Raw Data'!AC$1,FALSE)</f>
        <v>-4.9340064146546299</v>
      </c>
      <c r="V19" s="62">
        <f>VLOOKUP($A19,'Occupancy Raw Data'!$B$6:$BE$43,'Occupancy Raw Data'!AE$1,FALSE)</f>
        <v>-7.1262865053080802</v>
      </c>
      <c r="W19" s="63"/>
      <c r="X19" s="64">
        <f>VLOOKUP($A19,'ADR Raw Data'!$B$6:$BE$43,'ADR Raw Data'!G$1,FALSE)</f>
        <v>189.585799602169</v>
      </c>
      <c r="Y19" s="65">
        <f>VLOOKUP($A19,'ADR Raw Data'!$B$6:$BE$43,'ADR Raw Data'!H$1,FALSE)</f>
        <v>189.69722325606901</v>
      </c>
      <c r="Z19" s="65">
        <f>VLOOKUP($A19,'ADR Raw Data'!$B$6:$BE$43,'ADR Raw Data'!I$1,FALSE)</f>
        <v>191.29961261730901</v>
      </c>
      <c r="AA19" s="65">
        <f>VLOOKUP($A19,'ADR Raw Data'!$B$6:$BE$43,'ADR Raw Data'!J$1,FALSE)</f>
        <v>196.414828846153</v>
      </c>
      <c r="AB19" s="65">
        <f>VLOOKUP($A19,'ADR Raw Data'!$B$6:$BE$43,'ADR Raw Data'!K$1,FALSE)</f>
        <v>198.35874035620299</v>
      </c>
      <c r="AC19" s="66">
        <f>VLOOKUP($A19,'ADR Raw Data'!$B$6:$BE$43,'ADR Raw Data'!L$1,FALSE)</f>
        <v>193.27069256782599</v>
      </c>
      <c r="AD19" s="65">
        <f>VLOOKUP($A19,'ADR Raw Data'!$B$6:$BE$43,'ADR Raw Data'!N$1,FALSE)</f>
        <v>258.74398156480498</v>
      </c>
      <c r="AE19" s="65">
        <f>VLOOKUP($A19,'ADR Raw Data'!$B$6:$BE$43,'ADR Raw Data'!O$1,FALSE)</f>
        <v>276.78195655053702</v>
      </c>
      <c r="AF19" s="66">
        <f>VLOOKUP($A19,'ADR Raw Data'!$B$6:$BE$43,'ADR Raw Data'!P$1,FALSE)</f>
        <v>268.02072281454599</v>
      </c>
      <c r="AG19" s="67">
        <f>VLOOKUP($A19,'ADR Raw Data'!$B$6:$BE$43,'ADR Raw Data'!R$1,FALSE)</f>
        <v>217.56053017595801</v>
      </c>
      <c r="AH19" s="63"/>
      <c r="AI19" s="59">
        <f>VLOOKUP($A19,'ADR Raw Data'!$B$6:$BE$43,'ADR Raw Data'!T$1,FALSE)</f>
        <v>1.3891759502307199</v>
      </c>
      <c r="AJ19" s="60">
        <f>VLOOKUP($A19,'ADR Raw Data'!$B$6:$BE$43,'ADR Raw Data'!U$1,FALSE)</f>
        <v>5.6901481903789399</v>
      </c>
      <c r="AK19" s="60">
        <f>VLOOKUP($A19,'ADR Raw Data'!$B$6:$BE$43,'ADR Raw Data'!V$1,FALSE)</f>
        <v>5.8985042987432097</v>
      </c>
      <c r="AL19" s="60">
        <f>VLOOKUP($A19,'ADR Raw Data'!$B$6:$BE$43,'ADR Raw Data'!W$1,FALSE)</f>
        <v>8.3359504919941596</v>
      </c>
      <c r="AM19" s="60">
        <f>VLOOKUP($A19,'ADR Raw Data'!$B$6:$BE$43,'ADR Raw Data'!X$1,FALSE)</f>
        <v>3.75102822114789</v>
      </c>
      <c r="AN19" s="61">
        <f>VLOOKUP($A19,'ADR Raw Data'!$B$6:$BE$43,'ADR Raw Data'!Y$1,FALSE)</f>
        <v>5.0535184371099202</v>
      </c>
      <c r="AO19" s="60">
        <f>VLOOKUP($A19,'ADR Raw Data'!$B$6:$BE$43,'ADR Raw Data'!AA$1,FALSE)</f>
        <v>-1.0112779598181401</v>
      </c>
      <c r="AP19" s="60">
        <f>VLOOKUP($A19,'ADR Raw Data'!$B$6:$BE$43,'ADR Raw Data'!AB$1,FALSE)</f>
        <v>-7.8412887330480505E-2</v>
      </c>
      <c r="AQ19" s="61">
        <f>VLOOKUP($A19,'ADR Raw Data'!$B$6:$BE$43,'ADR Raw Data'!AC$1,FALSE)</f>
        <v>-0.43668590684994402</v>
      </c>
      <c r="AR19" s="62">
        <f>VLOOKUP($A19,'ADR Raw Data'!$B$6:$BE$43,'ADR Raw Data'!AE$1,FALSE)</f>
        <v>3.0956490554484302</v>
      </c>
      <c r="AS19" s="50"/>
      <c r="AT19" s="64">
        <f>VLOOKUP($A19,'RevPAR Raw Data'!$B$6:$BE$43,'RevPAR Raw Data'!G$1,FALSE)</f>
        <v>127.23415919902899</v>
      </c>
      <c r="AU19" s="65">
        <f>VLOOKUP($A19,'RevPAR Raw Data'!$B$6:$BE$43,'RevPAR Raw Data'!H$1,FALSE)</f>
        <v>139.70985625404501</v>
      </c>
      <c r="AV19" s="65">
        <f>VLOOKUP($A19,'RevPAR Raw Data'!$B$6:$BE$43,'RevPAR Raw Data'!I$1,FALSE)</f>
        <v>148.42745024271801</v>
      </c>
      <c r="AW19" s="65">
        <f>VLOOKUP($A19,'RevPAR Raw Data'!$B$6:$BE$43,'RevPAR Raw Data'!J$1,FALSE)</f>
        <v>160.31009655339801</v>
      </c>
      <c r="AX19" s="65">
        <f>VLOOKUP($A19,'RevPAR Raw Data'!$B$6:$BE$43,'RevPAR Raw Data'!K$1,FALSE)</f>
        <v>158.590701634304</v>
      </c>
      <c r="AY19" s="66">
        <f>VLOOKUP($A19,'RevPAR Raw Data'!$B$6:$BE$43,'RevPAR Raw Data'!L$1,FALSE)</f>
        <v>146.85445277669899</v>
      </c>
      <c r="AZ19" s="65">
        <f>VLOOKUP($A19,'RevPAR Raw Data'!$B$6:$BE$43,'RevPAR Raw Data'!N$1,FALSE)</f>
        <v>229.83415644012899</v>
      </c>
      <c r="BA19" s="65">
        <f>VLOOKUP($A19,'RevPAR Raw Data'!$B$6:$BE$43,'RevPAR Raw Data'!O$1,FALSE)</f>
        <v>260.32283534789599</v>
      </c>
      <c r="BB19" s="66">
        <f>VLOOKUP($A19,'RevPAR Raw Data'!$B$6:$BE$43,'RevPAR Raw Data'!P$1,FALSE)</f>
        <v>245.07849589401201</v>
      </c>
      <c r="BC19" s="67">
        <f>VLOOKUP($A19,'RevPAR Raw Data'!$B$6:$BE$43,'RevPAR Raw Data'!R$1,FALSE)</f>
        <v>174.918465095931</v>
      </c>
      <c r="BD19" s="63"/>
      <c r="BE19" s="59">
        <f>VLOOKUP($A19,'RevPAR Raw Data'!$B$6:$BE$43,'RevPAR Raw Data'!T$1,FALSE)</f>
        <v>-9.3646204684301804</v>
      </c>
      <c r="BF19" s="60">
        <f>VLOOKUP($A19,'RevPAR Raw Data'!$B$6:$BE$43,'RevPAR Raw Data'!U$1,FALSE)</f>
        <v>-1.55125705489494</v>
      </c>
      <c r="BG19" s="60">
        <f>VLOOKUP($A19,'RevPAR Raw Data'!$B$6:$BE$43,'RevPAR Raw Data'!V$1,FALSE)</f>
        <v>-1.7391180484372999</v>
      </c>
      <c r="BH19" s="60">
        <f>VLOOKUP($A19,'RevPAR Raw Data'!$B$6:$BE$43,'RevPAR Raw Data'!W$1,FALSE)</f>
        <v>1.4607310142168399</v>
      </c>
      <c r="BI19" s="60">
        <f>VLOOKUP($A19,'RevPAR Raw Data'!$B$6:$BE$43,'RevPAR Raw Data'!X$1,FALSE)</f>
        <v>-6.4846229571084999</v>
      </c>
      <c r="BJ19" s="61">
        <f>VLOOKUP($A19,'RevPAR Raw Data'!$B$6:$BE$43,'RevPAR Raw Data'!Y$1,FALSE)</f>
        <v>-3.5040593603910799</v>
      </c>
      <c r="BK19" s="60">
        <f>VLOOKUP($A19,'RevPAR Raw Data'!$B$6:$BE$43,'RevPAR Raw Data'!AA$1,FALSE)</f>
        <v>-8.5494455955329904</v>
      </c>
      <c r="BL19" s="60">
        <f>VLOOKUP($A19,'RevPAR Raw Data'!$B$6:$BE$43,'RevPAR Raw Data'!AB$1,FALSE)</f>
        <v>-2.3315518607102499</v>
      </c>
      <c r="BM19" s="61">
        <f>VLOOKUP($A19,'RevPAR Raw Data'!$B$6:$BE$43,'RevPAR Raw Data'!AC$1,FALSE)</f>
        <v>-5.3491462108486996</v>
      </c>
      <c r="BN19" s="62">
        <f>VLOOKUP($A19,'RevPAR Raw Data'!$B$6:$BE$43,'RevPAR Raw Data'!AE$1,FALSE)</f>
        <v>-4.2512422707497697</v>
      </c>
    </row>
    <row r="20" spans="1:66" x14ac:dyDescent="0.25">
      <c r="A20" s="78" t="s">
        <v>29</v>
      </c>
      <c r="B20" s="59">
        <f>VLOOKUP($A20,'Occupancy Raw Data'!$B$6:$BE$43,'Occupancy Raw Data'!G$1,FALSE)</f>
        <v>55.151190794755102</v>
      </c>
      <c r="C20" s="60">
        <f>VLOOKUP($A20,'Occupancy Raw Data'!$B$6:$BE$43,'Occupancy Raw Data'!H$1,FALSE)</f>
        <v>63.714209258763702</v>
      </c>
      <c r="D20" s="60">
        <f>VLOOKUP($A20,'Occupancy Raw Data'!$B$6:$BE$43,'Occupancy Raw Data'!I$1,FALSE)</f>
        <v>57.947551511907903</v>
      </c>
      <c r="E20" s="60">
        <f>VLOOKUP($A20,'Occupancy Raw Data'!$B$6:$BE$43,'Occupancy Raw Data'!J$1,FALSE)</f>
        <v>61.332619748461298</v>
      </c>
      <c r="F20" s="60">
        <f>VLOOKUP($A20,'Occupancy Raw Data'!$B$6:$BE$43,'Occupancy Raw Data'!K$1,FALSE)</f>
        <v>64.289537061814201</v>
      </c>
      <c r="G20" s="61">
        <f>VLOOKUP($A20,'Occupancy Raw Data'!$B$6:$BE$43,'Occupancy Raw Data'!L$1,FALSE)</f>
        <v>60.487021675140397</v>
      </c>
      <c r="H20" s="60">
        <f>VLOOKUP($A20,'Occupancy Raw Data'!$B$6:$BE$43,'Occupancy Raw Data'!N$1,FALSE)</f>
        <v>84.706984211934696</v>
      </c>
      <c r="I20" s="60">
        <f>VLOOKUP($A20,'Occupancy Raw Data'!$B$6:$BE$43,'Occupancy Raw Data'!O$1,FALSE)</f>
        <v>87.369547765587299</v>
      </c>
      <c r="J20" s="61">
        <f>VLOOKUP($A20,'Occupancy Raw Data'!$B$6:$BE$43,'Occupancy Raw Data'!P$1,FALSE)</f>
        <v>86.038265988760998</v>
      </c>
      <c r="K20" s="62">
        <f>VLOOKUP($A20,'Occupancy Raw Data'!$B$6:$BE$43,'Occupancy Raw Data'!R$1,FALSE)</f>
        <v>67.787377193317695</v>
      </c>
      <c r="L20" s="63"/>
      <c r="M20" s="59">
        <f>VLOOKUP($A20,'Occupancy Raw Data'!$B$6:$BE$43,'Occupancy Raw Data'!T$1,FALSE)</f>
        <v>16.179401360123499</v>
      </c>
      <c r="N20" s="60">
        <f>VLOOKUP($A20,'Occupancy Raw Data'!$B$6:$BE$43,'Occupancy Raw Data'!U$1,FALSE)</f>
        <v>15.191610096710701</v>
      </c>
      <c r="O20" s="60">
        <f>VLOOKUP($A20,'Occupancy Raw Data'!$B$6:$BE$43,'Occupancy Raw Data'!V$1,FALSE)</f>
        <v>2.3439098679343202E-2</v>
      </c>
      <c r="P20" s="60">
        <f>VLOOKUP($A20,'Occupancy Raw Data'!$B$6:$BE$43,'Occupancy Raw Data'!W$1,FALSE)</f>
        <v>1.37087778887602</v>
      </c>
      <c r="Q20" s="60">
        <f>VLOOKUP($A20,'Occupancy Raw Data'!$B$6:$BE$43,'Occupancy Raw Data'!X$1,FALSE)</f>
        <v>-3.8153749435672202</v>
      </c>
      <c r="R20" s="61">
        <f>VLOOKUP($A20,'Occupancy Raw Data'!$B$6:$BE$43,'Occupancy Raw Data'!Y$1,FALSE)</f>
        <v>4.9906434732786398</v>
      </c>
      <c r="S20" s="60">
        <f>VLOOKUP($A20,'Occupancy Raw Data'!$B$6:$BE$43,'Occupancy Raw Data'!AA$1,FALSE)</f>
        <v>2.61552417352903</v>
      </c>
      <c r="T20" s="60">
        <f>VLOOKUP($A20,'Occupancy Raw Data'!$B$6:$BE$43,'Occupancy Raw Data'!AB$1,FALSE)</f>
        <v>5.8410002927096096</v>
      </c>
      <c r="U20" s="61">
        <f>VLOOKUP($A20,'Occupancy Raw Data'!$B$6:$BE$43,'Occupancy Raw Data'!AC$1,FALSE)</f>
        <v>4.2282622331193203</v>
      </c>
      <c r="V20" s="62">
        <f>VLOOKUP($A20,'Occupancy Raw Data'!$B$6:$BE$43,'Occupancy Raw Data'!AE$1,FALSE)</f>
        <v>4.7128886440886699</v>
      </c>
      <c r="W20" s="63"/>
      <c r="X20" s="64">
        <f>VLOOKUP($A20,'ADR Raw Data'!$B$6:$BE$43,'ADR Raw Data'!G$1,FALSE)</f>
        <v>135.85001455604001</v>
      </c>
      <c r="Y20" s="65">
        <f>VLOOKUP($A20,'ADR Raw Data'!$B$6:$BE$43,'ADR Raw Data'!H$1,FALSE)</f>
        <v>136.61559848803</v>
      </c>
      <c r="Z20" s="65">
        <f>VLOOKUP($A20,'ADR Raw Data'!$B$6:$BE$43,'ADR Raw Data'!I$1,FALSE)</f>
        <v>132.157732625259</v>
      </c>
      <c r="AA20" s="65">
        <f>VLOOKUP($A20,'ADR Raw Data'!$B$6:$BE$43,'ADR Raw Data'!J$1,FALSE)</f>
        <v>131.81092713787001</v>
      </c>
      <c r="AB20" s="65">
        <f>VLOOKUP($A20,'ADR Raw Data'!$B$6:$BE$43,'ADR Raw Data'!K$1,FALSE)</f>
        <v>141.29975858480699</v>
      </c>
      <c r="AC20" s="66">
        <f>VLOOKUP($A20,'ADR Raw Data'!$B$6:$BE$43,'ADR Raw Data'!L$1,FALSE)</f>
        <v>135.643205184923</v>
      </c>
      <c r="AD20" s="65">
        <f>VLOOKUP($A20,'ADR Raw Data'!$B$6:$BE$43,'ADR Raw Data'!N$1,FALSE)</f>
        <v>189.69183541304599</v>
      </c>
      <c r="AE20" s="65">
        <f>VLOOKUP($A20,'ADR Raw Data'!$B$6:$BE$43,'ADR Raw Data'!O$1,FALSE)</f>
        <v>194.362497702909</v>
      </c>
      <c r="AF20" s="66">
        <f>VLOOKUP($A20,'ADR Raw Data'!$B$6:$BE$43,'ADR Raw Data'!P$1,FALSE)</f>
        <v>192.06330145400801</v>
      </c>
      <c r="AG20" s="67">
        <f>VLOOKUP($A20,'ADR Raw Data'!$B$6:$BE$43,'ADR Raw Data'!R$1,FALSE)</f>
        <v>156.103344988016</v>
      </c>
      <c r="AH20" s="63"/>
      <c r="AI20" s="59">
        <f>VLOOKUP($A20,'ADR Raw Data'!$B$6:$BE$43,'ADR Raw Data'!T$1,FALSE)</f>
        <v>20.595264794235199</v>
      </c>
      <c r="AJ20" s="60">
        <f>VLOOKUP($A20,'ADR Raw Data'!$B$6:$BE$43,'ADR Raw Data'!U$1,FALSE)</f>
        <v>9.0433298718990702</v>
      </c>
      <c r="AK20" s="60">
        <f>VLOOKUP($A20,'ADR Raw Data'!$B$6:$BE$43,'ADR Raw Data'!V$1,FALSE)</f>
        <v>0.44615985021098498</v>
      </c>
      <c r="AL20" s="60">
        <f>VLOOKUP($A20,'ADR Raw Data'!$B$6:$BE$43,'ADR Raw Data'!W$1,FALSE)</f>
        <v>-0.81483732071499704</v>
      </c>
      <c r="AM20" s="60">
        <f>VLOOKUP($A20,'ADR Raw Data'!$B$6:$BE$43,'ADR Raw Data'!X$1,FALSE)</f>
        <v>4.1432602767548801</v>
      </c>
      <c r="AN20" s="61">
        <f>VLOOKUP($A20,'ADR Raw Data'!$B$6:$BE$43,'ADR Raw Data'!Y$1,FALSE)</f>
        <v>5.5780112253728102</v>
      </c>
      <c r="AO20" s="60">
        <f>VLOOKUP($A20,'ADR Raw Data'!$B$6:$BE$43,'ADR Raw Data'!AA$1,FALSE)</f>
        <v>9.3149866688549103</v>
      </c>
      <c r="AP20" s="60">
        <f>VLOOKUP($A20,'ADR Raw Data'!$B$6:$BE$43,'ADR Raw Data'!AB$1,FALSE)</f>
        <v>4.4854227181742301</v>
      </c>
      <c r="AQ20" s="61">
        <f>VLOOKUP($A20,'ADR Raw Data'!$B$6:$BE$43,'ADR Raw Data'!AC$1,FALSE)</f>
        <v>6.8364129127148301</v>
      </c>
      <c r="AR20" s="62">
        <f>VLOOKUP($A20,'ADR Raw Data'!$B$6:$BE$43,'ADR Raw Data'!AE$1,FALSE)</f>
        <v>6.0734195274610601</v>
      </c>
      <c r="AS20" s="50"/>
      <c r="AT20" s="64">
        <f>VLOOKUP($A20,'RevPAR Raw Data'!$B$6:$BE$43,'RevPAR Raw Data'!G$1,FALSE)</f>
        <v>74.922900722504593</v>
      </c>
      <c r="AU20" s="65">
        <f>VLOOKUP($A20,'RevPAR Raw Data'!$B$6:$BE$43,'RevPAR Raw Data'!H$1,FALSE)</f>
        <v>87.043548300775996</v>
      </c>
      <c r="AV20" s="65">
        <f>VLOOKUP($A20,'RevPAR Raw Data'!$B$6:$BE$43,'RevPAR Raw Data'!I$1,FALSE)</f>
        <v>76.582170189991899</v>
      </c>
      <c r="AW20" s="65">
        <f>VLOOKUP($A20,'RevPAR Raw Data'!$B$6:$BE$43,'RevPAR Raw Data'!J$1,FALSE)</f>
        <v>80.843094728391705</v>
      </c>
      <c r="AX20" s="65">
        <f>VLOOKUP($A20,'RevPAR Raw Data'!$B$6:$BE$43,'RevPAR Raw Data'!K$1,FALSE)</f>
        <v>90.840960663633894</v>
      </c>
      <c r="AY20" s="66">
        <f>VLOOKUP($A20,'RevPAR Raw Data'!$B$6:$BE$43,'RevPAR Raw Data'!L$1,FALSE)</f>
        <v>82.046534921059603</v>
      </c>
      <c r="AZ20" s="65">
        <f>VLOOKUP($A20,'RevPAR Raw Data'!$B$6:$BE$43,'RevPAR Raw Data'!N$1,FALSE)</f>
        <v>160.682233074658</v>
      </c>
      <c r="BA20" s="65">
        <f>VLOOKUP($A20,'RevPAR Raw Data'!$B$6:$BE$43,'RevPAR Raw Data'!O$1,FALSE)</f>
        <v>169.81363526893199</v>
      </c>
      <c r="BB20" s="66">
        <f>VLOOKUP($A20,'RevPAR Raw Data'!$B$6:$BE$43,'RevPAR Raw Data'!P$1,FALSE)</f>
        <v>165.24793417179501</v>
      </c>
      <c r="BC20" s="67">
        <f>VLOOKUP($A20,'RevPAR Raw Data'!$B$6:$BE$43,'RevPAR Raw Data'!R$1,FALSE)</f>
        <v>105.81836327841199</v>
      </c>
      <c r="BD20" s="63"/>
      <c r="BE20" s="59">
        <f>VLOOKUP($A20,'RevPAR Raw Data'!$B$6:$BE$43,'RevPAR Raw Data'!T$1,FALSE)</f>
        <v>40.1068567065983</v>
      </c>
      <c r="BF20" s="60">
        <f>VLOOKUP($A20,'RevPAR Raw Data'!$B$6:$BE$43,'RevPAR Raw Data'!U$1,FALSE)</f>
        <v>25.608767382507999</v>
      </c>
      <c r="BG20" s="60">
        <f>VLOOKUP($A20,'RevPAR Raw Data'!$B$6:$BE$43,'RevPAR Raw Data'!V$1,FALSE)</f>
        <v>0.46970352473788701</v>
      </c>
      <c r="BH20" s="60">
        <f>VLOOKUP($A20,'RevPAR Raw Data'!$B$6:$BE$43,'RevPAR Raw Data'!W$1,FALSE)</f>
        <v>0.54487004431587205</v>
      </c>
      <c r="BI20" s="60">
        <f>VLOOKUP($A20,'RevPAR Raw Data'!$B$6:$BE$43,'RevPAR Raw Data'!X$1,FALSE)</f>
        <v>0.16980441874157501</v>
      </c>
      <c r="BJ20" s="61">
        <f>VLOOKUP($A20,'RevPAR Raw Data'!$B$6:$BE$43,'RevPAR Raw Data'!Y$1,FALSE)</f>
        <v>10.8470333518092</v>
      </c>
      <c r="BK20" s="60">
        <f>VLOOKUP($A20,'RevPAR Raw Data'!$B$6:$BE$43,'RevPAR Raw Data'!AA$1,FALSE)</f>
        <v>12.1741465704688</v>
      </c>
      <c r="BL20" s="60">
        <f>VLOOKUP($A20,'RevPAR Raw Data'!$B$6:$BE$43,'RevPAR Raw Data'!AB$1,FALSE)</f>
        <v>10.5884165649816</v>
      </c>
      <c r="BM20" s="61">
        <f>VLOOKUP($A20,'RevPAR Raw Data'!$B$6:$BE$43,'RevPAR Raw Data'!AC$1,FALSE)</f>
        <v>11.3537366111225</v>
      </c>
      <c r="BN20" s="62">
        <f>VLOOKUP($A20,'RevPAR Raw Data'!$B$6:$BE$43,'RevPAR Raw Data'!AE$1,FALSE)</f>
        <v>11.072541670767301</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Data'!$B$6:$BE$43,'Occupancy Raw Data'!G$1,FALSE)</f>
        <v>48.526407251720101</v>
      </c>
      <c r="C22" s="60">
        <f>VLOOKUP($A22,'Occupancy Raw Data'!$B$6:$BE$43,'Occupancy Raw Data'!H$1,FALSE)</f>
        <v>60.862315947678603</v>
      </c>
      <c r="D22" s="60">
        <f>VLOOKUP($A22,'Occupancy Raw Data'!$B$6:$BE$43,'Occupancy Raw Data'!I$1,FALSE)</f>
        <v>63.724960665054098</v>
      </c>
      <c r="E22" s="60">
        <f>VLOOKUP($A22,'Occupancy Raw Data'!$B$6:$BE$43,'Occupancy Raw Data'!J$1,FALSE)</f>
        <v>66.284667590352896</v>
      </c>
      <c r="F22" s="60">
        <f>VLOOKUP($A22,'Occupancy Raw Data'!$B$6:$BE$43,'Occupancy Raw Data'!K$1,FALSE)</f>
        <v>65.347673954394907</v>
      </c>
      <c r="G22" s="61">
        <f>VLOOKUP($A22,'Occupancy Raw Data'!$B$6:$BE$43,'Occupancy Raw Data'!L$1,FALSE)</f>
        <v>60.949205081840098</v>
      </c>
      <c r="H22" s="60">
        <f>VLOOKUP($A22,'Occupancy Raw Data'!$B$6:$BE$43,'Occupancy Raw Data'!N$1,FALSE)</f>
        <v>75.443252001972596</v>
      </c>
      <c r="I22" s="60">
        <f>VLOOKUP($A22,'Occupancy Raw Data'!$B$6:$BE$43,'Occupancy Raw Data'!O$1,FALSE)</f>
        <v>75.168494469623994</v>
      </c>
      <c r="J22" s="61">
        <f>VLOOKUP($A22,'Occupancy Raw Data'!$B$6:$BE$43,'Occupancy Raw Data'!P$1,FALSE)</f>
        <v>75.305873235798302</v>
      </c>
      <c r="K22" s="62">
        <f>VLOOKUP($A22,'Occupancy Raw Data'!$B$6:$BE$43,'Occupancy Raw Data'!R$1,FALSE)</f>
        <v>65.051110268685306</v>
      </c>
      <c r="L22" s="63"/>
      <c r="M22" s="59">
        <f>VLOOKUP($A22,'Occupancy Raw Data'!$B$6:$BE$43,'Occupancy Raw Data'!T$1,FALSE)</f>
        <v>0.95627110737285503</v>
      </c>
      <c r="N22" s="60">
        <f>VLOOKUP($A22,'Occupancy Raw Data'!$B$6:$BE$43,'Occupancy Raw Data'!U$1,FALSE)</f>
        <v>5.8218733466241099</v>
      </c>
      <c r="O22" s="60">
        <f>VLOOKUP($A22,'Occupancy Raw Data'!$B$6:$BE$43,'Occupancy Raw Data'!V$1,FALSE)</f>
        <v>4.45173845282355</v>
      </c>
      <c r="P22" s="60">
        <f>VLOOKUP($A22,'Occupancy Raw Data'!$B$6:$BE$43,'Occupancy Raw Data'!W$1,FALSE)</f>
        <v>7.0762127660476404</v>
      </c>
      <c r="Q22" s="60">
        <f>VLOOKUP($A22,'Occupancy Raw Data'!$B$6:$BE$43,'Occupancy Raw Data'!X$1,FALSE)</f>
        <v>2.9223414366467799</v>
      </c>
      <c r="R22" s="61">
        <f>VLOOKUP($A22,'Occupancy Raw Data'!$B$6:$BE$43,'Occupancy Raw Data'!Y$1,FALSE)</f>
        <v>4.3700469605125098</v>
      </c>
      <c r="S22" s="60">
        <f>VLOOKUP($A22,'Occupancy Raw Data'!$B$6:$BE$43,'Occupancy Raw Data'!AA$1,FALSE)</f>
        <v>-0.24028867312511301</v>
      </c>
      <c r="T22" s="60">
        <f>VLOOKUP($A22,'Occupancy Raw Data'!$B$6:$BE$43,'Occupancy Raw Data'!AB$1,FALSE)</f>
        <v>2.5706476304586698</v>
      </c>
      <c r="U22" s="61">
        <f>VLOOKUP($A22,'Occupancy Raw Data'!$B$6:$BE$43,'Occupancy Raw Data'!AC$1,FALSE)</f>
        <v>1.14309017987053</v>
      </c>
      <c r="V22" s="62">
        <f>VLOOKUP($A22,'Occupancy Raw Data'!$B$6:$BE$43,'Occupancy Raw Data'!AE$1,FALSE)</f>
        <v>3.2801638066649899</v>
      </c>
      <c r="W22" s="63"/>
      <c r="X22" s="64">
        <f>VLOOKUP($A22,'ADR Raw Data'!$B$6:$BE$43,'ADR Raw Data'!G$1,FALSE)</f>
        <v>103.10653842431201</v>
      </c>
      <c r="Y22" s="65">
        <f>VLOOKUP($A22,'ADR Raw Data'!$B$6:$BE$43,'ADR Raw Data'!H$1,FALSE)</f>
        <v>104.396023845352</v>
      </c>
      <c r="Z22" s="65">
        <f>VLOOKUP($A22,'ADR Raw Data'!$B$6:$BE$43,'ADR Raw Data'!I$1,FALSE)</f>
        <v>106.915227004716</v>
      </c>
      <c r="AA22" s="65">
        <f>VLOOKUP($A22,'ADR Raw Data'!$B$6:$BE$43,'ADR Raw Data'!J$1,FALSE)</f>
        <v>107.989354141571</v>
      </c>
      <c r="AB22" s="65">
        <f>VLOOKUP($A22,'ADR Raw Data'!$B$6:$BE$43,'ADR Raw Data'!K$1,FALSE)</f>
        <v>110.890504905307</v>
      </c>
      <c r="AC22" s="66">
        <f>VLOOKUP($A22,'ADR Raw Data'!$B$6:$BE$43,'ADR Raw Data'!L$1,FALSE)</f>
        <v>106.89168875703101</v>
      </c>
      <c r="AD22" s="65">
        <f>VLOOKUP($A22,'ADR Raw Data'!$B$6:$BE$43,'ADR Raw Data'!N$1,FALSE)</f>
        <v>134.87440639979999</v>
      </c>
      <c r="AE22" s="65">
        <f>VLOOKUP($A22,'ADR Raw Data'!$B$6:$BE$43,'ADR Raw Data'!O$1,FALSE)</f>
        <v>136.19776562841699</v>
      </c>
      <c r="AF22" s="66">
        <f>VLOOKUP($A22,'ADR Raw Data'!$B$6:$BE$43,'ADR Raw Data'!P$1,FALSE)</f>
        <v>135.53487892726201</v>
      </c>
      <c r="AG22" s="67">
        <f>VLOOKUP($A22,'ADR Raw Data'!$B$6:$BE$43,'ADR Raw Data'!R$1,FALSE)</f>
        <v>116.365559990717</v>
      </c>
      <c r="AH22" s="63"/>
      <c r="AI22" s="59">
        <f>VLOOKUP($A22,'ADR Raw Data'!$B$6:$BE$43,'ADR Raw Data'!T$1,FALSE)</f>
        <v>9.6995047406368808</v>
      </c>
      <c r="AJ22" s="60">
        <f>VLOOKUP($A22,'ADR Raw Data'!$B$6:$BE$43,'ADR Raw Data'!U$1,FALSE)</f>
        <v>12.4046081194841</v>
      </c>
      <c r="AK22" s="60">
        <f>VLOOKUP($A22,'ADR Raw Data'!$B$6:$BE$43,'ADR Raw Data'!V$1,FALSE)</f>
        <v>14.8508564557439</v>
      </c>
      <c r="AL22" s="60">
        <f>VLOOKUP($A22,'ADR Raw Data'!$B$6:$BE$43,'ADR Raw Data'!W$1,FALSE)</f>
        <v>16.028146576533199</v>
      </c>
      <c r="AM22" s="60">
        <f>VLOOKUP($A22,'ADR Raw Data'!$B$6:$BE$43,'ADR Raw Data'!X$1,FALSE)</f>
        <v>15.048664237998301</v>
      </c>
      <c r="AN22" s="61">
        <f>VLOOKUP($A22,'ADR Raw Data'!$B$6:$BE$43,'ADR Raw Data'!Y$1,FALSE)</f>
        <v>13.8250889065742</v>
      </c>
      <c r="AO22" s="60">
        <f>VLOOKUP($A22,'ADR Raw Data'!$B$6:$BE$43,'ADR Raw Data'!AA$1,FALSE)</f>
        <v>16.614593164658</v>
      </c>
      <c r="AP22" s="60">
        <f>VLOOKUP($A22,'ADR Raw Data'!$B$6:$BE$43,'ADR Raw Data'!AB$1,FALSE)</f>
        <v>14.5526804972205</v>
      </c>
      <c r="AQ22" s="61">
        <f>VLOOKUP($A22,'ADR Raw Data'!$B$6:$BE$43,'ADR Raw Data'!AC$1,FALSE)</f>
        <v>15.5934521793587</v>
      </c>
      <c r="AR22" s="62">
        <f>VLOOKUP($A22,'ADR Raw Data'!$B$6:$BE$43,'ADR Raw Data'!AE$1,FALSE)</f>
        <v>14.3163937391356</v>
      </c>
      <c r="AS22" s="50"/>
      <c r="AT22" s="64">
        <f>VLOOKUP($A22,'RevPAR Raw Data'!$B$6:$BE$43,'RevPAR Raw Data'!G$1,FALSE)</f>
        <v>50.033898738933303</v>
      </c>
      <c r="AU22" s="65">
        <f>VLOOKUP($A22,'RevPAR Raw Data'!$B$6:$BE$43,'RevPAR Raw Data'!H$1,FALSE)</f>
        <v>63.5378378695723</v>
      </c>
      <c r="AV22" s="65">
        <f>VLOOKUP($A22,'RevPAR Raw Data'!$B$6:$BE$43,'RevPAR Raw Data'!I$1,FALSE)</f>
        <v>68.131686353709199</v>
      </c>
      <c r="AW22" s="65">
        <f>VLOOKUP($A22,'RevPAR Raw Data'!$B$6:$BE$43,'RevPAR Raw Data'!J$1,FALSE)</f>
        <v>71.580384425709696</v>
      </c>
      <c r="AX22" s="65">
        <f>VLOOKUP($A22,'RevPAR Raw Data'!$B$6:$BE$43,'RevPAR Raw Data'!K$1,FALSE)</f>
        <v>72.464365591902805</v>
      </c>
      <c r="AY22" s="66">
        <f>VLOOKUP($A22,'RevPAR Raw Data'!$B$6:$BE$43,'RevPAR Raw Data'!L$1,FALSE)</f>
        <v>65.149634595965495</v>
      </c>
      <c r="AZ22" s="65">
        <f>VLOOKUP($A22,'RevPAR Raw Data'!$B$6:$BE$43,'RevPAR Raw Data'!N$1,FALSE)</f>
        <v>101.753638306366</v>
      </c>
      <c r="BA22" s="65">
        <f>VLOOKUP($A22,'RevPAR Raw Data'!$B$6:$BE$43,'RevPAR Raw Data'!O$1,FALSE)</f>
        <v>102.377809924148</v>
      </c>
      <c r="BB22" s="66">
        <f>VLOOKUP($A22,'RevPAR Raw Data'!$B$6:$BE$43,'RevPAR Raw Data'!P$1,FALSE)</f>
        <v>102.065724115257</v>
      </c>
      <c r="BC22" s="67">
        <f>VLOOKUP($A22,'RevPAR Raw Data'!$B$6:$BE$43,'RevPAR Raw Data'!R$1,FALSE)</f>
        <v>75.697088744334494</v>
      </c>
      <c r="BD22" s="63"/>
      <c r="BE22" s="59">
        <f>VLOOKUP($A22,'RevPAR Raw Data'!$B$6:$BE$43,'RevPAR Raw Data'!T$1,FALSE)</f>
        <v>10.7485294094027</v>
      </c>
      <c r="BF22" s="60">
        <f>VLOOKUP($A22,'RevPAR Raw Data'!$B$6:$BE$43,'RevPAR Raw Data'!U$1,FALSE)</f>
        <v>18.948662039969602</v>
      </c>
      <c r="BG22" s="60">
        <f>VLOOKUP($A22,'RevPAR Raw Data'!$B$6:$BE$43,'RevPAR Raw Data'!V$1,FALSE)</f>
        <v>19.963716195981501</v>
      </c>
      <c r="BH22" s="60">
        <f>VLOOKUP($A22,'RevPAR Raw Data'!$B$6:$BE$43,'RevPAR Raw Data'!W$1,FALSE)</f>
        <v>24.2385450967903</v>
      </c>
      <c r="BI22" s="60">
        <f>VLOOKUP($A22,'RevPAR Raw Data'!$B$6:$BE$43,'RevPAR Raw Data'!X$1,FALSE)</f>
        <v>18.410779025334001</v>
      </c>
      <c r="BJ22" s="61">
        <f>VLOOKUP($A22,'RevPAR Raw Data'!$B$6:$BE$43,'RevPAR Raw Data'!Y$1,FALSE)</f>
        <v>18.799298744636602</v>
      </c>
      <c r="BK22" s="60">
        <f>VLOOKUP($A22,'RevPAR Raw Data'!$B$6:$BE$43,'RevPAR Raw Data'!AA$1,FALSE)</f>
        <v>16.334381506072301</v>
      </c>
      <c r="BL22" s="60">
        <f>VLOOKUP($A22,'RevPAR Raw Data'!$B$6:$BE$43,'RevPAR Raw Data'!AB$1,FALSE)</f>
        <v>17.497426264049199</v>
      </c>
      <c r="BM22" s="61">
        <f>VLOOKUP($A22,'RevPAR Raw Data'!$B$6:$BE$43,'RevPAR Raw Data'!AC$1,FALSE)</f>
        <v>16.914789579794299</v>
      </c>
      <c r="BN22" s="62">
        <f>VLOOKUP($A22,'RevPAR Raw Data'!$B$6:$BE$43,'RevPAR Raw Data'!AE$1,FALSE)</f>
        <v>18.066158711651401</v>
      </c>
    </row>
    <row r="23" spans="1:66" x14ac:dyDescent="0.25">
      <c r="A23" s="78" t="s">
        <v>71</v>
      </c>
      <c r="B23" s="59">
        <f>VLOOKUP($A23,'Occupancy Raw Data'!$B$6:$BE$43,'Occupancy Raw Data'!G$1,FALSE)</f>
        <v>47.583567236539899</v>
      </c>
      <c r="C23" s="60">
        <f>VLOOKUP($A23,'Occupancy Raw Data'!$B$6:$BE$43,'Occupancy Raw Data'!H$1,FALSE)</f>
        <v>59.535595815258901</v>
      </c>
      <c r="D23" s="60">
        <f>VLOOKUP($A23,'Occupancy Raw Data'!$B$6:$BE$43,'Occupancy Raw Data'!I$1,FALSE)</f>
        <v>61.8269966828272</v>
      </c>
      <c r="E23" s="60">
        <f>VLOOKUP($A23,'Occupancy Raw Data'!$B$6:$BE$43,'Occupancy Raw Data'!J$1,FALSE)</f>
        <v>64.674661903546806</v>
      </c>
      <c r="F23" s="60">
        <f>VLOOKUP($A23,'Occupancy Raw Data'!$B$6:$BE$43,'Occupancy Raw Data'!K$1,FALSE)</f>
        <v>63.929573870885399</v>
      </c>
      <c r="G23" s="61">
        <f>VLOOKUP($A23,'Occupancy Raw Data'!$B$6:$BE$43,'Occupancy Raw Data'!L$1,FALSE)</f>
        <v>59.510079101811598</v>
      </c>
      <c r="H23" s="60">
        <f>VLOOKUP($A23,'Occupancy Raw Data'!$B$6:$BE$43,'Occupancy Raw Data'!N$1,FALSE)</f>
        <v>74.615973462618001</v>
      </c>
      <c r="I23" s="60">
        <f>VLOOKUP($A23,'Occupancy Raw Data'!$B$6:$BE$43,'Occupancy Raw Data'!O$1,FALSE)</f>
        <v>75.590711916305096</v>
      </c>
      <c r="J23" s="61">
        <f>VLOOKUP($A23,'Occupancy Raw Data'!$B$6:$BE$43,'Occupancy Raw Data'!P$1,FALSE)</f>
        <v>75.103342689461499</v>
      </c>
      <c r="K23" s="62">
        <f>VLOOKUP($A23,'Occupancy Raw Data'!$B$6:$BE$43,'Occupancy Raw Data'!R$1,FALSE)</f>
        <v>63.965297269711598</v>
      </c>
      <c r="L23" s="63"/>
      <c r="M23" s="59">
        <f>VLOOKUP($A23,'Occupancy Raw Data'!$B$6:$BE$43,'Occupancy Raw Data'!T$1,FALSE)</f>
        <v>-2.3500274254439799</v>
      </c>
      <c r="N23" s="60">
        <f>VLOOKUP($A23,'Occupancy Raw Data'!$B$6:$BE$43,'Occupancy Raw Data'!U$1,FALSE)</f>
        <v>0.78308577127111501</v>
      </c>
      <c r="O23" s="60">
        <f>VLOOKUP($A23,'Occupancy Raw Data'!$B$6:$BE$43,'Occupancy Raw Data'!V$1,FALSE)</f>
        <v>0.51000533593016295</v>
      </c>
      <c r="P23" s="60">
        <f>VLOOKUP($A23,'Occupancy Raw Data'!$B$6:$BE$43,'Occupancy Raw Data'!W$1,FALSE)</f>
        <v>3.9805573473128599</v>
      </c>
      <c r="Q23" s="60">
        <f>VLOOKUP($A23,'Occupancy Raw Data'!$B$6:$BE$43,'Occupancy Raw Data'!X$1,FALSE)</f>
        <v>2.8164703352145302</v>
      </c>
      <c r="R23" s="61">
        <f>VLOOKUP($A23,'Occupancy Raw Data'!$B$6:$BE$43,'Occupancy Raw Data'!Y$1,FALSE)</f>
        <v>1.31371204388874</v>
      </c>
      <c r="S23" s="60">
        <f>VLOOKUP($A23,'Occupancy Raw Data'!$B$6:$BE$43,'Occupancy Raw Data'!AA$1,FALSE)</f>
        <v>-0.28587999768959199</v>
      </c>
      <c r="T23" s="60">
        <f>VLOOKUP($A23,'Occupancy Raw Data'!$B$6:$BE$43,'Occupancy Raw Data'!AB$1,FALSE)</f>
        <v>1.42584059774968</v>
      </c>
      <c r="U23" s="61">
        <f>VLOOKUP($A23,'Occupancy Raw Data'!$B$6:$BE$43,'Occupancy Raw Data'!AC$1,FALSE)</f>
        <v>0.56825069709921805</v>
      </c>
      <c r="V23" s="62">
        <f>VLOOKUP($A23,'Occupancy Raw Data'!$B$6:$BE$43,'Occupancy Raw Data'!AE$1,FALSE)</f>
        <v>1.0624073082615699</v>
      </c>
      <c r="W23" s="63"/>
      <c r="X23" s="64">
        <f>VLOOKUP($A23,'ADR Raw Data'!$B$6:$BE$43,'ADR Raw Data'!G$1,FALSE)</f>
        <v>104.22384813384799</v>
      </c>
      <c r="Y23" s="65">
        <f>VLOOKUP($A23,'ADR Raw Data'!$B$6:$BE$43,'ADR Raw Data'!H$1,FALSE)</f>
        <v>107.706182067546</v>
      </c>
      <c r="Z23" s="65">
        <f>VLOOKUP($A23,'ADR Raw Data'!$B$6:$BE$43,'ADR Raw Data'!I$1,FALSE)</f>
        <v>108.559221626083</v>
      </c>
      <c r="AA23" s="65">
        <f>VLOOKUP($A23,'ADR Raw Data'!$B$6:$BE$43,'ADR Raw Data'!J$1,FALSE)</f>
        <v>112.029019963702</v>
      </c>
      <c r="AB23" s="65">
        <f>VLOOKUP($A23,'ADR Raw Data'!$B$6:$BE$43,'ADR Raw Data'!K$1,FALSE)</f>
        <v>115.559497884569</v>
      </c>
      <c r="AC23" s="66">
        <f>VLOOKUP($A23,'ADR Raw Data'!$B$6:$BE$43,'ADR Raw Data'!L$1,FALSE)</f>
        <v>109.95345253408701</v>
      </c>
      <c r="AD23" s="65">
        <f>VLOOKUP($A23,'ADR Raw Data'!$B$6:$BE$43,'ADR Raw Data'!N$1,FALSE)</f>
        <v>140.206823062718</v>
      </c>
      <c r="AE23" s="65">
        <f>VLOOKUP($A23,'ADR Raw Data'!$B$6:$BE$43,'ADR Raw Data'!O$1,FALSE)</f>
        <v>141.747349446394</v>
      </c>
      <c r="AF23" s="66">
        <f>VLOOKUP($A23,'ADR Raw Data'!$B$6:$BE$43,'ADR Raw Data'!P$1,FALSE)</f>
        <v>140.982084734821</v>
      </c>
      <c r="AG23" s="67">
        <f>VLOOKUP($A23,'ADR Raw Data'!$B$6:$BE$43,'ADR Raw Data'!R$1,FALSE)</f>
        <v>120.362462672958</v>
      </c>
      <c r="AH23" s="63"/>
      <c r="AI23" s="59">
        <f>VLOOKUP($A23,'ADR Raw Data'!$B$6:$BE$43,'ADR Raw Data'!T$1,FALSE)</f>
        <v>5.0469230343260003</v>
      </c>
      <c r="AJ23" s="60">
        <f>VLOOKUP($A23,'ADR Raw Data'!$B$6:$BE$43,'ADR Raw Data'!U$1,FALSE)</f>
        <v>9.3622064049990197</v>
      </c>
      <c r="AK23" s="60">
        <f>VLOOKUP($A23,'ADR Raw Data'!$B$6:$BE$43,'ADR Raw Data'!V$1,FALSE)</f>
        <v>12.7219697198327</v>
      </c>
      <c r="AL23" s="60">
        <f>VLOOKUP($A23,'ADR Raw Data'!$B$6:$BE$43,'ADR Raw Data'!W$1,FALSE)</f>
        <v>16.794544796004502</v>
      </c>
      <c r="AM23" s="60">
        <f>VLOOKUP($A23,'ADR Raw Data'!$B$6:$BE$43,'ADR Raw Data'!X$1,FALSE)</f>
        <v>16.759194282833999</v>
      </c>
      <c r="AN23" s="61">
        <f>VLOOKUP($A23,'ADR Raw Data'!$B$6:$BE$43,'ADR Raw Data'!Y$1,FALSE)</f>
        <v>12.5300736718432</v>
      </c>
      <c r="AO23" s="60">
        <f>VLOOKUP($A23,'ADR Raw Data'!$B$6:$BE$43,'ADR Raw Data'!AA$1,FALSE)</f>
        <v>17.3683462881651</v>
      </c>
      <c r="AP23" s="60">
        <f>VLOOKUP($A23,'ADR Raw Data'!$B$6:$BE$43,'ADR Raw Data'!AB$1,FALSE)</f>
        <v>15.8068808095307</v>
      </c>
      <c r="AQ23" s="61">
        <f>VLOOKUP($A23,'ADR Raw Data'!$B$6:$BE$43,'ADR Raw Data'!AC$1,FALSE)</f>
        <v>16.5851182907438</v>
      </c>
      <c r="AR23" s="62">
        <f>VLOOKUP($A23,'ADR Raw Data'!$B$6:$BE$43,'ADR Raw Data'!AE$1,FALSE)</f>
        <v>14.047959427843001</v>
      </c>
      <c r="AS23" s="50"/>
      <c r="AT23" s="64">
        <f>VLOOKUP($A23,'RevPAR Raw Data'!$B$6:$BE$43,'RevPAR Raw Data'!G$1,FALSE)</f>
        <v>49.593424853278798</v>
      </c>
      <c r="AU23" s="65">
        <f>VLOOKUP($A23,'RevPAR Raw Data'!$B$6:$BE$43,'RevPAR Raw Data'!H$1,FALSE)</f>
        <v>64.123517223781505</v>
      </c>
      <c r="AV23" s="65">
        <f>VLOOKUP($A23,'RevPAR Raw Data'!$B$6:$BE$43,'RevPAR Raw Data'!I$1,FALSE)</f>
        <v>67.1189063536616</v>
      </c>
      <c r="AW23" s="65">
        <f>VLOOKUP($A23,'RevPAR Raw Data'!$B$6:$BE$43,'RevPAR Raw Data'!J$1,FALSE)</f>
        <v>72.454389895381397</v>
      </c>
      <c r="AX23" s="65">
        <f>VLOOKUP($A23,'RevPAR Raw Data'!$B$6:$BE$43,'RevPAR Raw Data'!K$1,FALSE)</f>
        <v>73.876694564939996</v>
      </c>
      <c r="AY23" s="66">
        <f>VLOOKUP($A23,'RevPAR Raw Data'!$B$6:$BE$43,'RevPAR Raw Data'!L$1,FALSE)</f>
        <v>65.433386578208697</v>
      </c>
      <c r="AZ23" s="65">
        <f>VLOOKUP($A23,'RevPAR Raw Data'!$B$6:$BE$43,'RevPAR Raw Data'!N$1,FALSE)</f>
        <v>104.616685889257</v>
      </c>
      <c r="BA23" s="65">
        <f>VLOOKUP($A23,'RevPAR Raw Data'!$B$6:$BE$43,'RevPAR Raw Data'!O$1,FALSE)</f>
        <v>107.14783056902201</v>
      </c>
      <c r="BB23" s="66">
        <f>VLOOKUP($A23,'RevPAR Raw Data'!$B$6:$BE$43,'RevPAR Raw Data'!P$1,FALSE)</f>
        <v>105.88225822914001</v>
      </c>
      <c r="BC23" s="67">
        <f>VLOOKUP($A23,'RevPAR Raw Data'!$B$6:$BE$43,'RevPAR Raw Data'!R$1,FALSE)</f>
        <v>76.990207049903404</v>
      </c>
      <c r="BD23" s="63"/>
      <c r="BE23" s="59">
        <f>VLOOKUP($A23,'RevPAR Raw Data'!$B$6:$BE$43,'RevPAR Raw Data'!T$1,FALSE)</f>
        <v>2.5782915334343102</v>
      </c>
      <c r="BF23" s="60">
        <f>VLOOKUP($A23,'RevPAR Raw Data'!$B$6:$BE$43,'RevPAR Raw Data'!U$1,FALSE)</f>
        <v>10.2186062825047</v>
      </c>
      <c r="BG23" s="60">
        <f>VLOOKUP($A23,'RevPAR Raw Data'!$B$6:$BE$43,'RevPAR Raw Data'!V$1,FALSE)</f>
        <v>13.2968577801695</v>
      </c>
      <c r="BH23" s="60">
        <f>VLOOKUP($A23,'RevPAR Raw Data'!$B$6:$BE$43,'RevPAR Raw Data'!W$1,FALSE)</f>
        <v>21.443618630142499</v>
      </c>
      <c r="BI23" s="60">
        <f>VLOOKUP($A23,'RevPAR Raw Data'!$B$6:$BE$43,'RevPAR Raw Data'!X$1,FALSE)</f>
        <v>20.047682353445499</v>
      </c>
      <c r="BJ23" s="61">
        <f>VLOOKUP($A23,'RevPAR Raw Data'!$B$6:$BE$43,'RevPAR Raw Data'!Y$1,FALSE)</f>
        <v>14.0083948026671</v>
      </c>
      <c r="BK23" s="60">
        <f>VLOOKUP($A23,'RevPAR Raw Data'!$B$6:$BE$43,'RevPAR Raw Data'!AA$1,FALSE)</f>
        <v>17.0328136625082</v>
      </c>
      <c r="BL23" s="60">
        <f>VLOOKUP($A23,'RevPAR Raw Data'!$B$6:$BE$43,'RevPAR Raw Data'!AB$1,FALSE)</f>
        <v>17.458102331100601</v>
      </c>
      <c r="BM23" s="61">
        <f>VLOOKUP($A23,'RevPAR Raw Data'!$B$6:$BE$43,'RevPAR Raw Data'!AC$1,FALSE)</f>
        <v>17.247614038144899</v>
      </c>
      <c r="BN23" s="62">
        <f>VLOOKUP($A23,'RevPAR Raw Data'!$B$6:$BE$43,'RevPAR Raw Data'!AE$1,FALSE)</f>
        <v>15.2596132837276</v>
      </c>
    </row>
    <row r="24" spans="1:66" x14ac:dyDescent="0.25">
      <c r="A24" s="78" t="s">
        <v>53</v>
      </c>
      <c r="B24" s="59">
        <f>VLOOKUP($A24,'Occupancy Raw Data'!$B$6:$BE$43,'Occupancy Raw Data'!G$1,FALSE)</f>
        <v>42.765164351067398</v>
      </c>
      <c r="C24" s="60">
        <f>VLOOKUP($A24,'Occupancy Raw Data'!$B$6:$BE$43,'Occupancy Raw Data'!H$1,FALSE)</f>
        <v>59.505252456794302</v>
      </c>
      <c r="D24" s="60">
        <f>VLOOKUP($A24,'Occupancy Raw Data'!$B$6:$BE$43,'Occupancy Raw Data'!I$1,FALSE)</f>
        <v>63.978312436462197</v>
      </c>
      <c r="E24" s="60">
        <f>VLOOKUP($A24,'Occupancy Raw Data'!$B$6:$BE$43,'Occupancy Raw Data'!J$1,FALSE)</f>
        <v>62.080650626906099</v>
      </c>
      <c r="F24" s="60">
        <f>VLOOKUP($A24,'Occupancy Raw Data'!$B$6:$BE$43,'Occupancy Raw Data'!K$1,FALSE)</f>
        <v>65.943747882073794</v>
      </c>
      <c r="G24" s="61">
        <f>VLOOKUP($A24,'Occupancy Raw Data'!$B$6:$BE$43,'Occupancy Raw Data'!L$1,FALSE)</f>
        <v>58.8546255506607</v>
      </c>
      <c r="H24" s="60">
        <f>VLOOKUP($A24,'Occupancy Raw Data'!$B$6:$BE$43,'Occupancy Raw Data'!N$1,FALSE)</f>
        <v>75.872585564215498</v>
      </c>
      <c r="I24" s="60">
        <f>VLOOKUP($A24,'Occupancy Raw Data'!$B$6:$BE$43,'Occupancy Raw Data'!O$1,FALSE)</f>
        <v>83.463232802439805</v>
      </c>
      <c r="J24" s="61">
        <f>VLOOKUP($A24,'Occupancy Raw Data'!$B$6:$BE$43,'Occupancy Raw Data'!P$1,FALSE)</f>
        <v>79.667909183327595</v>
      </c>
      <c r="K24" s="62">
        <f>VLOOKUP($A24,'Occupancy Raw Data'!$B$6:$BE$43,'Occupancy Raw Data'!R$1,FALSE)</f>
        <v>64.801278017136994</v>
      </c>
      <c r="L24" s="63"/>
      <c r="M24" s="59">
        <f>VLOOKUP($A24,'Occupancy Raw Data'!$B$6:$BE$43,'Occupancy Raw Data'!T$1,FALSE)</f>
        <v>4.8172757475083001</v>
      </c>
      <c r="N24" s="60">
        <f>VLOOKUP($A24,'Occupancy Raw Data'!$B$6:$BE$43,'Occupancy Raw Data'!U$1,FALSE)</f>
        <v>12.4919923126201</v>
      </c>
      <c r="O24" s="60">
        <f>VLOOKUP($A24,'Occupancy Raw Data'!$B$6:$BE$43,'Occupancy Raw Data'!V$1,FALSE)</f>
        <v>10.538641686182601</v>
      </c>
      <c r="P24" s="60">
        <f>VLOOKUP($A24,'Occupancy Raw Data'!$B$6:$BE$43,'Occupancy Raw Data'!W$1,FALSE)</f>
        <v>14.499999999999901</v>
      </c>
      <c r="Q24" s="60">
        <f>VLOOKUP($A24,'Occupancy Raw Data'!$B$6:$BE$43,'Occupancy Raw Data'!X$1,FALSE)</f>
        <v>5.6460369163952198</v>
      </c>
      <c r="R24" s="61">
        <f>VLOOKUP($A24,'Occupancy Raw Data'!$B$6:$BE$43,'Occupancy Raw Data'!Y$1,FALSE)</f>
        <v>9.7157296272899494</v>
      </c>
      <c r="S24" s="60">
        <f>VLOOKUP($A24,'Occupancy Raw Data'!$B$6:$BE$43,'Occupancy Raw Data'!AA$1,FALSE)</f>
        <v>1.9116977696859301</v>
      </c>
      <c r="T24" s="60">
        <f>VLOOKUP($A24,'Occupancy Raw Data'!$B$6:$BE$43,'Occupancy Raw Data'!AB$1,FALSE)</f>
        <v>42.123485285631801</v>
      </c>
      <c r="U24" s="61">
        <f>VLOOKUP($A24,'Occupancy Raw Data'!$B$6:$BE$43,'Occupancy Raw Data'!AC$1,FALSE)</f>
        <v>19.643765903307798</v>
      </c>
      <c r="V24" s="62">
        <f>VLOOKUP($A24,'Occupancy Raw Data'!$B$6:$BE$43,'Occupancy Raw Data'!AE$1,FALSE)</f>
        <v>13.009708737864001</v>
      </c>
      <c r="W24" s="63"/>
      <c r="X24" s="64">
        <f>VLOOKUP($A24,'ADR Raw Data'!$B$6:$BE$43,'ADR Raw Data'!G$1,FALSE)</f>
        <v>98.566687797147296</v>
      </c>
      <c r="Y24" s="65">
        <f>VLOOKUP($A24,'ADR Raw Data'!$B$6:$BE$43,'ADR Raw Data'!H$1,FALSE)</f>
        <v>101.454140091116</v>
      </c>
      <c r="Z24" s="65">
        <f>VLOOKUP($A24,'ADR Raw Data'!$B$6:$BE$43,'ADR Raw Data'!I$1,FALSE)</f>
        <v>102.687807203389</v>
      </c>
      <c r="AA24" s="65">
        <f>VLOOKUP($A24,'ADR Raw Data'!$B$6:$BE$43,'ADR Raw Data'!J$1,FALSE)</f>
        <v>99.453564410480297</v>
      </c>
      <c r="AB24" s="65">
        <f>VLOOKUP($A24,'ADR Raw Data'!$B$6:$BE$43,'ADR Raw Data'!K$1,FALSE)</f>
        <v>107.55780575539499</v>
      </c>
      <c r="AC24" s="66">
        <f>VLOOKUP($A24,'ADR Raw Data'!$B$6:$BE$43,'ADR Raw Data'!L$1,FALSE)</f>
        <v>102.248460386918</v>
      </c>
      <c r="AD24" s="65">
        <f>VLOOKUP($A24,'ADR Raw Data'!$B$6:$BE$43,'ADR Raw Data'!N$1,FALSE)</f>
        <v>122.795185350602</v>
      </c>
      <c r="AE24" s="65">
        <f>VLOOKUP($A24,'ADR Raw Data'!$B$6:$BE$43,'ADR Raw Data'!O$1,FALSE)</f>
        <v>124.112610637434</v>
      </c>
      <c r="AF24" s="66">
        <f>VLOOKUP($A24,'ADR Raw Data'!$B$6:$BE$43,'ADR Raw Data'!P$1,FALSE)</f>
        <v>123.485278604849</v>
      </c>
      <c r="AG24" s="67">
        <f>VLOOKUP($A24,'ADR Raw Data'!$B$6:$BE$43,'ADR Raw Data'!R$1,FALSE)</f>
        <v>109.70815852382999</v>
      </c>
      <c r="AH24" s="63"/>
      <c r="AI24" s="59">
        <f>VLOOKUP($A24,'ADR Raw Data'!$B$6:$BE$43,'ADR Raw Data'!T$1,FALSE)</f>
        <v>6.2759867116078798</v>
      </c>
      <c r="AJ24" s="60">
        <f>VLOOKUP($A24,'ADR Raw Data'!$B$6:$BE$43,'ADR Raw Data'!U$1,FALSE)</f>
        <v>10.2483493419188</v>
      </c>
      <c r="AK24" s="60">
        <f>VLOOKUP($A24,'ADR Raw Data'!$B$6:$BE$43,'ADR Raw Data'!V$1,FALSE)</f>
        <v>9.6252704310717494</v>
      </c>
      <c r="AL24" s="60">
        <f>VLOOKUP($A24,'ADR Raw Data'!$B$6:$BE$43,'ADR Raw Data'!W$1,FALSE)</f>
        <v>6.3126506496340999</v>
      </c>
      <c r="AM24" s="60">
        <f>VLOOKUP($A24,'ADR Raw Data'!$B$6:$BE$43,'ADR Raw Data'!X$1,FALSE)</f>
        <v>10.758182066285899</v>
      </c>
      <c r="AN24" s="61">
        <f>VLOOKUP($A24,'ADR Raw Data'!$B$6:$BE$43,'ADR Raw Data'!Y$1,FALSE)</f>
        <v>8.7968514681896508</v>
      </c>
      <c r="AO24" s="60">
        <f>VLOOKUP($A24,'ADR Raw Data'!$B$6:$BE$43,'ADR Raw Data'!AA$1,FALSE)</f>
        <v>10.9124121756003</v>
      </c>
      <c r="AP24" s="60">
        <f>VLOOKUP($A24,'ADR Raw Data'!$B$6:$BE$43,'ADR Raw Data'!AB$1,FALSE)</f>
        <v>17.681921748760999</v>
      </c>
      <c r="AQ24" s="61">
        <f>VLOOKUP($A24,'ADR Raw Data'!$B$6:$BE$43,'ADR Raw Data'!AC$1,FALSE)</f>
        <v>13.9174264258943</v>
      </c>
      <c r="AR24" s="62">
        <f>VLOOKUP($A24,'ADR Raw Data'!$B$6:$BE$43,'ADR Raw Data'!AE$1,FALSE)</f>
        <v>11.0803121920134</v>
      </c>
      <c r="AS24" s="50"/>
      <c r="AT24" s="64">
        <f>VLOOKUP($A24,'RevPAR Raw Data'!$B$6:$BE$43,'RevPAR Raw Data'!G$1,FALSE)</f>
        <v>42.152206031853602</v>
      </c>
      <c r="AU24" s="65">
        <f>VLOOKUP($A24,'RevPAR Raw Data'!$B$6:$BE$43,'RevPAR Raw Data'!H$1,FALSE)</f>
        <v>60.370542189088397</v>
      </c>
      <c r="AV24" s="65">
        <f>VLOOKUP($A24,'RevPAR Raw Data'!$B$6:$BE$43,'RevPAR Raw Data'!I$1,FALSE)</f>
        <v>65.697926126736604</v>
      </c>
      <c r="AW24" s="65">
        <f>VLOOKUP($A24,'RevPAR Raw Data'!$B$6:$BE$43,'RevPAR Raw Data'!J$1,FALSE)</f>
        <v>61.741419857675297</v>
      </c>
      <c r="AX24" s="65">
        <f>VLOOKUP($A24,'RevPAR Raw Data'!$B$6:$BE$43,'RevPAR Raw Data'!K$1,FALSE)</f>
        <v>70.927648254828796</v>
      </c>
      <c r="AY24" s="66">
        <f>VLOOKUP($A24,'RevPAR Raw Data'!$B$6:$BE$43,'RevPAR Raw Data'!L$1,FALSE)</f>
        <v>60.177948492036499</v>
      </c>
      <c r="AZ24" s="65">
        <f>VLOOKUP($A24,'RevPAR Raw Data'!$B$6:$BE$43,'RevPAR Raw Data'!N$1,FALSE)</f>
        <v>93.167882073873201</v>
      </c>
      <c r="BA24" s="65">
        <f>VLOOKUP($A24,'RevPAR Raw Data'!$B$6:$BE$43,'RevPAR Raw Data'!O$1,FALSE)</f>
        <v>103.588397153507</v>
      </c>
      <c r="BB24" s="66">
        <f>VLOOKUP($A24,'RevPAR Raw Data'!$B$6:$BE$43,'RevPAR Raw Data'!P$1,FALSE)</f>
        <v>98.378139613690195</v>
      </c>
      <c r="BC24" s="67">
        <f>VLOOKUP($A24,'RevPAR Raw Data'!$B$6:$BE$43,'RevPAR Raw Data'!R$1,FALSE)</f>
        <v>71.092288812508997</v>
      </c>
      <c r="BD24" s="63"/>
      <c r="BE24" s="59">
        <f>VLOOKUP($A24,'RevPAR Raw Data'!$B$6:$BE$43,'RevPAR Raw Data'!T$1,FALSE)</f>
        <v>11.3955940448913</v>
      </c>
      <c r="BF24" s="60">
        <f>VLOOKUP($A24,'RevPAR Raw Data'!$B$6:$BE$43,'RevPAR Raw Data'!U$1,FALSE)</f>
        <v>24.020564666501802</v>
      </c>
      <c r="BG24" s="60">
        <f>VLOOKUP($A24,'RevPAR Raw Data'!$B$6:$BE$43,'RevPAR Raw Data'!V$1,FALSE)</f>
        <v>21.1782848793111</v>
      </c>
      <c r="BH24" s="60">
        <f>VLOOKUP($A24,'RevPAR Raw Data'!$B$6:$BE$43,'RevPAR Raw Data'!W$1,FALSE)</f>
        <v>21.727984993831001</v>
      </c>
      <c r="BI24" s="60">
        <f>VLOOKUP($A24,'RevPAR Raw Data'!$B$6:$BE$43,'RevPAR Raw Data'!X$1,FALSE)</f>
        <v>17.0116299136766</v>
      </c>
      <c r="BJ24" s="61">
        <f>VLOOKUP($A24,'RevPAR Raw Data'!$B$6:$BE$43,'RevPAR Raw Data'!Y$1,FALSE)</f>
        <v>19.367259399843199</v>
      </c>
      <c r="BK24" s="60">
        <f>VLOOKUP($A24,'RevPAR Raw Data'!$B$6:$BE$43,'RevPAR Raw Data'!AA$1,FALSE)</f>
        <v>13.0327222854662</v>
      </c>
      <c r="BL24" s="60">
        <f>VLOOKUP($A24,'RevPAR Raw Data'!$B$6:$BE$43,'RevPAR Raw Data'!AB$1,FALSE)</f>
        <v>67.253648740449094</v>
      </c>
      <c r="BM24" s="61">
        <f>VLOOKUP($A24,'RevPAR Raw Data'!$B$6:$BE$43,'RevPAR Raw Data'!AC$1,FALSE)</f>
        <v>36.295098996070003</v>
      </c>
      <c r="BN24" s="62">
        <f>VLOOKUP($A24,'RevPAR Raw Data'!$B$6:$BE$43,'RevPAR Raw Data'!AE$1,FALSE)</f>
        <v>25.531537273304501</v>
      </c>
    </row>
    <row r="25" spans="1:66" x14ac:dyDescent="0.25">
      <c r="A25" s="78" t="s">
        <v>52</v>
      </c>
      <c r="B25" s="59">
        <f>VLOOKUP($A25,'Occupancy Raw Data'!$B$6:$BE$43,'Occupancy Raw Data'!G$1,FALSE)</f>
        <v>43.8534969803233</v>
      </c>
      <c r="C25" s="60">
        <f>VLOOKUP($A25,'Occupancy Raw Data'!$B$6:$BE$43,'Occupancy Raw Data'!H$1,FALSE)</f>
        <v>52.854081433859299</v>
      </c>
      <c r="D25" s="60">
        <f>VLOOKUP($A25,'Occupancy Raw Data'!$B$6:$BE$43,'Occupancy Raw Data'!I$1,FALSE)</f>
        <v>57.062146892655299</v>
      </c>
      <c r="E25" s="60">
        <f>VLOOKUP($A25,'Occupancy Raw Data'!$B$6:$BE$43,'Occupancy Raw Data'!J$1,FALSE)</f>
        <v>59.341515682836501</v>
      </c>
      <c r="F25" s="60">
        <f>VLOOKUP($A25,'Occupancy Raw Data'!$B$6:$BE$43,'Occupancy Raw Data'!K$1,FALSE)</f>
        <v>63.413208649912299</v>
      </c>
      <c r="G25" s="61">
        <f>VLOOKUP($A25,'Occupancy Raw Data'!$B$6:$BE$43,'Occupancy Raw Data'!L$1,FALSE)</f>
        <v>55.304889927917301</v>
      </c>
      <c r="H25" s="60">
        <f>VLOOKUP($A25,'Occupancy Raw Data'!$B$6:$BE$43,'Occupancy Raw Data'!N$1,FALSE)</f>
        <v>79.251899473991799</v>
      </c>
      <c r="I25" s="60">
        <f>VLOOKUP($A25,'Occupancy Raw Data'!$B$6:$BE$43,'Occupancy Raw Data'!O$1,FALSE)</f>
        <v>68.926553672316302</v>
      </c>
      <c r="J25" s="61">
        <f>VLOOKUP($A25,'Occupancy Raw Data'!$B$6:$BE$43,'Occupancy Raw Data'!P$1,FALSE)</f>
        <v>74.089226573154093</v>
      </c>
      <c r="K25" s="62">
        <f>VLOOKUP($A25,'Occupancy Raw Data'!$B$6:$BE$43,'Occupancy Raw Data'!R$1,FALSE)</f>
        <v>60.671843255127797</v>
      </c>
      <c r="L25" s="63"/>
      <c r="M25" s="59">
        <f>VLOOKUP($A25,'Occupancy Raw Data'!$B$6:$BE$43,'Occupancy Raw Data'!T$1,FALSE)</f>
        <v>-7.12290955325191</v>
      </c>
      <c r="N25" s="60">
        <f>VLOOKUP($A25,'Occupancy Raw Data'!$B$6:$BE$43,'Occupancy Raw Data'!U$1,FALSE)</f>
        <v>-4.43708497041247</v>
      </c>
      <c r="O25" s="60">
        <f>VLOOKUP($A25,'Occupancy Raw Data'!$B$6:$BE$43,'Occupancy Raw Data'!V$1,FALSE)</f>
        <v>-1.8390564739888799</v>
      </c>
      <c r="P25" s="60">
        <f>VLOOKUP($A25,'Occupancy Raw Data'!$B$6:$BE$43,'Occupancy Raw Data'!W$1,FALSE)</f>
        <v>-4.54498756486477</v>
      </c>
      <c r="Q25" s="60">
        <f>VLOOKUP($A25,'Occupancy Raw Data'!$B$6:$BE$43,'Occupancy Raw Data'!X$1,FALSE)</f>
        <v>0.39925700631382699</v>
      </c>
      <c r="R25" s="61">
        <f>VLOOKUP($A25,'Occupancy Raw Data'!$B$6:$BE$43,'Occupancy Raw Data'!Y$1,FALSE)</f>
        <v>-3.3077524027026302</v>
      </c>
      <c r="S25" s="60">
        <f>VLOOKUP($A25,'Occupancy Raw Data'!$B$6:$BE$43,'Occupancy Raw Data'!AA$1,FALSE)</f>
        <v>0.260828559904135</v>
      </c>
      <c r="T25" s="60">
        <f>VLOOKUP($A25,'Occupancy Raw Data'!$B$6:$BE$43,'Occupancy Raw Data'!AB$1,FALSE)</f>
        <v>-2.6668823773859001</v>
      </c>
      <c r="U25" s="61">
        <f>VLOOKUP($A25,'Occupancy Raw Data'!$B$6:$BE$43,'Occupancy Raw Data'!AC$1,FALSE)</f>
        <v>-1.1226294340766401</v>
      </c>
      <c r="V25" s="62">
        <f>VLOOKUP($A25,'Occupancy Raw Data'!$B$6:$BE$43,'Occupancy Raw Data'!AE$1,FALSE)</f>
        <v>-2.5564201517560101</v>
      </c>
      <c r="W25" s="63"/>
      <c r="X25" s="64">
        <f>VLOOKUP($A25,'ADR Raw Data'!$B$6:$BE$43,'ADR Raw Data'!G$1,FALSE)</f>
        <v>92.751999111505896</v>
      </c>
      <c r="Y25" s="65">
        <f>VLOOKUP($A25,'ADR Raw Data'!$B$6:$BE$43,'ADR Raw Data'!H$1,FALSE)</f>
        <v>90.526970143752294</v>
      </c>
      <c r="Z25" s="65">
        <f>VLOOKUP($A25,'ADR Raw Data'!$B$6:$BE$43,'ADR Raw Data'!I$1,FALSE)</f>
        <v>92.593253670194599</v>
      </c>
      <c r="AA25" s="65">
        <f>VLOOKUP($A25,'ADR Raw Data'!$B$6:$BE$43,'ADR Raw Data'!J$1,FALSE)</f>
        <v>89.867669074195604</v>
      </c>
      <c r="AB25" s="65">
        <f>VLOOKUP($A25,'ADR Raw Data'!$B$6:$BE$43,'ADR Raw Data'!K$1,FALSE)</f>
        <v>92.5782304147465</v>
      </c>
      <c r="AC25" s="66">
        <f>VLOOKUP($A25,'ADR Raw Data'!$B$6:$BE$43,'ADR Raw Data'!L$1,FALSE)</f>
        <v>91.635135972946301</v>
      </c>
      <c r="AD25" s="65">
        <f>VLOOKUP($A25,'ADR Raw Data'!$B$6:$BE$43,'ADR Raw Data'!N$1,FALSE)</f>
        <v>119.87039331366699</v>
      </c>
      <c r="AE25" s="65">
        <f>VLOOKUP($A25,'ADR Raw Data'!$B$6:$BE$43,'ADR Raw Data'!O$1,FALSE)</f>
        <v>113.98046353872201</v>
      </c>
      <c r="AF25" s="66">
        <f>VLOOKUP($A25,'ADR Raw Data'!$B$6:$BE$43,'ADR Raw Data'!P$1,FALSE)</f>
        <v>117.130638969234</v>
      </c>
      <c r="AG25" s="67">
        <f>VLOOKUP($A25,'ADR Raw Data'!$B$6:$BE$43,'ADR Raw Data'!R$1,FALSE)</f>
        <v>100.53049357798101</v>
      </c>
      <c r="AH25" s="63"/>
      <c r="AI25" s="59">
        <f>VLOOKUP($A25,'ADR Raw Data'!$B$6:$BE$43,'ADR Raw Data'!T$1,FALSE)</f>
        <v>14.3784204150402</v>
      </c>
      <c r="AJ25" s="60">
        <f>VLOOKUP($A25,'ADR Raw Data'!$B$6:$BE$43,'ADR Raw Data'!U$1,FALSE)</f>
        <v>16.935265706052999</v>
      </c>
      <c r="AK25" s="60">
        <f>VLOOKUP($A25,'ADR Raw Data'!$B$6:$BE$43,'ADR Raw Data'!V$1,FALSE)</f>
        <v>18.1717412629433</v>
      </c>
      <c r="AL25" s="60">
        <f>VLOOKUP($A25,'ADR Raw Data'!$B$6:$BE$43,'ADR Raw Data'!W$1,FALSE)</f>
        <v>11.073412919634601</v>
      </c>
      <c r="AM25" s="60">
        <f>VLOOKUP($A25,'ADR Raw Data'!$B$6:$BE$43,'ADR Raw Data'!X$1,FALSE)</f>
        <v>10.3585115700239</v>
      </c>
      <c r="AN25" s="61">
        <f>VLOOKUP($A25,'ADR Raw Data'!$B$6:$BE$43,'ADR Raw Data'!Y$1,FALSE)</f>
        <v>13.970477528306301</v>
      </c>
      <c r="AO25" s="60">
        <f>VLOOKUP($A25,'ADR Raw Data'!$B$6:$BE$43,'ADR Raw Data'!AA$1,FALSE)</f>
        <v>20.940497711476699</v>
      </c>
      <c r="AP25" s="60">
        <f>VLOOKUP($A25,'ADR Raw Data'!$B$6:$BE$43,'ADR Raw Data'!AB$1,FALSE)</f>
        <v>16.973863117983399</v>
      </c>
      <c r="AQ25" s="61">
        <f>VLOOKUP($A25,'ADR Raw Data'!$B$6:$BE$43,'ADR Raw Data'!AC$1,FALSE)</f>
        <v>19.127151073997801</v>
      </c>
      <c r="AR25" s="62">
        <f>VLOOKUP($A25,'ADR Raw Data'!$B$6:$BE$43,'ADR Raw Data'!AE$1,FALSE)</f>
        <v>16.133418883282399</v>
      </c>
      <c r="AS25" s="50"/>
      <c r="AT25" s="64">
        <f>VLOOKUP($A25,'RevPAR Raw Data'!$B$6:$BE$43,'RevPAR Raw Data'!G$1,FALSE)</f>
        <v>40.6749951295538</v>
      </c>
      <c r="AU25" s="65">
        <f>VLOOKUP($A25,'RevPAR Raw Data'!$B$6:$BE$43,'RevPAR Raw Data'!H$1,FALSE)</f>
        <v>47.8471985193843</v>
      </c>
      <c r="AV25" s="65">
        <f>VLOOKUP($A25,'RevPAR Raw Data'!$B$6:$BE$43,'RevPAR Raw Data'!I$1,FALSE)</f>
        <v>52.835698421975401</v>
      </c>
      <c r="AW25" s="65">
        <f>VLOOKUP($A25,'RevPAR Raw Data'!$B$6:$BE$43,'RevPAR Raw Data'!J$1,FALSE)</f>
        <v>53.3288369374634</v>
      </c>
      <c r="AX25" s="65">
        <f>VLOOKUP($A25,'RevPAR Raw Data'!$B$6:$BE$43,'RevPAR Raw Data'!K$1,FALSE)</f>
        <v>58.706826417299801</v>
      </c>
      <c r="AY25" s="66">
        <f>VLOOKUP($A25,'RevPAR Raw Data'!$B$6:$BE$43,'RevPAR Raw Data'!L$1,FALSE)</f>
        <v>50.678711085135298</v>
      </c>
      <c r="AZ25" s="65">
        <f>VLOOKUP($A25,'RevPAR Raw Data'!$B$6:$BE$43,'RevPAR Raw Data'!N$1,FALSE)</f>
        <v>94.999563608026406</v>
      </c>
      <c r="BA25" s="65">
        <f>VLOOKUP($A25,'RevPAR Raw Data'!$B$6:$BE$43,'RevPAR Raw Data'!O$1,FALSE)</f>
        <v>78.562805376972506</v>
      </c>
      <c r="BB25" s="66">
        <f>VLOOKUP($A25,'RevPAR Raw Data'!$B$6:$BE$43,'RevPAR Raw Data'!P$1,FALSE)</f>
        <v>86.781184492499506</v>
      </c>
      <c r="BC25" s="67">
        <f>VLOOKUP($A25,'RevPAR Raw Data'!$B$6:$BE$43,'RevPAR Raw Data'!R$1,FALSE)</f>
        <v>60.993703487239401</v>
      </c>
      <c r="BD25" s="63"/>
      <c r="BE25" s="59">
        <f>VLOOKUP($A25,'RevPAR Raw Data'!$B$6:$BE$43,'RevPAR Raw Data'!T$1,FALSE)</f>
        <v>6.2313489804387201</v>
      </c>
      <c r="BF25" s="60">
        <f>VLOOKUP($A25,'RevPAR Raw Data'!$B$6:$BE$43,'RevPAR Raw Data'!U$1,FALSE)</f>
        <v>11.746748606297899</v>
      </c>
      <c r="BG25" s="60">
        <f>VLOOKUP($A25,'RevPAR Raw Data'!$B$6:$BE$43,'RevPAR Raw Data'!V$1,FALSE)</f>
        <v>15.9984962048217</v>
      </c>
      <c r="BH25" s="60">
        <f>VLOOKUP($A25,'RevPAR Raw Data'!$B$6:$BE$43,'RevPAR Raw Data'!W$1,FALSE)</f>
        <v>6.0251401145663097</v>
      </c>
      <c r="BI25" s="60">
        <f>VLOOKUP($A25,'RevPAR Raw Data'!$B$6:$BE$43,'RevPAR Raw Data'!X$1,FALSE)</f>
        <v>10.799125659530899</v>
      </c>
      <c r="BJ25" s="61">
        <f>VLOOKUP($A25,'RevPAR Raw Data'!$B$6:$BE$43,'RevPAR Raw Data'!Y$1,FALSE)</f>
        <v>10.2006163194921</v>
      </c>
      <c r="BK25" s="60">
        <f>VLOOKUP($A25,'RevPAR Raw Data'!$B$6:$BE$43,'RevPAR Raw Data'!AA$1,FALSE)</f>
        <v>21.2559450699984</v>
      </c>
      <c r="BL25" s="60">
        <f>VLOOKUP($A25,'RevPAR Raw Data'!$B$6:$BE$43,'RevPAR Raw Data'!AB$1,FALSE)</f>
        <v>13.854307776342401</v>
      </c>
      <c r="BM25" s="61">
        <f>VLOOKUP($A25,'RevPAR Raw Data'!$B$6:$BE$43,'RevPAR Raw Data'!AC$1,FALSE)</f>
        <v>17.789794612064199</v>
      </c>
      <c r="BN25" s="62">
        <f>VLOOKUP($A25,'RevPAR Raw Data'!$B$6:$BE$43,'RevPAR Raw Data'!AE$1,FALSE)</f>
        <v>13.1645607600269</v>
      </c>
    </row>
    <row r="26" spans="1:66" x14ac:dyDescent="0.25">
      <c r="A26" s="78" t="s">
        <v>51</v>
      </c>
      <c r="B26" s="59">
        <f>VLOOKUP($A26,'Occupancy Raw Data'!$B$6:$BE$43,'Occupancy Raw Data'!G$1,FALSE)</f>
        <v>49.509611612397002</v>
      </c>
      <c r="C26" s="60">
        <f>VLOOKUP($A26,'Occupancy Raw Data'!$B$6:$BE$43,'Occupancy Raw Data'!H$1,FALSE)</f>
        <v>64.162416633974104</v>
      </c>
      <c r="D26" s="60">
        <f>VLOOKUP($A26,'Occupancy Raw Data'!$B$6:$BE$43,'Occupancy Raw Data'!I$1,FALSE)</f>
        <v>66.673205178501306</v>
      </c>
      <c r="E26" s="60">
        <f>VLOOKUP($A26,'Occupancy Raw Data'!$B$6:$BE$43,'Occupancy Raw Data'!J$1,FALSE)</f>
        <v>66.477049823460106</v>
      </c>
      <c r="F26" s="60">
        <f>VLOOKUP($A26,'Occupancy Raw Data'!$B$6:$BE$43,'Occupancy Raw Data'!K$1,FALSE)</f>
        <v>62.416633974107398</v>
      </c>
      <c r="G26" s="61">
        <f>VLOOKUP($A26,'Occupancy Raw Data'!$B$6:$BE$43,'Occupancy Raw Data'!L$1,FALSE)</f>
        <v>61.847783444488002</v>
      </c>
      <c r="H26" s="60">
        <f>VLOOKUP($A26,'Occupancy Raw Data'!$B$6:$BE$43,'Occupancy Raw Data'!N$1,FALSE)</f>
        <v>74.695959199686101</v>
      </c>
      <c r="I26" s="60">
        <f>VLOOKUP($A26,'Occupancy Raw Data'!$B$6:$BE$43,'Occupancy Raw Data'!O$1,FALSE)</f>
        <v>78.2071400549234</v>
      </c>
      <c r="J26" s="61">
        <f>VLOOKUP($A26,'Occupancy Raw Data'!$B$6:$BE$43,'Occupancy Raw Data'!P$1,FALSE)</f>
        <v>76.4515496273048</v>
      </c>
      <c r="K26" s="62">
        <f>VLOOKUP($A26,'Occupancy Raw Data'!$B$6:$BE$43,'Occupancy Raw Data'!R$1,FALSE)</f>
        <v>66.020288068149895</v>
      </c>
      <c r="L26" s="63"/>
      <c r="M26" s="59">
        <f>VLOOKUP($A26,'Occupancy Raw Data'!$B$6:$BE$43,'Occupancy Raw Data'!T$1,FALSE)</f>
        <v>-0.57412698783514504</v>
      </c>
      <c r="N26" s="60">
        <f>VLOOKUP($A26,'Occupancy Raw Data'!$B$6:$BE$43,'Occupancy Raw Data'!U$1,FALSE)</f>
        <v>13.3095765042012</v>
      </c>
      <c r="O26" s="60">
        <f>VLOOKUP($A26,'Occupancy Raw Data'!$B$6:$BE$43,'Occupancy Raw Data'!V$1,FALSE)</f>
        <v>10.819841374191601</v>
      </c>
      <c r="P26" s="60">
        <f>VLOOKUP($A26,'Occupancy Raw Data'!$B$6:$BE$43,'Occupancy Raw Data'!W$1,FALSE)</f>
        <v>10.1195032644716</v>
      </c>
      <c r="Q26" s="60">
        <f>VLOOKUP($A26,'Occupancy Raw Data'!$B$6:$BE$43,'Occupancy Raw Data'!X$1,FALSE)</f>
        <v>-10.2829688026497</v>
      </c>
      <c r="R26" s="61">
        <f>VLOOKUP($A26,'Occupancy Raw Data'!$B$6:$BE$43,'Occupancy Raw Data'!Y$1,FALSE)</f>
        <v>4.2881589805332698</v>
      </c>
      <c r="S26" s="60">
        <f>VLOOKUP($A26,'Occupancy Raw Data'!$B$6:$BE$43,'Occupancy Raw Data'!AA$1,FALSE)</f>
        <v>-6.4866255795019701</v>
      </c>
      <c r="T26" s="60">
        <f>VLOOKUP($A26,'Occupancy Raw Data'!$B$6:$BE$43,'Occupancy Raw Data'!AB$1,FALSE)</f>
        <v>2.7769188037022001</v>
      </c>
      <c r="U26" s="61">
        <f>VLOOKUP($A26,'Occupancy Raw Data'!$B$6:$BE$43,'Occupancy Raw Data'!AC$1,FALSE)</f>
        <v>-1.96720134324882</v>
      </c>
      <c r="V26" s="62">
        <f>VLOOKUP($A26,'Occupancy Raw Data'!$B$6:$BE$43,'Occupancy Raw Data'!AE$1,FALSE)</f>
        <v>2.1319862870146702</v>
      </c>
      <c r="W26" s="63"/>
      <c r="X26" s="64">
        <f>VLOOKUP($A26,'ADR Raw Data'!$B$6:$BE$43,'ADR Raw Data'!G$1,FALSE)</f>
        <v>91.479988114104501</v>
      </c>
      <c r="Y26" s="65">
        <f>VLOOKUP($A26,'ADR Raw Data'!$B$6:$BE$43,'ADR Raw Data'!H$1,FALSE)</f>
        <v>90.912051360440202</v>
      </c>
      <c r="Z26" s="65">
        <f>VLOOKUP($A26,'ADR Raw Data'!$B$6:$BE$43,'ADR Raw Data'!I$1,FALSE)</f>
        <v>98.038979111503295</v>
      </c>
      <c r="AA26" s="65">
        <f>VLOOKUP($A26,'ADR Raw Data'!$B$6:$BE$43,'ADR Raw Data'!J$1,FALSE)</f>
        <v>92.530271466509205</v>
      </c>
      <c r="AB26" s="65">
        <f>VLOOKUP($A26,'ADR Raw Data'!$B$6:$BE$43,'ADR Raw Data'!K$1,FALSE)</f>
        <v>95.344560025141405</v>
      </c>
      <c r="AC26" s="66">
        <f>VLOOKUP($A26,'ADR Raw Data'!$B$6:$BE$43,'ADR Raw Data'!L$1,FALSE)</f>
        <v>93.782098319061205</v>
      </c>
      <c r="AD26" s="65">
        <f>VLOOKUP($A26,'ADR Raw Data'!$B$6:$BE$43,'ADR Raw Data'!N$1,FALSE)</f>
        <v>112.34881302521001</v>
      </c>
      <c r="AE26" s="65">
        <f>VLOOKUP($A26,'ADR Raw Data'!$B$6:$BE$43,'ADR Raw Data'!O$1,FALSE)</f>
        <v>115.449054426887</v>
      </c>
      <c r="AF26" s="66">
        <f>VLOOKUP($A26,'ADR Raw Data'!$B$6:$BE$43,'ADR Raw Data'!P$1,FALSE)</f>
        <v>113.934529826812</v>
      </c>
      <c r="AG26" s="67">
        <f>VLOOKUP($A26,'ADR Raw Data'!$B$6:$BE$43,'ADR Raw Data'!R$1,FALSE)</f>
        <v>100.449679117147</v>
      </c>
      <c r="AH26" s="63"/>
      <c r="AI26" s="59">
        <f>VLOOKUP($A26,'ADR Raw Data'!$B$6:$BE$43,'ADR Raw Data'!T$1,FALSE)</f>
        <v>9.9706903119040202</v>
      </c>
      <c r="AJ26" s="60">
        <f>VLOOKUP($A26,'ADR Raw Data'!$B$6:$BE$43,'ADR Raw Data'!U$1,FALSE)</f>
        <v>9.2028125921945101</v>
      </c>
      <c r="AK26" s="60">
        <f>VLOOKUP($A26,'ADR Raw Data'!$B$6:$BE$43,'ADR Raw Data'!V$1,FALSE)</f>
        <v>16.004327155181802</v>
      </c>
      <c r="AL26" s="60">
        <f>VLOOKUP($A26,'ADR Raw Data'!$B$6:$BE$43,'ADR Raw Data'!W$1,FALSE)</f>
        <v>7.28226210574479</v>
      </c>
      <c r="AM26" s="60">
        <f>VLOOKUP($A26,'ADR Raw Data'!$B$6:$BE$43,'ADR Raw Data'!X$1,FALSE)</f>
        <v>4.0149423161360396</v>
      </c>
      <c r="AN26" s="61">
        <f>VLOOKUP($A26,'ADR Raw Data'!$B$6:$BE$43,'ADR Raw Data'!Y$1,FALSE)</f>
        <v>8.9470497848049302</v>
      </c>
      <c r="AO26" s="60">
        <f>VLOOKUP($A26,'ADR Raw Data'!$B$6:$BE$43,'ADR Raw Data'!AA$1,FALSE)</f>
        <v>5.1099076766459399</v>
      </c>
      <c r="AP26" s="60">
        <f>VLOOKUP($A26,'ADR Raw Data'!$B$6:$BE$43,'ADR Raw Data'!AB$1,FALSE)</f>
        <v>8.3834305277550101</v>
      </c>
      <c r="AQ26" s="61">
        <f>VLOOKUP($A26,'ADR Raw Data'!$B$6:$BE$43,'ADR Raw Data'!AC$1,FALSE)</f>
        <v>6.7727428503812099</v>
      </c>
      <c r="AR26" s="62">
        <f>VLOOKUP($A26,'ADR Raw Data'!$B$6:$BE$43,'ADR Raw Data'!AE$1,FALSE)</f>
        <v>7.78970132629982</v>
      </c>
      <c r="AS26" s="50"/>
      <c r="AT26" s="64">
        <f>VLOOKUP($A26,'RevPAR Raw Data'!$B$6:$BE$43,'RevPAR Raw Data'!G$1,FALSE)</f>
        <v>45.291386818360102</v>
      </c>
      <c r="AU26" s="65">
        <f>VLOOKUP($A26,'RevPAR Raw Data'!$B$6:$BE$43,'RevPAR Raw Data'!H$1,FALSE)</f>
        <v>58.331369164378103</v>
      </c>
      <c r="AV26" s="65">
        <f>VLOOKUP($A26,'RevPAR Raw Data'!$B$6:$BE$43,'RevPAR Raw Data'!I$1,FALSE)</f>
        <v>65.365729697920699</v>
      </c>
      <c r="AW26" s="65">
        <f>VLOOKUP($A26,'RevPAR Raw Data'!$B$6:$BE$43,'RevPAR Raw Data'!J$1,FALSE)</f>
        <v>61.511394664574297</v>
      </c>
      <c r="AX26" s="65">
        <f>VLOOKUP($A26,'RevPAR Raw Data'!$B$6:$BE$43,'RevPAR Raw Data'!K$1,FALSE)</f>
        <v>59.5108650451157</v>
      </c>
      <c r="AY26" s="66">
        <f>VLOOKUP($A26,'RevPAR Raw Data'!$B$6:$BE$43,'RevPAR Raw Data'!L$1,FALSE)</f>
        <v>58.002149078069799</v>
      </c>
      <c r="AZ26" s="65">
        <f>VLOOKUP($A26,'RevPAR Raw Data'!$B$6:$BE$43,'RevPAR Raw Data'!N$1,FALSE)</f>
        <v>83.920023538642596</v>
      </c>
      <c r="BA26" s="65">
        <f>VLOOKUP($A26,'RevPAR Raw Data'!$B$6:$BE$43,'RevPAR Raw Data'!O$1,FALSE)</f>
        <v>90.289403687720593</v>
      </c>
      <c r="BB26" s="66">
        <f>VLOOKUP($A26,'RevPAR Raw Data'!$B$6:$BE$43,'RevPAR Raw Data'!P$1,FALSE)</f>
        <v>87.104713613181602</v>
      </c>
      <c r="BC26" s="67">
        <f>VLOOKUP($A26,'RevPAR Raw Data'!$B$6:$BE$43,'RevPAR Raw Data'!R$1,FALSE)</f>
        <v>66.317167516673194</v>
      </c>
      <c r="BD26" s="63"/>
      <c r="BE26" s="59">
        <f>VLOOKUP($A26,'RevPAR Raw Data'!$B$6:$BE$43,'RevPAR Raw Data'!T$1,FALSE)</f>
        <v>9.3393189001147707</v>
      </c>
      <c r="BF26" s="60">
        <f>VLOOKUP($A26,'RevPAR Raw Data'!$B$6:$BE$43,'RevPAR Raw Data'!U$1,FALSE)</f>
        <v>23.737244478892201</v>
      </c>
      <c r="BG26" s="60">
        <f>VLOOKUP($A26,'RevPAR Raw Data'!$B$6:$BE$43,'RevPAR Raw Data'!V$1,FALSE)</f>
        <v>28.555811340570699</v>
      </c>
      <c r="BH26" s="60">
        <f>VLOOKUP($A26,'RevPAR Raw Data'!$B$6:$BE$43,'RevPAR Raw Data'!W$1,FALSE)</f>
        <v>18.138694121734598</v>
      </c>
      <c r="BI26" s="60">
        <f>VLOOKUP($A26,'RevPAR Raw Data'!$B$6:$BE$43,'RevPAR Raw Data'!X$1,FALSE)</f>
        <v>-6.6808817523263304</v>
      </c>
      <c r="BJ26" s="61">
        <f>VLOOKUP($A26,'RevPAR Raw Data'!$B$6:$BE$43,'RevPAR Raw Data'!Y$1,FALSE)</f>
        <v>13.6188724841781</v>
      </c>
      <c r="BK26" s="60">
        <f>VLOOKUP($A26,'RevPAR Raw Data'!$B$6:$BE$43,'RevPAR Raw Data'!AA$1,FALSE)</f>
        <v>-1.7081784812982701</v>
      </c>
      <c r="BL26" s="60">
        <f>VLOOKUP($A26,'RevPAR Raw Data'!$B$6:$BE$43,'RevPAR Raw Data'!AB$1,FALSE)</f>
        <v>11.3931503901777</v>
      </c>
      <c r="BM26" s="61">
        <f>VLOOKUP($A26,'RevPAR Raw Data'!$B$6:$BE$43,'RevPAR Raw Data'!AC$1,FALSE)</f>
        <v>4.6723080188049</v>
      </c>
      <c r="BN26" s="62">
        <f>VLOOKUP($A26,'RevPAR Raw Data'!$B$6:$BE$43,'RevPAR Raw Data'!AE$1,FALSE)</f>
        <v>10.0877629773906</v>
      </c>
    </row>
    <row r="27" spans="1:66" x14ac:dyDescent="0.25">
      <c r="A27" s="78" t="s">
        <v>48</v>
      </c>
      <c r="B27" s="59">
        <f>VLOOKUP($A27,'Occupancy Raw Data'!$B$6:$BE$43,'Occupancy Raw Data'!G$1,FALSE)</f>
        <v>49.130816505706697</v>
      </c>
      <c r="C27" s="60">
        <f>VLOOKUP($A27,'Occupancy Raw Data'!$B$6:$BE$43,'Occupancy Raw Data'!H$1,FALSE)</f>
        <v>61.071115013169397</v>
      </c>
      <c r="D27" s="60">
        <f>VLOOKUP($A27,'Occupancy Raw Data'!$B$6:$BE$43,'Occupancy Raw Data'!I$1,FALSE)</f>
        <v>65.566286215978906</v>
      </c>
      <c r="E27" s="60">
        <f>VLOOKUP($A27,'Occupancy Raw Data'!$B$6:$BE$43,'Occupancy Raw Data'!J$1,FALSE)</f>
        <v>70.763827919227296</v>
      </c>
      <c r="F27" s="60">
        <f>VLOOKUP($A27,'Occupancy Raw Data'!$B$6:$BE$43,'Occupancy Raw Data'!K$1,FALSE)</f>
        <v>66.602282704126395</v>
      </c>
      <c r="G27" s="61">
        <f>VLOOKUP($A27,'Occupancy Raw Data'!$B$6:$BE$43,'Occupancy Raw Data'!L$1,FALSE)</f>
        <v>62.626865671641703</v>
      </c>
      <c r="H27" s="60">
        <f>VLOOKUP($A27,'Occupancy Raw Data'!$B$6:$BE$43,'Occupancy Raw Data'!N$1,FALSE)</f>
        <v>71.009657594380997</v>
      </c>
      <c r="I27" s="60">
        <f>VLOOKUP($A27,'Occupancy Raw Data'!$B$6:$BE$43,'Occupancy Raw Data'!O$1,FALSE)</f>
        <v>68.323090430201901</v>
      </c>
      <c r="J27" s="61">
        <f>VLOOKUP($A27,'Occupancy Raw Data'!$B$6:$BE$43,'Occupancy Raw Data'!P$1,FALSE)</f>
        <v>69.666374012291399</v>
      </c>
      <c r="K27" s="62">
        <f>VLOOKUP($A27,'Occupancy Raw Data'!$B$6:$BE$43,'Occupancy Raw Data'!R$1,FALSE)</f>
        <v>64.638153768970199</v>
      </c>
      <c r="L27" s="63"/>
      <c r="M27" s="59">
        <f>VLOOKUP($A27,'Occupancy Raw Data'!$B$6:$BE$43,'Occupancy Raw Data'!T$1,FALSE)</f>
        <v>5.0319187196547297</v>
      </c>
      <c r="N27" s="60">
        <f>VLOOKUP($A27,'Occupancy Raw Data'!$B$6:$BE$43,'Occupancy Raw Data'!U$1,FALSE)</f>
        <v>8.8734037817193396</v>
      </c>
      <c r="O27" s="60">
        <f>VLOOKUP($A27,'Occupancy Raw Data'!$B$6:$BE$43,'Occupancy Raw Data'!V$1,FALSE)</f>
        <v>6.4889511253799599</v>
      </c>
      <c r="P27" s="60">
        <f>VLOOKUP($A27,'Occupancy Raw Data'!$B$6:$BE$43,'Occupancy Raw Data'!W$1,FALSE)</f>
        <v>11.796609606392</v>
      </c>
      <c r="Q27" s="60">
        <f>VLOOKUP($A27,'Occupancy Raw Data'!$B$6:$BE$43,'Occupancy Raw Data'!X$1,FALSE)</f>
        <v>6.7667309977498098</v>
      </c>
      <c r="R27" s="61">
        <f>VLOOKUP($A27,'Occupancy Raw Data'!$B$6:$BE$43,'Occupancy Raw Data'!Y$1,FALSE)</f>
        <v>7.9327819108790401</v>
      </c>
      <c r="S27" s="60">
        <f>VLOOKUP($A27,'Occupancy Raw Data'!$B$6:$BE$43,'Occupancy Raw Data'!AA$1,FALSE)</f>
        <v>0.22193284138591099</v>
      </c>
      <c r="T27" s="60">
        <f>VLOOKUP($A27,'Occupancy Raw Data'!$B$6:$BE$43,'Occupancy Raw Data'!AB$1,FALSE)</f>
        <v>-2.4544864313083798</v>
      </c>
      <c r="U27" s="61">
        <f>VLOOKUP($A27,'Occupancy Raw Data'!$B$6:$BE$43,'Occupancy Raw Data'!AC$1,FALSE)</f>
        <v>-1.10858208955223</v>
      </c>
      <c r="V27" s="62">
        <f>VLOOKUP($A27,'Occupancy Raw Data'!$B$6:$BE$43,'Occupancy Raw Data'!AE$1,FALSE)</f>
        <v>4.9772426634042599</v>
      </c>
      <c r="W27" s="63"/>
      <c r="X27" s="64">
        <f>VLOOKUP($A27,'ADR Raw Data'!$B$6:$BE$43,'ADR Raw Data'!G$1,FALSE)</f>
        <v>88.176172265904199</v>
      </c>
      <c r="Y27" s="65">
        <f>VLOOKUP($A27,'ADR Raw Data'!$B$6:$BE$43,'ADR Raw Data'!H$1,FALSE)</f>
        <v>93.9651293847038</v>
      </c>
      <c r="Z27" s="65">
        <f>VLOOKUP($A27,'ADR Raw Data'!$B$6:$BE$43,'ADR Raw Data'!I$1,FALSE)</f>
        <v>97.123869844670494</v>
      </c>
      <c r="AA27" s="65">
        <f>VLOOKUP($A27,'ADR Raw Data'!$B$6:$BE$43,'ADR Raw Data'!J$1,FALSE)</f>
        <v>101.18642183622801</v>
      </c>
      <c r="AB27" s="65">
        <f>VLOOKUP($A27,'ADR Raw Data'!$B$6:$BE$43,'ADR Raw Data'!K$1,FALSE)</f>
        <v>98.883830740838306</v>
      </c>
      <c r="AC27" s="66">
        <f>VLOOKUP($A27,'ADR Raw Data'!$B$6:$BE$43,'ADR Raw Data'!L$1,FALSE)</f>
        <v>96.396334324006006</v>
      </c>
      <c r="AD27" s="65">
        <f>VLOOKUP($A27,'ADR Raw Data'!$B$6:$BE$43,'ADR Raw Data'!N$1,FALSE)</f>
        <v>106.795220079129</v>
      </c>
      <c r="AE27" s="65">
        <f>VLOOKUP($A27,'ADR Raw Data'!$B$6:$BE$43,'ADR Raw Data'!O$1,FALSE)</f>
        <v>104.89529169879199</v>
      </c>
      <c r="AF27" s="66">
        <f>VLOOKUP($A27,'ADR Raw Data'!$B$6:$BE$43,'ADR Raw Data'!P$1,FALSE)</f>
        <v>105.86357277882701</v>
      </c>
      <c r="AG27" s="67">
        <f>VLOOKUP($A27,'ADR Raw Data'!$B$6:$BE$43,'ADR Raw Data'!R$1,FALSE)</f>
        <v>99.311676497981907</v>
      </c>
      <c r="AH27" s="63"/>
      <c r="AI27" s="59">
        <f>VLOOKUP($A27,'ADR Raw Data'!$B$6:$BE$43,'ADR Raw Data'!T$1,FALSE)</f>
        <v>9.9336727590362504</v>
      </c>
      <c r="AJ27" s="60">
        <f>VLOOKUP($A27,'ADR Raw Data'!$B$6:$BE$43,'ADR Raw Data'!U$1,FALSE)</f>
        <v>15.5076597003975</v>
      </c>
      <c r="AK27" s="60">
        <f>VLOOKUP($A27,'ADR Raw Data'!$B$6:$BE$43,'ADR Raw Data'!V$1,FALSE)</f>
        <v>12.4641467408963</v>
      </c>
      <c r="AL27" s="60">
        <f>VLOOKUP($A27,'ADR Raw Data'!$B$6:$BE$43,'ADR Raw Data'!W$1,FALSE)</f>
        <v>19.204129296085299</v>
      </c>
      <c r="AM27" s="60">
        <f>VLOOKUP($A27,'ADR Raw Data'!$B$6:$BE$43,'ADR Raw Data'!X$1,FALSE)</f>
        <v>17.045932715967201</v>
      </c>
      <c r="AN27" s="61">
        <f>VLOOKUP($A27,'ADR Raw Data'!$B$6:$BE$43,'ADR Raw Data'!Y$1,FALSE)</f>
        <v>15.204639753986701</v>
      </c>
      <c r="AO27" s="60">
        <f>VLOOKUP($A27,'ADR Raw Data'!$B$6:$BE$43,'ADR Raw Data'!AA$1,FALSE)</f>
        <v>20.3368856658001</v>
      </c>
      <c r="AP27" s="60">
        <f>VLOOKUP($A27,'ADR Raw Data'!$B$6:$BE$43,'ADR Raw Data'!AB$1,FALSE)</f>
        <v>12.0371245429137</v>
      </c>
      <c r="AQ27" s="61">
        <f>VLOOKUP($A27,'ADR Raw Data'!$B$6:$BE$43,'ADR Raw Data'!AC$1,FALSE)</f>
        <v>16.1139401469379</v>
      </c>
      <c r="AR27" s="62">
        <f>VLOOKUP($A27,'ADR Raw Data'!$B$6:$BE$43,'ADR Raw Data'!AE$1,FALSE)</f>
        <v>15.310985506778501</v>
      </c>
      <c r="AS27" s="50"/>
      <c r="AT27" s="64">
        <f>VLOOKUP($A27,'RevPAR Raw Data'!$B$6:$BE$43,'RevPAR Raw Data'!G$1,FALSE)</f>
        <v>43.321673397717198</v>
      </c>
      <c r="AU27" s="65">
        <f>VLOOKUP($A27,'RevPAR Raw Data'!$B$6:$BE$43,'RevPAR Raw Data'!H$1,FALSE)</f>
        <v>57.3855522388059</v>
      </c>
      <c r="AV27" s="65">
        <f>VLOOKUP($A27,'RevPAR Raw Data'!$B$6:$BE$43,'RevPAR Raw Data'!I$1,FALSE)</f>
        <v>63.680514486391502</v>
      </c>
      <c r="AW27" s="65">
        <f>VLOOKUP($A27,'RevPAR Raw Data'!$B$6:$BE$43,'RevPAR Raw Data'!J$1,FALSE)</f>
        <v>71.603385425812107</v>
      </c>
      <c r="AX27" s="65">
        <f>VLOOKUP($A27,'RevPAR Raw Data'!$B$6:$BE$43,'RevPAR Raw Data'!K$1,FALSE)</f>
        <v>65.858888498683001</v>
      </c>
      <c r="AY27" s="66">
        <f>VLOOKUP($A27,'RevPAR Raw Data'!$B$6:$BE$43,'RevPAR Raw Data'!L$1,FALSE)</f>
        <v>60.370002809482003</v>
      </c>
      <c r="AZ27" s="65">
        <f>VLOOKUP($A27,'RevPAR Raw Data'!$B$6:$BE$43,'RevPAR Raw Data'!N$1,FALSE)</f>
        <v>75.834920105355494</v>
      </c>
      <c r="BA27" s="65">
        <f>VLOOKUP($A27,'RevPAR Raw Data'!$B$6:$BE$43,'RevPAR Raw Data'!O$1,FALSE)</f>
        <v>71.667705004389802</v>
      </c>
      <c r="BB27" s="66">
        <f>VLOOKUP($A27,'RevPAR Raw Data'!$B$6:$BE$43,'RevPAR Raw Data'!P$1,FALSE)</f>
        <v>73.751312554872598</v>
      </c>
      <c r="BC27" s="67">
        <f>VLOOKUP($A27,'RevPAR Raw Data'!$B$6:$BE$43,'RevPAR Raw Data'!R$1,FALSE)</f>
        <v>64.193234165307899</v>
      </c>
      <c r="BD27" s="63"/>
      <c r="BE27" s="59">
        <f>VLOOKUP($A27,'RevPAR Raw Data'!$B$6:$BE$43,'RevPAR Raw Data'!T$1,FALSE)</f>
        <v>15.465445817802101</v>
      </c>
      <c r="BF27" s="60">
        <f>VLOOKUP($A27,'RevPAR Raw Data'!$B$6:$BE$43,'RevPAR Raw Data'!U$1,FALSE)</f>
        <v>25.7571207444281</v>
      </c>
      <c r="BG27" s="60">
        <f>VLOOKUP($A27,'RevPAR Raw Data'!$B$6:$BE$43,'RevPAR Raw Data'!V$1,FALSE)</f>
        <v>19.761890256488599</v>
      </c>
      <c r="BH27" s="60">
        <f>VLOOKUP($A27,'RevPAR Raw Data'!$B$6:$BE$43,'RevPAR Raw Data'!W$1,FALSE)</f>
        <v>33.266175063843299</v>
      </c>
      <c r="BI27" s="60">
        <f>VLOOKUP($A27,'RevPAR Raw Data'!$B$6:$BE$43,'RevPAR Raw Data'!X$1,FALSE)</f>
        <v>24.966116126664001</v>
      </c>
      <c r="BJ27" s="61">
        <f>VLOOKUP($A27,'RevPAR Raw Data'!$B$6:$BE$43,'RevPAR Raw Data'!Y$1,FALSE)</f>
        <v>24.343572576884402</v>
      </c>
      <c r="BK27" s="60">
        <f>VLOOKUP($A27,'RevPAR Raw Data'!$B$6:$BE$43,'RevPAR Raw Data'!AA$1,FALSE)</f>
        <v>20.603952735393499</v>
      </c>
      <c r="BL27" s="60">
        <f>VLOOKUP($A27,'RevPAR Raw Data'!$B$6:$BE$43,'RevPAR Raw Data'!AB$1,FALSE)</f>
        <v>9.2871885229798607</v>
      </c>
      <c r="BM27" s="61">
        <f>VLOOKUP($A27,'RevPAR Raw Data'!$B$6:$BE$43,'RevPAR Raw Data'!AC$1,FALSE)</f>
        <v>14.8267218029955</v>
      </c>
      <c r="BN27" s="62">
        <f>VLOOKUP($A27,'RevPAR Raw Data'!$B$6:$BE$43,'RevPAR Raw Data'!AE$1,FALSE)</f>
        <v>21.050293073013801</v>
      </c>
    </row>
    <row r="28" spans="1:66" x14ac:dyDescent="0.25">
      <c r="A28" s="78" t="s">
        <v>49</v>
      </c>
      <c r="B28" s="59">
        <f>VLOOKUP($A28,'Occupancy Raw Data'!$B$6:$BE$43,'Occupancy Raw Data'!G$1,FALSE)</f>
        <v>60.934079299440498</v>
      </c>
      <c r="C28" s="60">
        <f>VLOOKUP($A28,'Occupancy Raw Data'!$B$6:$BE$43,'Occupancy Raw Data'!H$1,FALSE)</f>
        <v>73.777669666747698</v>
      </c>
      <c r="D28" s="60">
        <f>VLOOKUP($A28,'Occupancy Raw Data'!$B$6:$BE$43,'Occupancy Raw Data'!I$1,FALSE)</f>
        <v>74.702018973485707</v>
      </c>
      <c r="E28" s="60">
        <f>VLOOKUP($A28,'Occupancy Raw Data'!$B$6:$BE$43,'Occupancy Raw Data'!J$1,FALSE)</f>
        <v>79.202140598394493</v>
      </c>
      <c r="F28" s="60">
        <f>VLOOKUP($A28,'Occupancy Raw Data'!$B$6:$BE$43,'Occupancy Raw Data'!K$1,FALSE)</f>
        <v>75.9912430065677</v>
      </c>
      <c r="G28" s="61">
        <f>VLOOKUP($A28,'Occupancy Raw Data'!$B$6:$BE$43,'Occupancy Raw Data'!L$1,FALSE)</f>
        <v>72.921430308927199</v>
      </c>
      <c r="H28" s="60">
        <f>VLOOKUP($A28,'Occupancy Raw Data'!$B$6:$BE$43,'Occupancy Raw Data'!N$1,FALSE)</f>
        <v>81.391388956458201</v>
      </c>
      <c r="I28" s="60">
        <f>VLOOKUP($A28,'Occupancy Raw Data'!$B$6:$BE$43,'Occupancy Raw Data'!O$1,FALSE)</f>
        <v>80.710289467282806</v>
      </c>
      <c r="J28" s="61">
        <f>VLOOKUP($A28,'Occupancy Raw Data'!$B$6:$BE$43,'Occupancy Raw Data'!P$1,FALSE)</f>
        <v>81.050839211870496</v>
      </c>
      <c r="K28" s="62">
        <f>VLOOKUP($A28,'Occupancy Raw Data'!$B$6:$BE$43,'Occupancy Raw Data'!R$1,FALSE)</f>
        <v>75.244118566910998</v>
      </c>
      <c r="L28" s="63"/>
      <c r="M28" s="59">
        <f>VLOOKUP($A28,'Occupancy Raw Data'!$B$6:$BE$43,'Occupancy Raw Data'!T$1,FALSE)</f>
        <v>19.3623439035178</v>
      </c>
      <c r="N28" s="60">
        <f>VLOOKUP($A28,'Occupancy Raw Data'!$B$6:$BE$43,'Occupancy Raw Data'!U$1,FALSE)</f>
        <v>24.589527764079801</v>
      </c>
      <c r="O28" s="60">
        <f>VLOOKUP($A28,'Occupancy Raw Data'!$B$6:$BE$43,'Occupancy Raw Data'!V$1,FALSE)</f>
        <v>15.284901663546099</v>
      </c>
      <c r="P28" s="60">
        <f>VLOOKUP($A28,'Occupancy Raw Data'!$B$6:$BE$43,'Occupancy Raw Data'!W$1,FALSE)</f>
        <v>20.3749265281436</v>
      </c>
      <c r="Q28" s="60">
        <f>VLOOKUP($A28,'Occupancy Raw Data'!$B$6:$BE$43,'Occupancy Raw Data'!X$1,FALSE)</f>
        <v>16.355074552588601</v>
      </c>
      <c r="R28" s="61">
        <f>VLOOKUP($A28,'Occupancy Raw Data'!$B$6:$BE$43,'Occupancy Raw Data'!Y$1,FALSE)</f>
        <v>19.086506725758799</v>
      </c>
      <c r="S28" s="60">
        <f>VLOOKUP($A28,'Occupancy Raw Data'!$B$6:$BE$43,'Occupancy Raw Data'!AA$1,FALSE)</f>
        <v>4.74951079536278</v>
      </c>
      <c r="T28" s="60">
        <f>VLOOKUP($A28,'Occupancy Raw Data'!$B$6:$BE$43,'Occupancy Raw Data'!AB$1,FALSE)</f>
        <v>-2.0949097331655202</v>
      </c>
      <c r="U28" s="61">
        <f>VLOOKUP($A28,'Occupancy Raw Data'!$B$6:$BE$43,'Occupancy Raw Data'!AC$1,FALSE)</f>
        <v>1.22608408043693</v>
      </c>
      <c r="V28" s="62">
        <f>VLOOKUP($A28,'Occupancy Raw Data'!$B$6:$BE$43,'Occupancy Raw Data'!AE$1,FALSE)</f>
        <v>12.9529312537873</v>
      </c>
      <c r="W28" s="63"/>
      <c r="X28" s="64">
        <f>VLOOKUP($A28,'ADR Raw Data'!$B$6:$BE$43,'ADR Raw Data'!G$1,FALSE)</f>
        <v>138.930946107784</v>
      </c>
      <c r="Y28" s="65">
        <f>VLOOKUP($A28,'ADR Raw Data'!$B$6:$BE$43,'ADR Raw Data'!H$1,FALSE)</f>
        <v>132.27637652489199</v>
      </c>
      <c r="Z28" s="65">
        <f>VLOOKUP($A28,'ADR Raw Data'!$B$6:$BE$43,'ADR Raw Data'!I$1,FALSE)</f>
        <v>138.417906219472</v>
      </c>
      <c r="AA28" s="65">
        <f>VLOOKUP($A28,'ADR Raw Data'!$B$6:$BE$43,'ADR Raw Data'!J$1,FALSE)</f>
        <v>138.53240786240701</v>
      </c>
      <c r="AB28" s="65">
        <f>VLOOKUP($A28,'ADR Raw Data'!$B$6:$BE$43,'ADR Raw Data'!K$1,FALSE)</f>
        <v>143.73683098591499</v>
      </c>
      <c r="AC28" s="66">
        <f>VLOOKUP($A28,'ADR Raw Data'!$B$6:$BE$43,'ADR Raw Data'!L$1,FALSE)</f>
        <v>138.394358529588</v>
      </c>
      <c r="AD28" s="65">
        <f>VLOOKUP($A28,'ADR Raw Data'!$B$6:$BE$43,'ADR Raw Data'!N$1,FALSE)</f>
        <v>197.47037955767999</v>
      </c>
      <c r="AE28" s="65">
        <f>VLOOKUP($A28,'ADR Raw Data'!$B$6:$BE$43,'ADR Raw Data'!O$1,FALSE)</f>
        <v>205.72553948161499</v>
      </c>
      <c r="AF28" s="66">
        <f>VLOOKUP($A28,'ADR Raw Data'!$B$6:$BE$43,'ADR Raw Data'!P$1,FALSE)</f>
        <v>201.58061674669801</v>
      </c>
      <c r="AG28" s="67">
        <f>VLOOKUP($A28,'ADR Raw Data'!$B$6:$BE$43,'ADR Raw Data'!R$1,FALSE)</f>
        <v>157.84077356486301</v>
      </c>
      <c r="AH28" s="63"/>
      <c r="AI28" s="59">
        <f>VLOOKUP($A28,'ADR Raw Data'!$B$6:$BE$43,'ADR Raw Data'!T$1,FALSE)</f>
        <v>19.062153651640099</v>
      </c>
      <c r="AJ28" s="60">
        <f>VLOOKUP($A28,'ADR Raw Data'!$B$6:$BE$43,'ADR Raw Data'!U$1,FALSE)</f>
        <v>18.7108978192324</v>
      </c>
      <c r="AK28" s="60">
        <f>VLOOKUP($A28,'ADR Raw Data'!$B$6:$BE$43,'ADR Raw Data'!V$1,FALSE)</f>
        <v>21.7309497167915</v>
      </c>
      <c r="AL28" s="60">
        <f>VLOOKUP($A28,'ADR Raw Data'!$B$6:$BE$43,'ADR Raw Data'!W$1,FALSE)</f>
        <v>22.177520541226801</v>
      </c>
      <c r="AM28" s="60">
        <f>VLOOKUP($A28,'ADR Raw Data'!$B$6:$BE$43,'ADR Raw Data'!X$1,FALSE)</f>
        <v>17.889435847841899</v>
      </c>
      <c r="AN28" s="61">
        <f>VLOOKUP($A28,'ADR Raw Data'!$B$6:$BE$43,'ADR Raw Data'!Y$1,FALSE)</f>
        <v>19.876562163472599</v>
      </c>
      <c r="AO28" s="60">
        <f>VLOOKUP($A28,'ADR Raw Data'!$B$6:$BE$43,'ADR Raw Data'!AA$1,FALSE)</f>
        <v>16.464712776952702</v>
      </c>
      <c r="AP28" s="60">
        <f>VLOOKUP($A28,'ADR Raw Data'!$B$6:$BE$43,'ADR Raw Data'!AB$1,FALSE)</f>
        <v>14.601195837298</v>
      </c>
      <c r="AQ28" s="61">
        <f>VLOOKUP($A28,'ADR Raw Data'!$B$6:$BE$43,'ADR Raw Data'!AC$1,FALSE)</f>
        <v>15.399039981432701</v>
      </c>
      <c r="AR28" s="62">
        <f>VLOOKUP($A28,'ADR Raw Data'!$B$6:$BE$43,'ADR Raw Data'!AE$1,FALSE)</f>
        <v>16.239434818793601</v>
      </c>
      <c r="AS28" s="50"/>
      <c r="AT28" s="64">
        <f>VLOOKUP($A28,'RevPAR Raw Data'!$B$6:$BE$43,'RevPAR Raw Data'!G$1,FALSE)</f>
        <v>84.656292872780298</v>
      </c>
      <c r="AU28" s="65">
        <f>VLOOKUP($A28,'RevPAR Raw Data'!$B$6:$BE$43,'RevPAR Raw Data'!H$1,FALSE)</f>
        <v>97.590428119678904</v>
      </c>
      <c r="AV28" s="65">
        <f>VLOOKUP($A28,'RevPAR Raw Data'!$B$6:$BE$43,'RevPAR Raw Data'!I$1,FALSE)</f>
        <v>103.400970566772</v>
      </c>
      <c r="AW28" s="65">
        <f>VLOOKUP($A28,'RevPAR Raw Data'!$B$6:$BE$43,'RevPAR Raw Data'!J$1,FALSE)</f>
        <v>109.720632449525</v>
      </c>
      <c r="AX28" s="65">
        <f>VLOOKUP($A28,'RevPAR Raw Data'!$B$6:$BE$43,'RevPAR Raw Data'!K$1,FALSE)</f>
        <v>109.227404524446</v>
      </c>
      <c r="AY28" s="66">
        <f>VLOOKUP($A28,'RevPAR Raw Data'!$B$6:$BE$43,'RevPAR Raw Data'!L$1,FALSE)</f>
        <v>100.91914570663999</v>
      </c>
      <c r="AZ28" s="65">
        <f>VLOOKUP($A28,'RevPAR Raw Data'!$B$6:$BE$43,'RevPAR Raw Data'!N$1,FALSE)</f>
        <v>160.72388469958599</v>
      </c>
      <c r="BA28" s="65">
        <f>VLOOKUP($A28,'RevPAR Raw Data'!$B$6:$BE$43,'RevPAR Raw Data'!O$1,FALSE)</f>
        <v>166.04167842374099</v>
      </c>
      <c r="BB28" s="66">
        <f>VLOOKUP($A28,'RevPAR Raw Data'!$B$6:$BE$43,'RevPAR Raw Data'!P$1,FALSE)</f>
        <v>163.38278156166299</v>
      </c>
      <c r="BC28" s="67">
        <f>VLOOKUP($A28,'RevPAR Raw Data'!$B$6:$BE$43,'RevPAR Raw Data'!R$1,FALSE)</f>
        <v>118.76589880807499</v>
      </c>
      <c r="BD28" s="63"/>
      <c r="BE28" s="59">
        <f>VLOOKUP($A28,'RevPAR Raw Data'!$B$6:$BE$43,'RevPAR Raw Data'!T$1,FALSE)</f>
        <v>42.115377300605502</v>
      </c>
      <c r="BF28" s="60">
        <f>VLOOKUP($A28,'RevPAR Raw Data'!$B$6:$BE$43,'RevPAR Raw Data'!U$1,FALSE)</f>
        <v>47.901346997480999</v>
      </c>
      <c r="BG28" s="60">
        <f>VLOOKUP($A28,'RevPAR Raw Data'!$B$6:$BE$43,'RevPAR Raw Data'!V$1,FALSE)</f>
        <v>40.337405675103902</v>
      </c>
      <c r="BH28" s="60">
        <f>VLOOKUP($A28,'RevPAR Raw Data'!$B$6:$BE$43,'RevPAR Raw Data'!W$1,FALSE)</f>
        <v>47.071100585409297</v>
      </c>
      <c r="BI28" s="60">
        <f>VLOOKUP($A28,'RevPAR Raw Data'!$B$6:$BE$43,'RevPAR Raw Data'!X$1,FALSE)</f>
        <v>37.170340970382597</v>
      </c>
      <c r="BJ28" s="61">
        <f>VLOOKUP($A28,'RevPAR Raw Data'!$B$6:$BE$43,'RevPAR Raw Data'!Y$1,FALSE)</f>
        <v>42.756810263412298</v>
      </c>
      <c r="BK28" s="60">
        <f>VLOOKUP($A28,'RevPAR Raw Data'!$B$6:$BE$43,'RevPAR Raw Data'!AA$1,FALSE)</f>
        <v>21.996216883082401</v>
      </c>
      <c r="BL28" s="60">
        <f>VLOOKUP($A28,'RevPAR Raw Data'!$B$6:$BE$43,'RevPAR Raw Data'!AB$1,FALSE)</f>
        <v>12.2004042313784</v>
      </c>
      <c r="BM28" s="61">
        <f>VLOOKUP($A28,'RevPAR Raw Data'!$B$6:$BE$43,'RevPAR Raw Data'!AC$1,FALSE)</f>
        <v>16.813929239622102</v>
      </c>
      <c r="BN28" s="62">
        <f>VLOOKUP($A28,'RevPAR Raw Data'!$B$6:$BE$43,'RevPAR Raw Data'!AE$1,FALSE)</f>
        <v>31.2958489006629</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Data'!$B$6:$BE$43,'Occupancy Raw Data'!G$1,FALSE)</f>
        <v>50.572320499479702</v>
      </c>
      <c r="C30" s="60">
        <f>VLOOKUP($A30,'Occupancy Raw Data'!$B$6:$BE$43,'Occupancy Raw Data'!H$1,FALSE)</f>
        <v>64.055299539170505</v>
      </c>
      <c r="D30" s="60">
        <f>VLOOKUP($A30,'Occupancy Raw Data'!$B$6:$BE$43,'Occupancy Raw Data'!I$1,FALSE)</f>
        <v>70.090679351865603</v>
      </c>
      <c r="E30" s="60">
        <f>VLOOKUP($A30,'Occupancy Raw Data'!$B$6:$BE$43,'Occupancy Raw Data'!J$1,FALSE)</f>
        <v>73.242158465883705</v>
      </c>
      <c r="F30" s="60">
        <f>VLOOKUP($A30,'Occupancy Raw Data'!$B$6:$BE$43,'Occupancy Raw Data'!K$1,FALSE)</f>
        <v>78.073435409543606</v>
      </c>
      <c r="G30" s="61">
        <f>VLOOKUP($A30,'Occupancy Raw Data'!$B$6:$BE$43,'Occupancy Raw Data'!L$1,FALSE)</f>
        <v>67.206778653188607</v>
      </c>
      <c r="H30" s="60">
        <f>VLOOKUP($A30,'Occupancy Raw Data'!$B$6:$BE$43,'Occupancy Raw Data'!N$1,FALSE)</f>
        <v>91.690203656904998</v>
      </c>
      <c r="I30" s="60">
        <f>VLOOKUP($A30,'Occupancy Raw Data'!$B$6:$BE$43,'Occupancy Raw Data'!O$1,FALSE)</f>
        <v>92.983499331053906</v>
      </c>
      <c r="J30" s="61">
        <f>VLOOKUP($A30,'Occupancy Raw Data'!$B$6:$BE$43,'Occupancy Raw Data'!P$1,FALSE)</f>
        <v>92.336851493979395</v>
      </c>
      <c r="K30" s="62">
        <f>VLOOKUP($A30,'Occupancy Raw Data'!$B$6:$BE$43,'Occupancy Raw Data'!R$1,FALSE)</f>
        <v>74.386799464843094</v>
      </c>
      <c r="L30" s="63"/>
      <c r="M30" s="59">
        <f>VLOOKUP($A30,'Occupancy Raw Data'!$B$6:$BE$43,'Occupancy Raw Data'!T$1,FALSE)</f>
        <v>-2.20238050289294</v>
      </c>
      <c r="N30" s="60">
        <f>VLOOKUP($A30,'Occupancy Raw Data'!$B$6:$BE$43,'Occupancy Raw Data'!U$1,FALSE)</f>
        <v>-3.5187869025652398</v>
      </c>
      <c r="O30" s="60">
        <f>VLOOKUP($A30,'Occupancy Raw Data'!$B$6:$BE$43,'Occupancy Raw Data'!V$1,FALSE)</f>
        <v>-0.39588185961417699</v>
      </c>
      <c r="P30" s="60">
        <f>VLOOKUP($A30,'Occupancy Raw Data'!$B$6:$BE$43,'Occupancy Raw Data'!W$1,FALSE)</f>
        <v>4.6630758686652802</v>
      </c>
      <c r="Q30" s="60">
        <f>VLOOKUP($A30,'Occupancy Raw Data'!$B$6:$BE$43,'Occupancy Raw Data'!X$1,FALSE)</f>
        <v>16.4111966648119</v>
      </c>
      <c r="R30" s="61">
        <f>VLOOKUP($A30,'Occupancy Raw Data'!$B$6:$BE$43,'Occupancy Raw Data'!Y$1,FALSE)</f>
        <v>3.2305541334369399</v>
      </c>
      <c r="S30" s="60">
        <f>VLOOKUP($A30,'Occupancy Raw Data'!$B$6:$BE$43,'Occupancy Raw Data'!AA$1,FALSE)</f>
        <v>13.6658237369373</v>
      </c>
      <c r="T30" s="60">
        <f>VLOOKUP($A30,'Occupancy Raw Data'!$B$6:$BE$43,'Occupancy Raw Data'!AB$1,FALSE)</f>
        <v>28.758277394196899</v>
      </c>
      <c r="U30" s="61">
        <f>VLOOKUP($A30,'Occupancy Raw Data'!$B$6:$BE$43,'Occupancy Raw Data'!AC$1,FALSE)</f>
        <v>20.7949150030223</v>
      </c>
      <c r="V30" s="62">
        <f>VLOOKUP($A30,'Occupancy Raw Data'!$B$6:$BE$43,'Occupancy Raw Data'!AE$1,FALSE)</f>
        <v>8.8435884108906606</v>
      </c>
      <c r="W30" s="63"/>
      <c r="X30" s="64">
        <f>VLOOKUP($A30,'ADR Raw Data'!$B$6:$BE$43,'ADR Raw Data'!G$1,FALSE)</f>
        <v>88.391566725455604</v>
      </c>
      <c r="Y30" s="65">
        <f>VLOOKUP($A30,'ADR Raw Data'!$B$6:$BE$43,'ADR Raw Data'!H$1,FALSE)</f>
        <v>93.025261081457401</v>
      </c>
      <c r="Z30" s="65">
        <f>VLOOKUP($A30,'ADR Raw Data'!$B$6:$BE$43,'ADR Raw Data'!I$1,FALSE)</f>
        <v>95.815164369034903</v>
      </c>
      <c r="AA30" s="65">
        <f>VLOOKUP($A30,'ADR Raw Data'!$B$6:$BE$43,'ADR Raw Data'!J$1,FALSE)</f>
        <v>99.004128272782594</v>
      </c>
      <c r="AB30" s="65">
        <f>VLOOKUP($A30,'ADR Raw Data'!$B$6:$BE$43,'ADR Raw Data'!K$1,FALSE)</f>
        <v>106.35170030464499</v>
      </c>
      <c r="AC30" s="66">
        <f>VLOOKUP($A30,'ADR Raw Data'!$B$6:$BE$43,'ADR Raw Data'!L$1,FALSE)</f>
        <v>97.309220526432199</v>
      </c>
      <c r="AD30" s="65">
        <f>VLOOKUP($A30,'ADR Raw Data'!$B$6:$BE$43,'ADR Raw Data'!N$1,FALSE)</f>
        <v>132.28123540856001</v>
      </c>
      <c r="AE30" s="65">
        <f>VLOOKUP($A30,'ADR Raw Data'!$B$6:$BE$43,'ADR Raw Data'!O$1,FALSE)</f>
        <v>133.96456754596301</v>
      </c>
      <c r="AF30" s="66">
        <f>VLOOKUP($A30,'ADR Raw Data'!$B$6:$BE$43,'ADR Raw Data'!P$1,FALSE)</f>
        <v>133.12879578201699</v>
      </c>
      <c r="AG30" s="67">
        <f>VLOOKUP($A30,'ADR Raw Data'!$B$6:$BE$43,'ADR Raw Data'!R$1,FALSE)</f>
        <v>110.01295991777999</v>
      </c>
      <c r="AH30" s="80"/>
      <c r="AI30" s="59">
        <f>VLOOKUP($A30,'ADR Raw Data'!$B$6:$BE$43,'ADR Raw Data'!T$1,FALSE)</f>
        <v>12.0467620390964</v>
      </c>
      <c r="AJ30" s="60">
        <f>VLOOKUP($A30,'ADR Raw Data'!$B$6:$BE$43,'ADR Raw Data'!U$1,FALSE)</f>
        <v>10.6497409472929</v>
      </c>
      <c r="AK30" s="60">
        <f>VLOOKUP($A30,'ADR Raw Data'!$B$6:$BE$43,'ADR Raw Data'!V$1,FALSE)</f>
        <v>10.028828290693401</v>
      </c>
      <c r="AL30" s="60">
        <f>VLOOKUP($A30,'ADR Raw Data'!$B$6:$BE$43,'ADR Raw Data'!W$1,FALSE)</f>
        <v>14.604454356711599</v>
      </c>
      <c r="AM30" s="60">
        <f>VLOOKUP($A30,'ADR Raw Data'!$B$6:$BE$43,'ADR Raw Data'!X$1,FALSE)</f>
        <v>22.503713480356701</v>
      </c>
      <c r="AN30" s="61">
        <f>VLOOKUP($A30,'ADR Raw Data'!$B$6:$BE$43,'ADR Raw Data'!Y$1,FALSE)</f>
        <v>14.5324983785219</v>
      </c>
      <c r="AO30" s="60">
        <f>VLOOKUP($A30,'ADR Raw Data'!$B$6:$BE$43,'ADR Raw Data'!AA$1,FALSE)</f>
        <v>37.516182721117602</v>
      </c>
      <c r="AP30" s="60">
        <f>VLOOKUP($A30,'ADR Raw Data'!$B$6:$BE$43,'ADR Raw Data'!AB$1,FALSE)</f>
        <v>41.419773553982303</v>
      </c>
      <c r="AQ30" s="61">
        <f>VLOOKUP($A30,'ADR Raw Data'!$B$6:$BE$43,'ADR Raw Data'!AC$1,FALSE)</f>
        <v>39.400053104794203</v>
      </c>
      <c r="AR30" s="62">
        <f>VLOOKUP($A30,'ADR Raw Data'!$B$6:$BE$43,'ADR Raw Data'!AE$1,FALSE)</f>
        <v>24.547540236688899</v>
      </c>
      <c r="AS30" s="50"/>
      <c r="AT30" s="64">
        <f>VLOOKUP($A30,'RevPAR Raw Data'!$B$6:$BE$43,'RevPAR Raw Data'!G$1,FALSE)</f>
        <v>44.7016664189088</v>
      </c>
      <c r="AU30" s="65">
        <f>VLOOKUP($A30,'RevPAR Raw Data'!$B$6:$BE$43,'RevPAR Raw Data'!H$1,FALSE)</f>
        <v>59.587609632822897</v>
      </c>
      <c r="AV30" s="65">
        <f>VLOOKUP($A30,'RevPAR Raw Data'!$B$6:$BE$43,'RevPAR Raw Data'!I$1,FALSE)</f>
        <v>67.157499628363297</v>
      </c>
      <c r="AW30" s="65">
        <f>VLOOKUP($A30,'RevPAR Raw Data'!$B$6:$BE$43,'RevPAR Raw Data'!J$1,FALSE)</f>
        <v>72.512760517318199</v>
      </c>
      <c r="AX30" s="65">
        <f>VLOOKUP($A30,'RevPAR Raw Data'!$B$6:$BE$43,'RevPAR Raw Data'!K$1,FALSE)</f>
        <v>83.032426044299001</v>
      </c>
      <c r="AY30" s="66">
        <f>VLOOKUP($A30,'RevPAR Raw Data'!$B$6:$BE$43,'RevPAR Raw Data'!L$1,FALSE)</f>
        <v>65.398392448342506</v>
      </c>
      <c r="AZ30" s="65">
        <f>VLOOKUP($A30,'RevPAR Raw Data'!$B$6:$BE$43,'RevPAR Raw Data'!N$1,FALSE)</f>
        <v>121.288934145978</v>
      </c>
      <c r="BA30" s="65">
        <f>VLOOKUP($A30,'RevPAR Raw Data'!$B$6:$BE$43,'RevPAR Raw Data'!O$1,FALSE)</f>
        <v>124.56494276795</v>
      </c>
      <c r="BB30" s="66">
        <f>VLOOKUP($A30,'RevPAR Raw Data'!$B$6:$BE$43,'RevPAR Raw Data'!P$1,FALSE)</f>
        <v>122.926938456964</v>
      </c>
      <c r="BC30" s="67">
        <f>VLOOKUP($A30,'RevPAR Raw Data'!$B$6:$BE$43,'RevPAR Raw Data'!R$1,FALSE)</f>
        <v>81.835119879377302</v>
      </c>
      <c r="BD30" s="63"/>
      <c r="BE30" s="59">
        <f>VLOOKUP($A30,'RevPAR Raw Data'!$B$6:$BE$43,'RevPAR Raw Data'!T$1,FALSE)</f>
        <v>9.5790659978245198</v>
      </c>
      <c r="BF30" s="60">
        <f>VLOOKUP($A30,'RevPAR Raw Data'!$B$6:$BE$43,'RevPAR Raw Data'!U$1,FALSE)</f>
        <v>6.7562123551172704</v>
      </c>
      <c r="BG30" s="60">
        <f>VLOOKUP($A30,'RevPAR Raw Data'!$B$6:$BE$43,'RevPAR Raw Data'!V$1,FALSE)</f>
        <v>9.5932441191445701</v>
      </c>
      <c r="BH30" s="60">
        <f>VLOOKUP($A30,'RevPAR Raw Data'!$B$6:$BE$43,'RevPAR Raw Data'!W$1,FALSE)</f>
        <v>19.948547012234901</v>
      </c>
      <c r="BI30" s="60">
        <f>VLOOKUP($A30,'RevPAR Raw Data'!$B$6:$BE$43,'RevPAR Raw Data'!X$1,FALSE)</f>
        <v>42.608038821315802</v>
      </c>
      <c r="BJ30" s="61">
        <f>VLOOKUP($A30,'RevPAR Raw Data'!$B$6:$BE$43,'RevPAR Raw Data'!Y$1,FALSE)</f>
        <v>18.232532739017898</v>
      </c>
      <c r="BK30" s="60">
        <f>VLOOKUP($A30,'RevPAR Raw Data'!$B$6:$BE$43,'RevPAR Raw Data'!AA$1,FALSE)</f>
        <v>56.308901861550197</v>
      </c>
      <c r="BL30" s="60">
        <f>VLOOKUP($A30,'RevPAR Raw Data'!$B$6:$BE$43,'RevPAR Raw Data'!AB$1,FALSE)</f>
        <v>82.089664322881703</v>
      </c>
      <c r="BM30" s="61">
        <f>VLOOKUP($A30,'RevPAR Raw Data'!$B$6:$BE$43,'RevPAR Raw Data'!AC$1,FALSE)</f>
        <v>68.388175662104203</v>
      </c>
      <c r="BN30" s="62">
        <f>VLOOKUP($A30,'RevPAR Raw Data'!$B$6:$BE$43,'RevPAR Raw Data'!AE$1,FALSE)</f>
        <v>35.562012071110097</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Data'!$B$6:$BE$43,'Occupancy Raw Data'!G$1,FALSE)</f>
        <v>54.850166481686998</v>
      </c>
      <c r="C32" s="60">
        <f>VLOOKUP($A32,'Occupancy Raw Data'!$B$6:$BE$43,'Occupancy Raw Data'!H$1,FALSE)</f>
        <v>65.447280799111994</v>
      </c>
      <c r="D32" s="60">
        <f>VLOOKUP($A32,'Occupancy Raw Data'!$B$6:$BE$43,'Occupancy Raw Data'!I$1,FALSE)</f>
        <v>70.139844617092095</v>
      </c>
      <c r="E32" s="60">
        <f>VLOOKUP($A32,'Occupancy Raw Data'!$B$6:$BE$43,'Occupancy Raw Data'!J$1,FALSE)</f>
        <v>69.784683684794601</v>
      </c>
      <c r="F32" s="60">
        <f>VLOOKUP($A32,'Occupancy Raw Data'!$B$6:$BE$43,'Occupancy Raw Data'!K$1,FALSE)</f>
        <v>68.781354051054294</v>
      </c>
      <c r="G32" s="61">
        <f>VLOOKUP($A32,'Occupancy Raw Data'!$B$6:$BE$43,'Occupancy Raw Data'!L$1,FALSE)</f>
        <v>65.800665926747996</v>
      </c>
      <c r="H32" s="60">
        <f>VLOOKUP($A32,'Occupancy Raw Data'!$B$6:$BE$43,'Occupancy Raw Data'!N$1,FALSE)</f>
        <v>74.162042175360696</v>
      </c>
      <c r="I32" s="60">
        <f>VLOOKUP($A32,'Occupancy Raw Data'!$B$6:$BE$43,'Occupancy Raw Data'!O$1,FALSE)</f>
        <v>76.186459489456098</v>
      </c>
      <c r="J32" s="61">
        <f>VLOOKUP($A32,'Occupancy Raw Data'!$B$6:$BE$43,'Occupancy Raw Data'!P$1,FALSE)</f>
        <v>75.174250832408404</v>
      </c>
      <c r="K32" s="62">
        <f>VLOOKUP($A32,'Occupancy Raw Data'!$B$6:$BE$43,'Occupancy Raw Data'!R$1,FALSE)</f>
        <v>68.478833042651004</v>
      </c>
      <c r="L32" s="63"/>
      <c r="M32" s="59">
        <f>VLOOKUP($A32,'Occupancy Raw Data'!$B$6:$BE$43,'Occupancy Raw Data'!T$1,FALSE)</f>
        <v>7.0297435638722998</v>
      </c>
      <c r="N32" s="60">
        <f>VLOOKUP($A32,'Occupancy Raw Data'!$B$6:$BE$43,'Occupancy Raw Data'!U$1,FALSE)</f>
        <v>11.2957758268133</v>
      </c>
      <c r="O32" s="60">
        <f>VLOOKUP($A32,'Occupancy Raw Data'!$B$6:$BE$43,'Occupancy Raw Data'!V$1,FALSE)</f>
        <v>13.796914847543199</v>
      </c>
      <c r="P32" s="60">
        <f>VLOOKUP($A32,'Occupancy Raw Data'!$B$6:$BE$43,'Occupancy Raw Data'!W$1,FALSE)</f>
        <v>12.484908216887201</v>
      </c>
      <c r="Q32" s="60">
        <f>VLOOKUP($A32,'Occupancy Raw Data'!$B$6:$BE$43,'Occupancy Raw Data'!X$1,FALSE)</f>
        <v>11.447061514240101</v>
      </c>
      <c r="R32" s="61">
        <f>VLOOKUP($A32,'Occupancy Raw Data'!$B$6:$BE$43,'Occupancy Raw Data'!Y$1,FALSE)</f>
        <v>11.3588871817986</v>
      </c>
      <c r="S32" s="60">
        <f>VLOOKUP($A32,'Occupancy Raw Data'!$B$6:$BE$43,'Occupancy Raw Data'!AA$1,FALSE)</f>
        <v>-2.38107981127559</v>
      </c>
      <c r="T32" s="60">
        <f>VLOOKUP($A32,'Occupancy Raw Data'!$B$6:$BE$43,'Occupancy Raw Data'!AB$1,FALSE)</f>
        <v>-1.9706994533904001</v>
      </c>
      <c r="U32" s="61">
        <f>VLOOKUP($A32,'Occupancy Raw Data'!$B$6:$BE$43,'Occupancy Raw Data'!AC$1,FALSE)</f>
        <v>-2.1735571101869202</v>
      </c>
      <c r="V32" s="62">
        <f>VLOOKUP($A32,'Occupancy Raw Data'!$B$6:$BE$43,'Occupancy Raw Data'!AE$1,FALSE)</f>
        <v>6.7282159393346399</v>
      </c>
      <c r="W32" s="63"/>
      <c r="X32" s="64">
        <f>VLOOKUP($A32,'ADR Raw Data'!$B$6:$BE$43,'ADR Raw Data'!G$1,FALSE)</f>
        <v>97.939299902873302</v>
      </c>
      <c r="Y32" s="65">
        <f>VLOOKUP($A32,'ADR Raw Data'!$B$6:$BE$43,'ADR Raw Data'!H$1,FALSE)</f>
        <v>102.1333675485</v>
      </c>
      <c r="Z32" s="65">
        <f>VLOOKUP($A32,'ADR Raw Data'!$B$6:$BE$43,'ADR Raw Data'!I$1,FALSE)</f>
        <v>104.839878365719</v>
      </c>
      <c r="AA32" s="65">
        <f>VLOOKUP($A32,'ADR Raw Data'!$B$6:$BE$43,'ADR Raw Data'!J$1,FALSE)</f>
        <v>102.741530122781</v>
      </c>
      <c r="AB32" s="65">
        <f>VLOOKUP($A32,'ADR Raw Data'!$B$6:$BE$43,'ADR Raw Data'!K$1,FALSE)</f>
        <v>103.17494418769699</v>
      </c>
      <c r="AC32" s="66">
        <f>VLOOKUP($A32,'ADR Raw Data'!$B$6:$BE$43,'ADR Raw Data'!L$1,FALSE)</f>
        <v>102.357895440438</v>
      </c>
      <c r="AD32" s="65">
        <f>VLOOKUP($A32,'ADR Raw Data'!$B$6:$BE$43,'ADR Raw Data'!N$1,FALSE)</f>
        <v>115.20626201736</v>
      </c>
      <c r="AE32" s="65">
        <f>VLOOKUP($A32,'ADR Raw Data'!$B$6:$BE$43,'ADR Raw Data'!O$1,FALSE)</f>
        <v>118.902013833692</v>
      </c>
      <c r="AF32" s="66">
        <f>VLOOKUP($A32,'ADR Raw Data'!$B$6:$BE$43,'ADR Raw Data'!P$1,FALSE)</f>
        <v>117.07901926415801</v>
      </c>
      <c r="AG32" s="67">
        <f>VLOOKUP($A32,'ADR Raw Data'!$B$6:$BE$43,'ADR Raw Data'!R$1,FALSE)</f>
        <v>106.975169778835</v>
      </c>
      <c r="AH32" s="63"/>
      <c r="AI32" s="59">
        <f>VLOOKUP($A32,'ADR Raw Data'!$B$6:$BE$43,'ADR Raw Data'!T$1,FALSE)</f>
        <v>20.493283353454199</v>
      </c>
      <c r="AJ32" s="60">
        <f>VLOOKUP($A32,'ADR Raw Data'!$B$6:$BE$43,'ADR Raw Data'!U$1,FALSE)</f>
        <v>22.7509461873858</v>
      </c>
      <c r="AK32" s="60">
        <f>VLOOKUP($A32,'ADR Raw Data'!$B$6:$BE$43,'ADR Raw Data'!V$1,FALSE)</f>
        <v>23.1084364223432</v>
      </c>
      <c r="AL32" s="60">
        <f>VLOOKUP($A32,'ADR Raw Data'!$B$6:$BE$43,'ADR Raw Data'!W$1,FALSE)</f>
        <v>19.766840657243801</v>
      </c>
      <c r="AM32" s="60">
        <f>VLOOKUP($A32,'ADR Raw Data'!$B$6:$BE$43,'ADR Raw Data'!X$1,FALSE)</f>
        <v>19.167063994858601</v>
      </c>
      <c r="AN32" s="61">
        <f>VLOOKUP($A32,'ADR Raw Data'!$B$6:$BE$43,'ADR Raw Data'!Y$1,FALSE)</f>
        <v>21.096519542274201</v>
      </c>
      <c r="AO32" s="60">
        <f>VLOOKUP($A32,'ADR Raw Data'!$B$6:$BE$43,'ADR Raw Data'!AA$1,FALSE)</f>
        <v>14.201699051083899</v>
      </c>
      <c r="AP32" s="60">
        <f>VLOOKUP($A32,'ADR Raw Data'!$B$6:$BE$43,'ADR Raw Data'!AB$1,FALSE)</f>
        <v>15.521779919636799</v>
      </c>
      <c r="AQ32" s="61">
        <f>VLOOKUP($A32,'ADR Raw Data'!$B$6:$BE$43,'ADR Raw Data'!AC$1,FALSE)</f>
        <v>14.879671043114801</v>
      </c>
      <c r="AR32" s="62">
        <f>VLOOKUP($A32,'ADR Raw Data'!$B$6:$BE$43,'ADR Raw Data'!AE$1,FALSE)</f>
        <v>18.235847244795199</v>
      </c>
      <c r="AS32" s="50"/>
      <c r="AT32" s="64">
        <f>VLOOKUP($A32,'RevPAR Raw Data'!$B$6:$BE$43,'RevPAR Raw Data'!G$1,FALSE)</f>
        <v>53.7198690477247</v>
      </c>
      <c r="AU32" s="65">
        <f>VLOOKUP($A32,'RevPAR Raw Data'!$B$6:$BE$43,'RevPAR Raw Data'!H$1,FALSE)</f>
        <v>66.843511849056597</v>
      </c>
      <c r="AV32" s="65">
        <f>VLOOKUP($A32,'RevPAR Raw Data'!$B$6:$BE$43,'RevPAR Raw Data'!I$1,FALSE)</f>
        <v>73.534527782463897</v>
      </c>
      <c r="AW32" s="65">
        <f>VLOOKUP($A32,'RevPAR Raw Data'!$B$6:$BE$43,'RevPAR Raw Data'!J$1,FALSE)</f>
        <v>71.697851809100897</v>
      </c>
      <c r="AX32" s="65">
        <f>VLOOKUP($A32,'RevPAR Raw Data'!$B$6:$BE$43,'RevPAR Raw Data'!K$1,FALSE)</f>
        <v>70.965123653717995</v>
      </c>
      <c r="AY32" s="66">
        <f>VLOOKUP($A32,'RevPAR Raw Data'!$B$6:$BE$43,'RevPAR Raw Data'!L$1,FALSE)</f>
        <v>67.352176828412794</v>
      </c>
      <c r="AZ32" s="65">
        <f>VLOOKUP($A32,'RevPAR Raw Data'!$B$6:$BE$43,'RevPAR Raw Data'!N$1,FALSE)</f>
        <v>85.439316625971102</v>
      </c>
      <c r="BA32" s="65">
        <f>VLOOKUP($A32,'RevPAR Raw Data'!$B$6:$BE$43,'RevPAR Raw Data'!O$1,FALSE)</f>
        <v>90.587234601553803</v>
      </c>
      <c r="BB32" s="66">
        <f>VLOOKUP($A32,'RevPAR Raw Data'!$B$6:$BE$43,'RevPAR Raw Data'!P$1,FALSE)</f>
        <v>88.013275613762403</v>
      </c>
      <c r="BC32" s="67">
        <f>VLOOKUP($A32,'RevPAR Raw Data'!$B$6:$BE$43,'RevPAR Raw Data'!R$1,FALSE)</f>
        <v>73.255347909941307</v>
      </c>
      <c r="BD32" s="80"/>
      <c r="BE32" s="59">
        <f>VLOOKUP($A32,'RevPAR Raw Data'!$B$6:$BE$43,'RevPAR Raw Data'!T$1,FALSE)</f>
        <v>28.963652184891998</v>
      </c>
      <c r="BF32" s="60">
        <f>VLOOKUP($A32,'RevPAR Raw Data'!$B$6:$BE$43,'RevPAR Raw Data'!U$1,FALSE)</f>
        <v>36.616617894005302</v>
      </c>
      <c r="BG32" s="60">
        <f>VLOOKUP($A32,'RevPAR Raw Data'!$B$6:$BE$43,'RevPAR Raw Data'!V$1,FALSE)</f>
        <v>40.093602565675802</v>
      </c>
      <c r="BH32" s="60">
        <f>VLOOKUP($A32,'RevPAR Raw Data'!$B$6:$BE$43,'RevPAR Raw Data'!W$1,FALSE)</f>
        <v>34.719620787566299</v>
      </c>
      <c r="BI32" s="60">
        <f>VLOOKUP($A32,'RevPAR Raw Data'!$B$6:$BE$43,'RevPAR Raw Data'!X$1,FALSE)</f>
        <v>32.808191115063998</v>
      </c>
      <c r="BJ32" s="61">
        <f>VLOOKUP($A32,'RevPAR Raw Data'!$B$6:$BE$43,'RevPAR Raw Data'!Y$1,FALSE)</f>
        <v>34.851736578165799</v>
      </c>
      <c r="BK32" s="60">
        <f>VLOOKUP($A32,'RevPAR Raw Data'!$B$6:$BE$43,'RevPAR Raw Data'!AA$1,FALSE)</f>
        <v>11.482465450844799</v>
      </c>
      <c r="BL32" s="60">
        <f>VLOOKUP($A32,'RevPAR Raw Data'!$B$6:$BE$43,'RevPAR Raw Data'!AB$1,FALSE)</f>
        <v>13.2451928342137</v>
      </c>
      <c r="BM32" s="61">
        <f>VLOOKUP($A32,'RevPAR Raw Data'!$B$6:$BE$43,'RevPAR Raw Data'!AC$1,FALSE)</f>
        <v>12.3826957849978</v>
      </c>
      <c r="BN32" s="62">
        <f>VLOOKUP($A32,'RevPAR Raw Data'!$B$6:$BE$43,'RevPAR Raw Data'!AE$1,FALSE)</f>
        <v>26.1910103651269</v>
      </c>
    </row>
    <row r="33" spans="1:66" x14ac:dyDescent="0.25">
      <c r="A33" s="78" t="s">
        <v>46</v>
      </c>
      <c r="B33" s="59">
        <f>VLOOKUP($A33,'Occupancy Raw Data'!$B$6:$BE$43,'Occupancy Raw Data'!G$1,FALSE)</f>
        <v>58.2280940353604</v>
      </c>
      <c r="C33" s="60">
        <f>VLOOKUP($A33,'Occupancy Raw Data'!$B$6:$BE$43,'Occupancy Raw Data'!H$1,FALSE)</f>
        <v>66.368758500097101</v>
      </c>
      <c r="D33" s="60">
        <f>VLOOKUP($A33,'Occupancy Raw Data'!$B$6:$BE$43,'Occupancy Raw Data'!I$1,FALSE)</f>
        <v>70.351661161841804</v>
      </c>
      <c r="E33" s="60">
        <f>VLOOKUP($A33,'Occupancy Raw Data'!$B$6:$BE$43,'Occupancy Raw Data'!J$1,FALSE)</f>
        <v>73.304837769574505</v>
      </c>
      <c r="F33" s="60">
        <f>VLOOKUP($A33,'Occupancy Raw Data'!$B$6:$BE$43,'Occupancy Raw Data'!K$1,FALSE)</f>
        <v>67.243054206333696</v>
      </c>
      <c r="G33" s="61">
        <f>VLOOKUP($A33,'Occupancy Raw Data'!$B$6:$BE$43,'Occupancy Raw Data'!L$1,FALSE)</f>
        <v>67.099281134641501</v>
      </c>
      <c r="H33" s="60">
        <f>VLOOKUP($A33,'Occupancy Raw Data'!$B$6:$BE$43,'Occupancy Raw Data'!N$1,FALSE)</f>
        <v>73.013405867495607</v>
      </c>
      <c r="I33" s="60">
        <f>VLOOKUP($A33,'Occupancy Raw Data'!$B$6:$BE$43,'Occupancy Raw Data'!O$1,FALSE)</f>
        <v>71.070526520303005</v>
      </c>
      <c r="J33" s="61">
        <f>VLOOKUP($A33,'Occupancy Raw Data'!$B$6:$BE$43,'Occupancy Raw Data'!P$1,FALSE)</f>
        <v>72.041966193899299</v>
      </c>
      <c r="K33" s="62">
        <f>VLOOKUP($A33,'Occupancy Raw Data'!$B$6:$BE$43,'Occupancy Raw Data'!R$1,FALSE)</f>
        <v>68.511476865858</v>
      </c>
      <c r="L33" s="63"/>
      <c r="M33" s="59">
        <f>VLOOKUP($A33,'Occupancy Raw Data'!$B$6:$BE$43,'Occupancy Raw Data'!T$1,FALSE)</f>
        <v>-4.7058823529411704</v>
      </c>
      <c r="N33" s="60">
        <f>VLOOKUP($A33,'Occupancy Raw Data'!$B$6:$BE$43,'Occupancy Raw Data'!U$1,FALSE)</f>
        <v>-3.8288288288288199</v>
      </c>
      <c r="O33" s="60">
        <f>VLOOKUP($A33,'Occupancy Raw Data'!$B$6:$BE$43,'Occupancy Raw Data'!V$1,FALSE)</f>
        <v>1.2300810735253001</v>
      </c>
      <c r="P33" s="60">
        <f>VLOOKUP($A33,'Occupancy Raw Data'!$B$6:$BE$43,'Occupancy Raw Data'!W$1,FALSE)</f>
        <v>5.7158868030260503</v>
      </c>
      <c r="Q33" s="60">
        <f>VLOOKUP($A33,'Occupancy Raw Data'!$B$6:$BE$43,'Occupancy Raw Data'!X$1,FALSE)</f>
        <v>0.727590221187427</v>
      </c>
      <c r="R33" s="61">
        <f>VLOOKUP($A33,'Occupancy Raw Data'!$B$6:$BE$43,'Occupancy Raw Data'!Y$1,FALSE)</f>
        <v>-6.3661091498350503E-2</v>
      </c>
      <c r="S33" s="60">
        <f>VLOOKUP($A33,'Occupancy Raw Data'!$B$6:$BE$43,'Occupancy Raw Data'!AA$1,FALSE)</f>
        <v>-7.9147267826513099</v>
      </c>
      <c r="T33" s="60">
        <f>VLOOKUP($A33,'Occupancy Raw Data'!$B$6:$BE$43,'Occupancy Raw Data'!AB$1,FALSE)</f>
        <v>-10.5842092397946</v>
      </c>
      <c r="U33" s="61">
        <f>VLOOKUP($A33,'Occupancy Raw Data'!$B$6:$BE$43,'Occupancy Raw Data'!AC$1,FALSE)</f>
        <v>-9.2511013215858995</v>
      </c>
      <c r="V33" s="62">
        <f>VLOOKUP($A33,'Occupancy Raw Data'!$B$6:$BE$43,'Occupancy Raw Data'!AE$1,FALSE)</f>
        <v>-3.0136340418844001</v>
      </c>
      <c r="W33" s="63"/>
      <c r="X33" s="64">
        <f>VLOOKUP($A33,'ADR Raw Data'!$B$6:$BE$43,'ADR Raw Data'!G$1,FALSE)</f>
        <v>81.761023957290604</v>
      </c>
      <c r="Y33" s="65">
        <f>VLOOKUP($A33,'ADR Raw Data'!$B$6:$BE$43,'ADR Raw Data'!H$1,FALSE)</f>
        <v>87.363773126463698</v>
      </c>
      <c r="Z33" s="65">
        <f>VLOOKUP($A33,'ADR Raw Data'!$B$6:$BE$43,'ADR Raw Data'!I$1,FALSE)</f>
        <v>88.3162122065727</v>
      </c>
      <c r="AA33" s="65">
        <f>VLOOKUP($A33,'ADR Raw Data'!$B$6:$BE$43,'ADR Raw Data'!J$1,FALSE)</f>
        <v>88.158786482904802</v>
      </c>
      <c r="AB33" s="65">
        <f>VLOOKUP($A33,'ADR Raw Data'!$B$6:$BE$43,'ADR Raw Data'!K$1,FALSE)</f>
        <v>86.786482057208801</v>
      </c>
      <c r="AC33" s="66">
        <f>VLOOKUP($A33,'ADR Raw Data'!$B$6:$BE$43,'ADR Raw Data'!L$1,FALSE)</f>
        <v>86.649094162612897</v>
      </c>
      <c r="AD33" s="65">
        <f>VLOOKUP($A33,'ADR Raw Data'!$B$6:$BE$43,'ADR Raw Data'!N$1,FALSE)</f>
        <v>92.104482916444894</v>
      </c>
      <c r="AE33" s="65">
        <f>VLOOKUP($A33,'ADR Raw Data'!$B$6:$BE$43,'ADR Raw Data'!O$1,FALSE)</f>
        <v>92.820058829961695</v>
      </c>
      <c r="AF33" s="66">
        <f>VLOOKUP($A33,'ADR Raw Data'!$B$6:$BE$43,'ADR Raw Data'!P$1,FALSE)</f>
        <v>92.457446332254506</v>
      </c>
      <c r="AG33" s="67">
        <f>VLOOKUP($A33,'ADR Raw Data'!$B$6:$BE$43,'ADR Raw Data'!R$1,FALSE)</f>
        <v>88.394141144060896</v>
      </c>
      <c r="AH33" s="63"/>
      <c r="AI33" s="59">
        <f>VLOOKUP($A33,'ADR Raw Data'!$B$6:$BE$43,'ADR Raw Data'!T$1,FALSE)</f>
        <v>15.0197350013741</v>
      </c>
      <c r="AJ33" s="60">
        <f>VLOOKUP($A33,'ADR Raw Data'!$B$6:$BE$43,'ADR Raw Data'!U$1,FALSE)</f>
        <v>18.837958989501601</v>
      </c>
      <c r="AK33" s="60">
        <f>VLOOKUP($A33,'ADR Raw Data'!$B$6:$BE$43,'ADR Raw Data'!V$1,FALSE)</f>
        <v>17.745281965113001</v>
      </c>
      <c r="AL33" s="60">
        <f>VLOOKUP($A33,'ADR Raw Data'!$B$6:$BE$43,'ADR Raw Data'!W$1,FALSE)</f>
        <v>19.262678720646502</v>
      </c>
      <c r="AM33" s="60">
        <f>VLOOKUP($A33,'ADR Raw Data'!$B$6:$BE$43,'ADR Raw Data'!X$1,FALSE)</f>
        <v>15.1677958981281</v>
      </c>
      <c r="AN33" s="61">
        <f>VLOOKUP($A33,'ADR Raw Data'!$B$6:$BE$43,'ADR Raw Data'!Y$1,FALSE)</f>
        <v>17.361223287960801</v>
      </c>
      <c r="AO33" s="60">
        <f>VLOOKUP($A33,'ADR Raw Data'!$B$6:$BE$43,'ADR Raw Data'!AA$1,FALSE)</f>
        <v>13.829613309077301</v>
      </c>
      <c r="AP33" s="60">
        <f>VLOOKUP($A33,'ADR Raw Data'!$B$6:$BE$43,'ADR Raw Data'!AB$1,FALSE)</f>
        <v>13.0462556189279</v>
      </c>
      <c r="AQ33" s="61">
        <f>VLOOKUP($A33,'ADR Raw Data'!$B$6:$BE$43,'ADR Raw Data'!AC$1,FALSE)</f>
        <v>13.4281312827073</v>
      </c>
      <c r="AR33" s="62">
        <f>VLOOKUP($A33,'ADR Raw Data'!$B$6:$BE$43,'ADR Raw Data'!AE$1,FALSE)</f>
        <v>15.8548403080214</v>
      </c>
      <c r="AS33" s="50"/>
      <c r="AT33" s="64">
        <f>VLOOKUP($A33,'RevPAR Raw Data'!$B$6:$BE$43,'RevPAR Raw Data'!G$1,FALSE)</f>
        <v>47.607885914124701</v>
      </c>
      <c r="AU33" s="65">
        <f>VLOOKUP($A33,'RevPAR Raw Data'!$B$6:$BE$43,'RevPAR Raw Data'!H$1,FALSE)</f>
        <v>57.982251602875401</v>
      </c>
      <c r="AV33" s="65">
        <f>VLOOKUP($A33,'RevPAR Raw Data'!$B$6:$BE$43,'RevPAR Raw Data'!I$1,FALSE)</f>
        <v>62.131922362541196</v>
      </c>
      <c r="AW33" s="65">
        <f>VLOOKUP($A33,'RevPAR Raw Data'!$B$6:$BE$43,'RevPAR Raw Data'!J$1,FALSE)</f>
        <v>64.624655410918905</v>
      </c>
      <c r="AX33" s="65">
        <f>VLOOKUP($A33,'RevPAR Raw Data'!$B$6:$BE$43,'RevPAR Raw Data'!K$1,FALSE)</f>
        <v>58.357881173499102</v>
      </c>
      <c r="AY33" s="66">
        <f>VLOOKUP($A33,'RevPAR Raw Data'!$B$6:$BE$43,'RevPAR Raw Data'!L$1,FALSE)</f>
        <v>58.140919292791899</v>
      </c>
      <c r="AZ33" s="65">
        <f>VLOOKUP($A33,'RevPAR Raw Data'!$B$6:$BE$43,'RevPAR Raw Data'!N$1,FALSE)</f>
        <v>67.248619933942095</v>
      </c>
      <c r="BA33" s="65">
        <f>VLOOKUP($A33,'RevPAR Raw Data'!$B$6:$BE$43,'RevPAR Raw Data'!O$1,FALSE)</f>
        <v>65.967704526908804</v>
      </c>
      <c r="BB33" s="66">
        <f>VLOOKUP($A33,'RevPAR Raw Data'!$B$6:$BE$43,'RevPAR Raw Data'!P$1,FALSE)</f>
        <v>66.608162230425407</v>
      </c>
      <c r="BC33" s="67">
        <f>VLOOKUP($A33,'RevPAR Raw Data'!$B$6:$BE$43,'RevPAR Raw Data'!R$1,FALSE)</f>
        <v>60.560131560687203</v>
      </c>
      <c r="BD33" s="63"/>
      <c r="BE33" s="59">
        <f>VLOOKUP($A33,'RevPAR Raw Data'!$B$6:$BE$43,'RevPAR Raw Data'!T$1,FALSE)</f>
        <v>9.6070415895447496</v>
      </c>
      <c r="BF33" s="60">
        <f>VLOOKUP($A33,'RevPAR Raw Data'!$B$6:$BE$43,'RevPAR Raw Data'!U$1,FALSE)</f>
        <v>14.2878569561198</v>
      </c>
      <c r="BG33" s="60">
        <f>VLOOKUP($A33,'RevPAR Raw Data'!$B$6:$BE$43,'RevPAR Raw Data'!V$1,FALSE)</f>
        <v>19.1936443935349</v>
      </c>
      <c r="BH33" s="60">
        <f>VLOOKUP($A33,'RevPAR Raw Data'!$B$6:$BE$43,'RevPAR Raw Data'!W$1,FALSE)</f>
        <v>26.079598434575299</v>
      </c>
      <c r="BI33" s="60">
        <f>VLOOKUP($A33,'RevPAR Raw Data'!$B$6:$BE$43,'RevPAR Raw Data'!X$1,FALSE)</f>
        <v>16.005745519040001</v>
      </c>
      <c r="BJ33" s="61">
        <f>VLOOKUP($A33,'RevPAR Raw Data'!$B$6:$BE$43,'RevPAR Raw Data'!Y$1,FALSE)</f>
        <v>17.286509852219801</v>
      </c>
      <c r="BK33" s="60">
        <f>VLOOKUP($A33,'RevPAR Raw Data'!$B$6:$BE$43,'RevPAR Raw Data'!AA$1,FALSE)</f>
        <v>4.8203104179154197</v>
      </c>
      <c r="BL33" s="60">
        <f>VLOOKUP($A33,'RevPAR Raw Data'!$B$6:$BE$43,'RevPAR Raw Data'!AB$1,FALSE)</f>
        <v>1.0812033864674999</v>
      </c>
      <c r="BM33" s="61">
        <f>VLOOKUP($A33,'RevPAR Raw Data'!$B$6:$BE$43,'RevPAR Raw Data'!AC$1,FALSE)</f>
        <v>2.9347799305626201</v>
      </c>
      <c r="BN33" s="62">
        <f>VLOOKUP($A33,'RevPAR Raw Data'!$B$6:$BE$43,'RevPAR Raw Data'!AE$1,FALSE)</f>
        <v>12.363399401328</v>
      </c>
    </row>
    <row r="34" spans="1:66" x14ac:dyDescent="0.25">
      <c r="A34" s="78" t="s">
        <v>95</v>
      </c>
      <c r="B34" s="59">
        <f>VLOOKUP($A34,'Occupancy Raw Data'!$B$6:$BE$43,'Occupancy Raw Data'!G$1,FALSE)</f>
        <v>53.983490113265503</v>
      </c>
      <c r="C34" s="60">
        <f>VLOOKUP($A34,'Occupancy Raw Data'!$B$6:$BE$43,'Occupancy Raw Data'!H$1,FALSE)</f>
        <v>64.388558264542098</v>
      </c>
      <c r="D34" s="60">
        <f>VLOOKUP($A34,'Occupancy Raw Data'!$B$6:$BE$43,'Occupancy Raw Data'!I$1,FALSE)</f>
        <v>71.472451526204594</v>
      </c>
      <c r="E34" s="60">
        <f>VLOOKUP($A34,'Occupancy Raw Data'!$B$6:$BE$43,'Occupancy Raw Data'!J$1,FALSE)</f>
        <v>68.765598003455494</v>
      </c>
      <c r="F34" s="60">
        <f>VLOOKUP($A34,'Occupancy Raw Data'!$B$6:$BE$43,'Occupancy Raw Data'!K$1,FALSE)</f>
        <v>70.819735073910493</v>
      </c>
      <c r="G34" s="61">
        <f>VLOOKUP($A34,'Occupancy Raw Data'!$B$6:$BE$43,'Occupancy Raw Data'!L$1,FALSE)</f>
        <v>65.885966596275594</v>
      </c>
      <c r="H34" s="60">
        <f>VLOOKUP($A34,'Occupancy Raw Data'!$B$6:$BE$43,'Occupancy Raw Data'!N$1,FALSE)</f>
        <v>68.496832405452096</v>
      </c>
      <c r="I34" s="60">
        <f>VLOOKUP($A34,'Occupancy Raw Data'!$B$6:$BE$43,'Occupancy Raw Data'!O$1,FALSE)</f>
        <v>73.181032827798006</v>
      </c>
      <c r="J34" s="61">
        <f>VLOOKUP($A34,'Occupancy Raw Data'!$B$6:$BE$43,'Occupancy Raw Data'!P$1,FALSE)</f>
        <v>70.838932616625002</v>
      </c>
      <c r="K34" s="62">
        <f>VLOOKUP($A34,'Occupancy Raw Data'!$B$6:$BE$43,'Occupancy Raw Data'!R$1,FALSE)</f>
        <v>67.301099744946896</v>
      </c>
      <c r="L34" s="63"/>
      <c r="M34" s="59">
        <f>VLOOKUP($A34,'Occupancy Raw Data'!$B$6:$BE$43,'Occupancy Raw Data'!T$1,FALSE)</f>
        <v>27.647956666927701</v>
      </c>
      <c r="N34" s="60">
        <f>VLOOKUP($A34,'Occupancy Raw Data'!$B$6:$BE$43,'Occupancy Raw Data'!U$1,FALSE)</f>
        <v>28.9482976562592</v>
      </c>
      <c r="O34" s="60">
        <f>VLOOKUP($A34,'Occupancy Raw Data'!$B$6:$BE$43,'Occupancy Raw Data'!V$1,FALSE)</f>
        <v>35.371493138533403</v>
      </c>
      <c r="P34" s="60">
        <f>VLOOKUP($A34,'Occupancy Raw Data'!$B$6:$BE$43,'Occupancy Raw Data'!W$1,FALSE)</f>
        <v>31.282041372998201</v>
      </c>
      <c r="Q34" s="60">
        <f>VLOOKUP($A34,'Occupancy Raw Data'!$B$6:$BE$43,'Occupancy Raw Data'!X$1,FALSE)</f>
        <v>29.5740676768668</v>
      </c>
      <c r="R34" s="61">
        <f>VLOOKUP($A34,'Occupancy Raw Data'!$B$6:$BE$43,'Occupancy Raw Data'!Y$1,FALSE)</f>
        <v>30.6962237085853</v>
      </c>
      <c r="S34" s="60">
        <f>VLOOKUP($A34,'Occupancy Raw Data'!$B$6:$BE$43,'Occupancy Raw Data'!AA$1,FALSE)</f>
        <v>3.4021749996990902</v>
      </c>
      <c r="T34" s="60">
        <f>VLOOKUP($A34,'Occupancy Raw Data'!$B$6:$BE$43,'Occupancy Raw Data'!AB$1,FALSE)</f>
        <v>5.77949180399645</v>
      </c>
      <c r="U34" s="61">
        <f>VLOOKUP($A34,'Occupancy Raw Data'!$B$6:$BE$43,'Occupancy Raw Data'!AC$1,FALSE)</f>
        <v>4.6166339973292203</v>
      </c>
      <c r="V34" s="62">
        <f>VLOOKUP($A34,'Occupancy Raw Data'!$B$6:$BE$43,'Occupancy Raw Data'!AE$1,FALSE)</f>
        <v>21.581386681956499</v>
      </c>
      <c r="W34" s="63"/>
      <c r="X34" s="64">
        <f>VLOOKUP($A34,'ADR Raw Data'!$B$6:$BE$43,'ADR Raw Data'!G$1,FALSE)</f>
        <v>126.417869843527</v>
      </c>
      <c r="Y34" s="65">
        <f>VLOOKUP($A34,'ADR Raw Data'!$B$6:$BE$43,'ADR Raw Data'!H$1,FALSE)</f>
        <v>127.922584973166</v>
      </c>
      <c r="Z34" s="65">
        <f>VLOOKUP($A34,'ADR Raw Data'!$B$6:$BE$43,'ADR Raw Data'!I$1,FALSE)</f>
        <v>131.295654042438</v>
      </c>
      <c r="AA34" s="65">
        <f>VLOOKUP($A34,'ADR Raw Data'!$B$6:$BE$43,'ADR Raw Data'!J$1,FALSE)</f>
        <v>130.33732272473401</v>
      </c>
      <c r="AB34" s="65">
        <f>VLOOKUP($A34,'ADR Raw Data'!$B$6:$BE$43,'ADR Raw Data'!K$1,FALSE)</f>
        <v>131.65295201951699</v>
      </c>
      <c r="AC34" s="66">
        <f>VLOOKUP($A34,'ADR Raw Data'!$B$6:$BE$43,'ADR Raw Data'!L$1,FALSE)</f>
        <v>129.71381993006901</v>
      </c>
      <c r="AD34" s="65">
        <f>VLOOKUP($A34,'ADR Raw Data'!$B$6:$BE$43,'ADR Raw Data'!N$1,FALSE)</f>
        <v>141.935605381165</v>
      </c>
      <c r="AE34" s="65">
        <f>VLOOKUP($A34,'ADR Raw Data'!$B$6:$BE$43,'ADR Raw Data'!O$1,FALSE)</f>
        <v>147.98825026232899</v>
      </c>
      <c r="AF34" s="66">
        <f>VLOOKUP($A34,'ADR Raw Data'!$B$6:$BE$43,'ADR Raw Data'!P$1,FALSE)</f>
        <v>145.06198509485</v>
      </c>
      <c r="AG34" s="67">
        <f>VLOOKUP($A34,'ADR Raw Data'!$B$6:$BE$43,'ADR Raw Data'!R$1,FALSE)</f>
        <v>134.329527302363</v>
      </c>
      <c r="AH34" s="63"/>
      <c r="AI34" s="59">
        <f>VLOOKUP($A34,'ADR Raw Data'!$B$6:$BE$43,'ADR Raw Data'!T$1,FALSE)</f>
        <v>22.2949187625692</v>
      </c>
      <c r="AJ34" s="60">
        <f>VLOOKUP($A34,'ADR Raw Data'!$B$6:$BE$43,'ADR Raw Data'!U$1,FALSE)</f>
        <v>20.737060726262001</v>
      </c>
      <c r="AK34" s="60">
        <f>VLOOKUP($A34,'ADR Raw Data'!$B$6:$BE$43,'ADR Raw Data'!V$1,FALSE)</f>
        <v>20.805205936337401</v>
      </c>
      <c r="AL34" s="60">
        <f>VLOOKUP($A34,'ADR Raw Data'!$B$6:$BE$43,'ADR Raw Data'!W$1,FALSE)</f>
        <v>19.733746364115099</v>
      </c>
      <c r="AM34" s="60">
        <f>VLOOKUP($A34,'ADR Raw Data'!$B$6:$BE$43,'ADR Raw Data'!X$1,FALSE)</f>
        <v>21.216036750833702</v>
      </c>
      <c r="AN34" s="61">
        <f>VLOOKUP($A34,'ADR Raw Data'!$B$6:$BE$43,'ADR Raw Data'!Y$1,FALSE)</f>
        <v>20.9216530291521</v>
      </c>
      <c r="AO34" s="60">
        <f>VLOOKUP($A34,'ADR Raw Data'!$B$6:$BE$43,'ADR Raw Data'!AA$1,FALSE)</f>
        <v>8.88438952802559</v>
      </c>
      <c r="AP34" s="60">
        <f>VLOOKUP($A34,'ADR Raw Data'!$B$6:$BE$43,'ADR Raw Data'!AB$1,FALSE)</f>
        <v>11.0093248493905</v>
      </c>
      <c r="AQ34" s="61">
        <f>VLOOKUP($A34,'ADR Raw Data'!$B$6:$BE$43,'ADR Raw Data'!AC$1,FALSE)</f>
        <v>10.0078900527234</v>
      </c>
      <c r="AR34" s="62">
        <f>VLOOKUP($A34,'ADR Raw Data'!$B$6:$BE$43,'ADR Raw Data'!AE$1,FALSE)</f>
        <v>15.9346185197975</v>
      </c>
      <c r="AS34" s="50"/>
      <c r="AT34" s="64">
        <f>VLOOKUP($A34,'RevPAR Raw Data'!$B$6:$BE$43,'RevPAR Raw Data'!G$1,FALSE)</f>
        <v>68.244778268381594</v>
      </c>
      <c r="AU34" s="65">
        <f>VLOOKUP($A34,'RevPAR Raw Data'!$B$6:$BE$43,'RevPAR Raw Data'!H$1,FALSE)</f>
        <v>82.367508158955602</v>
      </c>
      <c r="AV34" s="65">
        <f>VLOOKUP($A34,'RevPAR Raw Data'!$B$6:$BE$43,'RevPAR Raw Data'!I$1,FALSE)</f>
        <v>93.840222691495399</v>
      </c>
      <c r="AW34" s="65">
        <f>VLOOKUP($A34,'RevPAR Raw Data'!$B$6:$BE$43,'RevPAR Raw Data'!J$1,FALSE)</f>
        <v>89.627239393357598</v>
      </c>
      <c r="AX34" s="65">
        <f>VLOOKUP($A34,'RevPAR Raw Data'!$B$6:$BE$43,'RevPAR Raw Data'!K$1,FALSE)</f>
        <v>93.236271837204796</v>
      </c>
      <c r="AY34" s="66">
        <f>VLOOKUP($A34,'RevPAR Raw Data'!$B$6:$BE$43,'RevPAR Raw Data'!L$1,FALSE)</f>
        <v>85.463204069878998</v>
      </c>
      <c r="AZ34" s="65">
        <f>VLOOKUP($A34,'RevPAR Raw Data'!$B$6:$BE$43,'RevPAR Raw Data'!N$1,FALSE)</f>
        <v>97.221393741601005</v>
      </c>
      <c r="BA34" s="65">
        <f>VLOOKUP($A34,'RevPAR Raw Data'!$B$6:$BE$43,'RevPAR Raw Data'!O$1,FALSE)</f>
        <v>108.299330005759</v>
      </c>
      <c r="BB34" s="66">
        <f>VLOOKUP($A34,'RevPAR Raw Data'!$B$6:$BE$43,'RevPAR Raw Data'!P$1,FALSE)</f>
        <v>102.76036187368</v>
      </c>
      <c r="BC34" s="67">
        <f>VLOOKUP($A34,'RevPAR Raw Data'!$B$6:$BE$43,'RevPAR Raw Data'!R$1,FALSE)</f>
        <v>90.405249156679304</v>
      </c>
      <c r="BD34" s="63"/>
      <c r="BE34" s="59">
        <f>VLOOKUP($A34,'RevPAR Raw Data'!$B$6:$BE$43,'RevPAR Raw Data'!T$1,FALSE)</f>
        <v>56.106964907898899</v>
      </c>
      <c r="BF34" s="60">
        <f>VLOOKUP($A34,'RevPAR Raw Data'!$B$6:$BE$43,'RevPAR Raw Data'!U$1,FALSE)</f>
        <v>55.6883844467188</v>
      </c>
      <c r="BG34" s="60">
        <f>VLOOKUP($A34,'RevPAR Raw Data'!$B$6:$BE$43,'RevPAR Raw Data'!V$1,FALSE)</f>
        <v>63.535811065100198</v>
      </c>
      <c r="BH34" s="60">
        <f>VLOOKUP($A34,'RevPAR Raw Data'!$B$6:$BE$43,'RevPAR Raw Data'!W$1,FALSE)</f>
        <v>57.188906439178403</v>
      </c>
      <c r="BI34" s="60">
        <f>VLOOKUP($A34,'RevPAR Raw Data'!$B$6:$BE$43,'RevPAR Raw Data'!X$1,FALSE)</f>
        <v>57.064549494741001</v>
      </c>
      <c r="BJ34" s="61">
        <f>VLOOKUP($A34,'RevPAR Raw Data'!$B$6:$BE$43,'RevPAR Raw Data'!Y$1,FALSE)</f>
        <v>58.040034155100102</v>
      </c>
      <c r="BK34" s="60">
        <f>VLOOKUP($A34,'RevPAR Raw Data'!$B$6:$BE$43,'RevPAR Raw Data'!AA$1,FALSE)</f>
        <v>12.588827007122999</v>
      </c>
      <c r="BL34" s="60">
        <f>VLOOKUP($A34,'RevPAR Raw Data'!$B$6:$BE$43,'RevPAR Raw Data'!AB$1,FALSE)</f>
        <v>17.425099680732899</v>
      </c>
      <c r="BM34" s="61">
        <f>VLOOKUP($A34,'RevPAR Raw Data'!$B$6:$BE$43,'RevPAR Raw Data'!AC$1,FALSE)</f>
        <v>15.086551704642</v>
      </c>
      <c r="BN34" s="62">
        <f>VLOOKUP($A34,'RevPAR Raw Data'!$B$6:$BE$43,'RevPAR Raw Data'!AE$1,FALSE)</f>
        <v>40.954916840806298</v>
      </c>
    </row>
    <row r="35" spans="1:66" x14ac:dyDescent="0.25">
      <c r="A35" s="78" t="s">
        <v>96</v>
      </c>
      <c r="B35" s="59">
        <f>VLOOKUP($A35,'Occupancy Raw Data'!$B$6:$BE$43,'Occupancy Raw Data'!G$1,FALSE)</f>
        <v>53.166738474795302</v>
      </c>
      <c r="C35" s="60">
        <f>VLOOKUP($A35,'Occupancy Raw Data'!$B$6:$BE$43,'Occupancy Raw Data'!H$1,FALSE)</f>
        <v>64.971994829814705</v>
      </c>
      <c r="D35" s="60">
        <f>VLOOKUP($A35,'Occupancy Raw Data'!$B$6:$BE$43,'Occupancy Raw Data'!I$1,FALSE)</f>
        <v>68.7526928048255</v>
      </c>
      <c r="E35" s="60">
        <f>VLOOKUP($A35,'Occupancy Raw Data'!$B$6:$BE$43,'Occupancy Raw Data'!J$1,FALSE)</f>
        <v>68.7419215855234</v>
      </c>
      <c r="F35" s="60">
        <f>VLOOKUP($A35,'Occupancy Raw Data'!$B$6:$BE$43,'Occupancy Raw Data'!K$1,FALSE)</f>
        <v>69.0435157259801</v>
      </c>
      <c r="G35" s="61">
        <f>VLOOKUP($A35,'Occupancy Raw Data'!$B$6:$BE$43,'Occupancy Raw Data'!L$1,FALSE)</f>
        <v>64.935372684187797</v>
      </c>
      <c r="H35" s="60">
        <f>VLOOKUP($A35,'Occupancy Raw Data'!$B$6:$BE$43,'Occupancy Raw Data'!N$1,FALSE)</f>
        <v>77.348125807841399</v>
      </c>
      <c r="I35" s="60">
        <f>VLOOKUP($A35,'Occupancy Raw Data'!$B$6:$BE$43,'Occupancy Raw Data'!O$1,FALSE)</f>
        <v>79.523912106850403</v>
      </c>
      <c r="J35" s="61">
        <f>VLOOKUP($A35,'Occupancy Raw Data'!$B$6:$BE$43,'Occupancy Raw Data'!P$1,FALSE)</f>
        <v>78.436018957345894</v>
      </c>
      <c r="K35" s="62">
        <f>VLOOKUP($A35,'Occupancy Raw Data'!$B$6:$BE$43,'Occupancy Raw Data'!R$1,FALSE)</f>
        <v>68.792700190804396</v>
      </c>
      <c r="L35" s="63"/>
      <c r="M35" s="59">
        <f>VLOOKUP($A35,'Occupancy Raw Data'!$B$6:$BE$43,'Occupancy Raw Data'!T$1,FALSE)</f>
        <v>4.6165497634092096</v>
      </c>
      <c r="N35" s="60">
        <f>VLOOKUP($A35,'Occupancy Raw Data'!$B$6:$BE$43,'Occupancy Raw Data'!U$1,FALSE)</f>
        <v>11.645855444982701</v>
      </c>
      <c r="O35" s="60">
        <f>VLOOKUP($A35,'Occupancy Raw Data'!$B$6:$BE$43,'Occupancy Raw Data'!V$1,FALSE)</f>
        <v>10.0873195514766</v>
      </c>
      <c r="P35" s="60">
        <f>VLOOKUP($A35,'Occupancy Raw Data'!$B$6:$BE$43,'Occupancy Raw Data'!W$1,FALSE)</f>
        <v>8.43355761032897</v>
      </c>
      <c r="Q35" s="60">
        <f>VLOOKUP($A35,'Occupancy Raw Data'!$B$6:$BE$43,'Occupancy Raw Data'!X$1,FALSE)</f>
        <v>10.220291169567901</v>
      </c>
      <c r="R35" s="61">
        <f>VLOOKUP($A35,'Occupancy Raw Data'!$B$6:$BE$43,'Occupancy Raw Data'!Y$1,FALSE)</f>
        <v>9.1332496302519708</v>
      </c>
      <c r="S35" s="60">
        <f>VLOOKUP($A35,'Occupancy Raw Data'!$B$6:$BE$43,'Occupancy Raw Data'!AA$1,FALSE)</f>
        <v>-2.3210476774801601</v>
      </c>
      <c r="T35" s="60">
        <f>VLOOKUP($A35,'Occupancy Raw Data'!$B$6:$BE$43,'Occupancy Raw Data'!AB$1,FALSE)</f>
        <v>-1.47731290292928</v>
      </c>
      <c r="U35" s="61">
        <f>VLOOKUP($A35,'Occupancy Raw Data'!$B$6:$BE$43,'Occupancy Raw Data'!AC$1,FALSE)</f>
        <v>-1.8951430017550599</v>
      </c>
      <c r="V35" s="62">
        <f>VLOOKUP($A35,'Occupancy Raw Data'!$B$6:$BE$43,'Occupancy Raw Data'!AE$1,FALSE)</f>
        <v>5.27789745799224</v>
      </c>
      <c r="W35" s="63"/>
      <c r="X35" s="64">
        <f>VLOOKUP($A35,'ADR Raw Data'!$B$6:$BE$43,'ADR Raw Data'!G$1,FALSE)</f>
        <v>95.077763371150695</v>
      </c>
      <c r="Y35" s="65">
        <f>VLOOKUP($A35,'ADR Raw Data'!$B$6:$BE$43,'ADR Raw Data'!H$1,FALSE)</f>
        <v>100.110222148541</v>
      </c>
      <c r="Z35" s="65">
        <f>VLOOKUP($A35,'ADR Raw Data'!$B$6:$BE$43,'ADR Raw Data'!I$1,FALSE)</f>
        <v>102.979262102459</v>
      </c>
      <c r="AA35" s="65">
        <f>VLOOKUP($A35,'ADR Raw Data'!$B$6:$BE$43,'ADR Raw Data'!J$1,FALSE)</f>
        <v>99.699921654653707</v>
      </c>
      <c r="AB35" s="65">
        <f>VLOOKUP($A35,'ADR Raw Data'!$B$6:$BE$43,'ADR Raw Data'!K$1,FALSE)</f>
        <v>99.516652106084194</v>
      </c>
      <c r="AC35" s="66">
        <f>VLOOKUP($A35,'ADR Raw Data'!$B$6:$BE$43,'ADR Raw Data'!L$1,FALSE)</f>
        <v>99.680588196264395</v>
      </c>
      <c r="AD35" s="65">
        <f>VLOOKUP($A35,'ADR Raw Data'!$B$6:$BE$43,'ADR Raw Data'!N$1,FALSE)</f>
        <v>117.156479598941</v>
      </c>
      <c r="AE35" s="65">
        <f>VLOOKUP($A35,'ADR Raw Data'!$B$6:$BE$43,'ADR Raw Data'!O$1,FALSE)</f>
        <v>119.702168495191</v>
      </c>
      <c r="AF35" s="66">
        <f>VLOOKUP($A35,'ADR Raw Data'!$B$6:$BE$43,'ADR Raw Data'!P$1,FALSE)</f>
        <v>118.446978165339</v>
      </c>
      <c r="AG35" s="67">
        <f>VLOOKUP($A35,'ADR Raw Data'!$B$6:$BE$43,'ADR Raw Data'!R$1,FALSE)</f>
        <v>105.79403135974199</v>
      </c>
      <c r="AH35" s="63"/>
      <c r="AI35" s="59">
        <f>VLOOKUP($A35,'ADR Raw Data'!$B$6:$BE$43,'ADR Raw Data'!T$1,FALSE)</f>
        <v>19.769503544837399</v>
      </c>
      <c r="AJ35" s="60">
        <f>VLOOKUP($A35,'ADR Raw Data'!$B$6:$BE$43,'ADR Raw Data'!U$1,FALSE)</f>
        <v>25.2630944848034</v>
      </c>
      <c r="AK35" s="60">
        <f>VLOOKUP($A35,'ADR Raw Data'!$B$6:$BE$43,'ADR Raw Data'!V$1,FALSE)</f>
        <v>25.2754818410464</v>
      </c>
      <c r="AL35" s="60">
        <f>VLOOKUP($A35,'ADR Raw Data'!$B$6:$BE$43,'ADR Raw Data'!W$1,FALSE)</f>
        <v>18.768195544185598</v>
      </c>
      <c r="AM35" s="60">
        <f>VLOOKUP($A35,'ADR Raw Data'!$B$6:$BE$43,'ADR Raw Data'!X$1,FALSE)</f>
        <v>18.727448284912398</v>
      </c>
      <c r="AN35" s="61">
        <f>VLOOKUP($A35,'ADR Raw Data'!$B$6:$BE$43,'ADR Raw Data'!Y$1,FALSE)</f>
        <v>21.582089627067401</v>
      </c>
      <c r="AO35" s="60">
        <f>VLOOKUP($A35,'ADR Raw Data'!$B$6:$BE$43,'ADR Raw Data'!AA$1,FALSE)</f>
        <v>18.101864599941202</v>
      </c>
      <c r="AP35" s="60">
        <f>VLOOKUP($A35,'ADR Raw Data'!$B$6:$BE$43,'ADR Raw Data'!AB$1,FALSE)</f>
        <v>18.639868514222702</v>
      </c>
      <c r="AQ35" s="61">
        <f>VLOOKUP($A35,'ADR Raw Data'!$B$6:$BE$43,'ADR Raw Data'!AC$1,FALSE)</f>
        <v>18.381190322719</v>
      </c>
      <c r="AR35" s="62">
        <f>VLOOKUP($A35,'ADR Raw Data'!$B$6:$BE$43,'ADR Raw Data'!AE$1,FALSE)</f>
        <v>19.807974690295801</v>
      </c>
      <c r="AS35" s="50"/>
      <c r="AT35" s="64">
        <f>VLOOKUP($A35,'RevPAR Raw Data'!$B$6:$BE$43,'RevPAR Raw Data'!G$1,FALSE)</f>
        <v>50.549745799224397</v>
      </c>
      <c r="AU35" s="65">
        <f>VLOOKUP($A35,'RevPAR Raw Data'!$B$6:$BE$43,'RevPAR Raw Data'!H$1,FALSE)</f>
        <v>65.043608358466102</v>
      </c>
      <c r="AV35" s="65">
        <f>VLOOKUP($A35,'RevPAR Raw Data'!$B$6:$BE$43,'RevPAR Raw Data'!I$1,FALSE)</f>
        <v>70.801015725980093</v>
      </c>
      <c r="AW35" s="65">
        <f>VLOOKUP($A35,'RevPAR Raw Data'!$B$6:$BE$43,'RevPAR Raw Data'!J$1,FALSE)</f>
        <v>68.535641964670404</v>
      </c>
      <c r="AX35" s="65">
        <f>VLOOKUP($A35,'RevPAR Raw Data'!$B$6:$BE$43,'RevPAR Raw Data'!K$1,FALSE)</f>
        <v>68.709795346833204</v>
      </c>
      <c r="AY35" s="66">
        <f>VLOOKUP($A35,'RevPAR Raw Data'!$B$6:$BE$43,'RevPAR Raw Data'!L$1,FALSE)</f>
        <v>64.7279614390348</v>
      </c>
      <c r="AZ35" s="65">
        <f>VLOOKUP($A35,'RevPAR Raw Data'!$B$6:$BE$43,'RevPAR Raw Data'!N$1,FALSE)</f>
        <v>90.618341232227394</v>
      </c>
      <c r="BA35" s="65">
        <f>VLOOKUP($A35,'RevPAR Raw Data'!$B$6:$BE$43,'RevPAR Raw Data'!O$1,FALSE)</f>
        <v>95.191847264110194</v>
      </c>
      <c r="BB35" s="66">
        <f>VLOOKUP($A35,'RevPAR Raw Data'!$B$6:$BE$43,'RevPAR Raw Data'!P$1,FALSE)</f>
        <v>92.905094248168794</v>
      </c>
      <c r="BC35" s="67">
        <f>VLOOKUP($A35,'RevPAR Raw Data'!$B$6:$BE$43,'RevPAR Raw Data'!R$1,FALSE)</f>
        <v>72.778570813073102</v>
      </c>
      <c r="BD35" s="63"/>
      <c r="BE35" s="59">
        <f>VLOOKUP($A35,'RevPAR Raw Data'!$B$6:$BE$43,'RevPAR Raw Data'!T$1,FALSE)</f>
        <v>25.298722277372999</v>
      </c>
      <c r="BF35" s="60">
        <f>VLOOKUP($A35,'RevPAR Raw Data'!$B$6:$BE$43,'RevPAR Raw Data'!U$1,FALSE)</f>
        <v>39.8510533944157</v>
      </c>
      <c r="BG35" s="60">
        <f>VLOOKUP($A35,'RevPAR Raw Data'!$B$6:$BE$43,'RevPAR Raw Data'!V$1,FALSE)</f>
        <v>37.912420014004802</v>
      </c>
      <c r="BH35" s="60">
        <f>VLOOKUP($A35,'RevPAR Raw Data'!$B$6:$BE$43,'RevPAR Raw Data'!W$1,FALSE)</f>
        <v>28.784579738152701</v>
      </c>
      <c r="BI35" s="60">
        <f>VLOOKUP($A35,'RevPAR Raw Data'!$B$6:$BE$43,'RevPAR Raw Data'!X$1,FALSE)</f>
        <v>30.861739197828701</v>
      </c>
      <c r="BJ35" s="61">
        <f>VLOOKUP($A35,'RevPAR Raw Data'!$B$6:$BE$43,'RevPAR Raw Data'!Y$1,FALSE)</f>
        <v>32.686485378384198</v>
      </c>
      <c r="BK35" s="60">
        <f>VLOOKUP($A35,'RevPAR Raw Data'!$B$6:$BE$43,'RevPAR Raw Data'!AA$1,FALSE)</f>
        <v>15.360664014583501</v>
      </c>
      <c r="BL35" s="60">
        <f>VLOOKUP($A35,'RevPAR Raw Data'!$B$6:$BE$43,'RevPAR Raw Data'!AB$1,FALSE)</f>
        <v>16.887186428643801</v>
      </c>
      <c r="BM35" s="61">
        <f>VLOOKUP($A35,'RevPAR Raw Data'!$B$6:$BE$43,'RevPAR Raw Data'!AC$1,FALSE)</f>
        <v>16.137697478923702</v>
      </c>
      <c r="BN35" s="62">
        <f>VLOOKUP($A35,'RevPAR Raw Data'!$B$6:$BE$43,'RevPAR Raw Data'!AE$1,FALSE)</f>
        <v>26.1313167409469</v>
      </c>
    </row>
    <row r="36" spans="1:66" x14ac:dyDescent="0.25">
      <c r="A36" s="78" t="s">
        <v>45</v>
      </c>
      <c r="B36" s="59">
        <f>VLOOKUP($A36,'Occupancy Raw Data'!$B$6:$BE$43,'Occupancy Raw Data'!G$1,FALSE)</f>
        <v>55.805892547660299</v>
      </c>
      <c r="C36" s="60">
        <f>VLOOKUP($A36,'Occupancy Raw Data'!$B$6:$BE$43,'Occupancy Raw Data'!H$1,FALSE)</f>
        <v>67.244367417677594</v>
      </c>
      <c r="D36" s="60">
        <f>VLOOKUP($A36,'Occupancy Raw Data'!$B$6:$BE$43,'Occupancy Raw Data'!I$1,FALSE)</f>
        <v>71.819757365684495</v>
      </c>
      <c r="E36" s="60">
        <f>VLOOKUP($A36,'Occupancy Raw Data'!$B$6:$BE$43,'Occupancy Raw Data'!J$1,FALSE)</f>
        <v>68.700173310225296</v>
      </c>
      <c r="F36" s="60">
        <f>VLOOKUP($A36,'Occupancy Raw Data'!$B$6:$BE$43,'Occupancy Raw Data'!K$1,FALSE)</f>
        <v>67.001733102252999</v>
      </c>
      <c r="G36" s="61">
        <f>VLOOKUP($A36,'Occupancy Raw Data'!$B$6:$BE$43,'Occupancy Raw Data'!L$1,FALSE)</f>
        <v>66.114384748700104</v>
      </c>
      <c r="H36" s="60">
        <f>VLOOKUP($A36,'Occupancy Raw Data'!$B$6:$BE$43,'Occupancy Raw Data'!N$1,FALSE)</f>
        <v>76.1871750433275</v>
      </c>
      <c r="I36" s="60">
        <f>VLOOKUP($A36,'Occupancy Raw Data'!$B$6:$BE$43,'Occupancy Raw Data'!O$1,FALSE)</f>
        <v>80</v>
      </c>
      <c r="J36" s="61">
        <f>VLOOKUP($A36,'Occupancy Raw Data'!$B$6:$BE$43,'Occupancy Raw Data'!P$1,FALSE)</f>
        <v>78.093587521663693</v>
      </c>
      <c r="K36" s="62">
        <f>VLOOKUP($A36,'Occupancy Raw Data'!$B$6:$BE$43,'Occupancy Raw Data'!R$1,FALSE)</f>
        <v>69.537014112403995</v>
      </c>
      <c r="L36" s="63"/>
      <c r="M36" s="59">
        <f>VLOOKUP($A36,'Occupancy Raw Data'!$B$6:$BE$43,'Occupancy Raw Data'!T$1,FALSE)</f>
        <v>8.6369770580296805</v>
      </c>
      <c r="N36" s="60">
        <f>VLOOKUP($A36,'Occupancy Raw Data'!$B$6:$BE$43,'Occupancy Raw Data'!U$1,FALSE)</f>
        <v>14.521841794568999</v>
      </c>
      <c r="O36" s="60">
        <f>VLOOKUP($A36,'Occupancy Raw Data'!$B$6:$BE$43,'Occupancy Raw Data'!V$1,FALSE)</f>
        <v>17.327293318233199</v>
      </c>
      <c r="P36" s="60">
        <f>VLOOKUP($A36,'Occupancy Raw Data'!$B$6:$BE$43,'Occupancy Raw Data'!W$1,FALSE)</f>
        <v>10.049972237645701</v>
      </c>
      <c r="Q36" s="60">
        <f>VLOOKUP($A36,'Occupancy Raw Data'!$B$6:$BE$43,'Occupancy Raw Data'!X$1,FALSE)</f>
        <v>6.7955801104972302</v>
      </c>
      <c r="R36" s="61">
        <f>VLOOKUP($A36,'Occupancy Raw Data'!$B$6:$BE$43,'Occupancy Raw Data'!Y$1,FALSE)</f>
        <v>11.504735180638299</v>
      </c>
      <c r="S36" s="60">
        <f>VLOOKUP($A36,'Occupancy Raw Data'!$B$6:$BE$43,'Occupancy Raw Data'!AA$1,FALSE)</f>
        <v>-2.0499108734402798</v>
      </c>
      <c r="T36" s="60">
        <f>VLOOKUP($A36,'Occupancy Raw Data'!$B$6:$BE$43,'Occupancy Raw Data'!AB$1,FALSE)</f>
        <v>-0.98670098670098605</v>
      </c>
      <c r="U36" s="61">
        <f>VLOOKUP($A36,'Occupancy Raw Data'!$B$6:$BE$43,'Occupancy Raw Data'!AC$1,FALSE)</f>
        <v>-1.50819672131147</v>
      </c>
      <c r="V36" s="62">
        <f>VLOOKUP($A36,'Occupancy Raw Data'!$B$6:$BE$43,'Occupancy Raw Data'!AE$1,FALSE)</f>
        <v>6.9698354661791502</v>
      </c>
      <c r="W36" s="63"/>
      <c r="X36" s="64">
        <f>VLOOKUP($A36,'ADR Raw Data'!$B$6:$BE$43,'ADR Raw Data'!G$1,FALSE)</f>
        <v>87.087808385093098</v>
      </c>
      <c r="Y36" s="65">
        <f>VLOOKUP($A36,'ADR Raw Data'!$B$6:$BE$43,'ADR Raw Data'!H$1,FALSE)</f>
        <v>89.844456391752502</v>
      </c>
      <c r="Z36" s="65">
        <f>VLOOKUP($A36,'ADR Raw Data'!$B$6:$BE$43,'ADR Raw Data'!I$1,FALSE)</f>
        <v>91.912106129343599</v>
      </c>
      <c r="AA36" s="65">
        <f>VLOOKUP($A36,'ADR Raw Data'!$B$6:$BE$43,'ADR Raw Data'!J$1,FALSE)</f>
        <v>90.422714732593306</v>
      </c>
      <c r="AB36" s="65">
        <f>VLOOKUP($A36,'ADR Raw Data'!$B$6:$BE$43,'ADR Raw Data'!K$1,FALSE)</f>
        <v>90.301042886704593</v>
      </c>
      <c r="AC36" s="66">
        <f>VLOOKUP($A36,'ADR Raw Data'!$B$6:$BE$43,'ADR Raw Data'!L$1,FALSE)</f>
        <v>90.0410230995071</v>
      </c>
      <c r="AD36" s="65">
        <f>VLOOKUP($A36,'ADR Raw Data'!$B$6:$BE$43,'ADR Raw Data'!N$1,FALSE)</f>
        <v>104.94314840764299</v>
      </c>
      <c r="AE36" s="65">
        <f>VLOOKUP($A36,'ADR Raw Data'!$B$6:$BE$43,'ADR Raw Data'!O$1,FALSE)</f>
        <v>109.64010580589201</v>
      </c>
      <c r="AF36" s="66">
        <f>VLOOKUP($A36,'ADR Raw Data'!$B$6:$BE$43,'ADR Raw Data'!P$1,FALSE)</f>
        <v>107.348957922769</v>
      </c>
      <c r="AG36" s="67">
        <f>VLOOKUP($A36,'ADR Raw Data'!$B$6:$BE$43,'ADR Raw Data'!R$1,FALSE)</f>
        <v>95.594647988321498</v>
      </c>
      <c r="AH36" s="63"/>
      <c r="AI36" s="59">
        <f>VLOOKUP($A36,'ADR Raw Data'!$B$6:$BE$43,'ADR Raw Data'!T$1,FALSE)</f>
        <v>15.2660355730034</v>
      </c>
      <c r="AJ36" s="60">
        <f>VLOOKUP($A36,'ADR Raw Data'!$B$6:$BE$43,'ADR Raw Data'!U$1,FALSE)</f>
        <v>14.692178467393401</v>
      </c>
      <c r="AK36" s="60">
        <f>VLOOKUP($A36,'ADR Raw Data'!$B$6:$BE$43,'ADR Raw Data'!V$1,FALSE)</f>
        <v>17.715594127457699</v>
      </c>
      <c r="AL36" s="60">
        <f>VLOOKUP($A36,'ADR Raw Data'!$B$6:$BE$43,'ADR Raw Data'!W$1,FALSE)</f>
        <v>13.376401682663399</v>
      </c>
      <c r="AM36" s="60">
        <f>VLOOKUP($A36,'ADR Raw Data'!$B$6:$BE$43,'ADR Raw Data'!X$1,FALSE)</f>
        <v>10.901599229596799</v>
      </c>
      <c r="AN36" s="61">
        <f>VLOOKUP($A36,'ADR Raw Data'!$B$6:$BE$43,'ADR Raw Data'!Y$1,FALSE)</f>
        <v>14.333245807266399</v>
      </c>
      <c r="AO36" s="60">
        <f>VLOOKUP($A36,'ADR Raw Data'!$B$6:$BE$43,'ADR Raw Data'!AA$1,FALSE)</f>
        <v>8.5745619468426302</v>
      </c>
      <c r="AP36" s="60">
        <f>VLOOKUP($A36,'ADR Raw Data'!$B$6:$BE$43,'ADR Raw Data'!AB$1,FALSE)</f>
        <v>11.592341483803301</v>
      </c>
      <c r="AQ36" s="61">
        <f>VLOOKUP($A36,'ADR Raw Data'!$B$6:$BE$43,'ADR Raw Data'!AC$1,FALSE)</f>
        <v>10.137488724368</v>
      </c>
      <c r="AR36" s="62">
        <f>VLOOKUP($A36,'ADR Raw Data'!$B$6:$BE$43,'ADR Raw Data'!AE$1,FALSE)</f>
        <v>12.101395189242901</v>
      </c>
      <c r="AS36" s="50"/>
      <c r="AT36" s="64">
        <f>VLOOKUP($A36,'RevPAR Raw Data'!$B$6:$BE$43,'RevPAR Raw Data'!G$1,FALSE)</f>
        <v>48.600128769497402</v>
      </c>
      <c r="AU36" s="65">
        <f>VLOOKUP($A36,'RevPAR Raw Data'!$B$6:$BE$43,'RevPAR Raw Data'!H$1,FALSE)</f>
        <v>60.415336360485199</v>
      </c>
      <c r="AV36" s="65">
        <f>VLOOKUP($A36,'RevPAR Raw Data'!$B$6:$BE$43,'RevPAR Raw Data'!I$1,FALSE)</f>
        <v>66.011051611785007</v>
      </c>
      <c r="AW36" s="65">
        <f>VLOOKUP($A36,'RevPAR Raw Data'!$B$6:$BE$43,'RevPAR Raw Data'!J$1,FALSE)</f>
        <v>62.1205617331022</v>
      </c>
      <c r="AX36" s="65">
        <f>VLOOKUP($A36,'RevPAR Raw Data'!$B$6:$BE$43,'RevPAR Raw Data'!K$1,FALSE)</f>
        <v>60.503263743500803</v>
      </c>
      <c r="AY36" s="66">
        <f>VLOOKUP($A36,'RevPAR Raw Data'!$B$6:$BE$43,'RevPAR Raw Data'!L$1,FALSE)</f>
        <v>59.530068443674097</v>
      </c>
      <c r="AZ36" s="65">
        <f>VLOOKUP($A36,'RevPAR Raw Data'!$B$6:$BE$43,'RevPAR Raw Data'!N$1,FALSE)</f>
        <v>79.9532201733102</v>
      </c>
      <c r="BA36" s="65">
        <f>VLOOKUP($A36,'RevPAR Raw Data'!$B$6:$BE$43,'RevPAR Raw Data'!O$1,FALSE)</f>
        <v>87.712084644713997</v>
      </c>
      <c r="BB36" s="66">
        <f>VLOOKUP($A36,'RevPAR Raw Data'!$B$6:$BE$43,'RevPAR Raw Data'!P$1,FALSE)</f>
        <v>83.832652409012098</v>
      </c>
      <c r="BC36" s="67">
        <f>VLOOKUP($A36,'RevPAR Raw Data'!$B$6:$BE$43,'RevPAR Raw Data'!R$1,FALSE)</f>
        <v>66.473663862342093</v>
      </c>
      <c r="BD36" s="63"/>
      <c r="BE36" s="59">
        <f>VLOOKUP($A36,'RevPAR Raw Data'!$B$6:$BE$43,'RevPAR Raw Data'!T$1,FALSE)</f>
        <v>25.2215366211441</v>
      </c>
      <c r="BF36" s="60">
        <f>VLOOKUP($A36,'RevPAR Raw Data'!$B$6:$BE$43,'RevPAR Raw Data'!U$1,FALSE)</f>
        <v>31.347595175173101</v>
      </c>
      <c r="BG36" s="60">
        <f>VLOOKUP($A36,'RevPAR Raw Data'!$B$6:$BE$43,'RevPAR Raw Data'!V$1,FALSE)</f>
        <v>38.1125204032233</v>
      </c>
      <c r="BH36" s="60">
        <f>VLOOKUP($A36,'RevPAR Raw Data'!$B$6:$BE$43,'RevPAR Raw Data'!W$1,FALSE)</f>
        <v>24.770698575812801</v>
      </c>
      <c r="BI36" s="60">
        <f>VLOOKUP($A36,'RevPAR Raw Data'!$B$6:$BE$43,'RevPAR Raw Data'!X$1,FALSE)</f>
        <v>18.4380062490666</v>
      </c>
      <c r="BJ36" s="61">
        <f>VLOOKUP($A36,'RevPAR Raw Data'!$B$6:$BE$43,'RevPAR Raw Data'!Y$1,FALSE)</f>
        <v>27.4869829608208</v>
      </c>
      <c r="BK36" s="60">
        <f>VLOOKUP($A36,'RevPAR Raw Data'!$B$6:$BE$43,'RevPAR Raw Data'!AA$1,FALSE)</f>
        <v>6.3488801957041403</v>
      </c>
      <c r="BL36" s="60">
        <f>VLOOKUP($A36,'RevPAR Raw Data'!$B$6:$BE$43,'RevPAR Raw Data'!AB$1,FALSE)</f>
        <v>10.491258749299901</v>
      </c>
      <c r="BM36" s="61">
        <f>VLOOKUP($A36,'RevPAR Raw Data'!$B$6:$BE$43,'RevPAR Raw Data'!AC$1,FALSE)</f>
        <v>8.4763987304922903</v>
      </c>
      <c r="BN36" s="62">
        <f>VLOOKUP($A36,'RevPAR Raw Data'!$B$6:$BE$43,'RevPAR Raw Data'!AE$1,FALSE)</f>
        <v>19.914677989224401</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Data'!$B$6:$BE$43,'Occupancy Raw Data'!G$1,FALSE)</f>
        <v>54.393375016628902</v>
      </c>
      <c r="C39" s="60">
        <f>VLOOKUP($A39,'Occupancy Raw Data'!$B$6:$BE$43,'Occupancy Raw Data'!H$1,FALSE)</f>
        <v>65.947186377544199</v>
      </c>
      <c r="D39" s="60">
        <f>VLOOKUP($A39,'Occupancy Raw Data'!$B$6:$BE$43,'Occupancy Raw Data'!I$1,FALSE)</f>
        <v>69.858321138752103</v>
      </c>
      <c r="E39" s="60">
        <f>VLOOKUP($A39,'Occupancy Raw Data'!$B$6:$BE$43,'Occupancy Raw Data'!J$1,FALSE)</f>
        <v>70.300651855793504</v>
      </c>
      <c r="F39" s="60">
        <f>VLOOKUP($A39,'Occupancy Raw Data'!$B$6:$BE$43,'Occupancy Raw Data'!K$1,FALSE)</f>
        <v>69.8949048822668</v>
      </c>
      <c r="G39" s="61">
        <f>VLOOKUP($A39,'Occupancy Raw Data'!$B$6:$BE$43,'Occupancy Raw Data'!L$1,FALSE)</f>
        <v>66.078887854197106</v>
      </c>
      <c r="H39" s="60">
        <f>VLOOKUP($A39,'Occupancy Raw Data'!$B$6:$BE$43,'Occupancy Raw Data'!N$1,FALSE)</f>
        <v>75.778235998403602</v>
      </c>
      <c r="I39" s="60">
        <f>VLOOKUP($A39,'Occupancy Raw Data'!$B$6:$BE$43,'Occupancy Raw Data'!O$1,FALSE)</f>
        <v>77.796993481442001</v>
      </c>
      <c r="J39" s="61">
        <f>VLOOKUP($A39,'Occupancy Raw Data'!$B$6:$BE$43,'Occupancy Raw Data'!P$1,FALSE)</f>
        <v>76.787614739922802</v>
      </c>
      <c r="K39" s="62">
        <f>VLOOKUP($A39,'Occupancy Raw Data'!$B$6:$BE$43,'Occupancy Raw Data'!R$1,FALSE)</f>
        <v>69.138524107261603</v>
      </c>
      <c r="L39" s="63"/>
      <c r="M39" s="59">
        <f>VLOOKUP($A39,'Occupancy Raw Data'!$B$6:$BE$43,'Occupancy Raw Data'!T$1,FALSE)</f>
        <v>8.3110062284477806</v>
      </c>
      <c r="N39" s="60">
        <f>VLOOKUP($A39,'Occupancy Raw Data'!$B$6:$BE$43,'Occupancy Raw Data'!U$1,FALSE)</f>
        <v>11.8801425436355</v>
      </c>
      <c r="O39" s="60">
        <f>VLOOKUP($A39,'Occupancy Raw Data'!$B$6:$BE$43,'Occupancy Raw Data'!V$1,FALSE)</f>
        <v>12.3565569634348</v>
      </c>
      <c r="P39" s="60">
        <f>VLOOKUP($A39,'Occupancy Raw Data'!$B$6:$BE$43,'Occupancy Raw Data'!W$1,FALSE)</f>
        <v>12.7602043963656</v>
      </c>
      <c r="Q39" s="60">
        <f>VLOOKUP($A39,'Occupancy Raw Data'!$B$6:$BE$43,'Occupancy Raw Data'!X$1,FALSE)</f>
        <v>11.900361276537399</v>
      </c>
      <c r="R39" s="61">
        <f>VLOOKUP($A39,'Occupancy Raw Data'!$B$6:$BE$43,'Occupancy Raw Data'!Y$1,FALSE)</f>
        <v>11.564458627965299</v>
      </c>
      <c r="S39" s="60">
        <f>VLOOKUP($A39,'Occupancy Raw Data'!$B$6:$BE$43,'Occupancy Raw Data'!AA$1,FALSE)</f>
        <v>-0.43774108232302</v>
      </c>
      <c r="T39" s="60">
        <f>VLOOKUP($A39,'Occupancy Raw Data'!$B$6:$BE$43,'Occupancy Raw Data'!AB$1,FALSE)</f>
        <v>1.4561381749825</v>
      </c>
      <c r="U39" s="61">
        <f>VLOOKUP($A39,'Occupancy Raw Data'!$B$6:$BE$43,'Occupancy Raw Data'!AC$1,FALSE)</f>
        <v>0.51272505451842298</v>
      </c>
      <c r="V39" s="62">
        <f>VLOOKUP($A39,'Occupancy Raw Data'!$B$6:$BE$43,'Occupancy Raw Data'!AE$1,FALSE)</f>
        <v>7.8031092561982396</v>
      </c>
      <c r="W39" s="63"/>
      <c r="X39" s="64">
        <f>VLOOKUP($A39,'ADR Raw Data'!$B$6:$BE$43,'ADR Raw Data'!G$1,FALSE)</f>
        <v>104.447701008865</v>
      </c>
      <c r="Y39" s="65">
        <f>VLOOKUP($A39,'ADR Raw Data'!$B$6:$BE$43,'ADR Raw Data'!H$1,FALSE)</f>
        <v>106.74264612436301</v>
      </c>
      <c r="Z39" s="65">
        <f>VLOOKUP($A39,'ADR Raw Data'!$B$6:$BE$43,'ADR Raw Data'!I$1,FALSE)</f>
        <v>109.589191621042</v>
      </c>
      <c r="AA39" s="65">
        <f>VLOOKUP($A39,'ADR Raw Data'!$B$6:$BE$43,'ADR Raw Data'!J$1,FALSE)</f>
        <v>108.50919339578</v>
      </c>
      <c r="AB39" s="65">
        <f>VLOOKUP($A39,'ADR Raw Data'!$B$6:$BE$43,'ADR Raw Data'!K$1,FALSE)</f>
        <v>110.23466263799</v>
      </c>
      <c r="AC39" s="66">
        <f>VLOOKUP($A39,'ADR Raw Data'!$B$6:$BE$43,'ADR Raw Data'!L$1,FALSE)</f>
        <v>108.081314737827</v>
      </c>
      <c r="AD39" s="65">
        <f>VLOOKUP($A39,'ADR Raw Data'!$B$6:$BE$43,'ADR Raw Data'!N$1,FALSE)</f>
        <v>129.584280447662</v>
      </c>
      <c r="AE39" s="65">
        <f>VLOOKUP($A39,'ADR Raw Data'!$B$6:$BE$43,'ADR Raw Data'!O$1,FALSE)</f>
        <v>133.35573529411701</v>
      </c>
      <c r="AF39" s="66">
        <f>VLOOKUP($A39,'ADR Raw Data'!$B$6:$BE$43,'ADR Raw Data'!P$1,FALSE)</f>
        <v>131.494795894059</v>
      </c>
      <c r="AG39" s="67">
        <f>VLOOKUP($A39,'ADR Raw Data'!$B$6:$BE$43,'ADR Raw Data'!R$1,FALSE)</f>
        <v>115.510976085761</v>
      </c>
      <c r="AH39" s="63"/>
      <c r="AI39" s="59">
        <f>VLOOKUP($A39,'ADR Raw Data'!$B$6:$BE$43,'ADR Raw Data'!T$1,FALSE)</f>
        <v>18.634116790842501</v>
      </c>
      <c r="AJ39" s="60">
        <f>VLOOKUP($A39,'ADR Raw Data'!$B$6:$BE$43,'ADR Raw Data'!U$1,FALSE)</f>
        <v>19.8877071800196</v>
      </c>
      <c r="AK39" s="60">
        <f>VLOOKUP($A39,'ADR Raw Data'!$B$6:$BE$43,'ADR Raw Data'!V$1,FALSE)</f>
        <v>20.858409396833601</v>
      </c>
      <c r="AL39" s="60">
        <f>VLOOKUP($A39,'ADR Raw Data'!$B$6:$BE$43,'ADR Raw Data'!W$1,FALSE)</f>
        <v>19.133506956238602</v>
      </c>
      <c r="AM39" s="60">
        <f>VLOOKUP($A39,'ADR Raw Data'!$B$6:$BE$43,'ADR Raw Data'!X$1,FALSE)</f>
        <v>18.0126984663234</v>
      </c>
      <c r="AN39" s="61">
        <f>VLOOKUP($A39,'ADR Raw Data'!$B$6:$BE$43,'ADR Raw Data'!Y$1,FALSE)</f>
        <v>19.341592077471098</v>
      </c>
      <c r="AO39" s="60">
        <f>VLOOKUP($A39,'ADR Raw Data'!$B$6:$BE$43,'ADR Raw Data'!AA$1,FALSE)</f>
        <v>15.1186481769073</v>
      </c>
      <c r="AP39" s="60">
        <f>VLOOKUP($A39,'ADR Raw Data'!$B$6:$BE$43,'ADR Raw Data'!AB$1,FALSE)</f>
        <v>15.2231474777063</v>
      </c>
      <c r="AQ39" s="61">
        <f>VLOOKUP($A39,'ADR Raw Data'!$B$6:$BE$43,'ADR Raw Data'!AC$1,FALSE)</f>
        <v>15.187380283041</v>
      </c>
      <c r="AR39" s="62">
        <f>VLOOKUP($A39,'ADR Raw Data'!$B$6:$BE$43,'ADR Raw Data'!AE$1,FALSE)</f>
        <v>17.157999419591999</v>
      </c>
      <c r="AS39" s="50"/>
      <c r="AT39" s="64">
        <f>VLOOKUP($A39,'RevPAR Raw Data'!$B$6:$BE$43,'RevPAR Raw Data'!G$1,FALSE)</f>
        <v>56.812629705999697</v>
      </c>
      <c r="AU39" s="65">
        <f>VLOOKUP($A39,'RevPAR Raw Data'!$B$6:$BE$43,'RevPAR Raw Data'!H$1,FALSE)</f>
        <v>70.393771783956296</v>
      </c>
      <c r="AV39" s="65">
        <f>VLOOKUP($A39,'RevPAR Raw Data'!$B$6:$BE$43,'RevPAR Raw Data'!I$1,FALSE)</f>
        <v>76.557169415990401</v>
      </c>
      <c r="AW39" s="65">
        <f>VLOOKUP($A39,'RevPAR Raw Data'!$B$6:$BE$43,'RevPAR Raw Data'!J$1,FALSE)</f>
        <v>76.282670280697005</v>
      </c>
      <c r="AX39" s="65">
        <f>VLOOKUP($A39,'RevPAR Raw Data'!$B$6:$BE$43,'RevPAR Raw Data'!K$1,FALSE)</f>
        <v>77.0484125981109</v>
      </c>
      <c r="AY39" s="66">
        <f>VLOOKUP($A39,'RevPAR Raw Data'!$B$6:$BE$43,'RevPAR Raw Data'!L$1,FALSE)</f>
        <v>71.4189307569509</v>
      </c>
      <c r="AZ39" s="65">
        <f>VLOOKUP($A39,'RevPAR Raw Data'!$B$6:$BE$43,'RevPAR Raw Data'!N$1,FALSE)</f>
        <v>98.196681854463193</v>
      </c>
      <c r="BA39" s="65">
        <f>VLOOKUP($A39,'RevPAR Raw Data'!$B$6:$BE$43,'RevPAR Raw Data'!O$1,FALSE)</f>
        <v>103.746752693893</v>
      </c>
      <c r="BB39" s="66">
        <f>VLOOKUP($A39,'RevPAR Raw Data'!$B$6:$BE$43,'RevPAR Raw Data'!P$1,FALSE)</f>
        <v>100.971717274178</v>
      </c>
      <c r="BC39" s="67">
        <f>VLOOKUP($A39,'RevPAR Raw Data'!$B$6:$BE$43,'RevPAR Raw Data'!R$1,FALSE)</f>
        <v>79.862584047587305</v>
      </c>
      <c r="BD39" s="63"/>
      <c r="BE39" s="59">
        <f>VLOOKUP($A39,'RevPAR Raw Data'!$B$6:$BE$43,'RevPAR Raw Data'!T$1,FALSE)</f>
        <v>28.493805626393399</v>
      </c>
      <c r="BF39" s="60">
        <f>VLOOKUP($A39,'RevPAR Raw Data'!$B$6:$BE$43,'RevPAR Raw Data'!U$1,FALSE)</f>
        <v>34.130537685302201</v>
      </c>
      <c r="BG39" s="60">
        <f>VLOOKUP($A39,'RevPAR Raw Data'!$B$6:$BE$43,'RevPAR Raw Data'!V$1,FALSE)</f>
        <v>35.792347599054601</v>
      </c>
      <c r="BH39" s="60">
        <f>VLOOKUP($A39,'RevPAR Raw Data'!$B$6:$BE$43,'RevPAR Raw Data'!W$1,FALSE)</f>
        <v>34.335185948413198</v>
      </c>
      <c r="BI39" s="60">
        <f>VLOOKUP($A39,'RevPAR Raw Data'!$B$6:$BE$43,'RevPAR Raw Data'!X$1,FALSE)</f>
        <v>32.0566359360066</v>
      </c>
      <c r="BJ39" s="61">
        <f>VLOOKUP($A39,'RevPAR Raw Data'!$B$6:$BE$43,'RevPAR Raw Data'!Y$1,FALSE)</f>
        <v>33.142801119225403</v>
      </c>
      <c r="BK39" s="60">
        <f>VLOOKUP($A39,'RevPAR Raw Data'!$B$6:$BE$43,'RevPAR Raw Data'!AA$1,FALSE)</f>
        <v>14.614726560422101</v>
      </c>
      <c r="BL39" s="60">
        <f>VLOOKUP($A39,'RevPAR Raw Data'!$B$6:$BE$43,'RevPAR Raw Data'!AB$1,FALSE)</f>
        <v>16.900955714545599</v>
      </c>
      <c r="BM39" s="61">
        <f>VLOOKUP($A39,'RevPAR Raw Data'!$B$6:$BE$43,'RevPAR Raw Data'!AC$1,FALSE)</f>
        <v>15.777974841395601</v>
      </c>
      <c r="BN39" s="62">
        <f>VLOOKUP($A39,'RevPAR Raw Data'!$B$6:$BE$43,'RevPAR Raw Data'!AE$1,FALSE)</f>
        <v>26.299966116678899</v>
      </c>
    </row>
    <row r="40" spans="1:66" x14ac:dyDescent="0.25">
      <c r="A40" s="81" t="s">
        <v>79</v>
      </c>
      <c r="B40" s="59">
        <f>VLOOKUP($A40,'Occupancy Raw Data'!$B$6:$BE$43,'Occupancy Raw Data'!G$1,FALSE)</f>
        <v>47.951582867783898</v>
      </c>
      <c r="C40" s="60">
        <f>VLOOKUP($A40,'Occupancy Raw Data'!$B$6:$BE$43,'Occupancy Raw Data'!H$1,FALSE)</f>
        <v>63.500931098696398</v>
      </c>
      <c r="D40" s="60">
        <f>VLOOKUP($A40,'Occupancy Raw Data'!$B$6:$BE$43,'Occupancy Raw Data'!I$1,FALSE)</f>
        <v>64.897579143389095</v>
      </c>
      <c r="E40" s="60">
        <f>VLOOKUP($A40,'Occupancy Raw Data'!$B$6:$BE$43,'Occupancy Raw Data'!J$1,FALSE)</f>
        <v>71.508379888268095</v>
      </c>
      <c r="F40" s="60">
        <f>VLOOKUP($A40,'Occupancy Raw Data'!$B$6:$BE$43,'Occupancy Raw Data'!K$1,FALSE)</f>
        <v>67.597765363128403</v>
      </c>
      <c r="G40" s="61">
        <f>VLOOKUP($A40,'Occupancy Raw Data'!$B$6:$BE$43,'Occupancy Raw Data'!L$1,FALSE)</f>
        <v>63.091247672253203</v>
      </c>
      <c r="H40" s="60">
        <f>VLOOKUP($A40,'Occupancy Raw Data'!$B$6:$BE$43,'Occupancy Raw Data'!N$1,FALSE)</f>
        <v>79.981378026070701</v>
      </c>
      <c r="I40" s="60">
        <f>VLOOKUP($A40,'Occupancy Raw Data'!$B$6:$BE$43,'Occupancy Raw Data'!O$1,FALSE)</f>
        <v>81.0986964618249</v>
      </c>
      <c r="J40" s="61">
        <f>VLOOKUP($A40,'Occupancy Raw Data'!$B$6:$BE$43,'Occupancy Raw Data'!P$1,FALSE)</f>
        <v>80.540037243947793</v>
      </c>
      <c r="K40" s="62">
        <f>VLOOKUP($A40,'Occupancy Raw Data'!$B$6:$BE$43,'Occupancy Raw Data'!R$1,FALSE)</f>
        <v>68.076616121308803</v>
      </c>
      <c r="L40" s="63"/>
      <c r="M40" s="59">
        <f>VLOOKUP($A40,'Occupancy Raw Data'!$B$6:$BE$43,'Occupancy Raw Data'!T$1,FALSE)</f>
        <v>-19.53125</v>
      </c>
      <c r="N40" s="60">
        <f>VLOOKUP($A40,'Occupancy Raw Data'!$B$6:$BE$43,'Occupancy Raw Data'!U$1,FALSE)</f>
        <v>-11.6580310880829</v>
      </c>
      <c r="O40" s="60">
        <f>VLOOKUP($A40,'Occupancy Raw Data'!$B$6:$BE$43,'Occupancy Raw Data'!V$1,FALSE)</f>
        <v>-9.3628088426527896</v>
      </c>
      <c r="P40" s="60">
        <f>VLOOKUP($A40,'Occupancy Raw Data'!$B$6:$BE$43,'Occupancy Raw Data'!W$1,FALSE)</f>
        <v>0.39215686274509798</v>
      </c>
      <c r="Q40" s="60">
        <f>VLOOKUP($A40,'Occupancy Raw Data'!$B$6:$BE$43,'Occupancy Raw Data'!X$1,FALSE)</f>
        <v>-3.7135278514588799</v>
      </c>
      <c r="R40" s="61">
        <f>VLOOKUP($A40,'Occupancy Raw Data'!$B$6:$BE$43,'Occupancy Raw Data'!Y$1,FALSE)</f>
        <v>-8.4324324324324298</v>
      </c>
      <c r="S40" s="60">
        <f>VLOOKUP($A40,'Occupancy Raw Data'!$B$6:$BE$43,'Occupancy Raw Data'!AA$1,FALSE)</f>
        <v>-3.69955156950672</v>
      </c>
      <c r="T40" s="60">
        <f>VLOOKUP($A40,'Occupancy Raw Data'!$B$6:$BE$43,'Occupancy Raw Data'!AB$1,FALSE)</f>
        <v>-3.6504424778761</v>
      </c>
      <c r="U40" s="61">
        <f>VLOOKUP($A40,'Occupancy Raw Data'!$B$6:$BE$43,'Occupancy Raw Data'!AC$1,FALSE)</f>
        <v>-3.6748329621380802</v>
      </c>
      <c r="V40" s="62">
        <f>VLOOKUP($A40,'Occupancy Raw Data'!$B$6:$BE$43,'Occupancy Raw Data'!AE$1,FALSE)</f>
        <v>-6.8777292576419198</v>
      </c>
      <c r="W40" s="63"/>
      <c r="X40" s="64">
        <f>VLOOKUP($A40,'ADR Raw Data'!$B$6:$BE$43,'ADR Raw Data'!G$1,FALSE)</f>
        <v>112.18440776699001</v>
      </c>
      <c r="Y40" s="65">
        <f>VLOOKUP($A40,'ADR Raw Data'!$B$6:$BE$43,'ADR Raw Data'!H$1,FALSE)</f>
        <v>109.67348973607</v>
      </c>
      <c r="Z40" s="65">
        <f>VLOOKUP($A40,'ADR Raw Data'!$B$6:$BE$43,'ADR Raw Data'!I$1,FALSE)</f>
        <v>109.253543758967</v>
      </c>
      <c r="AA40" s="65">
        <f>VLOOKUP($A40,'ADR Raw Data'!$B$6:$BE$43,'ADR Raw Data'!J$1,FALSE)</f>
        <v>105.8337109375</v>
      </c>
      <c r="AB40" s="65">
        <f>VLOOKUP($A40,'ADR Raw Data'!$B$6:$BE$43,'ADR Raw Data'!K$1,FALSE)</f>
        <v>118.958746556473</v>
      </c>
      <c r="AC40" s="66">
        <f>VLOOKUP($A40,'ADR Raw Data'!$B$6:$BE$43,'ADR Raw Data'!L$1,FALSE)</f>
        <v>111.088060802833</v>
      </c>
      <c r="AD40" s="65">
        <f>VLOOKUP($A40,'ADR Raw Data'!$B$6:$BE$43,'ADR Raw Data'!N$1,FALSE)</f>
        <v>155.23343422584401</v>
      </c>
      <c r="AE40" s="65">
        <f>VLOOKUP($A40,'ADR Raw Data'!$B$6:$BE$43,'ADR Raw Data'!O$1,FALSE)</f>
        <v>160.36042479908099</v>
      </c>
      <c r="AF40" s="66">
        <f>VLOOKUP($A40,'ADR Raw Data'!$B$6:$BE$43,'ADR Raw Data'!P$1,FALSE)</f>
        <v>157.814710982658</v>
      </c>
      <c r="AG40" s="67">
        <f>VLOOKUP($A40,'ADR Raw Data'!$B$6:$BE$43,'ADR Raw Data'!R$1,FALSE)</f>
        <v>126.88272762797899</v>
      </c>
      <c r="AH40" s="63"/>
      <c r="AI40" s="59">
        <f>VLOOKUP($A40,'ADR Raw Data'!$B$6:$BE$43,'ADR Raw Data'!T$1,FALSE)</f>
        <v>-3.0306970720084601</v>
      </c>
      <c r="AJ40" s="60">
        <f>VLOOKUP($A40,'ADR Raw Data'!$B$6:$BE$43,'ADR Raw Data'!U$1,FALSE)</f>
        <v>-2.0199812873544598</v>
      </c>
      <c r="AK40" s="60">
        <f>VLOOKUP($A40,'ADR Raw Data'!$B$6:$BE$43,'ADR Raw Data'!V$1,FALSE)</f>
        <v>2.9666593018393899</v>
      </c>
      <c r="AL40" s="60">
        <f>VLOOKUP($A40,'ADR Raw Data'!$B$6:$BE$43,'ADR Raw Data'!W$1,FALSE)</f>
        <v>2.6407256753440902</v>
      </c>
      <c r="AM40" s="60">
        <f>VLOOKUP($A40,'ADR Raw Data'!$B$6:$BE$43,'ADR Raw Data'!X$1,FALSE)</f>
        <v>21.0884907594655</v>
      </c>
      <c r="AN40" s="61">
        <f>VLOOKUP($A40,'ADR Raw Data'!$B$6:$BE$43,'ADR Raw Data'!Y$1,FALSE)</f>
        <v>4.0560038707626802</v>
      </c>
      <c r="AO40" s="60">
        <f>VLOOKUP($A40,'ADR Raw Data'!$B$6:$BE$43,'ADR Raw Data'!AA$1,FALSE)</f>
        <v>24.170677579083499</v>
      </c>
      <c r="AP40" s="60">
        <f>VLOOKUP($A40,'ADR Raw Data'!$B$6:$BE$43,'ADR Raw Data'!AB$1,FALSE)</f>
        <v>10.888738772637099</v>
      </c>
      <c r="AQ40" s="61">
        <f>VLOOKUP($A40,'ADR Raw Data'!$B$6:$BE$43,'ADR Raw Data'!AC$1,FALSE)</f>
        <v>17.0033883937135</v>
      </c>
      <c r="AR40" s="62">
        <f>VLOOKUP($A40,'ADR Raw Data'!$B$6:$BE$43,'ADR Raw Data'!AE$1,FALSE)</f>
        <v>9.4307972637817503</v>
      </c>
      <c r="AS40" s="50"/>
      <c r="AT40" s="64">
        <f>VLOOKUP($A40,'RevPAR Raw Data'!$B$6:$BE$43,'RevPAR Raw Data'!G$1,FALSE)</f>
        <v>53.794199255121001</v>
      </c>
      <c r="AU40" s="65">
        <f>VLOOKUP($A40,'RevPAR Raw Data'!$B$6:$BE$43,'RevPAR Raw Data'!H$1,FALSE)</f>
        <v>69.643687150837906</v>
      </c>
      <c r="AV40" s="65">
        <f>VLOOKUP($A40,'RevPAR Raw Data'!$B$6:$BE$43,'RevPAR Raw Data'!I$1,FALSE)</f>
        <v>70.902905027932903</v>
      </c>
      <c r="AW40" s="65">
        <f>VLOOKUP($A40,'RevPAR Raw Data'!$B$6:$BE$43,'RevPAR Raw Data'!J$1,FALSE)</f>
        <v>75.679972067039103</v>
      </c>
      <c r="AX40" s="65">
        <f>VLOOKUP($A40,'RevPAR Raw Data'!$B$6:$BE$43,'RevPAR Raw Data'!K$1,FALSE)</f>
        <v>80.413454376163799</v>
      </c>
      <c r="AY40" s="66">
        <f>VLOOKUP($A40,'RevPAR Raw Data'!$B$6:$BE$43,'RevPAR Raw Data'!L$1,FALSE)</f>
        <v>70.086843575418897</v>
      </c>
      <c r="AZ40" s="65">
        <f>VLOOKUP($A40,'RevPAR Raw Data'!$B$6:$BE$43,'RevPAR Raw Data'!N$1,FALSE)</f>
        <v>124.15783985102399</v>
      </c>
      <c r="BA40" s="65">
        <f>VLOOKUP($A40,'RevPAR Raw Data'!$B$6:$BE$43,'RevPAR Raw Data'!O$1,FALSE)</f>
        <v>130.05021415269999</v>
      </c>
      <c r="BB40" s="66">
        <f>VLOOKUP($A40,'RevPAR Raw Data'!$B$6:$BE$43,'RevPAR Raw Data'!P$1,FALSE)</f>
        <v>127.10402700186199</v>
      </c>
      <c r="BC40" s="67">
        <f>VLOOKUP($A40,'RevPAR Raw Data'!$B$6:$BE$43,'RevPAR Raw Data'!R$1,FALSE)</f>
        <v>86.377467411545595</v>
      </c>
      <c r="BD40" s="63"/>
      <c r="BE40" s="59">
        <f>VLOOKUP($A40,'RevPAR Raw Data'!$B$6:$BE$43,'RevPAR Raw Data'!T$1,FALSE)</f>
        <v>-21.970014050131802</v>
      </c>
      <c r="BF40" s="60">
        <f>VLOOKUP($A40,'RevPAR Raw Data'!$B$6:$BE$43,'RevPAR Raw Data'!U$1,FALSE)</f>
        <v>-13.442522328984101</v>
      </c>
      <c r="BG40" s="60">
        <f>VLOOKUP($A40,'RevPAR Raw Data'!$B$6:$BE$43,'RevPAR Raw Data'!V$1,FALSE)</f>
        <v>-6.67391218025739</v>
      </c>
      <c r="BH40" s="60">
        <f>VLOOKUP($A40,'RevPAR Raw Data'!$B$6:$BE$43,'RevPAR Raw Data'!W$1,FALSE)</f>
        <v>3.0432383250513202</v>
      </c>
      <c r="BI40" s="60">
        <f>VLOOKUP($A40,'RevPAR Raw Data'!$B$6:$BE$43,'RevPAR Raw Data'!X$1,FALSE)</f>
        <v>16.591835930201501</v>
      </c>
      <c r="BJ40" s="61">
        <f>VLOOKUP($A40,'RevPAR Raw Data'!$B$6:$BE$43,'RevPAR Raw Data'!Y$1,FALSE)</f>
        <v>-4.7184483475286498</v>
      </c>
      <c r="BK40" s="60">
        <f>VLOOKUP($A40,'RevPAR Raw Data'!$B$6:$BE$43,'RevPAR Raw Data'!AA$1,FALSE)</f>
        <v>19.576919327839398</v>
      </c>
      <c r="BL40" s="60">
        <f>VLOOKUP($A40,'RevPAR Raw Data'!$B$6:$BE$43,'RevPAR Raw Data'!AB$1,FALSE)</f>
        <v>6.8408091492996901</v>
      </c>
      <c r="BM40" s="61">
        <f>VLOOKUP($A40,'RevPAR Raw Data'!$B$6:$BE$43,'RevPAR Raw Data'!AC$1,FALSE)</f>
        <v>12.7037093102029</v>
      </c>
      <c r="BN40" s="62">
        <f>VLOOKUP($A40,'RevPAR Raw Data'!$B$6:$BE$43,'RevPAR Raw Data'!AE$1,FALSE)</f>
        <v>1.9044433034998101</v>
      </c>
    </row>
    <row r="41" spans="1:66" x14ac:dyDescent="0.25">
      <c r="A41" s="81" t="s">
        <v>80</v>
      </c>
      <c r="B41" s="59">
        <f>VLOOKUP($A41,'Occupancy Raw Data'!$B$6:$BE$43,'Occupancy Raw Data'!G$1,FALSE)</f>
        <v>52.7758257203092</v>
      </c>
      <c r="C41" s="60">
        <f>VLOOKUP($A41,'Occupancy Raw Data'!$B$6:$BE$43,'Occupancy Raw Data'!H$1,FALSE)</f>
        <v>62.473647224174201</v>
      </c>
      <c r="D41" s="60">
        <f>VLOOKUP($A41,'Occupancy Raw Data'!$B$6:$BE$43,'Occupancy Raw Data'!I$1,FALSE)</f>
        <v>65.706254392129296</v>
      </c>
      <c r="E41" s="60">
        <f>VLOOKUP($A41,'Occupancy Raw Data'!$B$6:$BE$43,'Occupancy Raw Data'!J$1,FALSE)</f>
        <v>68.938861560084305</v>
      </c>
      <c r="F41" s="60">
        <f>VLOOKUP($A41,'Occupancy Raw Data'!$B$6:$BE$43,'Occupancy Raw Data'!K$1,FALSE)</f>
        <v>68.306394940266998</v>
      </c>
      <c r="G41" s="61">
        <f>VLOOKUP($A41,'Occupancy Raw Data'!$B$6:$BE$43,'Occupancy Raw Data'!L$1,FALSE)</f>
        <v>63.640196767392801</v>
      </c>
      <c r="H41" s="60">
        <f>VLOOKUP($A41,'Occupancy Raw Data'!$B$6:$BE$43,'Occupancy Raw Data'!N$1,FALSE)</f>
        <v>81.026001405481296</v>
      </c>
      <c r="I41" s="60">
        <f>VLOOKUP($A41,'Occupancy Raw Data'!$B$6:$BE$43,'Occupancy Raw Data'!O$1,FALSE)</f>
        <v>83.766690091356196</v>
      </c>
      <c r="J41" s="61">
        <f>VLOOKUP($A41,'Occupancy Raw Data'!$B$6:$BE$43,'Occupancy Raw Data'!P$1,FALSE)</f>
        <v>82.396345748418796</v>
      </c>
      <c r="K41" s="62">
        <f>VLOOKUP($A41,'Occupancy Raw Data'!$B$6:$BE$43,'Occupancy Raw Data'!R$1,FALSE)</f>
        <v>68.999096476257407</v>
      </c>
      <c r="L41" s="63"/>
      <c r="M41" s="59">
        <f>VLOOKUP($A41,'Occupancy Raw Data'!$B$6:$BE$43,'Occupancy Raw Data'!T$1,FALSE)</f>
        <v>-11.068359974064499</v>
      </c>
      <c r="N41" s="60">
        <f>VLOOKUP($A41,'Occupancy Raw Data'!$B$6:$BE$43,'Occupancy Raw Data'!U$1,FALSE)</f>
        <v>-11.866501372002</v>
      </c>
      <c r="O41" s="60">
        <f>VLOOKUP($A41,'Occupancy Raw Data'!$B$6:$BE$43,'Occupancy Raw Data'!V$1,FALSE)</f>
        <v>-9.4014123435830097</v>
      </c>
      <c r="P41" s="60">
        <f>VLOOKUP($A41,'Occupancy Raw Data'!$B$6:$BE$43,'Occupancy Raw Data'!W$1,FALSE)</f>
        <v>-3.9892567313893998</v>
      </c>
      <c r="Q41" s="60">
        <f>VLOOKUP($A41,'Occupancy Raw Data'!$B$6:$BE$43,'Occupancy Raw Data'!X$1,FALSE)</f>
        <v>-3.72712358234081</v>
      </c>
      <c r="R41" s="61">
        <f>VLOOKUP($A41,'Occupancy Raw Data'!$B$6:$BE$43,'Occupancy Raw Data'!Y$1,FALSE)</f>
        <v>-7.9034920570563001</v>
      </c>
      <c r="S41" s="60">
        <f>VLOOKUP($A41,'Occupancy Raw Data'!$B$6:$BE$43,'Occupancy Raw Data'!AA$1,FALSE)</f>
        <v>-4.2134479508844098</v>
      </c>
      <c r="T41" s="60">
        <f>VLOOKUP($A41,'Occupancy Raw Data'!$B$6:$BE$43,'Occupancy Raw Data'!AB$1,FALSE)</f>
        <v>-1.2795962988266201</v>
      </c>
      <c r="U41" s="61">
        <f>VLOOKUP($A41,'Occupancy Raw Data'!$B$6:$BE$43,'Occupancy Raw Data'!AC$1,FALSE)</f>
        <v>-2.7442513418430901</v>
      </c>
      <c r="V41" s="62">
        <f>VLOOKUP($A41,'Occupancy Raw Data'!$B$6:$BE$43,'Occupancy Raw Data'!AE$1,FALSE)</f>
        <v>-6.2058633790847004</v>
      </c>
      <c r="W41" s="63"/>
      <c r="X41" s="64">
        <f>VLOOKUP($A41,'ADR Raw Data'!$B$6:$BE$43,'ADR Raw Data'!G$1,FALSE)</f>
        <v>130.24383488681701</v>
      </c>
      <c r="Y41" s="65">
        <f>VLOOKUP($A41,'ADR Raw Data'!$B$6:$BE$43,'ADR Raw Data'!H$1,FALSE)</f>
        <v>132.707322834645</v>
      </c>
      <c r="Z41" s="65">
        <f>VLOOKUP($A41,'ADR Raw Data'!$B$6:$BE$43,'ADR Raw Data'!I$1,FALSE)</f>
        <v>130.10806417112201</v>
      </c>
      <c r="AA41" s="65">
        <f>VLOOKUP($A41,'ADR Raw Data'!$B$6:$BE$43,'ADR Raw Data'!J$1,FALSE)</f>
        <v>134.536340468909</v>
      </c>
      <c r="AB41" s="65">
        <f>VLOOKUP($A41,'ADR Raw Data'!$B$6:$BE$43,'ADR Raw Data'!K$1,FALSE)</f>
        <v>135.01628600823</v>
      </c>
      <c r="AC41" s="66">
        <f>VLOOKUP($A41,'ADR Raw Data'!$B$6:$BE$43,'ADR Raw Data'!L$1,FALSE)</f>
        <v>132.65392005300299</v>
      </c>
      <c r="AD41" s="65">
        <f>VLOOKUP($A41,'ADR Raw Data'!$B$6:$BE$43,'ADR Raw Data'!N$1,FALSE)</f>
        <v>184.113287077189</v>
      </c>
      <c r="AE41" s="65">
        <f>VLOOKUP($A41,'ADR Raw Data'!$B$6:$BE$43,'ADR Raw Data'!O$1,FALSE)</f>
        <v>192.907667785234</v>
      </c>
      <c r="AF41" s="66">
        <f>VLOOKUP($A41,'ADR Raw Data'!$B$6:$BE$43,'ADR Raw Data'!P$1,FALSE)</f>
        <v>188.58360767590599</v>
      </c>
      <c r="AG41" s="67">
        <f>VLOOKUP($A41,'ADR Raw Data'!$B$6:$BE$43,'ADR Raw Data'!R$1,FALSE)</f>
        <v>151.736579368543</v>
      </c>
      <c r="AH41" s="63"/>
      <c r="AI41" s="59">
        <f>VLOOKUP($A41,'ADR Raw Data'!$B$6:$BE$43,'ADR Raw Data'!T$1,FALSE)</f>
        <v>3.1630814389167199</v>
      </c>
      <c r="AJ41" s="60">
        <f>VLOOKUP($A41,'ADR Raw Data'!$B$6:$BE$43,'ADR Raw Data'!U$1,FALSE)</f>
        <v>10.202004119999</v>
      </c>
      <c r="AK41" s="60">
        <f>VLOOKUP($A41,'ADR Raw Data'!$B$6:$BE$43,'ADR Raw Data'!V$1,FALSE)</f>
        <v>9.5423496960224092</v>
      </c>
      <c r="AL41" s="60">
        <f>VLOOKUP($A41,'ADR Raw Data'!$B$6:$BE$43,'ADR Raw Data'!W$1,FALSE)</f>
        <v>11.744316548259601</v>
      </c>
      <c r="AM41" s="60">
        <f>VLOOKUP($A41,'ADR Raw Data'!$B$6:$BE$43,'ADR Raw Data'!X$1,FALSE)</f>
        <v>9.2667731310697103</v>
      </c>
      <c r="AN41" s="61">
        <f>VLOOKUP($A41,'ADR Raw Data'!$B$6:$BE$43,'ADR Raw Data'!Y$1,FALSE)</f>
        <v>8.9851111225886608</v>
      </c>
      <c r="AO41" s="60">
        <f>VLOOKUP($A41,'ADR Raw Data'!$B$6:$BE$43,'ADR Raw Data'!AA$1,FALSE)</f>
        <v>9.7644992287452492</v>
      </c>
      <c r="AP41" s="60">
        <f>VLOOKUP($A41,'ADR Raw Data'!$B$6:$BE$43,'ADR Raw Data'!AB$1,FALSE)</f>
        <v>10.981007649571101</v>
      </c>
      <c r="AQ41" s="61">
        <f>VLOOKUP($A41,'ADR Raw Data'!$B$6:$BE$43,'ADR Raw Data'!AC$1,FALSE)</f>
        <v>10.423367239975599</v>
      </c>
      <c r="AR41" s="62">
        <f>VLOOKUP($A41,'ADR Raw Data'!$B$6:$BE$43,'ADR Raw Data'!AE$1,FALSE)</f>
        <v>10.0640436897532</v>
      </c>
      <c r="AS41" s="50"/>
      <c r="AT41" s="64">
        <f>VLOOKUP($A41,'RevPAR Raw Data'!$B$6:$BE$43,'RevPAR Raw Data'!G$1,FALSE)</f>
        <v>68.737259311314105</v>
      </c>
      <c r="AU41" s="65">
        <f>VLOOKUP($A41,'RevPAR Raw Data'!$B$6:$BE$43,'RevPAR Raw Data'!H$1,FALSE)</f>
        <v>82.907104708362596</v>
      </c>
      <c r="AV41" s="65">
        <f>VLOOKUP($A41,'RevPAR Raw Data'!$B$6:$BE$43,'RevPAR Raw Data'!I$1,FALSE)</f>
        <v>85.489135628952894</v>
      </c>
      <c r="AW41" s="65">
        <f>VLOOKUP($A41,'RevPAR Raw Data'!$B$6:$BE$43,'RevPAR Raw Data'!J$1,FALSE)</f>
        <v>92.747821503864998</v>
      </c>
      <c r="AX41" s="65">
        <f>VLOOKUP($A41,'RevPAR Raw Data'!$B$6:$BE$43,'RevPAR Raw Data'!K$1,FALSE)</f>
        <v>92.2247575544624</v>
      </c>
      <c r="AY41" s="66">
        <f>VLOOKUP($A41,'RevPAR Raw Data'!$B$6:$BE$43,'RevPAR Raw Data'!L$1,FALSE)</f>
        <v>84.421215741391407</v>
      </c>
      <c r="AZ41" s="65">
        <f>VLOOKUP($A41,'RevPAR Raw Data'!$B$6:$BE$43,'RevPAR Raw Data'!N$1,FALSE)</f>
        <v>149.179634574841</v>
      </c>
      <c r="BA41" s="65">
        <f>VLOOKUP($A41,'RevPAR Raw Data'!$B$6:$BE$43,'RevPAR Raw Data'!O$1,FALSE)</f>
        <v>161.59236823612</v>
      </c>
      <c r="BB41" s="66">
        <f>VLOOKUP($A41,'RevPAR Raw Data'!$B$6:$BE$43,'RevPAR Raw Data'!P$1,FALSE)</f>
        <v>155.38600140548101</v>
      </c>
      <c r="BC41" s="67">
        <f>VLOOKUP($A41,'RevPAR Raw Data'!$B$6:$BE$43,'RevPAR Raw Data'!R$1,FALSE)</f>
        <v>104.696868788274</v>
      </c>
      <c r="BD41" s="63"/>
      <c r="BE41" s="59">
        <f>VLOOKUP($A41,'RevPAR Raw Data'!$B$6:$BE$43,'RevPAR Raw Data'!T$1,FALSE)</f>
        <v>-8.2553797750799909</v>
      </c>
      <c r="BF41" s="60">
        <f>VLOOKUP($A41,'RevPAR Raw Data'!$B$6:$BE$43,'RevPAR Raw Data'!U$1,FALSE)</f>
        <v>-2.87511821087443</v>
      </c>
      <c r="BG41" s="60">
        <f>VLOOKUP($A41,'RevPAR Raw Data'!$B$6:$BE$43,'RevPAR Raw Data'!V$1,FALSE)</f>
        <v>-0.75617828975030499</v>
      </c>
      <c r="BH41" s="60">
        <f>VLOOKUP($A41,'RevPAR Raw Data'!$B$6:$BE$43,'RevPAR Raw Data'!W$1,FALSE)</f>
        <v>7.2865488784131198</v>
      </c>
      <c r="BI41" s="60">
        <f>VLOOKUP($A41,'RevPAR Raw Data'!$B$6:$BE$43,'RevPAR Raw Data'!X$1,FALSE)</f>
        <v>5.1942654620387803</v>
      </c>
      <c r="BJ41" s="61">
        <f>VLOOKUP($A41,'RevPAR Raw Data'!$B$6:$BE$43,'RevPAR Raw Data'!Y$1,FALSE)</f>
        <v>0.37148152164088899</v>
      </c>
      <c r="BK41" s="60">
        <f>VLOOKUP($A41,'RevPAR Raw Data'!$B$6:$BE$43,'RevPAR Raw Data'!AA$1,FALSE)</f>
        <v>5.1396291851931402</v>
      </c>
      <c r="BL41" s="60">
        <f>VLOOKUP($A41,'RevPAR Raw Data'!$B$6:$BE$43,'RevPAR Raw Data'!AB$1,FALSE)</f>
        <v>9.5608987832867705</v>
      </c>
      <c r="BM41" s="61">
        <f>VLOOKUP($A41,'RevPAR Raw Data'!$B$6:$BE$43,'RevPAR Raw Data'!AC$1,FALSE)</f>
        <v>7.3930725027842996</v>
      </c>
      <c r="BN41" s="62">
        <f>VLOOKUP($A41,'RevPAR Raw Data'!$B$6:$BE$43,'RevPAR Raw Data'!AE$1,FALSE)</f>
        <v>3.2336195088710098</v>
      </c>
    </row>
    <row r="42" spans="1:66" x14ac:dyDescent="0.25">
      <c r="A42" s="81" t="s">
        <v>81</v>
      </c>
      <c r="B42" s="59">
        <f>VLOOKUP($A42,'Occupancy Raw Data'!$B$6:$BE$43,'Occupancy Raw Data'!G$1,FALSE)</f>
        <v>65.129086854901502</v>
      </c>
      <c r="C42" s="60">
        <f>VLOOKUP($A42,'Occupancy Raw Data'!$B$6:$BE$43,'Occupancy Raw Data'!H$1,FALSE)</f>
        <v>72.629825645434195</v>
      </c>
      <c r="D42" s="60">
        <f>VLOOKUP($A42,'Occupancy Raw Data'!$B$6:$BE$43,'Occupancy Raw Data'!I$1,FALSE)</f>
        <v>74.599038229051899</v>
      </c>
      <c r="E42" s="60">
        <f>VLOOKUP($A42,'Occupancy Raw Data'!$B$6:$BE$43,'Occupancy Raw Data'!J$1,FALSE)</f>
        <v>79.211777664347295</v>
      </c>
      <c r="F42" s="60">
        <f>VLOOKUP($A42,'Occupancy Raw Data'!$B$6:$BE$43,'Occupancy Raw Data'!K$1,FALSE)</f>
        <v>79.268194395937897</v>
      </c>
      <c r="G42" s="61">
        <f>VLOOKUP($A42,'Occupancy Raw Data'!$B$6:$BE$43,'Occupancy Raw Data'!L$1,FALSE)</f>
        <v>74.167584557934603</v>
      </c>
      <c r="H42" s="60">
        <f>VLOOKUP($A42,'Occupancy Raw Data'!$B$6:$BE$43,'Occupancy Raw Data'!N$1,FALSE)</f>
        <v>87.784434355103002</v>
      </c>
      <c r="I42" s="60">
        <f>VLOOKUP($A42,'Occupancy Raw Data'!$B$6:$BE$43,'Occupancy Raw Data'!O$1,FALSE)</f>
        <v>89.267388442629496</v>
      </c>
      <c r="J42" s="61">
        <f>VLOOKUP($A42,'Occupancy Raw Data'!$B$6:$BE$43,'Occupancy Raw Data'!P$1,FALSE)</f>
        <v>88.525911398866199</v>
      </c>
      <c r="K42" s="62">
        <f>VLOOKUP($A42,'Occupancy Raw Data'!$B$6:$BE$43,'Occupancy Raw Data'!R$1,FALSE)</f>
        <v>78.269963655343602</v>
      </c>
      <c r="L42" s="63"/>
      <c r="M42" s="59">
        <f>VLOOKUP($A42,'Occupancy Raw Data'!$B$6:$BE$43,'Occupancy Raw Data'!T$1,FALSE)</f>
        <v>-0.92562989916599803</v>
      </c>
      <c r="N42" s="60">
        <f>VLOOKUP($A42,'Occupancy Raw Data'!$B$6:$BE$43,'Occupancy Raw Data'!U$1,FALSE)</f>
        <v>1.60410017765712</v>
      </c>
      <c r="O42" s="60">
        <f>VLOOKUP($A42,'Occupancy Raw Data'!$B$6:$BE$43,'Occupancy Raw Data'!V$1,FALSE)</f>
        <v>-0.39264904438454101</v>
      </c>
      <c r="P42" s="60">
        <f>VLOOKUP($A42,'Occupancy Raw Data'!$B$6:$BE$43,'Occupancy Raw Data'!W$1,FALSE)</f>
        <v>2.44719594234529</v>
      </c>
      <c r="Q42" s="60">
        <f>VLOOKUP($A42,'Occupancy Raw Data'!$B$6:$BE$43,'Occupancy Raw Data'!X$1,FALSE)</f>
        <v>-1.3694276020482801</v>
      </c>
      <c r="R42" s="61">
        <f>VLOOKUP($A42,'Occupancy Raw Data'!$B$6:$BE$43,'Occupancy Raw Data'!Y$1,FALSE)</f>
        <v>0.28006265926843099</v>
      </c>
      <c r="S42" s="60">
        <f>VLOOKUP($A42,'Occupancy Raw Data'!$B$6:$BE$43,'Occupancy Raw Data'!AA$1,FALSE)</f>
        <v>-3.7450249489273801</v>
      </c>
      <c r="T42" s="60">
        <f>VLOOKUP($A42,'Occupancy Raw Data'!$B$6:$BE$43,'Occupancy Raw Data'!AB$1,FALSE)</f>
        <v>-2.5245651894365699</v>
      </c>
      <c r="U42" s="61">
        <f>VLOOKUP($A42,'Occupancy Raw Data'!$B$6:$BE$43,'Occupancy Raw Data'!AC$1,FALSE)</f>
        <v>-3.1335281435880198</v>
      </c>
      <c r="V42" s="62">
        <f>VLOOKUP($A42,'Occupancy Raw Data'!$B$6:$BE$43,'Occupancy Raw Data'!AE$1,FALSE)</f>
        <v>-0.84906236758270304</v>
      </c>
      <c r="W42" s="63"/>
      <c r="X42" s="64">
        <f>VLOOKUP($A42,'ADR Raw Data'!$B$6:$BE$43,'ADR Raw Data'!G$1,FALSE)</f>
        <v>132.95975580579901</v>
      </c>
      <c r="Y42" s="65">
        <f>VLOOKUP($A42,'ADR Raw Data'!$B$6:$BE$43,'ADR Raw Data'!H$1,FALSE)</f>
        <v>134.51356019974099</v>
      </c>
      <c r="Z42" s="65">
        <f>VLOOKUP($A42,'ADR Raw Data'!$B$6:$BE$43,'ADR Raw Data'!I$1,FALSE)</f>
        <v>135.43149416594599</v>
      </c>
      <c r="AA42" s="65">
        <f>VLOOKUP($A42,'ADR Raw Data'!$B$6:$BE$43,'ADR Raw Data'!J$1,FALSE)</f>
        <v>139.39088350008399</v>
      </c>
      <c r="AB42" s="65">
        <f>VLOOKUP($A42,'ADR Raw Data'!$B$6:$BE$43,'ADR Raw Data'!K$1,FALSE)</f>
        <v>142.05472785196201</v>
      </c>
      <c r="AC42" s="66">
        <f>VLOOKUP($A42,'ADR Raw Data'!$B$6:$BE$43,'ADR Raw Data'!L$1,FALSE)</f>
        <v>137.079088867477</v>
      </c>
      <c r="AD42" s="65">
        <f>VLOOKUP($A42,'ADR Raw Data'!$B$6:$BE$43,'ADR Raw Data'!N$1,FALSE)</f>
        <v>185.28118986411999</v>
      </c>
      <c r="AE42" s="65">
        <f>VLOOKUP($A42,'ADR Raw Data'!$B$6:$BE$43,'ADR Raw Data'!O$1,FALSE)</f>
        <v>194.13225201637101</v>
      </c>
      <c r="AF42" s="66">
        <f>VLOOKUP($A42,'ADR Raw Data'!$B$6:$BE$43,'ADR Raw Data'!P$1,FALSE)</f>
        <v>189.74378838917201</v>
      </c>
      <c r="AG42" s="67">
        <f>VLOOKUP($A42,'ADR Raw Data'!$B$6:$BE$43,'ADR Raw Data'!R$1,FALSE)</f>
        <v>154.09780681667701</v>
      </c>
      <c r="AH42" s="63"/>
      <c r="AI42" s="59">
        <f>VLOOKUP($A42,'ADR Raw Data'!$B$6:$BE$43,'ADR Raw Data'!T$1,FALSE)</f>
        <v>4.8643922569112803</v>
      </c>
      <c r="AJ42" s="60">
        <f>VLOOKUP($A42,'ADR Raw Data'!$B$6:$BE$43,'ADR Raw Data'!U$1,FALSE)</f>
        <v>6.9359776792699996</v>
      </c>
      <c r="AK42" s="60">
        <f>VLOOKUP($A42,'ADR Raw Data'!$B$6:$BE$43,'ADR Raw Data'!V$1,FALSE)</f>
        <v>5.7849449506573603</v>
      </c>
      <c r="AL42" s="60">
        <f>VLOOKUP($A42,'ADR Raw Data'!$B$6:$BE$43,'ADR Raw Data'!W$1,FALSE)</f>
        <v>7.67762438557995</v>
      </c>
      <c r="AM42" s="60">
        <f>VLOOKUP($A42,'ADR Raw Data'!$B$6:$BE$43,'ADR Raw Data'!X$1,FALSE)</f>
        <v>5.8568244610945497</v>
      </c>
      <c r="AN42" s="61">
        <f>VLOOKUP($A42,'ADR Raw Data'!$B$6:$BE$43,'ADR Raw Data'!Y$1,FALSE)</f>
        <v>6.2521741457958404</v>
      </c>
      <c r="AO42" s="60">
        <f>VLOOKUP($A42,'ADR Raw Data'!$B$6:$BE$43,'ADR Raw Data'!AA$1,FALSE)</f>
        <v>2.6454018236875099</v>
      </c>
      <c r="AP42" s="60">
        <f>VLOOKUP($A42,'ADR Raw Data'!$B$6:$BE$43,'ADR Raw Data'!AB$1,FALSE)</f>
        <v>1.9321223358064299</v>
      </c>
      <c r="AQ42" s="61">
        <f>VLOOKUP($A42,'ADR Raw Data'!$B$6:$BE$43,'ADR Raw Data'!AC$1,FALSE)</f>
        <v>2.2934899165929199</v>
      </c>
      <c r="AR42" s="62">
        <f>VLOOKUP($A42,'ADR Raw Data'!$B$6:$BE$43,'ADR Raw Data'!AE$1,FALSE)</f>
        <v>4.3359036634375601</v>
      </c>
      <c r="AS42" s="50"/>
      <c r="AT42" s="64">
        <f>VLOOKUP($A42,'RevPAR Raw Data'!$B$6:$BE$43,'RevPAR Raw Data'!G$1,FALSE)</f>
        <v>86.595474840824195</v>
      </c>
      <c r="AU42" s="65">
        <f>VLOOKUP($A42,'RevPAR Raw Data'!$B$6:$BE$43,'RevPAR Raw Data'!H$1,FALSE)</f>
        <v>97.696964242538201</v>
      </c>
      <c r="AV42" s="65">
        <f>VLOOKUP($A42,'RevPAR Raw Data'!$B$6:$BE$43,'RevPAR Raw Data'!I$1,FALSE)</f>
        <v>101.03059210703</v>
      </c>
      <c r="AW42" s="65">
        <f>VLOOKUP($A42,'RevPAR Raw Data'!$B$6:$BE$43,'RevPAR Raw Data'!J$1,FALSE)</f>
        <v>110.41399672245601</v>
      </c>
      <c r="AX42" s="65">
        <f>VLOOKUP($A42,'RevPAR Raw Data'!$B$6:$BE$43,'RevPAR Raw Data'!K$1,FALSE)</f>
        <v>112.604217822314</v>
      </c>
      <c r="AY42" s="66">
        <f>VLOOKUP($A42,'RevPAR Raw Data'!$B$6:$BE$43,'RevPAR Raw Data'!L$1,FALSE)</f>
        <v>101.668249147032</v>
      </c>
      <c r="AZ42" s="65">
        <f>VLOOKUP($A42,'RevPAR Raw Data'!$B$6:$BE$43,'RevPAR Raw Data'!N$1,FALSE)</f>
        <v>162.64804448862199</v>
      </c>
      <c r="BA42" s="65">
        <f>VLOOKUP($A42,'RevPAR Raw Data'!$B$6:$BE$43,'RevPAR Raw Data'!O$1,FALSE)</f>
        <v>173.29679149987899</v>
      </c>
      <c r="BB42" s="66">
        <f>VLOOKUP($A42,'RevPAR Raw Data'!$B$6:$BE$43,'RevPAR Raw Data'!P$1,FALSE)</f>
        <v>167.97241799425001</v>
      </c>
      <c r="BC42" s="67">
        <f>VLOOKUP($A42,'RevPAR Raw Data'!$B$6:$BE$43,'RevPAR Raw Data'!R$1,FALSE)</f>
        <v>120.612297389095</v>
      </c>
      <c r="BD42" s="63"/>
      <c r="BE42" s="59">
        <f>VLOOKUP($A42,'RevPAR Raw Data'!$B$6:$BE$43,'RevPAR Raw Data'!T$1,FALSE)</f>
        <v>3.8937360886025898</v>
      </c>
      <c r="BF42" s="60">
        <f>VLOOKUP($A42,'RevPAR Raw Data'!$B$6:$BE$43,'RevPAR Raw Data'!U$1,FALSE)</f>
        <v>8.6513378872025601</v>
      </c>
      <c r="BG42" s="60">
        <f>VLOOKUP($A42,'RevPAR Raw Data'!$B$6:$BE$43,'RevPAR Raw Data'!V$1,FALSE)</f>
        <v>5.3695813752058896</v>
      </c>
      <c r="BH42" s="60">
        <f>VLOOKUP($A42,'RevPAR Raw Data'!$B$6:$BE$43,'RevPAR Raw Data'!W$1,FALSE)</f>
        <v>10.312706840357601</v>
      </c>
      <c r="BI42" s="60">
        <f>VLOOKUP($A42,'RevPAR Raw Data'!$B$6:$BE$43,'RevPAR Raw Data'!X$1,FALSE)</f>
        <v>4.4071918882725196</v>
      </c>
      <c r="BJ42" s="61">
        <f>VLOOKUP($A42,'RevPAR Raw Data'!$B$6:$BE$43,'RevPAR Raw Data'!Y$1,FALSE)</f>
        <v>6.5497468102390801</v>
      </c>
      <c r="BK42" s="60">
        <f>VLOOKUP($A42,'RevPAR Raw Data'!$B$6:$BE$43,'RevPAR Raw Data'!AA$1,FALSE)</f>
        <v>-1.19869408353634</v>
      </c>
      <c r="BL42" s="60">
        <f>VLOOKUP($A42,'RevPAR Raw Data'!$B$6:$BE$43,'RevPAR Raw Data'!AB$1,FALSE)</f>
        <v>-0.64122054153723895</v>
      </c>
      <c r="BM42" s="61">
        <f>VLOOKUP($A42,'RevPAR Raw Data'!$B$6:$BE$43,'RevPAR Raw Data'!AC$1,FALSE)</f>
        <v>-0.91190537900189095</v>
      </c>
      <c r="BN42" s="62">
        <f>VLOOKUP($A42,'RevPAR Raw Data'!$B$6:$BE$43,'RevPAR Raw Data'!AE$1,FALSE)</f>
        <v>3.4500267695539701</v>
      </c>
    </row>
    <row r="43" spans="1:66" x14ac:dyDescent="0.25">
      <c r="A43" s="82" t="s">
        <v>82</v>
      </c>
      <c r="B43" s="59">
        <f>VLOOKUP($A43,'Occupancy Raw Data'!$B$6:$BE$43,'Occupancy Raw Data'!G$1,FALSE)</f>
        <v>64.199368425287105</v>
      </c>
      <c r="C43" s="60">
        <f>VLOOKUP($A43,'Occupancy Raw Data'!$B$6:$BE$43,'Occupancy Raw Data'!H$1,FALSE)</f>
        <v>76.2334815053201</v>
      </c>
      <c r="D43" s="60">
        <f>VLOOKUP($A43,'Occupancy Raw Data'!$B$6:$BE$43,'Occupancy Raw Data'!I$1,FALSE)</f>
        <v>82.237464046503206</v>
      </c>
      <c r="E43" s="60">
        <f>VLOOKUP($A43,'Occupancy Raw Data'!$B$6:$BE$43,'Occupancy Raw Data'!J$1,FALSE)</f>
        <v>80.125510388800606</v>
      </c>
      <c r="F43" s="60">
        <f>VLOOKUP($A43,'Occupancy Raw Data'!$B$6:$BE$43,'Occupancy Raw Data'!K$1,FALSE)</f>
        <v>79.250558159180898</v>
      </c>
      <c r="G43" s="61">
        <f>VLOOKUP($A43,'Occupancy Raw Data'!$B$6:$BE$43,'Occupancy Raw Data'!L$1,FALSE)</f>
        <v>76.409276505018397</v>
      </c>
      <c r="H43" s="60">
        <f>VLOOKUP($A43,'Occupancy Raw Data'!$B$6:$BE$43,'Occupancy Raw Data'!N$1,FALSE)</f>
        <v>81.833175774885802</v>
      </c>
      <c r="I43" s="60">
        <f>VLOOKUP($A43,'Occupancy Raw Data'!$B$6:$BE$43,'Occupancy Raw Data'!O$1,FALSE)</f>
        <v>83.404067019329403</v>
      </c>
      <c r="J43" s="61">
        <f>VLOOKUP($A43,'Occupancy Raw Data'!$B$6:$BE$43,'Occupancy Raw Data'!P$1,FALSE)</f>
        <v>82.618621397107603</v>
      </c>
      <c r="K43" s="62">
        <f>VLOOKUP($A43,'Occupancy Raw Data'!$B$6:$BE$43,'Occupancy Raw Data'!R$1,FALSE)</f>
        <v>78.183375045615307</v>
      </c>
      <c r="L43" s="63"/>
      <c r="M43" s="59">
        <f>VLOOKUP($A43,'Occupancy Raw Data'!$B$6:$BE$43,'Occupancy Raw Data'!T$1,FALSE)</f>
        <v>31.271812315459702</v>
      </c>
      <c r="N43" s="60">
        <f>VLOOKUP($A43,'Occupancy Raw Data'!$B$6:$BE$43,'Occupancy Raw Data'!U$1,FALSE)</f>
        <v>48.080741091063501</v>
      </c>
      <c r="O43" s="60">
        <f>VLOOKUP($A43,'Occupancy Raw Data'!$B$6:$BE$43,'Occupancy Raw Data'!V$1,FALSE)</f>
        <v>51.590575260323803</v>
      </c>
      <c r="P43" s="60">
        <f>VLOOKUP($A43,'Occupancy Raw Data'!$B$6:$BE$43,'Occupancy Raw Data'!W$1,FALSE)</f>
        <v>45.811687651819099</v>
      </c>
      <c r="Q43" s="60">
        <f>VLOOKUP($A43,'Occupancy Raw Data'!$B$6:$BE$43,'Occupancy Raw Data'!X$1,FALSE)</f>
        <v>42.805287228540301</v>
      </c>
      <c r="R43" s="61">
        <f>VLOOKUP($A43,'Occupancy Raw Data'!$B$6:$BE$43,'Occupancy Raw Data'!Y$1,FALSE)</f>
        <v>44.123131723542997</v>
      </c>
      <c r="S43" s="60">
        <f>VLOOKUP($A43,'Occupancy Raw Data'!$B$6:$BE$43,'Occupancy Raw Data'!AA$1,FALSE)</f>
        <v>23.820930216988501</v>
      </c>
      <c r="T43" s="60">
        <f>VLOOKUP($A43,'Occupancy Raw Data'!$B$6:$BE$43,'Occupancy Raw Data'!AB$1,FALSE)</f>
        <v>23.504685327952899</v>
      </c>
      <c r="U43" s="61">
        <f>VLOOKUP($A43,'Occupancy Raw Data'!$B$6:$BE$43,'Occupancy Raw Data'!AC$1,FALSE)</f>
        <v>23.6611023569805</v>
      </c>
      <c r="V43" s="62">
        <f>VLOOKUP($A43,'Occupancy Raw Data'!$B$6:$BE$43,'Occupancy Raw Data'!AE$1,FALSE)</f>
        <v>37.265525367304598</v>
      </c>
      <c r="W43" s="63"/>
      <c r="X43" s="64">
        <f>VLOOKUP($A43,'ADR Raw Data'!$B$6:$BE$43,'ADR Raw Data'!G$1,FALSE)</f>
        <v>132.230303903753</v>
      </c>
      <c r="Y43" s="65">
        <f>VLOOKUP($A43,'ADR Raw Data'!$B$6:$BE$43,'ADR Raw Data'!H$1,FALSE)</f>
        <v>148.418815334687</v>
      </c>
      <c r="Z43" s="65">
        <f>VLOOKUP($A43,'ADR Raw Data'!$B$6:$BE$43,'ADR Raw Data'!I$1,FALSE)</f>
        <v>155.43161986988201</v>
      </c>
      <c r="AA43" s="65">
        <f>VLOOKUP($A43,'ADR Raw Data'!$B$6:$BE$43,'ADR Raw Data'!J$1,FALSE)</f>
        <v>152.91877773872801</v>
      </c>
      <c r="AB43" s="65">
        <f>VLOOKUP($A43,'ADR Raw Data'!$B$6:$BE$43,'ADR Raw Data'!K$1,FALSE)</f>
        <v>146.11332935712201</v>
      </c>
      <c r="AC43" s="66">
        <f>VLOOKUP($A43,'ADR Raw Data'!$B$6:$BE$43,'ADR Raw Data'!L$1,FALSE)</f>
        <v>147.67354924134699</v>
      </c>
      <c r="AD43" s="65">
        <f>VLOOKUP($A43,'ADR Raw Data'!$B$6:$BE$43,'ADR Raw Data'!N$1,FALSE)</f>
        <v>137.70835393879801</v>
      </c>
      <c r="AE43" s="65">
        <f>VLOOKUP($A43,'ADR Raw Data'!$B$6:$BE$43,'ADR Raw Data'!O$1,FALSE)</f>
        <v>138.38557830511701</v>
      </c>
      <c r="AF43" s="66">
        <f>VLOOKUP($A43,'ADR Raw Data'!$B$6:$BE$43,'ADR Raw Data'!P$1,FALSE)</f>
        <v>138.05018526859001</v>
      </c>
      <c r="AG43" s="67">
        <f>VLOOKUP($A43,'ADR Raw Data'!$B$6:$BE$43,'ADR Raw Data'!R$1,FALSE)</f>
        <v>144.76803908957501</v>
      </c>
      <c r="AH43" s="63"/>
      <c r="AI43" s="59">
        <f>VLOOKUP($A43,'ADR Raw Data'!$B$6:$BE$43,'ADR Raw Data'!T$1,FALSE)</f>
        <v>33.873947500905103</v>
      </c>
      <c r="AJ43" s="60">
        <f>VLOOKUP($A43,'ADR Raw Data'!$B$6:$BE$43,'ADR Raw Data'!U$1,FALSE)</f>
        <v>44.022560009587998</v>
      </c>
      <c r="AK43" s="60">
        <f>VLOOKUP($A43,'ADR Raw Data'!$B$6:$BE$43,'ADR Raw Data'!V$1,FALSE)</f>
        <v>46.715219412915197</v>
      </c>
      <c r="AL43" s="60">
        <f>VLOOKUP($A43,'ADR Raw Data'!$B$6:$BE$43,'ADR Raw Data'!W$1,FALSE)</f>
        <v>44.995853590356703</v>
      </c>
      <c r="AM43" s="60">
        <f>VLOOKUP($A43,'ADR Raw Data'!$B$6:$BE$43,'ADR Raw Data'!X$1,FALSE)</f>
        <v>40.192257665612999</v>
      </c>
      <c r="AN43" s="61">
        <f>VLOOKUP($A43,'ADR Raw Data'!$B$6:$BE$43,'ADR Raw Data'!Y$1,FALSE)</f>
        <v>42.543308107268402</v>
      </c>
      <c r="AO43" s="60">
        <f>VLOOKUP($A43,'ADR Raw Data'!$B$6:$BE$43,'ADR Raw Data'!AA$1,FALSE)</f>
        <v>31.423461332106601</v>
      </c>
      <c r="AP43" s="60">
        <f>VLOOKUP($A43,'ADR Raw Data'!$B$6:$BE$43,'ADR Raw Data'!AB$1,FALSE)</f>
        <v>29.982566236787299</v>
      </c>
      <c r="AQ43" s="61">
        <f>VLOOKUP($A43,'ADR Raw Data'!$B$6:$BE$43,'ADR Raw Data'!AC$1,FALSE)</f>
        <v>30.689096514335301</v>
      </c>
      <c r="AR43" s="62">
        <f>VLOOKUP($A43,'ADR Raw Data'!$B$6:$BE$43,'ADR Raw Data'!AE$1,FALSE)</f>
        <v>38.825528973255203</v>
      </c>
      <c r="AS43" s="50"/>
      <c r="AT43" s="64">
        <f>VLOOKUP($A43,'RevPAR Raw Data'!$B$6:$BE$43,'RevPAR Raw Data'!G$1,FALSE)</f>
        <v>84.891019973047406</v>
      </c>
      <c r="AU43" s="65">
        <f>VLOOKUP($A43,'RevPAR Raw Data'!$B$6:$BE$43,'RevPAR Raw Data'!H$1,FALSE)</f>
        <v>113.144830138584</v>
      </c>
      <c r="AV43" s="65">
        <f>VLOOKUP($A43,'RevPAR Raw Data'!$B$6:$BE$43,'RevPAR Raw Data'!I$1,FALSE)</f>
        <v>127.823022507391</v>
      </c>
      <c r="AW43" s="65">
        <f>VLOOKUP($A43,'RevPAR Raw Data'!$B$6:$BE$43,'RevPAR Raw Data'!J$1,FALSE)</f>
        <v>122.526951143472</v>
      </c>
      <c r="AX43" s="65">
        <f>VLOOKUP($A43,'RevPAR Raw Data'!$B$6:$BE$43,'RevPAR Raw Data'!K$1,FALSE)</f>
        <v>115.795629060482</v>
      </c>
      <c r="AY43" s="66">
        <f>VLOOKUP($A43,'RevPAR Raw Data'!$B$6:$BE$43,'RevPAR Raw Data'!L$1,FALSE)</f>
        <v>112.836290564595</v>
      </c>
      <c r="AZ43" s="65">
        <f>VLOOKUP($A43,'RevPAR Raw Data'!$B$6:$BE$43,'RevPAR Raw Data'!N$1,FALSE)</f>
        <v>112.691119335438</v>
      </c>
      <c r="BA43" s="65">
        <f>VLOOKUP($A43,'RevPAR Raw Data'!$B$6:$BE$43,'RevPAR Raw Data'!O$1,FALSE)</f>
        <v>115.41920047468599</v>
      </c>
      <c r="BB43" s="66">
        <f>VLOOKUP($A43,'RevPAR Raw Data'!$B$6:$BE$43,'RevPAR Raw Data'!P$1,FALSE)</f>
        <v>114.055159905062</v>
      </c>
      <c r="BC43" s="67">
        <f>VLOOKUP($A43,'RevPAR Raw Data'!$B$6:$BE$43,'RevPAR Raw Data'!R$1,FALSE)</f>
        <v>113.18453894758601</v>
      </c>
      <c r="BD43" s="63"/>
      <c r="BE43" s="59">
        <f>VLOOKUP($A43,'RevPAR Raw Data'!$B$6:$BE$43,'RevPAR Raw Data'!T$1,FALSE)</f>
        <v>75.738757102685199</v>
      </c>
      <c r="BF43" s="60">
        <f>VLOOKUP($A43,'RevPAR Raw Data'!$B$6:$BE$43,'RevPAR Raw Data'!U$1,FALSE)</f>
        <v>113.26967420051901</v>
      </c>
      <c r="BG43" s="60">
        <f>VLOOKUP($A43,'RevPAR Raw Data'!$B$6:$BE$43,'RevPAR Raw Data'!V$1,FALSE)</f>
        <v>122.406445102484</v>
      </c>
      <c r="BH43" s="60">
        <f>VLOOKUP($A43,'RevPAR Raw Data'!$B$6:$BE$43,'RevPAR Raw Data'!W$1,FALSE)</f>
        <v>111.42090114525899</v>
      </c>
      <c r="BI43" s="60">
        <f>VLOOKUP($A43,'RevPAR Raw Data'!$B$6:$BE$43,'RevPAR Raw Data'!X$1,FALSE)</f>
        <v>100.201956231553</v>
      </c>
      <c r="BJ43" s="61">
        <f>VLOOKUP($A43,'RevPAR Raw Data'!$B$6:$BE$43,'RevPAR Raw Data'!Y$1,FALSE)</f>
        <v>105.43787970653401</v>
      </c>
      <c r="BK43" s="60">
        <f>VLOOKUP($A43,'RevPAR Raw Data'!$B$6:$BE$43,'RevPAR Raw Data'!AA$1,FALSE)</f>
        <v>62.729752344778703</v>
      </c>
      <c r="BL43" s="60">
        <f>VLOOKUP($A43,'RevPAR Raw Data'!$B$6:$BE$43,'RevPAR Raw Data'!AB$1,FALSE)</f>
        <v>60.534559411942197</v>
      </c>
      <c r="BM43" s="61">
        <f>VLOOKUP($A43,'RevPAR Raw Data'!$B$6:$BE$43,'RevPAR Raw Data'!AC$1,FALSE)</f>
        <v>61.611577410005303</v>
      </c>
      <c r="BN43" s="62">
        <f>VLOOKUP($A43,'RevPAR Raw Data'!$B$6:$BE$43,'RevPAR Raw Data'!AE$1,FALSE)</f>
        <v>90.559591689078502</v>
      </c>
    </row>
    <row r="44" spans="1:66" x14ac:dyDescent="0.25">
      <c r="A44" s="81" t="s">
        <v>83</v>
      </c>
      <c r="B44" s="59">
        <f>VLOOKUP($A44,'Occupancy Raw Data'!$B$6:$BE$43,'Occupancy Raw Data'!G$1,FALSE)</f>
        <v>49.540773726690702</v>
      </c>
      <c r="C44" s="60">
        <f>VLOOKUP($A44,'Occupancy Raw Data'!$B$6:$BE$43,'Occupancy Raw Data'!H$1,FALSE)</f>
        <v>59.736524724000297</v>
      </c>
      <c r="D44" s="60">
        <f>VLOOKUP($A44,'Occupancy Raw Data'!$B$6:$BE$43,'Occupancy Raw Data'!I$1,FALSE)</f>
        <v>61.656925503293401</v>
      </c>
      <c r="E44" s="60">
        <f>VLOOKUP($A44,'Occupancy Raw Data'!$B$6:$BE$43,'Occupancy Raw Data'!J$1,FALSE)</f>
        <v>64.505056127655607</v>
      </c>
      <c r="F44" s="60">
        <f>VLOOKUP($A44,'Occupancy Raw Data'!$B$6:$BE$43,'Occupancy Raw Data'!K$1,FALSE)</f>
        <v>63.169125150756003</v>
      </c>
      <c r="G44" s="61">
        <f>VLOOKUP($A44,'Occupancy Raw Data'!$B$6:$BE$43,'Occupancy Raw Data'!L$1,FALSE)</f>
        <v>59.721681046479198</v>
      </c>
      <c r="H44" s="60">
        <f>VLOOKUP($A44,'Occupancy Raw Data'!$B$6:$BE$43,'Occupancy Raw Data'!N$1,FALSE)</f>
        <v>74.923462287781703</v>
      </c>
      <c r="I44" s="60">
        <f>VLOOKUP($A44,'Occupancy Raw Data'!$B$6:$BE$43,'Occupancy Raw Data'!O$1,FALSE)</f>
        <v>78.458112997495107</v>
      </c>
      <c r="J44" s="61">
        <f>VLOOKUP($A44,'Occupancy Raw Data'!$B$6:$BE$43,'Occupancy Raw Data'!P$1,FALSE)</f>
        <v>76.690787642638398</v>
      </c>
      <c r="K44" s="62">
        <f>VLOOKUP($A44,'Occupancy Raw Data'!$B$6:$BE$43,'Occupancy Raw Data'!R$1,FALSE)</f>
        <v>64.569997216810407</v>
      </c>
      <c r="L44" s="63"/>
      <c r="M44" s="59">
        <f>VLOOKUP($A44,'Occupancy Raw Data'!$B$6:$BE$43,'Occupancy Raw Data'!T$1,FALSE)</f>
        <v>-2.0547088247535301</v>
      </c>
      <c r="N44" s="60">
        <f>VLOOKUP($A44,'Occupancy Raw Data'!$B$6:$BE$43,'Occupancy Raw Data'!U$1,FALSE)</f>
        <v>5.4490586338636904</v>
      </c>
      <c r="O44" s="60">
        <f>VLOOKUP($A44,'Occupancy Raw Data'!$B$6:$BE$43,'Occupancy Raw Data'!V$1,FALSE)</f>
        <v>4.4745042141825397</v>
      </c>
      <c r="P44" s="60">
        <f>VLOOKUP($A44,'Occupancy Raw Data'!$B$6:$BE$43,'Occupancy Raw Data'!W$1,FALSE)</f>
        <v>6.9789102317206897</v>
      </c>
      <c r="Q44" s="60">
        <f>VLOOKUP($A44,'Occupancy Raw Data'!$B$6:$BE$43,'Occupancy Raw Data'!X$1,FALSE)</f>
        <v>-3.9718787387983898</v>
      </c>
      <c r="R44" s="61">
        <f>VLOOKUP($A44,'Occupancy Raw Data'!$B$6:$BE$43,'Occupancy Raw Data'!Y$1,FALSE)</f>
        <v>2.1495195370839499</v>
      </c>
      <c r="S44" s="60">
        <f>VLOOKUP($A44,'Occupancy Raw Data'!$B$6:$BE$43,'Occupancy Raw Data'!AA$1,FALSE)</f>
        <v>-6.2695569312842299</v>
      </c>
      <c r="T44" s="60">
        <f>VLOOKUP($A44,'Occupancy Raw Data'!$B$6:$BE$43,'Occupancy Raw Data'!AB$1,FALSE)</f>
        <v>-0.17874984673396799</v>
      </c>
      <c r="U44" s="61">
        <f>VLOOKUP($A44,'Occupancy Raw Data'!$B$6:$BE$43,'Occupancy Raw Data'!AC$1,FALSE)</f>
        <v>-3.24982591623586</v>
      </c>
      <c r="V44" s="62">
        <f>VLOOKUP($A44,'Occupancy Raw Data'!$B$6:$BE$43,'Occupancy Raw Data'!AE$1,FALSE)</f>
        <v>0.25096830131595899</v>
      </c>
      <c r="W44" s="63"/>
      <c r="X44" s="64">
        <f>VLOOKUP($A44,'ADR Raw Data'!$B$6:$BE$43,'ADR Raw Data'!G$1,FALSE)</f>
        <v>94.965779026217206</v>
      </c>
      <c r="Y44" s="65">
        <f>VLOOKUP($A44,'ADR Raw Data'!$B$6:$BE$43,'ADR Raw Data'!H$1,FALSE)</f>
        <v>95.644373349898999</v>
      </c>
      <c r="Z44" s="65">
        <f>VLOOKUP($A44,'ADR Raw Data'!$B$6:$BE$43,'ADR Raw Data'!I$1,FALSE)</f>
        <v>99.427396930484505</v>
      </c>
      <c r="AA44" s="65">
        <f>VLOOKUP($A44,'ADR Raw Data'!$B$6:$BE$43,'ADR Raw Data'!J$1,FALSE)</f>
        <v>97.450611246943694</v>
      </c>
      <c r="AB44" s="65">
        <f>VLOOKUP($A44,'ADR Raw Data'!$B$6:$BE$43,'ADR Raw Data'!K$1,FALSE)</f>
        <v>100.000240857688</v>
      </c>
      <c r="AC44" s="66">
        <f>VLOOKUP($A44,'ADR Raw Data'!$B$6:$BE$43,'ADR Raw Data'!L$1,FALSE)</f>
        <v>97.624556497965003</v>
      </c>
      <c r="AD44" s="65">
        <f>VLOOKUP($A44,'ADR Raw Data'!$B$6:$BE$43,'ADR Raw Data'!N$1,FALSE)</f>
        <v>119.89666914314</v>
      </c>
      <c r="AE44" s="65">
        <f>VLOOKUP($A44,'ADR Raw Data'!$B$6:$BE$43,'ADR Raw Data'!O$1,FALSE)</f>
        <v>121.90124630483599</v>
      </c>
      <c r="AF44" s="66">
        <f>VLOOKUP($A44,'ADR Raw Data'!$B$6:$BE$43,'ADR Raw Data'!P$1,FALSE)</f>
        <v>120.922055283372</v>
      </c>
      <c r="AG44" s="67">
        <f>VLOOKUP($A44,'ADR Raw Data'!$B$6:$BE$43,'ADR Raw Data'!R$1,FALSE)</f>
        <v>105.53049958949001</v>
      </c>
      <c r="AH44" s="63"/>
      <c r="AI44" s="59">
        <f>VLOOKUP($A44,'ADR Raw Data'!$B$6:$BE$43,'ADR Raw Data'!T$1,FALSE)</f>
        <v>7.8980626809968904</v>
      </c>
      <c r="AJ44" s="60">
        <f>VLOOKUP($A44,'ADR Raw Data'!$B$6:$BE$43,'ADR Raw Data'!U$1,FALSE)</f>
        <v>8.8478817575248296</v>
      </c>
      <c r="AK44" s="60">
        <f>VLOOKUP($A44,'ADR Raw Data'!$B$6:$BE$43,'ADR Raw Data'!V$1,FALSE)</f>
        <v>13.423198968040101</v>
      </c>
      <c r="AL44" s="60">
        <f>VLOOKUP($A44,'ADR Raw Data'!$B$6:$BE$43,'ADR Raw Data'!W$1,FALSE)</f>
        <v>9.8194221580041994</v>
      </c>
      <c r="AM44" s="60">
        <f>VLOOKUP($A44,'ADR Raw Data'!$B$6:$BE$43,'ADR Raw Data'!X$1,FALSE)</f>
        <v>7.1966768141247099</v>
      </c>
      <c r="AN44" s="61">
        <f>VLOOKUP($A44,'ADR Raw Data'!$B$6:$BE$43,'ADR Raw Data'!Y$1,FALSE)</f>
        <v>9.3827332452669303</v>
      </c>
      <c r="AO44" s="60">
        <f>VLOOKUP($A44,'ADR Raw Data'!$B$6:$BE$43,'ADR Raw Data'!AA$1,FALSE)</f>
        <v>9.1503178742420399</v>
      </c>
      <c r="AP44" s="60">
        <f>VLOOKUP($A44,'ADR Raw Data'!$B$6:$BE$43,'ADR Raw Data'!AB$1,FALSE)</f>
        <v>9.7666710754501995</v>
      </c>
      <c r="AQ44" s="61">
        <f>VLOOKUP($A44,'ADR Raw Data'!$B$6:$BE$43,'ADR Raw Data'!AC$1,FALSE)</f>
        <v>9.4861471006424694</v>
      </c>
      <c r="AR44" s="62">
        <f>VLOOKUP($A44,'ADR Raw Data'!$B$6:$BE$43,'ADR Raw Data'!AE$1,FALSE)</f>
        <v>9.1284430152294593</v>
      </c>
      <c r="AS44" s="50"/>
      <c r="AT44" s="64">
        <f>VLOOKUP($A44,'RevPAR Raw Data'!$B$6:$BE$43,'RevPAR Raw Data'!G$1,FALSE)</f>
        <v>47.046781705167398</v>
      </c>
      <c r="AU44" s="65">
        <f>VLOOKUP($A44,'RevPAR Raw Data'!$B$6:$BE$43,'RevPAR Raw Data'!H$1,FALSE)</f>
        <v>57.134624733277597</v>
      </c>
      <c r="AV44" s="65">
        <f>VLOOKUP($A44,'RevPAR Raw Data'!$B$6:$BE$43,'RevPAR Raw Data'!I$1,FALSE)</f>
        <v>61.303876055292598</v>
      </c>
      <c r="AW44" s="65">
        <f>VLOOKUP($A44,'RevPAR Raw Data'!$B$6:$BE$43,'RevPAR Raw Data'!J$1,FALSE)</f>
        <v>62.8605714815845</v>
      </c>
      <c r="AX44" s="65">
        <f>VLOOKUP($A44,'RevPAR Raw Data'!$B$6:$BE$43,'RevPAR Raw Data'!K$1,FALSE)</f>
        <v>63.169277298450602</v>
      </c>
      <c r="AY44" s="66">
        <f>VLOOKUP($A44,'RevPAR Raw Data'!$B$6:$BE$43,'RevPAR Raw Data'!L$1,FALSE)</f>
        <v>58.303026254754599</v>
      </c>
      <c r="AZ44" s="65">
        <f>VLOOKUP($A44,'RevPAR Raw Data'!$B$6:$BE$43,'RevPAR Raw Data'!N$1,FALSE)</f>
        <v>89.830735689767096</v>
      </c>
      <c r="BA44" s="65">
        <f>VLOOKUP($A44,'RevPAR Raw Data'!$B$6:$BE$43,'RevPAR Raw Data'!O$1,FALSE)</f>
        <v>95.641417571203206</v>
      </c>
      <c r="BB44" s="66">
        <f>VLOOKUP($A44,'RevPAR Raw Data'!$B$6:$BE$43,'RevPAR Raw Data'!P$1,FALSE)</f>
        <v>92.736076630485201</v>
      </c>
      <c r="BC44" s="67">
        <f>VLOOKUP($A44,'RevPAR Raw Data'!$B$6:$BE$43,'RevPAR Raw Data'!R$1,FALSE)</f>
        <v>68.141040647820404</v>
      </c>
      <c r="BD44" s="63"/>
      <c r="BE44" s="59">
        <f>VLOOKUP($A44,'RevPAR Raw Data'!$B$6:$BE$43,'RevPAR Raw Data'!T$1,FALSE)</f>
        <v>5.6810716653523397</v>
      </c>
      <c r="BF44" s="60">
        <f>VLOOKUP($A44,'RevPAR Raw Data'!$B$6:$BE$43,'RevPAR Raw Data'!U$1,FALSE)</f>
        <v>14.779066656210899</v>
      </c>
      <c r="BG44" s="60">
        <f>VLOOKUP($A44,'RevPAR Raw Data'!$B$6:$BE$43,'RevPAR Raw Data'!V$1,FALSE)</f>
        <v>18.4983247857257</v>
      </c>
      <c r="BH44" s="60">
        <f>VLOOKUP($A44,'RevPAR Raw Data'!$B$6:$BE$43,'RevPAR Raw Data'!W$1,FALSE)</f>
        <v>17.483621047405698</v>
      </c>
      <c r="BI44" s="60">
        <f>VLOOKUP($A44,'RevPAR Raw Data'!$B$6:$BE$43,'RevPAR Raw Data'!X$1,FALSE)</f>
        <v>2.9389547990460598</v>
      </c>
      <c r="BJ44" s="61">
        <f>VLOOKUP($A44,'RevPAR Raw Data'!$B$6:$BE$43,'RevPAR Raw Data'!Y$1,FALSE)</f>
        <v>11.733936466570301</v>
      </c>
      <c r="BK44" s="60">
        <f>VLOOKUP($A44,'RevPAR Raw Data'!$B$6:$BE$43,'RevPAR Raw Data'!AA$1,FALSE)</f>
        <v>2.3070765544387202</v>
      </c>
      <c r="BL44" s="60">
        <f>VLOOKUP($A44,'RevPAR Raw Data'!$B$6:$BE$43,'RevPAR Raw Data'!AB$1,FALSE)</f>
        <v>9.5704633191378505</v>
      </c>
      <c r="BM44" s="61">
        <f>VLOOKUP($A44,'RevPAR Raw Data'!$B$6:$BE$43,'RevPAR Raw Data'!AC$1,FALSE)</f>
        <v>5.9280379174776598</v>
      </c>
      <c r="BN44" s="62">
        <f>VLOOKUP($A44,'RevPAR Raw Data'!$B$6:$BE$43,'RevPAR Raw Data'!AE$1,FALSE)</f>
        <v>9.4023208149173296</v>
      </c>
    </row>
    <row r="45" spans="1:66" x14ac:dyDescent="0.25">
      <c r="A45" s="83" t="s">
        <v>84</v>
      </c>
      <c r="B45" s="59">
        <f>VLOOKUP($A45,'Occupancy Raw Data'!$B$6:$BE$43,'Occupancy Raw Data'!G$1,FALSE)</f>
        <v>48.004042445679602</v>
      </c>
      <c r="C45" s="60">
        <f>VLOOKUP($A45,'Occupancy Raw Data'!$B$6:$BE$43,'Occupancy Raw Data'!H$1,FALSE)</f>
        <v>64.022233451237895</v>
      </c>
      <c r="D45" s="60">
        <f>VLOOKUP($A45,'Occupancy Raw Data'!$B$6:$BE$43,'Occupancy Raw Data'!I$1,FALSE)</f>
        <v>68.5447195553309</v>
      </c>
      <c r="E45" s="60">
        <f>VLOOKUP($A45,'Occupancy Raw Data'!$B$6:$BE$43,'Occupancy Raw Data'!J$1,FALSE)</f>
        <v>68.898433552299096</v>
      </c>
      <c r="F45" s="60">
        <f>VLOOKUP($A45,'Occupancy Raw Data'!$B$6:$BE$43,'Occupancy Raw Data'!K$1,FALSE)</f>
        <v>68.216270843860499</v>
      </c>
      <c r="G45" s="61">
        <f>VLOOKUP($A45,'Occupancy Raw Data'!$B$6:$BE$43,'Occupancy Raw Data'!L$1,FALSE)</f>
        <v>63.537139969681597</v>
      </c>
      <c r="H45" s="60">
        <f>VLOOKUP($A45,'Occupancy Raw Data'!$B$6:$BE$43,'Occupancy Raw Data'!N$1,FALSE)</f>
        <v>76.806467913087403</v>
      </c>
      <c r="I45" s="60">
        <f>VLOOKUP($A45,'Occupancy Raw Data'!$B$6:$BE$43,'Occupancy Raw Data'!O$1,FALSE)</f>
        <v>75.694795351187395</v>
      </c>
      <c r="J45" s="61">
        <f>VLOOKUP($A45,'Occupancy Raw Data'!$B$6:$BE$43,'Occupancy Raw Data'!P$1,FALSE)</f>
        <v>76.250631632137399</v>
      </c>
      <c r="K45" s="62">
        <f>VLOOKUP($A45,'Occupancy Raw Data'!$B$6:$BE$43,'Occupancy Raw Data'!R$1,FALSE)</f>
        <v>67.169566158954694</v>
      </c>
      <c r="L45" s="63"/>
      <c r="M45" s="59">
        <f>VLOOKUP($A45,'Occupancy Raw Data'!$B$6:$BE$43,'Occupancy Raw Data'!T$1,FALSE)</f>
        <v>1.98294701200209</v>
      </c>
      <c r="N45" s="60">
        <f>VLOOKUP($A45,'Occupancy Raw Data'!$B$6:$BE$43,'Occupancy Raw Data'!U$1,FALSE)</f>
        <v>5.3875920677042703</v>
      </c>
      <c r="O45" s="60">
        <f>VLOOKUP($A45,'Occupancy Raw Data'!$B$6:$BE$43,'Occupancy Raw Data'!V$1,FALSE)</f>
        <v>5.0895719628185301</v>
      </c>
      <c r="P45" s="60">
        <f>VLOOKUP($A45,'Occupancy Raw Data'!$B$6:$BE$43,'Occupancy Raw Data'!W$1,FALSE)</f>
        <v>5.3070984771305403</v>
      </c>
      <c r="Q45" s="60">
        <f>VLOOKUP($A45,'Occupancy Raw Data'!$B$6:$BE$43,'Occupancy Raw Data'!X$1,FALSE)</f>
        <v>7.9570669104788498</v>
      </c>
      <c r="R45" s="61">
        <f>VLOOKUP($A45,'Occupancy Raw Data'!$B$6:$BE$43,'Occupancy Raw Data'!Y$1,FALSE)</f>
        <v>5.3126638573909899</v>
      </c>
      <c r="S45" s="60">
        <f>VLOOKUP($A45,'Occupancy Raw Data'!$B$6:$BE$43,'Occupancy Raw Data'!AA$1,FALSE)</f>
        <v>9.4444008922782707</v>
      </c>
      <c r="T45" s="60">
        <f>VLOOKUP($A45,'Occupancy Raw Data'!$B$6:$BE$43,'Occupancy Raw Data'!AB$1,FALSE)</f>
        <v>7.4752592330141203</v>
      </c>
      <c r="U45" s="61">
        <f>VLOOKUP($A45,'Occupancy Raw Data'!$B$6:$BE$43,'Occupancy Raw Data'!AC$1,FALSE)</f>
        <v>8.4580693851969198</v>
      </c>
      <c r="V45" s="62">
        <f>VLOOKUP($A45,'Occupancy Raw Data'!$B$6:$BE$43,'Occupancy Raw Data'!AE$1,FALSE)</f>
        <v>6.3126699811894298</v>
      </c>
      <c r="W45" s="63"/>
      <c r="X45" s="64">
        <f>VLOOKUP($A45,'ADR Raw Data'!$B$6:$BE$43,'ADR Raw Data'!G$1,FALSE)</f>
        <v>86.4444578947368</v>
      </c>
      <c r="Y45" s="65">
        <f>VLOOKUP($A45,'ADR Raw Data'!$B$6:$BE$43,'ADR Raw Data'!H$1,FALSE)</f>
        <v>93.336539068666099</v>
      </c>
      <c r="Z45" s="65">
        <f>VLOOKUP($A45,'ADR Raw Data'!$B$6:$BE$43,'ADR Raw Data'!I$1,FALSE)</f>
        <v>101.512546995945</v>
      </c>
      <c r="AA45" s="65">
        <f>VLOOKUP($A45,'ADR Raw Data'!$B$6:$BE$43,'ADR Raw Data'!J$1,FALSE)</f>
        <v>107.6733956729</v>
      </c>
      <c r="AB45" s="65">
        <f>VLOOKUP($A45,'ADR Raw Data'!$B$6:$BE$43,'ADR Raw Data'!K$1,FALSE)</f>
        <v>112.046637037037</v>
      </c>
      <c r="AC45" s="66">
        <f>VLOOKUP($A45,'ADR Raw Data'!$B$6:$BE$43,'ADR Raw Data'!L$1,FALSE)</f>
        <v>101.186103865118</v>
      </c>
      <c r="AD45" s="65">
        <f>VLOOKUP($A45,'ADR Raw Data'!$B$6:$BE$43,'ADR Raw Data'!N$1,FALSE)</f>
        <v>127.260427631578</v>
      </c>
      <c r="AE45" s="65">
        <f>VLOOKUP($A45,'ADR Raw Data'!$B$6:$BE$43,'ADR Raw Data'!O$1,FALSE)</f>
        <v>128.254679572763</v>
      </c>
      <c r="AF45" s="66">
        <f>VLOOKUP($A45,'ADR Raw Data'!$B$6:$BE$43,'ADR Raw Data'!P$1,FALSE)</f>
        <v>127.75392975480401</v>
      </c>
      <c r="AG45" s="67">
        <f>VLOOKUP($A45,'ADR Raw Data'!$B$6:$BE$43,'ADR Raw Data'!R$1,FALSE)</f>
        <v>109.80315905427101</v>
      </c>
      <c r="AH45" s="63"/>
      <c r="AI45" s="59">
        <f>VLOOKUP($A45,'ADR Raw Data'!$B$6:$BE$43,'ADR Raw Data'!T$1,FALSE)</f>
        <v>6.6585139144621301</v>
      </c>
      <c r="AJ45" s="60">
        <f>VLOOKUP($A45,'ADR Raw Data'!$B$6:$BE$43,'ADR Raw Data'!U$1,FALSE)</f>
        <v>10.4803773530602</v>
      </c>
      <c r="AK45" s="60">
        <f>VLOOKUP($A45,'ADR Raw Data'!$B$6:$BE$43,'ADR Raw Data'!V$1,FALSE)</f>
        <v>22.9482697442178</v>
      </c>
      <c r="AL45" s="60">
        <f>VLOOKUP($A45,'ADR Raw Data'!$B$6:$BE$43,'ADR Raw Data'!W$1,FALSE)</f>
        <v>30.982489865811999</v>
      </c>
      <c r="AM45" s="60">
        <f>VLOOKUP($A45,'ADR Raw Data'!$B$6:$BE$43,'ADR Raw Data'!X$1,FALSE)</f>
        <v>35.353184238733597</v>
      </c>
      <c r="AN45" s="61">
        <f>VLOOKUP($A45,'ADR Raw Data'!$B$6:$BE$43,'ADR Raw Data'!Y$1,FALSE)</f>
        <v>22.380592425919001</v>
      </c>
      <c r="AO45" s="60">
        <f>VLOOKUP($A45,'ADR Raw Data'!$B$6:$BE$43,'ADR Raw Data'!AA$1,FALSE)</f>
        <v>37.185580753678501</v>
      </c>
      <c r="AP45" s="60">
        <f>VLOOKUP($A45,'ADR Raw Data'!$B$6:$BE$43,'ADR Raw Data'!AB$1,FALSE)</f>
        <v>34.671313298000001</v>
      </c>
      <c r="AQ45" s="61">
        <f>VLOOKUP($A45,'ADR Raw Data'!$B$6:$BE$43,'ADR Raw Data'!AC$1,FALSE)</f>
        <v>35.904880883736801</v>
      </c>
      <c r="AR45" s="62">
        <f>VLOOKUP($A45,'ADR Raw Data'!$B$6:$BE$43,'ADR Raw Data'!AE$1,FALSE)</f>
        <v>27.262677322031099</v>
      </c>
      <c r="AS45" s="50"/>
      <c r="AT45" s="64">
        <f>VLOOKUP($A45,'RevPAR Raw Data'!$B$6:$BE$43,'RevPAR Raw Data'!G$1,FALSE)</f>
        <v>41.496834259727102</v>
      </c>
      <c r="AU45" s="65">
        <f>VLOOKUP($A45,'RevPAR Raw Data'!$B$6:$BE$43,'RevPAR Raw Data'!H$1,FALSE)</f>
        <v>59.756136937847302</v>
      </c>
      <c r="AV45" s="65">
        <f>VLOOKUP($A45,'RevPAR Raw Data'!$B$6:$BE$43,'RevPAR Raw Data'!I$1,FALSE)</f>
        <v>69.581490651844305</v>
      </c>
      <c r="AW45" s="65">
        <f>VLOOKUP($A45,'RevPAR Raw Data'!$B$6:$BE$43,'RevPAR Raw Data'!J$1,FALSE)</f>
        <v>74.185282971197495</v>
      </c>
      <c r="AX45" s="65">
        <f>VLOOKUP($A45,'RevPAR Raw Data'!$B$6:$BE$43,'RevPAR Raw Data'!K$1,FALSE)</f>
        <v>76.4340373926225</v>
      </c>
      <c r="AY45" s="66">
        <f>VLOOKUP($A45,'RevPAR Raw Data'!$B$6:$BE$43,'RevPAR Raw Data'!L$1,FALSE)</f>
        <v>64.290756442647805</v>
      </c>
      <c r="AZ45" s="65">
        <f>VLOOKUP($A45,'RevPAR Raw Data'!$B$6:$BE$43,'RevPAR Raw Data'!N$1,FALSE)</f>
        <v>97.744239514906496</v>
      </c>
      <c r="BA45" s="65">
        <f>VLOOKUP($A45,'RevPAR Raw Data'!$B$6:$BE$43,'RevPAR Raw Data'!O$1,FALSE)</f>
        <v>97.082117230924695</v>
      </c>
      <c r="BB45" s="66">
        <f>VLOOKUP($A45,'RevPAR Raw Data'!$B$6:$BE$43,'RevPAR Raw Data'!P$1,FALSE)</f>
        <v>97.413178372915596</v>
      </c>
      <c r="BC45" s="67">
        <f>VLOOKUP($A45,'RevPAR Raw Data'!$B$6:$BE$43,'RevPAR Raw Data'!R$1,FALSE)</f>
        <v>73.754305565581404</v>
      </c>
      <c r="BD45" s="63"/>
      <c r="BE45" s="59">
        <f>VLOOKUP($A45,'RevPAR Raw Data'!$B$6:$BE$43,'RevPAR Raw Data'!T$1,FALSE)</f>
        <v>8.7734957291747904</v>
      </c>
      <c r="BF45" s="60">
        <f>VLOOKUP($A45,'RevPAR Raw Data'!$B$6:$BE$43,'RevPAR Raw Data'!U$1,FALSE)</f>
        <v>16.432609399703502</v>
      </c>
      <c r="BG45" s="60">
        <f>VLOOKUP($A45,'RevPAR Raw Data'!$B$6:$BE$43,'RevPAR Raw Data'!V$1,FALSE)</f>
        <v>29.205810409889999</v>
      </c>
      <c r="BH45" s="60">
        <f>VLOOKUP($A45,'RevPAR Raw Data'!$B$6:$BE$43,'RevPAR Raw Data'!W$1,FALSE)</f>
        <v>37.933859590788202</v>
      </c>
      <c r="BI45" s="60">
        <f>VLOOKUP($A45,'RevPAR Raw Data'!$B$6:$BE$43,'RevPAR Raw Data'!X$1,FALSE)</f>
        <v>46.123327674073401</v>
      </c>
      <c r="BJ45" s="61">
        <f>VLOOKUP($A45,'RevPAR Raw Data'!$B$6:$BE$43,'RevPAR Raw Data'!Y$1,FALSE)</f>
        <v>28.882261928191799</v>
      </c>
      <c r="BK45" s="60">
        <f>VLOOKUP($A45,'RevPAR Raw Data'!$B$6:$BE$43,'RevPAR Raw Data'!AA$1,FALSE)</f>
        <v>50.1419369664561</v>
      </c>
      <c r="BL45" s="60">
        <f>VLOOKUP($A45,'RevPAR Raw Data'!$B$6:$BE$43,'RevPAR Raw Data'!AB$1,FALSE)</f>
        <v>44.738343079530203</v>
      </c>
      <c r="BM45" s="61">
        <f>VLOOKUP($A45,'RevPAR Raw Data'!$B$6:$BE$43,'RevPAR Raw Data'!AC$1,FALSE)</f>
        <v>47.399810006752503</v>
      </c>
      <c r="BN45" s="62">
        <f>VLOOKUP($A45,'RevPAR Raw Data'!$B$6:$BE$43,'RevPAR Raw Data'!AE$1,FALSE)</f>
        <v>35.296350150596901</v>
      </c>
    </row>
    <row r="46" spans="1:66" x14ac:dyDescent="0.25">
      <c r="A46" s="84" t="s">
        <v>85</v>
      </c>
      <c r="B46" s="59">
        <f>VLOOKUP($A46,'Occupancy Raw Data'!$B$6:$BE$43,'Occupancy Raw Data'!G$1,FALSE)</f>
        <v>43.641873973986598</v>
      </c>
      <c r="C46" s="60">
        <f>VLOOKUP($A46,'Occupancy Raw Data'!$B$6:$BE$43,'Occupancy Raw Data'!H$1,FALSE)</f>
        <v>53.706276044955104</v>
      </c>
      <c r="D46" s="60">
        <f>VLOOKUP($A46,'Occupancy Raw Data'!$B$6:$BE$43,'Occupancy Raw Data'!I$1,FALSE)</f>
        <v>57.759818158858401</v>
      </c>
      <c r="E46" s="60">
        <f>VLOOKUP($A46,'Occupancy Raw Data'!$B$6:$BE$43,'Occupancy Raw Data'!J$1,FALSE)</f>
        <v>60.512690996337902</v>
      </c>
      <c r="F46" s="60">
        <f>VLOOKUP($A46,'Occupancy Raw Data'!$B$6:$BE$43,'Occupancy Raw Data'!K$1,FALSE)</f>
        <v>65.664856673822399</v>
      </c>
      <c r="G46" s="61">
        <f>VLOOKUP($A46,'Occupancy Raw Data'!$B$6:$BE$43,'Occupancy Raw Data'!L$1,FALSE)</f>
        <v>56.257103169592099</v>
      </c>
      <c r="H46" s="60">
        <f>VLOOKUP($A46,'Occupancy Raw Data'!$B$6:$BE$43,'Occupancy Raw Data'!N$1,FALSE)</f>
        <v>83.091299406490705</v>
      </c>
      <c r="I46" s="60">
        <f>VLOOKUP($A46,'Occupancy Raw Data'!$B$6:$BE$43,'Occupancy Raw Data'!O$1,FALSE)</f>
        <v>75.602980174264403</v>
      </c>
      <c r="J46" s="61">
        <f>VLOOKUP($A46,'Occupancy Raw Data'!$B$6:$BE$43,'Occupancy Raw Data'!P$1,FALSE)</f>
        <v>79.347139790377497</v>
      </c>
      <c r="K46" s="62">
        <f>VLOOKUP($A46,'Occupancy Raw Data'!$B$6:$BE$43,'Occupancy Raw Data'!R$1,FALSE)</f>
        <v>62.8542564898165</v>
      </c>
      <c r="L46" s="63"/>
      <c r="M46" s="59">
        <f>VLOOKUP($A46,'Occupancy Raw Data'!$B$6:$BE$43,'Occupancy Raw Data'!T$1,FALSE)</f>
        <v>-6.3921993499458196</v>
      </c>
      <c r="N46" s="60">
        <f>VLOOKUP($A46,'Occupancy Raw Data'!$B$6:$BE$43,'Occupancy Raw Data'!U$1,FALSE)</f>
        <v>-6.5685413005272402</v>
      </c>
      <c r="O46" s="60">
        <f>VLOOKUP($A46,'Occupancy Raw Data'!$B$6:$BE$43,'Occupancy Raw Data'!V$1,FALSE)</f>
        <v>-4.1893590280686999</v>
      </c>
      <c r="P46" s="60">
        <f>VLOOKUP($A46,'Occupancy Raw Data'!$B$6:$BE$43,'Occupancy Raw Data'!W$1,FALSE)</f>
        <v>-4.1599999999999904</v>
      </c>
      <c r="Q46" s="60">
        <f>VLOOKUP($A46,'Occupancy Raw Data'!$B$6:$BE$43,'Occupancy Raw Data'!X$1,FALSE)</f>
        <v>3.2565528196981699</v>
      </c>
      <c r="R46" s="61">
        <f>VLOOKUP($A46,'Occupancy Raw Data'!$B$6:$BE$43,'Occupancy Raw Data'!Y$1,FALSE)</f>
        <v>-3.3790231630085801</v>
      </c>
      <c r="S46" s="60">
        <f>VLOOKUP($A46,'Occupancy Raw Data'!$B$6:$BE$43,'Occupancy Raw Data'!AA$1,FALSE)</f>
        <v>4.5938642505166101</v>
      </c>
      <c r="T46" s="60">
        <f>VLOOKUP($A46,'Occupancy Raw Data'!$B$6:$BE$43,'Occupancy Raw Data'!AB$1,FALSE)</f>
        <v>7.1978513876454704</v>
      </c>
      <c r="U46" s="61">
        <f>VLOOKUP($A46,'Occupancy Raw Data'!$B$6:$BE$43,'Occupancy Raw Data'!AC$1,FALSE)</f>
        <v>5.8184573930616299</v>
      </c>
      <c r="V46" s="62">
        <f>VLOOKUP($A46,'Occupancy Raw Data'!$B$6:$BE$43,'Occupancy Raw Data'!AE$1,FALSE)</f>
        <v>-0.25193243630117301</v>
      </c>
      <c r="W46" s="63"/>
      <c r="X46" s="64">
        <f>VLOOKUP($A46,'ADR Raw Data'!$B$6:$BE$43,'ADR Raw Data'!G$1,FALSE)</f>
        <v>100.584346064814</v>
      </c>
      <c r="Y46" s="65">
        <f>VLOOKUP($A46,'ADR Raw Data'!$B$6:$BE$43,'ADR Raw Data'!H$1,FALSE)</f>
        <v>101.278988948977</v>
      </c>
      <c r="Z46" s="65">
        <f>VLOOKUP($A46,'ADR Raw Data'!$B$6:$BE$43,'ADR Raw Data'!I$1,FALSE)</f>
        <v>100.947275907302</v>
      </c>
      <c r="AA46" s="65">
        <f>VLOOKUP($A46,'ADR Raw Data'!$B$6:$BE$43,'ADR Raw Data'!J$1,FALSE)</f>
        <v>100.28152545909801</v>
      </c>
      <c r="AB46" s="65">
        <f>VLOOKUP($A46,'ADR Raw Data'!$B$6:$BE$43,'ADR Raw Data'!K$1,FALSE)</f>
        <v>106.615411538461</v>
      </c>
      <c r="AC46" s="66">
        <f>VLOOKUP($A46,'ADR Raw Data'!$B$6:$BE$43,'ADR Raw Data'!L$1,FALSE)</f>
        <v>102.13428013468</v>
      </c>
      <c r="AD46" s="65">
        <f>VLOOKUP($A46,'ADR Raw Data'!$B$6:$BE$43,'ADR Raw Data'!N$1,FALSE)</f>
        <v>133.02612917933101</v>
      </c>
      <c r="AE46" s="65">
        <f>VLOOKUP($A46,'ADR Raw Data'!$B$6:$BE$43,'ADR Raw Data'!O$1,FALSE)</f>
        <v>129.97097878737199</v>
      </c>
      <c r="AF46" s="66">
        <f>VLOOKUP($A46,'ADR Raw Data'!$B$6:$BE$43,'ADR Raw Data'!P$1,FALSE)</f>
        <v>131.57063579215401</v>
      </c>
      <c r="AG46" s="67">
        <f>VLOOKUP($A46,'ADR Raw Data'!$B$6:$BE$43,'ADR Raw Data'!R$1,FALSE)</f>
        <v>112.751543252396</v>
      </c>
      <c r="AH46" s="63"/>
      <c r="AI46" s="59">
        <f>VLOOKUP($A46,'ADR Raw Data'!$B$6:$BE$43,'ADR Raw Data'!T$1,FALSE)</f>
        <v>12.283128916087801</v>
      </c>
      <c r="AJ46" s="60">
        <f>VLOOKUP($A46,'ADR Raw Data'!$B$6:$BE$43,'ADR Raw Data'!U$1,FALSE)</f>
        <v>16.831603246746099</v>
      </c>
      <c r="AK46" s="60">
        <f>VLOOKUP($A46,'ADR Raw Data'!$B$6:$BE$43,'ADR Raw Data'!V$1,FALSE)</f>
        <v>15.062666900647701</v>
      </c>
      <c r="AL46" s="60">
        <f>VLOOKUP($A46,'ADR Raw Data'!$B$6:$BE$43,'ADR Raw Data'!W$1,FALSE)</f>
        <v>13.566132805733501</v>
      </c>
      <c r="AM46" s="60">
        <f>VLOOKUP($A46,'ADR Raw Data'!$B$6:$BE$43,'ADR Raw Data'!X$1,FALSE)</f>
        <v>17.6665661794082</v>
      </c>
      <c r="AN46" s="61">
        <f>VLOOKUP($A46,'ADR Raw Data'!$B$6:$BE$43,'ADR Raw Data'!Y$1,FALSE)</f>
        <v>15.309530368903999</v>
      </c>
      <c r="AO46" s="60">
        <f>VLOOKUP($A46,'ADR Raw Data'!$B$6:$BE$43,'ADR Raw Data'!AA$1,FALSE)</f>
        <v>23.6256694337855</v>
      </c>
      <c r="AP46" s="60">
        <f>VLOOKUP($A46,'ADR Raw Data'!$B$6:$BE$43,'ADR Raw Data'!AB$1,FALSE)</f>
        <v>22.714247068358901</v>
      </c>
      <c r="AQ46" s="61">
        <f>VLOOKUP($A46,'ADR Raw Data'!$B$6:$BE$43,'ADR Raw Data'!AC$1,FALSE)</f>
        <v>23.183107736472</v>
      </c>
      <c r="AR46" s="62">
        <f>VLOOKUP($A46,'ADR Raw Data'!$B$6:$BE$43,'ADR Raw Data'!AE$1,FALSE)</f>
        <v>18.969103616503102</v>
      </c>
      <c r="AS46" s="50"/>
      <c r="AT46" s="64">
        <f>VLOOKUP($A46,'RevPAR Raw Data'!$B$6:$BE$43,'RevPAR Raw Data'!G$1,FALSE)</f>
        <v>43.896893547165</v>
      </c>
      <c r="AU46" s="65">
        <f>VLOOKUP($A46,'RevPAR Raw Data'!$B$6:$BE$43,'RevPAR Raw Data'!H$1,FALSE)</f>
        <v>54.3931733804773</v>
      </c>
      <c r="AV46" s="65">
        <f>VLOOKUP($A46,'RevPAR Raw Data'!$B$6:$BE$43,'RevPAR Raw Data'!I$1,FALSE)</f>
        <v>58.306963000378801</v>
      </c>
      <c r="AW46" s="65">
        <f>VLOOKUP($A46,'RevPAR Raw Data'!$B$6:$BE$43,'RevPAR Raw Data'!J$1,FALSE)</f>
        <v>60.683049627478198</v>
      </c>
      <c r="AX46" s="65">
        <f>VLOOKUP($A46,'RevPAR Raw Data'!$B$6:$BE$43,'RevPAR Raw Data'!K$1,FALSE)</f>
        <v>70.008857178936694</v>
      </c>
      <c r="AY46" s="66">
        <f>VLOOKUP($A46,'RevPAR Raw Data'!$B$6:$BE$43,'RevPAR Raw Data'!L$1,FALSE)</f>
        <v>57.457787346887201</v>
      </c>
      <c r="AZ46" s="65">
        <f>VLOOKUP($A46,'RevPAR Raw Data'!$B$6:$BE$43,'RevPAR Raw Data'!N$1,FALSE)</f>
        <v>110.533139285263</v>
      </c>
      <c r="BA46" s="65">
        <f>VLOOKUP($A46,'RevPAR Raw Data'!$B$6:$BE$43,'RevPAR Raw Data'!O$1,FALSE)</f>
        <v>98.261933324914693</v>
      </c>
      <c r="BB46" s="66">
        <f>VLOOKUP($A46,'RevPAR Raw Data'!$B$6:$BE$43,'RevPAR Raw Data'!P$1,FALSE)</f>
        <v>104.39753630508901</v>
      </c>
      <c r="BC46" s="67">
        <f>VLOOKUP($A46,'RevPAR Raw Data'!$B$6:$BE$43,'RevPAR Raw Data'!R$1,FALSE)</f>
        <v>70.869144192087703</v>
      </c>
      <c r="BD46" s="63"/>
      <c r="BE46" s="59">
        <f>VLOOKUP($A46,'RevPAR Raw Data'!$B$6:$BE$43,'RevPAR Raw Data'!T$1,FALSE)</f>
        <v>5.1057674794148102</v>
      </c>
      <c r="BF46" s="60">
        <f>VLOOKUP($A46,'RevPAR Raw Data'!$B$6:$BE$43,'RevPAR Raw Data'!U$1,FALSE)</f>
        <v>9.1574711354155394</v>
      </c>
      <c r="BG46" s="60">
        <f>VLOOKUP($A46,'RevPAR Raw Data'!$B$6:$BE$43,'RevPAR Raw Data'!V$1,FALSE)</f>
        <v>10.2422786769088</v>
      </c>
      <c r="BH46" s="60">
        <f>VLOOKUP($A46,'RevPAR Raw Data'!$B$6:$BE$43,'RevPAR Raw Data'!W$1,FALSE)</f>
        <v>8.8417816810150196</v>
      </c>
      <c r="BI46" s="60">
        <f>VLOOKUP($A46,'RevPAR Raw Data'!$B$6:$BE$43,'RevPAR Raw Data'!X$1,FALSE)</f>
        <v>21.498440058165802</v>
      </c>
      <c r="BJ46" s="61">
        <f>VLOOKUP($A46,'RevPAR Raw Data'!$B$6:$BE$43,'RevPAR Raw Data'!Y$1,FALSE)</f>
        <v>11.4131946285823</v>
      </c>
      <c r="BK46" s="60">
        <f>VLOOKUP($A46,'RevPAR Raw Data'!$B$6:$BE$43,'RevPAR Raw Data'!AA$1,FALSE)</f>
        <v>29.304864866366</v>
      </c>
      <c r="BL46" s="60">
        <f>VLOOKUP($A46,'RevPAR Raw Data'!$B$6:$BE$43,'RevPAR Raw Data'!AB$1,FALSE)</f>
        <v>31.547036203807401</v>
      </c>
      <c r="BM46" s="61">
        <f>VLOOKUP($A46,'RevPAR Raw Data'!$B$6:$BE$43,'RevPAR Raw Data'!AC$1,FALSE)</f>
        <v>30.350464375567899</v>
      </c>
      <c r="BN46" s="62">
        <f>VLOOKUP($A46,'RevPAR Raw Data'!$B$6:$BE$43,'RevPAR Raw Data'!AE$1,FALSE)</f>
        <v>18.669381855316399</v>
      </c>
    </row>
    <row r="47" spans="1:66" x14ac:dyDescent="0.25">
      <c r="A47" s="81" t="s">
        <v>86</v>
      </c>
      <c r="B47" s="59">
        <f>VLOOKUP($A47,'Occupancy Raw Data'!$B$6:$BE$43,'Occupancy Raw Data'!G$1,FALSE)</f>
        <v>48.321263989466701</v>
      </c>
      <c r="C47" s="60">
        <f>VLOOKUP($A47,'Occupancy Raw Data'!$B$6:$BE$43,'Occupancy Raw Data'!H$1,FALSE)</f>
        <v>60.895325872284303</v>
      </c>
      <c r="D47" s="60">
        <f>VLOOKUP($A47,'Occupancy Raw Data'!$B$6:$BE$43,'Occupancy Raw Data'!I$1,FALSE)</f>
        <v>65.2402896642527</v>
      </c>
      <c r="E47" s="60">
        <f>VLOOKUP($A47,'Occupancy Raw Data'!$B$6:$BE$43,'Occupancy Raw Data'!J$1,FALSE)</f>
        <v>64.647794601711595</v>
      </c>
      <c r="F47" s="60">
        <f>VLOOKUP($A47,'Occupancy Raw Data'!$B$6:$BE$43,'Occupancy Raw Data'!K$1,FALSE)</f>
        <v>61.816984858459499</v>
      </c>
      <c r="G47" s="61">
        <f>VLOOKUP($A47,'Occupancy Raw Data'!$B$6:$BE$43,'Occupancy Raw Data'!L$1,FALSE)</f>
        <v>60.184331797234996</v>
      </c>
      <c r="H47" s="60">
        <f>VLOOKUP($A47,'Occupancy Raw Data'!$B$6:$BE$43,'Occupancy Raw Data'!N$1,FALSE)</f>
        <v>71.362738643844594</v>
      </c>
      <c r="I47" s="60">
        <f>VLOOKUP($A47,'Occupancy Raw Data'!$B$6:$BE$43,'Occupancy Raw Data'!O$1,FALSE)</f>
        <v>70.506912442396299</v>
      </c>
      <c r="J47" s="61">
        <f>VLOOKUP($A47,'Occupancy Raw Data'!$B$6:$BE$43,'Occupancy Raw Data'!P$1,FALSE)</f>
        <v>70.934825543120397</v>
      </c>
      <c r="K47" s="62">
        <f>VLOOKUP($A47,'Occupancy Raw Data'!$B$6:$BE$43,'Occupancy Raw Data'!R$1,FALSE)</f>
        <v>63.255901438916503</v>
      </c>
      <c r="L47" s="63"/>
      <c r="M47" s="59">
        <f>VLOOKUP($A47,'Occupancy Raw Data'!$B$6:$BE$43,'Occupancy Raw Data'!T$1,FALSE)</f>
        <v>0.96286107290233802</v>
      </c>
      <c r="N47" s="60">
        <f>VLOOKUP($A47,'Occupancy Raw Data'!$B$6:$BE$43,'Occupancy Raw Data'!U$1,FALSE)</f>
        <v>0.762527233115468</v>
      </c>
      <c r="O47" s="60">
        <f>VLOOKUP($A47,'Occupancy Raw Data'!$B$6:$BE$43,'Occupancy Raw Data'!V$1,FALSE)</f>
        <v>5.3134962805525996</v>
      </c>
      <c r="P47" s="60">
        <f>VLOOKUP($A47,'Occupancy Raw Data'!$B$6:$BE$43,'Occupancy Raw Data'!W$1,FALSE)</f>
        <v>6.2770562770562703</v>
      </c>
      <c r="Q47" s="60">
        <f>VLOOKUP($A47,'Occupancy Raw Data'!$B$6:$BE$43,'Occupancy Raw Data'!X$1,FALSE)</f>
        <v>9.0592334494773503</v>
      </c>
      <c r="R47" s="61">
        <f>VLOOKUP($A47,'Occupancy Raw Data'!$B$6:$BE$43,'Occupancy Raw Data'!Y$1,FALSE)</f>
        <v>4.5756119881034003</v>
      </c>
      <c r="S47" s="60">
        <f>VLOOKUP($A47,'Occupancy Raw Data'!$B$6:$BE$43,'Occupancy Raw Data'!AA$1,FALSE)</f>
        <v>6.7980295566502402</v>
      </c>
      <c r="T47" s="60">
        <f>VLOOKUP($A47,'Occupancy Raw Data'!$B$6:$BE$43,'Occupancy Raw Data'!AB$1,FALSE)</f>
        <v>9.2857142857142794</v>
      </c>
      <c r="U47" s="61">
        <f>VLOOKUP($A47,'Occupancy Raw Data'!$B$6:$BE$43,'Occupancy Raw Data'!AC$1,FALSE)</f>
        <v>8.0200501253132792</v>
      </c>
      <c r="V47" s="62">
        <f>VLOOKUP($A47,'Occupancy Raw Data'!$B$6:$BE$43,'Occupancy Raw Data'!AE$1,FALSE)</f>
        <v>5.6550424128180898</v>
      </c>
      <c r="W47" s="63"/>
      <c r="X47" s="64">
        <f>VLOOKUP($A47,'ADR Raw Data'!$B$6:$BE$43,'ADR Raw Data'!G$1,FALSE)</f>
        <v>83.846975476839205</v>
      </c>
      <c r="Y47" s="65">
        <f>VLOOKUP($A47,'ADR Raw Data'!$B$6:$BE$43,'ADR Raw Data'!H$1,FALSE)</f>
        <v>89.350745945945903</v>
      </c>
      <c r="Z47" s="65">
        <f>VLOOKUP($A47,'ADR Raw Data'!$B$6:$BE$43,'ADR Raw Data'!I$1,FALSE)</f>
        <v>90.521735620585204</v>
      </c>
      <c r="AA47" s="65">
        <f>VLOOKUP($A47,'ADR Raw Data'!$B$6:$BE$43,'ADR Raw Data'!J$1,FALSE)</f>
        <v>90.924358452138407</v>
      </c>
      <c r="AB47" s="65">
        <f>VLOOKUP($A47,'ADR Raw Data'!$B$6:$BE$43,'ADR Raw Data'!K$1,FALSE)</f>
        <v>92.454164004259795</v>
      </c>
      <c r="AC47" s="66">
        <f>VLOOKUP($A47,'ADR Raw Data'!$B$6:$BE$43,'ADR Raw Data'!L$1,FALSE)</f>
        <v>89.696420914460703</v>
      </c>
      <c r="AD47" s="65">
        <f>VLOOKUP($A47,'ADR Raw Data'!$B$6:$BE$43,'ADR Raw Data'!N$1,FALSE)</f>
        <v>107.35814575645701</v>
      </c>
      <c r="AE47" s="65">
        <f>VLOOKUP($A47,'ADR Raw Data'!$B$6:$BE$43,'ADR Raw Data'!O$1,FALSE)</f>
        <v>107.35380952380901</v>
      </c>
      <c r="AF47" s="66">
        <f>VLOOKUP($A47,'ADR Raw Data'!$B$6:$BE$43,'ADR Raw Data'!P$1,FALSE)</f>
        <v>107.35599071925699</v>
      </c>
      <c r="AG47" s="67">
        <f>VLOOKUP($A47,'ADR Raw Data'!$B$6:$BE$43,'ADR Raw Data'!R$1,FALSE)</f>
        <v>95.354519774011194</v>
      </c>
      <c r="AH47" s="63"/>
      <c r="AI47" s="59">
        <f>VLOOKUP($A47,'ADR Raw Data'!$B$6:$BE$43,'ADR Raw Data'!T$1,FALSE)</f>
        <v>4.9002906623648599</v>
      </c>
      <c r="AJ47" s="60">
        <f>VLOOKUP($A47,'ADR Raw Data'!$B$6:$BE$43,'ADR Raw Data'!U$1,FALSE)</f>
        <v>9.6979171225534095</v>
      </c>
      <c r="AK47" s="60">
        <f>VLOOKUP($A47,'ADR Raw Data'!$B$6:$BE$43,'ADR Raw Data'!V$1,FALSE)</f>
        <v>12.008854910932</v>
      </c>
      <c r="AL47" s="60">
        <f>VLOOKUP($A47,'ADR Raw Data'!$B$6:$BE$43,'ADR Raw Data'!W$1,FALSE)</f>
        <v>11.6635557325899</v>
      </c>
      <c r="AM47" s="60">
        <f>VLOOKUP($A47,'ADR Raw Data'!$B$6:$BE$43,'ADR Raw Data'!X$1,FALSE)</f>
        <v>10.7483355447389</v>
      </c>
      <c r="AN47" s="61">
        <f>VLOOKUP($A47,'ADR Raw Data'!$B$6:$BE$43,'ADR Raw Data'!Y$1,FALSE)</f>
        <v>10.115762995827501</v>
      </c>
      <c r="AO47" s="60">
        <f>VLOOKUP($A47,'ADR Raw Data'!$B$6:$BE$43,'ADR Raw Data'!AA$1,FALSE)</f>
        <v>15.993650166402499</v>
      </c>
      <c r="AP47" s="60">
        <f>VLOOKUP($A47,'ADR Raw Data'!$B$6:$BE$43,'ADR Raw Data'!AB$1,FALSE)</f>
        <v>14.209168230881099</v>
      </c>
      <c r="AQ47" s="61">
        <f>VLOOKUP($A47,'ADR Raw Data'!$B$6:$BE$43,'ADR Raw Data'!AC$1,FALSE)</f>
        <v>15.1101385372358</v>
      </c>
      <c r="AR47" s="62">
        <f>VLOOKUP($A47,'ADR Raw Data'!$B$6:$BE$43,'ADR Raw Data'!AE$1,FALSE)</f>
        <v>11.975395737814001</v>
      </c>
      <c r="AS47" s="50"/>
      <c r="AT47" s="64">
        <f>VLOOKUP($A47,'RevPAR Raw Data'!$B$6:$BE$43,'RevPAR Raw Data'!G$1,FALSE)</f>
        <v>40.515918367346899</v>
      </c>
      <c r="AU47" s="65">
        <f>VLOOKUP($A47,'RevPAR Raw Data'!$B$6:$BE$43,'RevPAR Raw Data'!H$1,FALSE)</f>
        <v>54.410427913100698</v>
      </c>
      <c r="AV47" s="65">
        <f>VLOOKUP($A47,'RevPAR Raw Data'!$B$6:$BE$43,'RevPAR Raw Data'!I$1,FALSE)</f>
        <v>59.056642527978902</v>
      </c>
      <c r="AW47" s="65">
        <f>VLOOKUP($A47,'RevPAR Raw Data'!$B$6:$BE$43,'RevPAR Raw Data'!J$1,FALSE)</f>
        <v>58.7805924950625</v>
      </c>
      <c r="AX47" s="65">
        <f>VLOOKUP($A47,'RevPAR Raw Data'!$B$6:$BE$43,'RevPAR Raw Data'!K$1,FALSE)</f>
        <v>57.152376563528598</v>
      </c>
      <c r="AY47" s="66">
        <f>VLOOKUP($A47,'RevPAR Raw Data'!$B$6:$BE$43,'RevPAR Raw Data'!L$1,FALSE)</f>
        <v>53.983191573403502</v>
      </c>
      <c r="AZ47" s="65">
        <f>VLOOKUP($A47,'RevPAR Raw Data'!$B$6:$BE$43,'RevPAR Raw Data'!N$1,FALSE)</f>
        <v>76.613712969058497</v>
      </c>
      <c r="BA47" s="65">
        <f>VLOOKUP($A47,'RevPAR Raw Data'!$B$6:$BE$43,'RevPAR Raw Data'!O$1,FALSE)</f>
        <v>75.691856484529197</v>
      </c>
      <c r="BB47" s="66">
        <f>VLOOKUP($A47,'RevPAR Raw Data'!$B$6:$BE$43,'RevPAR Raw Data'!P$1,FALSE)</f>
        <v>76.152784726793897</v>
      </c>
      <c r="BC47" s="67">
        <f>VLOOKUP($A47,'RevPAR Raw Data'!$B$6:$BE$43,'RevPAR Raw Data'!R$1,FALSE)</f>
        <v>60.317361045800801</v>
      </c>
      <c r="BD47" s="63"/>
      <c r="BE47" s="59">
        <f>VLOOKUP($A47,'RevPAR Raw Data'!$B$6:$BE$43,'RevPAR Raw Data'!T$1,FALSE)</f>
        <v>5.9103347265141801</v>
      </c>
      <c r="BF47" s="60">
        <f>VLOOKUP($A47,'RevPAR Raw Data'!$B$6:$BE$43,'RevPAR Raw Data'!U$1,FALSE)</f>
        <v>10.5343936147733</v>
      </c>
      <c r="BG47" s="60">
        <f>VLOOKUP($A47,'RevPAR Raw Data'!$B$6:$BE$43,'RevPAR Raw Data'!V$1,FALSE)</f>
        <v>17.960441250513899</v>
      </c>
      <c r="BH47" s="60">
        <f>VLOOKUP($A47,'RevPAR Raw Data'!$B$6:$BE$43,'RevPAR Raw Data'!W$1,FALSE)</f>
        <v>18.672739966886599</v>
      </c>
      <c r="BI47" s="60">
        <f>VLOOKUP($A47,'RevPAR Raw Data'!$B$6:$BE$43,'RevPAR Raw Data'!X$1,FALSE)</f>
        <v>20.781285803147298</v>
      </c>
      <c r="BJ47" s="61">
        <f>VLOOKUP($A47,'RevPAR Raw Data'!$B$6:$BE$43,'RevPAR Raw Data'!Y$1,FALSE)</f>
        <v>15.154233048256099</v>
      </c>
      <c r="BK47" s="60">
        <f>VLOOKUP($A47,'RevPAR Raw Data'!$B$6:$BE$43,'RevPAR Raw Data'!AA$1,FALSE)</f>
        <v>23.878932788552099</v>
      </c>
      <c r="BL47" s="60">
        <f>VLOOKUP($A47,'RevPAR Raw Data'!$B$6:$BE$43,'RevPAR Raw Data'!AB$1,FALSE)</f>
        <v>24.814305280891499</v>
      </c>
      <c r="BM47" s="61">
        <f>VLOOKUP($A47,'RevPAR Raw Data'!$B$6:$BE$43,'RevPAR Raw Data'!AC$1,FALSE)</f>
        <v>24.342029347239698</v>
      </c>
      <c r="BN47" s="62">
        <f>VLOOKUP($A47,'RevPAR Raw Data'!$B$6:$BE$43,'RevPAR Raw Data'!AE$1,FALSE)</f>
        <v>18.307651858708301</v>
      </c>
    </row>
    <row r="48" spans="1:66" ht="15" thickBot="1" x14ac:dyDescent="0.3">
      <c r="A48" s="81" t="s">
        <v>87</v>
      </c>
      <c r="B48" s="85">
        <f>VLOOKUP($A48,'Occupancy Raw Data'!$B$6:$BE$43,'Occupancy Raw Data'!G$1,FALSE)</f>
        <v>46.750754044419999</v>
      </c>
      <c r="C48" s="86">
        <f>VLOOKUP($A48,'Occupancy Raw Data'!$B$6:$BE$43,'Occupancy Raw Data'!H$1,FALSE)</f>
        <v>59.8299972580202</v>
      </c>
      <c r="D48" s="86">
        <f>VLOOKUP($A48,'Occupancy Raw Data'!$B$6:$BE$43,'Occupancy Raw Data'!I$1,FALSE)</f>
        <v>62.7227858513846</v>
      </c>
      <c r="E48" s="86">
        <f>VLOOKUP($A48,'Occupancy Raw Data'!$B$6:$BE$43,'Occupancy Raw Data'!J$1,FALSE)</f>
        <v>66.986564299424103</v>
      </c>
      <c r="F48" s="86">
        <f>VLOOKUP($A48,'Occupancy Raw Data'!$B$6:$BE$43,'Occupancy Raw Data'!K$1,FALSE)</f>
        <v>63.024403619413199</v>
      </c>
      <c r="G48" s="87">
        <f>VLOOKUP($A48,'Occupancy Raw Data'!$B$6:$BE$43,'Occupancy Raw Data'!L$1,FALSE)</f>
        <v>59.862901014532397</v>
      </c>
      <c r="H48" s="86">
        <f>VLOOKUP($A48,'Occupancy Raw Data'!$B$6:$BE$43,'Occupancy Raw Data'!N$1,FALSE)</f>
        <v>68.947079791609497</v>
      </c>
      <c r="I48" s="86">
        <f>VLOOKUP($A48,'Occupancy Raw Data'!$B$6:$BE$43,'Occupancy Raw Data'!O$1,FALSE)</f>
        <v>67.274472168905902</v>
      </c>
      <c r="J48" s="87">
        <f>VLOOKUP($A48,'Occupancy Raw Data'!$B$6:$BE$43,'Occupancy Raw Data'!P$1,FALSE)</f>
        <v>68.110775980257699</v>
      </c>
      <c r="K48" s="88">
        <f>VLOOKUP($A48,'Occupancy Raw Data'!$B$6:$BE$43,'Occupancy Raw Data'!R$1,FALSE)</f>
        <v>62.219436719025403</v>
      </c>
      <c r="L48" s="63"/>
      <c r="M48" s="85">
        <f>VLOOKUP($A48,'Occupancy Raw Data'!$B$6:$BE$43,'Occupancy Raw Data'!T$1,FALSE)</f>
        <v>4.58295943953802</v>
      </c>
      <c r="N48" s="86">
        <f>VLOOKUP($A48,'Occupancy Raw Data'!$B$6:$BE$43,'Occupancy Raw Data'!U$1,FALSE)</f>
        <v>11.2606968312846</v>
      </c>
      <c r="O48" s="86">
        <f>VLOOKUP($A48,'Occupancy Raw Data'!$B$6:$BE$43,'Occupancy Raw Data'!V$1,FALSE)</f>
        <v>6.8130453272662299</v>
      </c>
      <c r="P48" s="86">
        <f>VLOOKUP($A48,'Occupancy Raw Data'!$B$6:$BE$43,'Occupancy Raw Data'!W$1,FALSE)</f>
        <v>12.6260956421415</v>
      </c>
      <c r="Q48" s="86">
        <f>VLOOKUP($A48,'Occupancy Raw Data'!$B$6:$BE$43,'Occupancy Raw Data'!X$1,FALSE)</f>
        <v>5.5576938471002997</v>
      </c>
      <c r="R48" s="87">
        <f>VLOOKUP($A48,'Occupancy Raw Data'!$B$6:$BE$43,'Occupancy Raw Data'!Y$1,FALSE)</f>
        <v>8.2974831055023905</v>
      </c>
      <c r="S48" s="86">
        <f>VLOOKUP($A48,'Occupancy Raw Data'!$B$6:$BE$43,'Occupancy Raw Data'!AA$1,FALSE)</f>
        <v>-0.47685582911858598</v>
      </c>
      <c r="T48" s="86">
        <f>VLOOKUP($A48,'Occupancy Raw Data'!$B$6:$BE$43,'Occupancy Raw Data'!AB$1,FALSE)</f>
        <v>-1.7053309929201601</v>
      </c>
      <c r="U48" s="61">
        <f>VLOOKUP($A48,'Occupancy Raw Data'!$B$6:$BE$43,'Occupancy Raw Data'!AC$1,FALSE)</f>
        <v>-1.0873656574878601</v>
      </c>
      <c r="V48" s="88">
        <f>VLOOKUP($A48,'Occupancy Raw Data'!$B$6:$BE$43,'Occupancy Raw Data'!AE$1,FALSE)</f>
        <v>5.17632889745797</v>
      </c>
      <c r="W48" s="63"/>
      <c r="X48" s="89">
        <f>VLOOKUP($A48,'ADR Raw Data'!$B$6:$BE$43,'ADR Raw Data'!G$1,FALSE)</f>
        <v>100.10015835777099</v>
      </c>
      <c r="Y48" s="90">
        <f>VLOOKUP($A48,'ADR Raw Data'!$B$6:$BE$43,'ADR Raw Data'!H$1,FALSE)</f>
        <v>105.782438130155</v>
      </c>
      <c r="Z48" s="90">
        <f>VLOOKUP($A48,'ADR Raw Data'!$B$6:$BE$43,'ADR Raw Data'!I$1,FALSE)</f>
        <v>105.84497704918</v>
      </c>
      <c r="AA48" s="90">
        <f>VLOOKUP($A48,'ADR Raw Data'!$B$6:$BE$43,'ADR Raw Data'!J$1,FALSE)</f>
        <v>109.539817846909</v>
      </c>
      <c r="AB48" s="90">
        <f>VLOOKUP($A48,'ADR Raw Data'!$B$6:$BE$43,'ADR Raw Data'!K$1,FALSE)</f>
        <v>109.140950619969</v>
      </c>
      <c r="AC48" s="91">
        <f>VLOOKUP($A48,'ADR Raw Data'!$B$6:$BE$43,'ADR Raw Data'!L$1,FALSE)</f>
        <v>106.456090600952</v>
      </c>
      <c r="AD48" s="90">
        <f>VLOOKUP($A48,'ADR Raw Data'!$B$6:$BE$43,'ADR Raw Data'!N$1,FALSE)</f>
        <v>124.46273811891</v>
      </c>
      <c r="AE48" s="90">
        <f>VLOOKUP($A48,'ADR Raw Data'!$B$6:$BE$43,'ADR Raw Data'!O$1,FALSE)</f>
        <v>124.43647442429101</v>
      </c>
      <c r="AF48" s="91">
        <f>VLOOKUP($A48,'ADR Raw Data'!$B$6:$BE$43,'ADR Raw Data'!P$1,FALSE)</f>
        <v>124.449767512077</v>
      </c>
      <c r="AG48" s="92">
        <f>VLOOKUP($A48,'ADR Raw Data'!$B$6:$BE$43,'ADR Raw Data'!R$1,FALSE)</f>
        <v>112.083929111055</v>
      </c>
      <c r="AH48" s="63"/>
      <c r="AI48" s="85">
        <f>VLOOKUP($A48,'ADR Raw Data'!$B$6:$BE$43,'ADR Raw Data'!T$1,FALSE)</f>
        <v>7.1076782042867102</v>
      </c>
      <c r="AJ48" s="86">
        <f>VLOOKUP($A48,'ADR Raw Data'!$B$6:$BE$43,'ADR Raw Data'!U$1,FALSE)</f>
        <v>14.4751389427843</v>
      </c>
      <c r="AK48" s="86">
        <f>VLOOKUP($A48,'ADR Raw Data'!$B$6:$BE$43,'ADR Raw Data'!V$1,FALSE)</f>
        <v>11.4551605745497</v>
      </c>
      <c r="AL48" s="86">
        <f>VLOOKUP($A48,'ADR Raw Data'!$B$6:$BE$43,'ADR Raw Data'!W$1,FALSE)</f>
        <v>16.783519456497899</v>
      </c>
      <c r="AM48" s="86">
        <f>VLOOKUP($A48,'ADR Raw Data'!$B$6:$BE$43,'ADR Raw Data'!X$1,FALSE)</f>
        <v>11.685178836396499</v>
      </c>
      <c r="AN48" s="87">
        <f>VLOOKUP($A48,'ADR Raw Data'!$B$6:$BE$43,'ADR Raw Data'!Y$1,FALSE)</f>
        <v>12.5709754158627</v>
      </c>
      <c r="AO48" s="86">
        <f>VLOOKUP($A48,'ADR Raw Data'!$B$6:$BE$43,'ADR Raw Data'!AA$1,FALSE)</f>
        <v>14.0457455696008</v>
      </c>
      <c r="AP48" s="86">
        <f>VLOOKUP($A48,'ADR Raw Data'!$B$6:$BE$43,'ADR Raw Data'!AB$1,FALSE)</f>
        <v>11.3809489270773</v>
      </c>
      <c r="AQ48" s="87">
        <f>VLOOKUP($A48,'ADR Raw Data'!$B$6:$BE$43,'ADR Raw Data'!AC$1,FALSE)</f>
        <v>12.7058969004689</v>
      </c>
      <c r="AR48" s="88">
        <f>VLOOKUP($A48,'ADR Raw Data'!$B$6:$BE$43,'ADR Raw Data'!AE$1,FALSE)</f>
        <v>12.2636445013855</v>
      </c>
      <c r="AS48" s="50"/>
      <c r="AT48" s="89">
        <f>VLOOKUP($A48,'RevPAR Raw Data'!$B$6:$BE$43,'RevPAR Raw Data'!G$1,FALSE)</f>
        <v>46.797578831916603</v>
      </c>
      <c r="AU48" s="90">
        <f>VLOOKUP($A48,'RevPAR Raw Data'!$B$6:$BE$43,'RevPAR Raw Data'!H$1,FALSE)</f>
        <v>63.289629832739202</v>
      </c>
      <c r="AV48" s="90">
        <f>VLOOKUP($A48,'RevPAR Raw Data'!$B$6:$BE$43,'RevPAR Raw Data'!I$1,FALSE)</f>
        <v>66.388918289004593</v>
      </c>
      <c r="AW48" s="90">
        <f>VLOOKUP($A48,'RevPAR Raw Data'!$B$6:$BE$43,'RevPAR Raw Data'!J$1,FALSE)</f>
        <v>73.376960515492101</v>
      </c>
      <c r="AX48" s="90">
        <f>VLOOKUP($A48,'RevPAR Raw Data'!$B$6:$BE$43,'RevPAR Raw Data'!K$1,FALSE)</f>
        <v>68.785433232794006</v>
      </c>
      <c r="AY48" s="91">
        <f>VLOOKUP($A48,'RevPAR Raw Data'!$B$6:$BE$43,'RevPAR Raw Data'!L$1,FALSE)</f>
        <v>63.727704140389299</v>
      </c>
      <c r="AZ48" s="90">
        <f>VLOOKUP($A48,'RevPAR Raw Data'!$B$6:$BE$43,'RevPAR Raw Data'!N$1,FALSE)</f>
        <v>85.813423361667105</v>
      </c>
      <c r="BA48" s="90">
        <f>VLOOKUP($A48,'RevPAR Raw Data'!$B$6:$BE$43,'RevPAR Raw Data'!O$1,FALSE)</f>
        <v>83.713981354537907</v>
      </c>
      <c r="BB48" s="91">
        <f>VLOOKUP($A48,'RevPAR Raw Data'!$B$6:$BE$43,'RevPAR Raw Data'!P$1,FALSE)</f>
        <v>84.763702358102506</v>
      </c>
      <c r="BC48" s="92">
        <f>VLOOKUP($A48,'RevPAR Raw Data'!$B$6:$BE$43,'RevPAR Raw Data'!R$1,FALSE)</f>
        <v>69.737989345450202</v>
      </c>
      <c r="BD48" s="63"/>
      <c r="BE48" s="85">
        <f>VLOOKUP($A48,'RevPAR Raw Data'!$B$6:$BE$43,'RevPAR Raw Data'!T$1,FALSE)</f>
        <v>12.01637965302</v>
      </c>
      <c r="BF48" s="86">
        <f>VLOOKUP($A48,'RevPAR Raw Data'!$B$6:$BE$43,'RevPAR Raw Data'!U$1,FALSE)</f>
        <v>27.365837286323099</v>
      </c>
      <c r="BG48" s="86">
        <f>VLOOKUP($A48,'RevPAR Raw Data'!$B$6:$BE$43,'RevPAR Raw Data'!V$1,FALSE)</f>
        <v>19.048651184071201</v>
      </c>
      <c r="BH48" s="86">
        <f>VLOOKUP($A48,'RevPAR Raw Data'!$B$6:$BE$43,'RevPAR Raw Data'!W$1,FALSE)</f>
        <v>31.528718317334398</v>
      </c>
      <c r="BI48" s="86">
        <f>VLOOKUP($A48,'RevPAR Raw Data'!$B$6:$BE$43,'RevPAR Raw Data'!X$1,FALSE)</f>
        <v>17.892299148709899</v>
      </c>
      <c r="BJ48" s="87">
        <f>VLOOKUP($A48,'RevPAR Raw Data'!$B$6:$BE$43,'RevPAR Raw Data'!Y$1,FALSE)</f>
        <v>21.9115330826932</v>
      </c>
      <c r="BK48" s="86">
        <f>VLOOKUP($A48,'RevPAR Raw Data'!$B$6:$BE$43,'RevPAR Raw Data'!AA$1,FALSE)</f>
        <v>13.501911783990399</v>
      </c>
      <c r="BL48" s="86">
        <f>VLOOKUP($A48,'RevPAR Raw Data'!$B$6:$BE$43,'RevPAR Raw Data'!AB$1,FALSE)</f>
        <v>9.4815350848153397</v>
      </c>
      <c r="BM48" s="87">
        <f>VLOOKUP($A48,'RevPAR Raw Data'!$B$6:$BE$43,'RevPAR Raw Data'!AC$1,FALSE)</f>
        <v>11.480371683609601</v>
      </c>
      <c r="BN48" s="88">
        <f>VLOOKUP($A48,'RevPAR Raw Data'!$B$6:$BE$43,'RevPAR Raw Data'!AE$1,FALSE)</f>
        <v>18.074779973050202</v>
      </c>
    </row>
    <row r="49" spans="1:45" ht="14.25" customHeight="1" x14ac:dyDescent="0.25">
      <c r="A49" s="185" t="s">
        <v>115</v>
      </c>
      <c r="B49" s="185"/>
      <c r="C49" s="185"/>
      <c r="D49" s="185"/>
      <c r="E49" s="185"/>
      <c r="F49" s="185"/>
      <c r="G49" s="185"/>
      <c r="H49" s="185"/>
      <c r="I49" s="185"/>
      <c r="J49" s="185"/>
      <c r="K49" s="185"/>
      <c r="AS49" s="50"/>
    </row>
    <row r="50" spans="1:45" x14ac:dyDescent="0.25">
      <c r="A50" s="185"/>
      <c r="B50" s="185"/>
      <c r="C50" s="185"/>
      <c r="D50" s="185"/>
      <c r="E50" s="185"/>
      <c r="F50" s="185"/>
      <c r="G50" s="185"/>
      <c r="H50" s="185"/>
      <c r="I50" s="185"/>
      <c r="J50" s="185"/>
      <c r="K50" s="185"/>
      <c r="AS50" s="50"/>
    </row>
    <row r="51" spans="1:45" x14ac:dyDescent="0.25">
      <c r="A51" s="185"/>
      <c r="B51" s="185"/>
      <c r="C51" s="185"/>
      <c r="D51" s="185"/>
      <c r="E51" s="185"/>
      <c r="F51" s="185"/>
      <c r="G51" s="185"/>
      <c r="H51" s="185"/>
      <c r="I51" s="185"/>
      <c r="J51" s="185"/>
      <c r="K51" s="185"/>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tZhuUayHIbmlRWuHkq4VMFox3Ho1wY+fd85ggq2nTpAIJQjgWKG9sw9W8sgi69vYDD/QOEJRyVp/Z1KaY742/A==" saltValue="KqrYRmdTzVc79SncpKaBq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51"/>
  <sheetViews>
    <sheetView zoomScaleNormal="100" workbookViewId="0">
      <pane xSplit="1" ySplit="3" topLeftCell="B16" activePane="bottomRight" state="frozen"/>
      <selection activeCell="A43" sqref="A43"/>
      <selection pane="topRight" activeCell="A43" sqref="A43"/>
      <selection pane="bottomLeft" activeCell="A43" sqref="A43"/>
      <selection pane="bottomRight" activeCell="X32" sqref="X32"/>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2" t="s">
        <v>124</v>
      </c>
      <c r="B1" s="189" t="s">
        <v>67</v>
      </c>
      <c r="C1" s="190"/>
      <c r="D1" s="190"/>
      <c r="E1" s="190"/>
      <c r="F1" s="190"/>
      <c r="G1" s="190"/>
      <c r="H1" s="190"/>
      <c r="I1" s="190"/>
      <c r="J1" s="190"/>
      <c r="K1" s="191"/>
      <c r="L1" s="50"/>
      <c r="M1" s="189" t="s">
        <v>74</v>
      </c>
      <c r="N1" s="190"/>
      <c r="O1" s="190"/>
      <c r="P1" s="190"/>
      <c r="Q1" s="190"/>
      <c r="R1" s="190"/>
      <c r="S1" s="190"/>
      <c r="T1" s="190"/>
      <c r="U1" s="190"/>
      <c r="V1" s="191"/>
      <c r="X1" s="189" t="s">
        <v>68</v>
      </c>
      <c r="Y1" s="190"/>
      <c r="Z1" s="190"/>
      <c r="AA1" s="190"/>
      <c r="AB1" s="190"/>
      <c r="AC1" s="190"/>
      <c r="AD1" s="190"/>
      <c r="AE1" s="190"/>
      <c r="AF1" s="190"/>
      <c r="AG1" s="191"/>
      <c r="AI1" s="189" t="s">
        <v>75</v>
      </c>
      <c r="AJ1" s="190"/>
      <c r="AK1" s="190"/>
      <c r="AL1" s="190"/>
      <c r="AM1" s="190"/>
      <c r="AN1" s="190"/>
      <c r="AO1" s="190"/>
      <c r="AP1" s="190"/>
      <c r="AQ1" s="190"/>
      <c r="AR1" s="191"/>
      <c r="AS1" s="50"/>
      <c r="AT1" s="189" t="s">
        <v>69</v>
      </c>
      <c r="AU1" s="190"/>
      <c r="AV1" s="190"/>
      <c r="AW1" s="190"/>
      <c r="AX1" s="190"/>
      <c r="AY1" s="190"/>
      <c r="AZ1" s="190"/>
      <c r="BA1" s="190"/>
      <c r="BB1" s="190"/>
      <c r="BC1" s="191"/>
      <c r="BE1" s="189" t="s">
        <v>76</v>
      </c>
      <c r="BF1" s="190"/>
      <c r="BG1" s="190"/>
      <c r="BH1" s="190"/>
      <c r="BI1" s="190"/>
      <c r="BJ1" s="190"/>
      <c r="BK1" s="190"/>
      <c r="BL1" s="190"/>
      <c r="BM1" s="190"/>
      <c r="BN1" s="191"/>
    </row>
    <row r="2" spans="1:66" x14ac:dyDescent="0.25">
      <c r="A2" s="192"/>
      <c r="B2" s="52"/>
      <c r="C2" s="53"/>
      <c r="D2" s="53"/>
      <c r="E2" s="53"/>
      <c r="F2" s="53"/>
      <c r="G2" s="187" t="s">
        <v>65</v>
      </c>
      <c r="H2" s="53"/>
      <c r="I2" s="53"/>
      <c r="J2" s="187" t="s">
        <v>66</v>
      </c>
      <c r="K2" s="188" t="s">
        <v>57</v>
      </c>
      <c r="L2" s="55"/>
      <c r="M2" s="52"/>
      <c r="N2" s="53"/>
      <c r="O2" s="53"/>
      <c r="P2" s="53"/>
      <c r="Q2" s="53"/>
      <c r="R2" s="187" t="s">
        <v>65</v>
      </c>
      <c r="S2" s="53"/>
      <c r="T2" s="53"/>
      <c r="U2" s="187" t="s">
        <v>66</v>
      </c>
      <c r="V2" s="188" t="s">
        <v>57</v>
      </c>
      <c r="X2" s="52"/>
      <c r="Y2" s="53"/>
      <c r="Z2" s="53"/>
      <c r="AA2" s="53"/>
      <c r="AB2" s="53"/>
      <c r="AC2" s="187" t="s">
        <v>65</v>
      </c>
      <c r="AD2" s="53"/>
      <c r="AE2" s="53"/>
      <c r="AF2" s="187" t="s">
        <v>66</v>
      </c>
      <c r="AG2" s="188" t="s">
        <v>57</v>
      </c>
      <c r="AI2" s="52"/>
      <c r="AJ2" s="53"/>
      <c r="AK2" s="53"/>
      <c r="AL2" s="53"/>
      <c r="AM2" s="53"/>
      <c r="AN2" s="187" t="s">
        <v>65</v>
      </c>
      <c r="AO2" s="53"/>
      <c r="AP2" s="53"/>
      <c r="AQ2" s="187" t="s">
        <v>66</v>
      </c>
      <c r="AR2" s="188" t="s">
        <v>57</v>
      </c>
      <c r="AS2" s="55"/>
      <c r="AT2" s="52"/>
      <c r="AU2" s="53"/>
      <c r="AV2" s="53"/>
      <c r="AW2" s="53"/>
      <c r="AX2" s="53"/>
      <c r="AY2" s="187" t="s">
        <v>65</v>
      </c>
      <c r="AZ2" s="53"/>
      <c r="BA2" s="53"/>
      <c r="BB2" s="187" t="s">
        <v>66</v>
      </c>
      <c r="BC2" s="188" t="s">
        <v>57</v>
      </c>
      <c r="BE2" s="52"/>
      <c r="BF2" s="53"/>
      <c r="BG2" s="53"/>
      <c r="BH2" s="53"/>
      <c r="BI2" s="53"/>
      <c r="BJ2" s="187" t="s">
        <v>65</v>
      </c>
      <c r="BK2" s="53"/>
      <c r="BL2" s="53"/>
      <c r="BM2" s="187" t="s">
        <v>66</v>
      </c>
      <c r="BN2" s="188" t="s">
        <v>57</v>
      </c>
    </row>
    <row r="3" spans="1:66" x14ac:dyDescent="0.25">
      <c r="A3" s="192"/>
      <c r="B3" s="56" t="s">
        <v>58</v>
      </c>
      <c r="C3" s="57" t="s">
        <v>59</v>
      </c>
      <c r="D3" s="57" t="s">
        <v>60</v>
      </c>
      <c r="E3" s="57" t="s">
        <v>61</v>
      </c>
      <c r="F3" s="57" t="s">
        <v>62</v>
      </c>
      <c r="G3" s="187"/>
      <c r="H3" s="57" t="s">
        <v>63</v>
      </c>
      <c r="I3" s="57" t="s">
        <v>64</v>
      </c>
      <c r="J3" s="187"/>
      <c r="K3" s="188"/>
      <c r="L3" s="55"/>
      <c r="M3" s="56" t="s">
        <v>58</v>
      </c>
      <c r="N3" s="57" t="s">
        <v>59</v>
      </c>
      <c r="O3" s="57" t="s">
        <v>60</v>
      </c>
      <c r="P3" s="57" t="s">
        <v>61</v>
      </c>
      <c r="Q3" s="57" t="s">
        <v>62</v>
      </c>
      <c r="R3" s="187"/>
      <c r="S3" s="57" t="s">
        <v>63</v>
      </c>
      <c r="T3" s="57" t="s">
        <v>64</v>
      </c>
      <c r="U3" s="187"/>
      <c r="V3" s="188"/>
      <c r="X3" s="56" t="s">
        <v>58</v>
      </c>
      <c r="Y3" s="57" t="s">
        <v>59</v>
      </c>
      <c r="Z3" s="57" t="s">
        <v>60</v>
      </c>
      <c r="AA3" s="57" t="s">
        <v>61</v>
      </c>
      <c r="AB3" s="57" t="s">
        <v>62</v>
      </c>
      <c r="AC3" s="187"/>
      <c r="AD3" s="57" t="s">
        <v>63</v>
      </c>
      <c r="AE3" s="57" t="s">
        <v>64</v>
      </c>
      <c r="AF3" s="187"/>
      <c r="AG3" s="188"/>
      <c r="AI3" s="56" t="s">
        <v>58</v>
      </c>
      <c r="AJ3" s="57" t="s">
        <v>59</v>
      </c>
      <c r="AK3" s="57" t="s">
        <v>60</v>
      </c>
      <c r="AL3" s="57" t="s">
        <v>61</v>
      </c>
      <c r="AM3" s="57" t="s">
        <v>62</v>
      </c>
      <c r="AN3" s="187"/>
      <c r="AO3" s="57" t="s">
        <v>63</v>
      </c>
      <c r="AP3" s="57" t="s">
        <v>64</v>
      </c>
      <c r="AQ3" s="187"/>
      <c r="AR3" s="188"/>
      <c r="AS3" s="55"/>
      <c r="AT3" s="56" t="s">
        <v>58</v>
      </c>
      <c r="AU3" s="57" t="s">
        <v>59</v>
      </c>
      <c r="AV3" s="57" t="s">
        <v>60</v>
      </c>
      <c r="AW3" s="57" t="s">
        <v>61</v>
      </c>
      <c r="AX3" s="57" t="s">
        <v>62</v>
      </c>
      <c r="AY3" s="187"/>
      <c r="AZ3" s="57" t="s">
        <v>63</v>
      </c>
      <c r="BA3" s="57" t="s">
        <v>64</v>
      </c>
      <c r="BB3" s="187"/>
      <c r="BC3" s="188"/>
      <c r="BE3" s="56" t="s">
        <v>58</v>
      </c>
      <c r="BF3" s="57" t="s">
        <v>59</v>
      </c>
      <c r="BG3" s="57" t="s">
        <v>60</v>
      </c>
      <c r="BH3" s="57" t="s">
        <v>61</v>
      </c>
      <c r="BI3" s="57" t="s">
        <v>62</v>
      </c>
      <c r="BJ3" s="187"/>
      <c r="BK3" s="57" t="s">
        <v>63</v>
      </c>
      <c r="BL3" s="57" t="s">
        <v>64</v>
      </c>
      <c r="BM3" s="187"/>
      <c r="BN3" s="188"/>
    </row>
    <row r="4" spans="1:66" x14ac:dyDescent="0.25">
      <c r="A4" s="58" t="s">
        <v>15</v>
      </c>
      <c r="B4" s="59">
        <f>VLOOKUP($A4,'Occupancy Raw Data'!$B$6:$BE$43,'Occupancy Raw Data'!AG$1,FALSE)</f>
        <v>59.428223647788798</v>
      </c>
      <c r="C4" s="60">
        <f>VLOOKUP($A4,'Occupancy Raw Data'!$B$6:$BE$43,'Occupancy Raw Data'!AH$1,FALSE)</f>
        <v>60.872428603161197</v>
      </c>
      <c r="D4" s="60">
        <f>VLOOKUP($A4,'Occupancy Raw Data'!$B$6:$BE$43,'Occupancy Raw Data'!AI$1,FALSE)</f>
        <v>66.492837947238101</v>
      </c>
      <c r="E4" s="60">
        <f>VLOOKUP($A4,'Occupancy Raw Data'!$B$6:$BE$43,'Occupancy Raw Data'!AJ$1,FALSE)</f>
        <v>67.804595012460297</v>
      </c>
      <c r="F4" s="60">
        <f>VLOOKUP($A4,'Occupancy Raw Data'!$B$6:$BE$43,'Occupancy Raw Data'!AK$1,FALSE)</f>
        <v>67.240278287169701</v>
      </c>
      <c r="G4" s="61">
        <f>VLOOKUP($A4,'Occupancy Raw Data'!$B$6:$BE$43,'Occupancy Raw Data'!AL$1,FALSE)</f>
        <v>64.368031290299498</v>
      </c>
      <c r="H4" s="60">
        <f>VLOOKUP($A4,'Occupancy Raw Data'!$B$6:$BE$43,'Occupancy Raw Data'!AN$1,FALSE)</f>
        <v>74.984688670094201</v>
      </c>
      <c r="I4" s="60">
        <f>VLOOKUP($A4,'Occupancy Raw Data'!$B$6:$BE$43,'Occupancy Raw Data'!AO$1,FALSE)</f>
        <v>79.467090030651406</v>
      </c>
      <c r="J4" s="61">
        <f>VLOOKUP($A4,'Occupancy Raw Data'!$B$6:$BE$43,'Occupancy Raw Data'!AP$1,FALSE)</f>
        <v>77.225889350372796</v>
      </c>
      <c r="K4" s="62">
        <f>VLOOKUP($A4,'Occupancy Raw Data'!$B$6:$BE$43,'Occupancy Raw Data'!AR$1,FALSE)</f>
        <v>68.042234053430505</v>
      </c>
      <c r="M4" s="59">
        <f>VLOOKUP($A4,'Occupancy Raw Data'!$B$6:$BE$43,'Occupancy Raw Data'!AT$1,FALSE)</f>
        <v>4.0805705003647299</v>
      </c>
      <c r="N4" s="60">
        <f>VLOOKUP($A4,'Occupancy Raw Data'!$B$6:$BE$43,'Occupancy Raw Data'!AU$1,FALSE)</f>
        <v>10.531387573294399</v>
      </c>
      <c r="O4" s="60">
        <f>VLOOKUP($A4,'Occupancy Raw Data'!$B$6:$BE$43,'Occupancy Raw Data'!AV$1,FALSE)</f>
        <v>12.951482106914201</v>
      </c>
      <c r="P4" s="60">
        <f>VLOOKUP($A4,'Occupancy Raw Data'!$B$6:$BE$43,'Occupancy Raw Data'!AW$1,FALSE)</f>
        <v>11.531982975713399</v>
      </c>
      <c r="Q4" s="60">
        <f>VLOOKUP($A4,'Occupancy Raw Data'!$B$6:$BE$43,'Occupancy Raw Data'!AX$1,FALSE)</f>
        <v>6.6130305829036997</v>
      </c>
      <c r="R4" s="61">
        <f>VLOOKUP($A4,'Occupancy Raw Data'!$B$6:$BE$43,'Occupancy Raw Data'!AY$1,FALSE)</f>
        <v>9.1310026288161197</v>
      </c>
      <c r="S4" s="60">
        <f>VLOOKUP($A4,'Occupancy Raw Data'!$B$6:$BE$43,'Occupancy Raw Data'!BA$1,FALSE)</f>
        <v>0.15880112846648201</v>
      </c>
      <c r="T4" s="60">
        <f>VLOOKUP($A4,'Occupancy Raw Data'!$B$6:$BE$43,'Occupancy Raw Data'!BB$1,FALSE)</f>
        <v>-0.59649529975258797</v>
      </c>
      <c r="U4" s="61">
        <f>VLOOKUP($A4,'Occupancy Raw Data'!$B$6:$BE$43,'Occupancy Raw Data'!BC$1,FALSE)</f>
        <v>-0.23123490117398901</v>
      </c>
      <c r="V4" s="62">
        <f>VLOOKUP($A4,'Occupancy Raw Data'!$B$6:$BE$43,'Occupancy Raw Data'!BE$1,FALSE)</f>
        <v>5.9050208375275002</v>
      </c>
      <c r="X4" s="64">
        <f>VLOOKUP($A4,'ADR Raw Data'!$B$6:$BE$43,'ADR Raw Data'!AG$1,FALSE)</f>
        <v>147.78128941272601</v>
      </c>
      <c r="Y4" s="65">
        <f>VLOOKUP($A4,'ADR Raw Data'!$B$6:$BE$43,'ADR Raw Data'!AH$1,FALSE)</f>
        <v>143.63544524730901</v>
      </c>
      <c r="Z4" s="65">
        <f>VLOOKUP($A4,'ADR Raw Data'!$B$6:$BE$43,'ADR Raw Data'!AI$1,FALSE)</f>
        <v>145.47145843581299</v>
      </c>
      <c r="AA4" s="65">
        <f>VLOOKUP($A4,'ADR Raw Data'!$B$6:$BE$43,'ADR Raw Data'!AJ$1,FALSE)</f>
        <v>145.123172142588</v>
      </c>
      <c r="AB4" s="65">
        <f>VLOOKUP($A4,'ADR Raw Data'!$B$6:$BE$43,'ADR Raw Data'!AK$1,FALSE)</f>
        <v>144.88573508872599</v>
      </c>
      <c r="AC4" s="66">
        <f>VLOOKUP($A4,'ADR Raw Data'!$B$6:$BE$43,'ADR Raw Data'!AL$1,FALSE)</f>
        <v>145.35491736237699</v>
      </c>
      <c r="AD4" s="65">
        <f>VLOOKUP($A4,'ADR Raw Data'!$B$6:$BE$43,'ADR Raw Data'!AN$1,FALSE)</f>
        <v>164.11602087041601</v>
      </c>
      <c r="AE4" s="65">
        <f>VLOOKUP($A4,'ADR Raw Data'!$B$6:$BE$43,'ADR Raw Data'!AO$1,FALSE)</f>
        <v>171.529830886301</v>
      </c>
      <c r="AF4" s="66">
        <f>VLOOKUP($A4,'ADR Raw Data'!$B$6:$BE$43,'ADR Raw Data'!AP$1,FALSE)</f>
        <v>167.93050531959801</v>
      </c>
      <c r="AG4" s="67">
        <f>VLOOKUP($A4,'ADR Raw Data'!$B$6:$BE$43,'ADR Raw Data'!AR$1,FALSE)</f>
        <v>152.676718279017</v>
      </c>
      <c r="AI4" s="59">
        <f>VLOOKUP($A4,'ADR Raw Data'!$B$6:$BE$43,'ADR Raw Data'!AT$1,FALSE)</f>
        <v>21.165357183070899</v>
      </c>
      <c r="AJ4" s="60">
        <f>VLOOKUP($A4,'ADR Raw Data'!$B$6:$BE$43,'ADR Raw Data'!AU$1,FALSE)</f>
        <v>26.960016016654599</v>
      </c>
      <c r="AK4" s="60">
        <f>VLOOKUP($A4,'ADR Raw Data'!$B$6:$BE$43,'ADR Raw Data'!AV$1,FALSE)</f>
        <v>27.863321294640599</v>
      </c>
      <c r="AL4" s="60">
        <f>VLOOKUP($A4,'ADR Raw Data'!$B$6:$BE$43,'ADR Raw Data'!AW$1,FALSE)</f>
        <v>26.549416186408699</v>
      </c>
      <c r="AM4" s="60">
        <f>VLOOKUP($A4,'ADR Raw Data'!$B$6:$BE$43,'ADR Raw Data'!AX$1,FALSE)</f>
        <v>22.006864072681299</v>
      </c>
      <c r="AN4" s="61">
        <f>VLOOKUP($A4,'ADR Raw Data'!$B$6:$BE$43,'ADR Raw Data'!AY$1,FALSE)</f>
        <v>24.778497293647799</v>
      </c>
      <c r="AO4" s="60">
        <f>VLOOKUP($A4,'ADR Raw Data'!$B$6:$BE$43,'ADR Raw Data'!BA$1,FALSE)</f>
        <v>16.991979990634199</v>
      </c>
      <c r="AP4" s="60">
        <f>VLOOKUP($A4,'ADR Raw Data'!$B$6:$BE$43,'ADR Raw Data'!BB$1,FALSE)</f>
        <v>16.867708864406499</v>
      </c>
      <c r="AQ4" s="61">
        <f>VLOOKUP($A4,'ADR Raw Data'!$B$6:$BE$43,'ADR Raw Data'!BC$1,FALSE)</f>
        <v>16.916644803684601</v>
      </c>
      <c r="AR4" s="62">
        <f>VLOOKUP($A4,'ADR Raw Data'!$B$6:$BE$43,'ADR Raw Data'!BE$1,FALSE)</f>
        <v>21.328340930234202</v>
      </c>
      <c r="AT4" s="64">
        <f>VLOOKUP($A4,'RevPAR Raw Data'!$B$6:$BE$43,'RevPAR Raw Data'!AG$1,FALSE)</f>
        <v>87.823795181781307</v>
      </c>
      <c r="AU4" s="65">
        <f>VLOOKUP($A4,'RevPAR Raw Data'!$B$6:$BE$43,'RevPAR Raw Data'!AH$1,FALSE)</f>
        <v>87.434383857001094</v>
      </c>
      <c r="AV4" s="65">
        <f>VLOOKUP($A4,'RevPAR Raw Data'!$B$6:$BE$43,'RevPAR Raw Data'!AI$1,FALSE)</f>
        <v>96.728101117209306</v>
      </c>
      <c r="AW4" s="65">
        <f>VLOOKUP($A4,'RevPAR Raw Data'!$B$6:$BE$43,'RevPAR Raw Data'!AJ$1,FALSE)</f>
        <v>98.400179140518205</v>
      </c>
      <c r="AX4" s="65">
        <f>VLOOKUP($A4,'RevPAR Raw Data'!$B$6:$BE$43,'RevPAR Raw Data'!AK$1,FALSE)</f>
        <v>97.421571472071307</v>
      </c>
      <c r="AY4" s="66">
        <f>VLOOKUP($A4,'RevPAR Raw Data'!$B$6:$BE$43,'RevPAR Raw Data'!AL$1,FALSE)</f>
        <v>93.562098689804102</v>
      </c>
      <c r="AZ4" s="65">
        <f>VLOOKUP($A4,'RevPAR Raw Data'!$B$6:$BE$43,'RevPAR Raw Data'!AN$1,FALSE)</f>
        <v>123.06188730742799</v>
      </c>
      <c r="BA4" s="65">
        <f>VLOOKUP($A4,'RevPAR Raw Data'!$B$6:$BE$43,'RevPAR Raw Data'!AO$1,FALSE)</f>
        <v>136.30976513984101</v>
      </c>
      <c r="BB4" s="66">
        <f>VLOOKUP($A4,'RevPAR Raw Data'!$B$6:$BE$43,'RevPAR Raw Data'!AP$1,FALSE)</f>
        <v>129.68582622363499</v>
      </c>
      <c r="BC4" s="67">
        <f>VLOOKUP($A4,'RevPAR Raw Data'!$B$6:$BE$43,'RevPAR Raw Data'!AR$1,FALSE)</f>
        <v>103.884649996505</v>
      </c>
      <c r="BE4" s="59">
        <f>VLOOKUP($A4,'RevPAR Raw Data'!$B$6:$BE$43,'RevPAR Raw Data'!AT$1,FALSE)</f>
        <v>26.109595004944801</v>
      </c>
      <c r="BF4" s="60">
        <f>VLOOKUP($A4,'RevPAR Raw Data'!$B$6:$BE$43,'RevPAR Raw Data'!AU$1,FALSE)</f>
        <v>40.330667366485301</v>
      </c>
      <c r="BG4" s="60">
        <f>VLOOKUP($A4,'RevPAR Raw Data'!$B$6:$BE$43,'RevPAR Raw Data'!AV$1,FALSE)</f>
        <v>44.423516473422303</v>
      </c>
      <c r="BH4" s="60">
        <f>VLOOKUP($A4,'RevPAR Raw Data'!$B$6:$BE$43,'RevPAR Raw Data'!AW$1,FALSE)</f>
        <v>41.143073316890103</v>
      </c>
      <c r="BI4" s="60">
        <f>VLOOKUP($A4,'RevPAR Raw Data'!$B$6:$BE$43,'RevPAR Raw Data'!AX$1,FALSE)</f>
        <v>30.075215307049501</v>
      </c>
      <c r="BJ4" s="61">
        <f>VLOOKUP($A4,'RevPAR Raw Data'!$B$6:$BE$43,'RevPAR Raw Data'!AY$1,FALSE)</f>
        <v>36.172025161728001</v>
      </c>
      <c r="BK4" s="60">
        <f>VLOOKUP($A4,'RevPAR Raw Data'!$B$6:$BE$43,'RevPAR Raw Data'!BA$1,FALSE)</f>
        <v>17.177764575074701</v>
      </c>
      <c r="BL4" s="60">
        <f>VLOOKUP($A4,'RevPAR Raw Data'!$B$6:$BE$43,'RevPAR Raw Data'!BB$1,FALSE)</f>
        <v>16.170598474101801</v>
      </c>
      <c r="BM4" s="61">
        <f>VLOOKUP($A4,'RevPAR Raw Data'!$B$6:$BE$43,'RevPAR Raw Data'!BC$1,FALSE)</f>
        <v>16.646292715616902</v>
      </c>
      <c r="BN4" s="62">
        <f>VLOOKUP($A4,'RevPAR Raw Data'!$B$6:$BE$43,'RevPAR Raw Data'!BE$1,FALSE)</f>
        <v>28.492804743990899</v>
      </c>
    </row>
    <row r="5" spans="1:66" x14ac:dyDescent="0.25">
      <c r="A5" s="58" t="s">
        <v>70</v>
      </c>
      <c r="B5" s="59">
        <f>VLOOKUP($A5,'Occupancy Raw Data'!$B$6:$BE$43,'Occupancy Raw Data'!AG$1,FALSE)</f>
        <v>59.554817908930602</v>
      </c>
      <c r="C5" s="60">
        <f>VLOOKUP($A5,'Occupancy Raw Data'!$B$6:$BE$43,'Occupancy Raw Data'!AH$1,FALSE)</f>
        <v>61.073964074138701</v>
      </c>
      <c r="D5" s="60">
        <f>VLOOKUP($A5,'Occupancy Raw Data'!$B$6:$BE$43,'Occupancy Raw Data'!AI$1,FALSE)</f>
        <v>67.229801629528396</v>
      </c>
      <c r="E5" s="60">
        <f>VLOOKUP($A5,'Occupancy Raw Data'!$B$6:$BE$43,'Occupancy Raw Data'!AJ$1,FALSE)</f>
        <v>69.196208070159201</v>
      </c>
      <c r="F5" s="60">
        <f>VLOOKUP($A5,'Occupancy Raw Data'!$B$6:$BE$43,'Occupancy Raw Data'!AK$1,FALSE)</f>
        <v>67.9040677960718</v>
      </c>
      <c r="G5" s="61">
        <f>VLOOKUP($A5,'Occupancy Raw Data'!$B$6:$BE$43,'Occupancy Raw Data'!AL$1,FALSE)</f>
        <v>64.991823888982694</v>
      </c>
      <c r="H5" s="60">
        <f>VLOOKUP($A5,'Occupancy Raw Data'!$B$6:$BE$43,'Occupancy Raw Data'!AN$1,FALSE)</f>
        <v>76.471961540721594</v>
      </c>
      <c r="I5" s="60">
        <f>VLOOKUP($A5,'Occupancy Raw Data'!$B$6:$BE$43,'Occupancy Raw Data'!AO$1,FALSE)</f>
        <v>80.628219034928705</v>
      </c>
      <c r="J5" s="61">
        <f>VLOOKUP($A5,'Occupancy Raw Data'!$B$6:$BE$43,'Occupancy Raw Data'!AP$1,FALSE)</f>
        <v>78.5500902878251</v>
      </c>
      <c r="K5" s="62">
        <f>VLOOKUP($A5,'Occupancy Raw Data'!$B$6:$BE$43,'Occupancy Raw Data'!AR$1,FALSE)</f>
        <v>68.865674933329501</v>
      </c>
      <c r="M5" s="59">
        <f>VLOOKUP($A5,'Occupancy Raw Data'!$B$6:$BE$43,'Occupancy Raw Data'!AT$1,FALSE)</f>
        <v>9.5628787926137804</v>
      </c>
      <c r="N5" s="60">
        <f>VLOOKUP($A5,'Occupancy Raw Data'!$B$6:$BE$43,'Occupancy Raw Data'!AU$1,FALSE)</f>
        <v>15.4901666704743</v>
      </c>
      <c r="O5" s="60">
        <f>VLOOKUP($A5,'Occupancy Raw Data'!$B$6:$BE$43,'Occupancy Raw Data'!AV$1,FALSE)</f>
        <v>17.788189937391099</v>
      </c>
      <c r="P5" s="60">
        <f>VLOOKUP($A5,'Occupancy Raw Data'!$B$6:$BE$43,'Occupancy Raw Data'!AW$1,FALSE)</f>
        <v>17.557981673581899</v>
      </c>
      <c r="Q5" s="60">
        <f>VLOOKUP($A5,'Occupancy Raw Data'!$B$6:$BE$43,'Occupancy Raw Data'!AX$1,FALSE)</f>
        <v>13.424437658133799</v>
      </c>
      <c r="R5" s="61">
        <f>VLOOKUP($A5,'Occupancy Raw Data'!$B$6:$BE$43,'Occupancy Raw Data'!AY$1,FALSE)</f>
        <v>14.8080596062835</v>
      </c>
      <c r="S5" s="60">
        <f>VLOOKUP($A5,'Occupancy Raw Data'!$B$6:$BE$43,'Occupancy Raw Data'!BA$1,FALSE)</f>
        <v>4.9991839990669904</v>
      </c>
      <c r="T5" s="60">
        <f>VLOOKUP($A5,'Occupancy Raw Data'!$B$6:$BE$43,'Occupancy Raw Data'!BB$1,FALSE)</f>
        <v>4.5939385500858503</v>
      </c>
      <c r="U5" s="61">
        <f>VLOOKUP($A5,'Occupancy Raw Data'!$B$6:$BE$43,'Occupancy Raw Data'!BC$1,FALSE)</f>
        <v>4.7908091942340798</v>
      </c>
      <c r="V5" s="62">
        <f>VLOOKUP($A5,'Occupancy Raw Data'!$B$6:$BE$43,'Occupancy Raw Data'!BE$1,FALSE)</f>
        <v>11.339141987050599</v>
      </c>
      <c r="X5" s="64">
        <f>VLOOKUP($A5,'ADR Raw Data'!$B$6:$BE$43,'ADR Raw Data'!AG$1,FALSE)</f>
        <v>124.205084129341</v>
      </c>
      <c r="Y5" s="65">
        <f>VLOOKUP($A5,'ADR Raw Data'!$B$6:$BE$43,'ADR Raw Data'!AH$1,FALSE)</f>
        <v>121.71662177874801</v>
      </c>
      <c r="Z5" s="65">
        <f>VLOOKUP($A5,'ADR Raw Data'!$B$6:$BE$43,'ADR Raw Data'!AI$1,FALSE)</f>
        <v>124.966681165322</v>
      </c>
      <c r="AA5" s="65">
        <f>VLOOKUP($A5,'ADR Raw Data'!$B$6:$BE$43,'ADR Raw Data'!AJ$1,FALSE)</f>
        <v>125.167325184761</v>
      </c>
      <c r="AB5" s="65">
        <f>VLOOKUP($A5,'ADR Raw Data'!$B$6:$BE$43,'ADR Raw Data'!AK$1,FALSE)</f>
        <v>123.609068154177</v>
      </c>
      <c r="AC5" s="66">
        <f>VLOOKUP($A5,'ADR Raw Data'!$B$6:$BE$43,'ADR Raw Data'!AL$1,FALSE)</f>
        <v>123.975317767476</v>
      </c>
      <c r="AD5" s="65">
        <f>VLOOKUP($A5,'ADR Raw Data'!$B$6:$BE$43,'ADR Raw Data'!AN$1,FALSE)</f>
        <v>143.10827813182701</v>
      </c>
      <c r="AE5" s="65">
        <f>VLOOKUP($A5,'ADR Raw Data'!$B$6:$BE$43,'ADR Raw Data'!AO$1,FALSE)</f>
        <v>149.52179544593201</v>
      </c>
      <c r="AF5" s="66">
        <f>VLOOKUP($A5,'ADR Raw Data'!$B$6:$BE$43,'ADR Raw Data'!AP$1,FALSE)</f>
        <v>146.39987510447901</v>
      </c>
      <c r="AG5" s="67">
        <f>VLOOKUP($A5,'ADR Raw Data'!$B$6:$BE$43,'ADR Raw Data'!AR$1,FALSE)</f>
        <v>131.28345196569899</v>
      </c>
      <c r="AI5" s="59">
        <f>VLOOKUP($A5,'ADR Raw Data'!$B$6:$BE$43,'ADR Raw Data'!AT$1,FALSE)</f>
        <v>18.0134406507525</v>
      </c>
      <c r="AJ5" s="60">
        <f>VLOOKUP($A5,'ADR Raw Data'!$B$6:$BE$43,'ADR Raw Data'!AU$1,FALSE)</f>
        <v>24.413264661533798</v>
      </c>
      <c r="AK5" s="60">
        <f>VLOOKUP($A5,'ADR Raw Data'!$B$6:$BE$43,'ADR Raw Data'!AV$1,FALSE)</f>
        <v>25.759868792149501</v>
      </c>
      <c r="AL5" s="60">
        <f>VLOOKUP($A5,'ADR Raw Data'!$B$6:$BE$43,'ADR Raw Data'!AW$1,FALSE)</f>
        <v>25.4398107809489</v>
      </c>
      <c r="AM5" s="60">
        <f>VLOOKUP($A5,'ADR Raw Data'!$B$6:$BE$43,'ADR Raw Data'!AX$1,FALSE)</f>
        <v>21.2695331396135</v>
      </c>
      <c r="AN5" s="61">
        <f>VLOOKUP($A5,'ADR Raw Data'!$B$6:$BE$43,'ADR Raw Data'!AY$1,FALSE)</f>
        <v>22.944738260480602</v>
      </c>
      <c r="AO5" s="60">
        <f>VLOOKUP($A5,'ADR Raw Data'!$B$6:$BE$43,'ADR Raw Data'!BA$1,FALSE)</f>
        <v>15.193613449355899</v>
      </c>
      <c r="AP5" s="60">
        <f>VLOOKUP($A5,'ADR Raw Data'!$B$6:$BE$43,'ADR Raw Data'!BB$1,FALSE)</f>
        <v>15.328989519222301</v>
      </c>
      <c r="AQ5" s="61">
        <f>VLOOKUP($A5,'ADR Raw Data'!$B$6:$BE$43,'ADR Raw Data'!BC$1,FALSE)</f>
        <v>15.259787023502099</v>
      </c>
      <c r="AR5" s="62">
        <f>VLOOKUP($A5,'ADR Raw Data'!$B$6:$BE$43,'ADR Raw Data'!BE$1,FALSE)</f>
        <v>19.453500143318902</v>
      </c>
      <c r="AT5" s="64">
        <f>VLOOKUP($A5,'RevPAR Raw Data'!$B$6:$BE$43,'RevPAR Raw Data'!AG$1,FALSE)</f>
        <v>73.970111686863703</v>
      </c>
      <c r="AU5" s="65">
        <f>VLOOKUP($A5,'RevPAR Raw Data'!$B$6:$BE$43,'RevPAR Raw Data'!AH$1,FALSE)</f>
        <v>74.337165857408294</v>
      </c>
      <c r="AV5" s="65">
        <f>VLOOKUP($A5,'RevPAR Raw Data'!$B$6:$BE$43,'RevPAR Raw Data'!AI$1,FALSE)</f>
        <v>84.014851850451805</v>
      </c>
      <c r="AW5" s="65">
        <f>VLOOKUP($A5,'RevPAR Raw Data'!$B$6:$BE$43,'RevPAR Raw Data'!AJ$1,FALSE)</f>
        <v>86.611042770700607</v>
      </c>
      <c r="AX5" s="65">
        <f>VLOOKUP($A5,'RevPAR Raw Data'!$B$6:$BE$43,'RevPAR Raw Data'!AK$1,FALSE)</f>
        <v>83.935585441504998</v>
      </c>
      <c r="AY5" s="66">
        <f>VLOOKUP($A5,'RevPAR Raw Data'!$B$6:$BE$43,'RevPAR Raw Data'!AL$1,FALSE)</f>
        <v>80.573820189244799</v>
      </c>
      <c r="AZ5" s="65">
        <f>VLOOKUP($A5,'RevPAR Raw Data'!$B$6:$BE$43,'RevPAR Raw Data'!AN$1,FALSE)</f>
        <v>109.43770741455999</v>
      </c>
      <c r="BA5" s="65">
        <f>VLOOKUP($A5,'RevPAR Raw Data'!$B$6:$BE$43,'RevPAR Raw Data'!AO$1,FALSE)</f>
        <v>120.556760737104</v>
      </c>
      <c r="BB5" s="66">
        <f>VLOOKUP($A5,'RevPAR Raw Data'!$B$6:$BE$43,'RevPAR Raw Data'!AP$1,FALSE)</f>
        <v>114.997234075832</v>
      </c>
      <c r="BC5" s="67">
        <f>VLOOKUP($A5,'RevPAR Raw Data'!$B$6:$BE$43,'RevPAR Raw Data'!AR$1,FALSE)</f>
        <v>90.409235271952198</v>
      </c>
      <c r="BE5" s="59">
        <f>VLOOKUP($A5,'RevPAR Raw Data'!$B$6:$BE$43,'RevPAR Raw Data'!AT$1,FALSE)</f>
        <v>29.2989229391771</v>
      </c>
      <c r="BF5" s="60">
        <f>VLOOKUP($A5,'RevPAR Raw Data'!$B$6:$BE$43,'RevPAR Raw Data'!AU$1,FALSE)</f>
        <v>43.685086717783697</v>
      </c>
      <c r="BG5" s="60">
        <f>VLOOKUP($A5,'RevPAR Raw Data'!$B$6:$BE$43,'RevPAR Raw Data'!AV$1,FALSE)</f>
        <v>48.130273117911102</v>
      </c>
      <c r="BH5" s="60">
        <f>VLOOKUP($A5,'RevPAR Raw Data'!$B$6:$BE$43,'RevPAR Raw Data'!AW$1,FALSE)</f>
        <v>47.464509769243698</v>
      </c>
      <c r="BI5" s="60">
        <f>VLOOKUP($A5,'RevPAR Raw Data'!$B$6:$BE$43,'RevPAR Raw Data'!AX$1,FALSE)</f>
        <v>37.549286014250796</v>
      </c>
      <c r="BJ5" s="61">
        <f>VLOOKUP($A5,'RevPAR Raw Data'!$B$6:$BE$43,'RevPAR Raw Data'!AY$1,FALSE)</f>
        <v>41.150468384881897</v>
      </c>
      <c r="BK5" s="60">
        <f>VLOOKUP($A5,'RevPAR Raw Data'!$B$6:$BE$43,'RevPAR Raw Data'!BA$1,FALSE)</f>
        <v>20.9523541408632</v>
      </c>
      <c r="BL5" s="60">
        <f>VLOOKUP($A5,'RevPAR Raw Data'!$B$6:$BE$43,'RevPAR Raw Data'!BB$1,FALSE)</f>
        <v>20.627132428170398</v>
      </c>
      <c r="BM5" s="61">
        <f>VLOOKUP($A5,'RevPAR Raw Data'!$B$6:$BE$43,'RevPAR Raw Data'!BC$1,FALSE)</f>
        <v>20.781663497478601</v>
      </c>
      <c r="BN5" s="62">
        <f>VLOOKUP($A5,'RevPAR Raw Data'!$B$6:$BE$43,'RevPAR Raw Data'!BE$1,FALSE)</f>
        <v>32.998502133071497</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Data'!$B$6:$BE$43,'Occupancy Raw Data'!AG$1,FALSE)</f>
        <v>61.957279997839599</v>
      </c>
      <c r="C7" s="60">
        <f>VLOOKUP($A7,'Occupancy Raw Data'!$B$6:$BE$43,'Occupancy Raw Data'!AH$1,FALSE)</f>
        <v>64.652483673956098</v>
      </c>
      <c r="D7" s="60">
        <f>VLOOKUP($A7,'Occupancy Raw Data'!$B$6:$BE$43,'Occupancy Raw Data'!AI$1,FALSE)</f>
        <v>71.850795036702607</v>
      </c>
      <c r="E7" s="60">
        <f>VLOOKUP($A7,'Occupancy Raw Data'!$B$6:$BE$43,'Occupancy Raw Data'!AJ$1,FALSE)</f>
        <v>72.867040402609405</v>
      </c>
      <c r="F7" s="60">
        <f>VLOOKUP($A7,'Occupancy Raw Data'!$B$6:$BE$43,'Occupancy Raw Data'!AK$1,FALSE)</f>
        <v>69.389407217016398</v>
      </c>
      <c r="G7" s="61">
        <f>VLOOKUP($A7,'Occupancy Raw Data'!$B$6:$BE$43,'Occupancy Raw Data'!AL$1,FALSE)</f>
        <v>68.144252712207205</v>
      </c>
      <c r="H7" s="60">
        <f>VLOOKUP($A7,'Occupancy Raw Data'!$B$6:$BE$43,'Occupancy Raw Data'!AN$1,FALSE)</f>
        <v>76.334329512771504</v>
      </c>
      <c r="I7" s="60">
        <f>VLOOKUP($A7,'Occupancy Raw Data'!$B$6:$BE$43,'Occupancy Raw Data'!AO$1,FALSE)</f>
        <v>81.7993744083076</v>
      </c>
      <c r="J7" s="61">
        <f>VLOOKUP($A7,'Occupancy Raw Data'!$B$6:$BE$43,'Occupancy Raw Data'!AP$1,FALSE)</f>
        <v>79.066851960539594</v>
      </c>
      <c r="K7" s="62">
        <f>VLOOKUP($A7,'Occupancy Raw Data'!$B$6:$BE$43,'Occupancy Raw Data'!AR$1,FALSE)</f>
        <v>71.265949044037399</v>
      </c>
      <c r="M7" s="59">
        <f>VLOOKUP($A7,'Occupancy Raw Data'!$B$6:$BE$43,'Occupancy Raw Data'!AT$1,FALSE)</f>
        <v>37.961948647486501</v>
      </c>
      <c r="N7" s="60">
        <f>VLOOKUP($A7,'Occupancy Raw Data'!$B$6:$BE$43,'Occupancy Raw Data'!AU$1,FALSE)</f>
        <v>55.776739061484101</v>
      </c>
      <c r="O7" s="60">
        <f>VLOOKUP($A7,'Occupancy Raw Data'!$B$6:$BE$43,'Occupancy Raw Data'!AV$1,FALSE)</f>
        <v>64.453517086160403</v>
      </c>
      <c r="P7" s="60">
        <f>VLOOKUP($A7,'Occupancy Raw Data'!$B$6:$BE$43,'Occupancy Raw Data'!AW$1,FALSE)</f>
        <v>61.7752156884358</v>
      </c>
      <c r="Q7" s="60">
        <f>VLOOKUP($A7,'Occupancy Raw Data'!$B$6:$BE$43,'Occupancy Raw Data'!AX$1,FALSE)</f>
        <v>49.579621821677698</v>
      </c>
      <c r="R7" s="61">
        <f>VLOOKUP($A7,'Occupancy Raw Data'!$B$6:$BE$43,'Occupancy Raw Data'!AY$1,FALSE)</f>
        <v>53.7980534109263</v>
      </c>
      <c r="S7" s="60">
        <f>VLOOKUP($A7,'Occupancy Raw Data'!$B$6:$BE$43,'Occupancy Raw Data'!BA$1,FALSE)</f>
        <v>31.198618672829799</v>
      </c>
      <c r="T7" s="60">
        <f>VLOOKUP($A7,'Occupancy Raw Data'!$B$6:$BE$43,'Occupancy Raw Data'!BB$1,FALSE)</f>
        <v>27.429648541514702</v>
      </c>
      <c r="U7" s="61">
        <f>VLOOKUP($A7,'Occupancy Raw Data'!$B$6:$BE$43,'Occupancy Raw Data'!BC$1,FALSE)</f>
        <v>29.221590619508099</v>
      </c>
      <c r="V7" s="62">
        <f>VLOOKUP($A7,'Occupancy Raw Data'!$B$6:$BE$43,'Occupancy Raw Data'!BE$1,FALSE)</f>
        <v>45.048651572794398</v>
      </c>
      <c r="X7" s="64">
        <f>VLOOKUP($A7,'ADR Raw Data'!$B$6:$BE$43,'ADR Raw Data'!AG$1,FALSE)</f>
        <v>162.32904629767501</v>
      </c>
      <c r="Y7" s="65">
        <f>VLOOKUP($A7,'ADR Raw Data'!$B$6:$BE$43,'ADR Raw Data'!AH$1,FALSE)</f>
        <v>177.83601965165801</v>
      </c>
      <c r="Z7" s="65">
        <f>VLOOKUP($A7,'ADR Raw Data'!$B$6:$BE$43,'ADR Raw Data'!AI$1,FALSE)</f>
        <v>183.25114500206701</v>
      </c>
      <c r="AA7" s="65">
        <f>VLOOKUP($A7,'ADR Raw Data'!$B$6:$BE$43,'ADR Raw Data'!AJ$1,FALSE)</f>
        <v>181.37512712975899</v>
      </c>
      <c r="AB7" s="65">
        <f>VLOOKUP($A7,'ADR Raw Data'!$B$6:$BE$43,'ADR Raw Data'!AK$1,FALSE)</f>
        <v>171.050893173112</v>
      </c>
      <c r="AC7" s="66">
        <f>VLOOKUP($A7,'ADR Raw Data'!$B$6:$BE$43,'ADR Raw Data'!AL$1,FALSE)</f>
        <v>175.533408806393</v>
      </c>
      <c r="AD7" s="65">
        <f>VLOOKUP($A7,'ADR Raw Data'!$B$6:$BE$43,'ADR Raw Data'!AN$1,FALSE)</f>
        <v>165.97489553935901</v>
      </c>
      <c r="AE7" s="65">
        <f>VLOOKUP($A7,'ADR Raw Data'!$B$6:$BE$43,'ADR Raw Data'!AO$1,FALSE)</f>
        <v>169.58300876124699</v>
      </c>
      <c r="AF7" s="66">
        <f>VLOOKUP($A7,'ADR Raw Data'!$B$6:$BE$43,'ADR Raw Data'!AP$1,FALSE)</f>
        <v>167.84129970890999</v>
      </c>
      <c r="AG7" s="67">
        <f>VLOOKUP($A7,'ADR Raw Data'!$B$6:$BE$43,'ADR Raw Data'!AR$1,FALSE)</f>
        <v>173.094348915908</v>
      </c>
      <c r="AI7" s="59">
        <f>VLOOKUP($A7,'ADR Raw Data'!$B$6:$BE$43,'ADR Raw Data'!AT$1,FALSE)</f>
        <v>45.513082612858703</v>
      </c>
      <c r="AJ7" s="60">
        <f>VLOOKUP($A7,'ADR Raw Data'!$B$6:$BE$43,'ADR Raw Data'!AU$1,FALSE)</f>
        <v>59.9432215135636</v>
      </c>
      <c r="AK7" s="60">
        <f>VLOOKUP($A7,'ADR Raw Data'!$B$6:$BE$43,'ADR Raw Data'!AV$1,FALSE)</f>
        <v>62.733888995656798</v>
      </c>
      <c r="AL7" s="60">
        <f>VLOOKUP($A7,'ADR Raw Data'!$B$6:$BE$43,'ADR Raw Data'!AW$1,FALSE)</f>
        <v>61.859071358307403</v>
      </c>
      <c r="AM7" s="60">
        <f>VLOOKUP($A7,'ADR Raw Data'!$B$6:$BE$43,'ADR Raw Data'!AX$1,FALSE)</f>
        <v>54.142512844884997</v>
      </c>
      <c r="AN7" s="61">
        <f>VLOOKUP($A7,'ADR Raw Data'!$B$6:$BE$43,'ADR Raw Data'!AY$1,FALSE)</f>
        <v>57.184262895953303</v>
      </c>
      <c r="AO7" s="60">
        <f>VLOOKUP($A7,'ADR Raw Data'!$B$6:$BE$43,'ADR Raw Data'!BA$1,FALSE)</f>
        <v>41.3362159627642</v>
      </c>
      <c r="AP7" s="60">
        <f>VLOOKUP($A7,'ADR Raw Data'!$B$6:$BE$43,'ADR Raw Data'!BB$1,FALSE)</f>
        <v>40.041956929187997</v>
      </c>
      <c r="AQ7" s="61">
        <f>VLOOKUP($A7,'ADR Raw Data'!$B$6:$BE$43,'ADR Raw Data'!BC$1,FALSE)</f>
        <v>40.625414360837198</v>
      </c>
      <c r="AR7" s="62">
        <f>VLOOKUP($A7,'ADR Raw Data'!$B$6:$BE$43,'ADR Raw Data'!BE$1,FALSE)</f>
        <v>51.296399059873202</v>
      </c>
      <c r="AT7" s="64">
        <f>VLOOKUP($A7,'RevPAR Raw Data'!$B$6:$BE$43,'RevPAR Raw Data'!AG$1,FALSE)</f>
        <v>100.574661732473</v>
      </c>
      <c r="AU7" s="65">
        <f>VLOOKUP($A7,'RevPAR Raw Data'!$B$6:$BE$43,'RevPAR Raw Data'!AH$1,FALSE)</f>
        <v>114.97540357170099</v>
      </c>
      <c r="AV7" s="65">
        <f>VLOOKUP($A7,'RevPAR Raw Data'!$B$6:$BE$43,'RevPAR Raw Data'!AI$1,FALSE)</f>
        <v>131.66740459784501</v>
      </c>
      <c r="AW7" s="65">
        <f>VLOOKUP($A7,'RevPAR Raw Data'!$B$6:$BE$43,'RevPAR Raw Data'!AJ$1,FALSE)</f>
        <v>132.16268716592501</v>
      </c>
      <c r="AX7" s="65">
        <f>VLOOKUP($A7,'RevPAR Raw Data'!$B$6:$BE$43,'RevPAR Raw Data'!AK$1,FALSE)</f>
        <v>118.691200812234</v>
      </c>
      <c r="AY7" s="66">
        <f>VLOOKUP($A7,'RevPAR Raw Data'!$B$6:$BE$43,'RevPAR Raw Data'!AL$1,FALSE)</f>
        <v>119.61592969138</v>
      </c>
      <c r="AZ7" s="65">
        <f>VLOOKUP($A7,'RevPAR Raw Data'!$B$6:$BE$43,'RevPAR Raw Data'!AN$1,FALSE)</f>
        <v>126.695823669493</v>
      </c>
      <c r="BA7" s="65">
        <f>VLOOKUP($A7,'RevPAR Raw Data'!$B$6:$BE$43,'RevPAR Raw Data'!AO$1,FALSE)</f>
        <v>138.71784026948501</v>
      </c>
      <c r="BB7" s="66">
        <f>VLOOKUP($A7,'RevPAR Raw Data'!$B$6:$BE$43,'RevPAR Raw Data'!AP$1,FALSE)</f>
        <v>132.706831969489</v>
      </c>
      <c r="BC7" s="67">
        <f>VLOOKUP($A7,'RevPAR Raw Data'!$B$6:$BE$43,'RevPAR Raw Data'!AR$1,FALSE)</f>
        <v>123.357330496519</v>
      </c>
      <c r="BE7" s="59">
        <f>VLOOKUP($A7,'RevPAR Raw Data'!$B$6:$BE$43,'RevPAR Raw Data'!AT$1,FALSE)</f>
        <v>100.75268430972601</v>
      </c>
      <c r="BF7" s="60">
        <f>VLOOKUP($A7,'RevPAR Raw Data'!$B$6:$BE$43,'RevPAR Raw Data'!AU$1,FALSE)</f>
        <v>149.154334823715</v>
      </c>
      <c r="BG7" s="60">
        <f>VLOOKUP($A7,'RevPAR Raw Data'!$B$6:$BE$43,'RevPAR Raw Data'!AV$1,FALSE)</f>
        <v>167.62160394444501</v>
      </c>
      <c r="BH7" s="60">
        <f>VLOOKUP($A7,'RevPAR Raw Data'!$B$6:$BE$43,'RevPAR Raw Data'!AW$1,FALSE)</f>
        <v>161.84786180120099</v>
      </c>
      <c r="BI7" s="60">
        <f>VLOOKUP($A7,'RevPAR Raw Data'!$B$6:$BE$43,'RevPAR Raw Data'!AX$1,FALSE)</f>
        <v>130.56578777980999</v>
      </c>
      <c r="BJ7" s="61">
        <f>VLOOKUP($A7,'RevPAR Raw Data'!$B$6:$BE$43,'RevPAR Raw Data'!AY$1,FALSE)</f>
        <v>141.74633660228901</v>
      </c>
      <c r="BK7" s="60">
        <f>VLOOKUP($A7,'RevPAR Raw Data'!$B$6:$BE$43,'RevPAR Raw Data'!BA$1,FALSE)</f>
        <v>85.431163027594295</v>
      </c>
      <c r="BL7" s="60">
        <f>VLOOKUP($A7,'RevPAR Raw Data'!$B$6:$BE$43,'RevPAR Raw Data'!BB$1,FALSE)</f>
        <v>78.454973525523698</v>
      </c>
      <c r="BM7" s="61">
        <f>VLOOKUP($A7,'RevPAR Raw Data'!$B$6:$BE$43,'RevPAR Raw Data'!BC$1,FALSE)</f>
        <v>81.718397252347998</v>
      </c>
      <c r="BN7" s="62">
        <f>VLOOKUP($A7,'RevPAR Raw Data'!$B$6:$BE$43,'RevPAR Raw Data'!BE$1,FALSE)</f>
        <v>119.45338671454</v>
      </c>
    </row>
    <row r="8" spans="1:66" x14ac:dyDescent="0.25">
      <c r="A8" s="76" t="s">
        <v>89</v>
      </c>
      <c r="B8" s="59">
        <f>VLOOKUP($A8,'Occupancy Raw Data'!$B$6:$BE$43,'Occupancy Raw Data'!AG$1,FALSE)</f>
        <v>68.0318163097199</v>
      </c>
      <c r="C8" s="60">
        <f>VLOOKUP($A8,'Occupancy Raw Data'!$B$6:$BE$43,'Occupancy Raw Data'!AH$1,FALSE)</f>
        <v>71.555807248764395</v>
      </c>
      <c r="D8" s="60">
        <f>VLOOKUP($A8,'Occupancy Raw Data'!$B$6:$BE$43,'Occupancy Raw Data'!AI$1,FALSE)</f>
        <v>80.899917627677098</v>
      </c>
      <c r="E8" s="60">
        <f>VLOOKUP($A8,'Occupancy Raw Data'!$B$6:$BE$43,'Occupancy Raw Data'!AJ$1,FALSE)</f>
        <v>82.261635090609502</v>
      </c>
      <c r="F8" s="60">
        <f>VLOOKUP($A8,'Occupancy Raw Data'!$B$6:$BE$43,'Occupancy Raw Data'!AK$1,FALSE)</f>
        <v>78.737644151564993</v>
      </c>
      <c r="G8" s="61">
        <f>VLOOKUP($A8,'Occupancy Raw Data'!$B$6:$BE$43,'Occupancy Raw Data'!AL$1,FALSE)</f>
        <v>76.297364085667198</v>
      </c>
      <c r="H8" s="60">
        <f>VLOOKUP($A8,'Occupancy Raw Data'!$B$6:$BE$43,'Occupancy Raw Data'!AN$1,FALSE)</f>
        <v>80.763488467874694</v>
      </c>
      <c r="I8" s="60">
        <f>VLOOKUP($A8,'Occupancy Raw Data'!$B$6:$BE$43,'Occupancy Raw Data'!AO$1,FALSE)</f>
        <v>81.762252883031294</v>
      </c>
      <c r="J8" s="61">
        <f>VLOOKUP($A8,'Occupancy Raw Data'!$B$6:$BE$43,'Occupancy Raw Data'!AP$1,FALSE)</f>
        <v>81.262870675453001</v>
      </c>
      <c r="K8" s="62">
        <f>VLOOKUP($A8,'Occupancy Raw Data'!$B$6:$BE$43,'Occupancy Raw Data'!AR$1,FALSE)</f>
        <v>77.716080254177399</v>
      </c>
      <c r="M8" s="59">
        <f>VLOOKUP($A8,'Occupancy Raw Data'!$B$6:$BE$43,'Occupancy Raw Data'!AT$1,FALSE)</f>
        <v>76.193706266161101</v>
      </c>
      <c r="N8" s="60">
        <f>VLOOKUP($A8,'Occupancy Raw Data'!$B$6:$BE$43,'Occupancy Raw Data'!AU$1,FALSE)</f>
        <v>106.348372557427</v>
      </c>
      <c r="O8" s="60">
        <f>VLOOKUP($A8,'Occupancy Raw Data'!$B$6:$BE$43,'Occupancy Raw Data'!AV$1,FALSE)</f>
        <v>123.843869839044</v>
      </c>
      <c r="P8" s="60">
        <f>VLOOKUP($A8,'Occupancy Raw Data'!$B$6:$BE$43,'Occupancy Raw Data'!AW$1,FALSE)</f>
        <v>113.515470666688</v>
      </c>
      <c r="Q8" s="60">
        <f>VLOOKUP($A8,'Occupancy Raw Data'!$B$6:$BE$43,'Occupancy Raw Data'!AX$1,FALSE)</f>
        <v>89.094810653761499</v>
      </c>
      <c r="R8" s="61">
        <f>VLOOKUP($A8,'Occupancy Raw Data'!$B$6:$BE$43,'Occupancy Raw Data'!AY$1,FALSE)</f>
        <v>101.209477688044</v>
      </c>
      <c r="S8" s="60">
        <f>VLOOKUP($A8,'Occupancy Raw Data'!$B$6:$BE$43,'Occupancy Raw Data'!BA$1,FALSE)</f>
        <v>57.971808465302999</v>
      </c>
      <c r="T8" s="60">
        <f>VLOOKUP($A8,'Occupancy Raw Data'!$B$6:$BE$43,'Occupancy Raw Data'!BB$1,FALSE)</f>
        <v>43.446690079748002</v>
      </c>
      <c r="U8" s="61">
        <f>VLOOKUP($A8,'Occupancy Raw Data'!$B$6:$BE$43,'Occupancy Raw Data'!BC$1,FALSE)</f>
        <v>50.314758747226797</v>
      </c>
      <c r="V8" s="62">
        <f>VLOOKUP($A8,'Occupancy Raw Data'!$B$6:$BE$43,'Occupancy Raw Data'!BE$1,FALSE)</f>
        <v>82.725961984600502</v>
      </c>
      <c r="X8" s="64">
        <f>VLOOKUP($A8,'ADR Raw Data'!$B$6:$BE$43,'ADR Raw Data'!AG$1,FALSE)</f>
        <v>166.850001135116</v>
      </c>
      <c r="Y8" s="65">
        <f>VLOOKUP($A8,'ADR Raw Data'!$B$6:$BE$43,'ADR Raw Data'!AH$1,FALSE)</f>
        <v>193.723672926109</v>
      </c>
      <c r="Z8" s="65">
        <f>VLOOKUP($A8,'ADR Raw Data'!$B$6:$BE$43,'ADR Raw Data'!AI$1,FALSE)</f>
        <v>202.76191835306</v>
      </c>
      <c r="AA8" s="65">
        <f>VLOOKUP($A8,'ADR Raw Data'!$B$6:$BE$43,'ADR Raw Data'!AJ$1,FALSE)</f>
        <v>200.56745845980501</v>
      </c>
      <c r="AB8" s="65">
        <f>VLOOKUP($A8,'ADR Raw Data'!$B$6:$BE$43,'ADR Raw Data'!AK$1,FALSE)</f>
        <v>183.87791584935201</v>
      </c>
      <c r="AC8" s="66">
        <f>VLOOKUP($A8,'ADR Raw Data'!$B$6:$BE$43,'ADR Raw Data'!AL$1,FALSE)</f>
        <v>190.29151734142999</v>
      </c>
      <c r="AD8" s="65">
        <f>VLOOKUP($A8,'ADR Raw Data'!$B$6:$BE$43,'ADR Raw Data'!AN$1,FALSE)</f>
        <v>157.981541992031</v>
      </c>
      <c r="AE8" s="65">
        <f>VLOOKUP($A8,'ADR Raw Data'!$B$6:$BE$43,'ADR Raw Data'!AO$1,FALSE)</f>
        <v>159.752740924975</v>
      </c>
      <c r="AF8" s="66">
        <f>VLOOKUP($A8,'ADR Raw Data'!$B$6:$BE$43,'ADR Raw Data'!AP$1,FALSE)</f>
        <v>158.872583705533</v>
      </c>
      <c r="AG8" s="67">
        <f>VLOOKUP($A8,'ADR Raw Data'!$B$6:$BE$43,'ADR Raw Data'!AR$1,FALSE)</f>
        <v>180.90499607264101</v>
      </c>
      <c r="AI8" s="59">
        <f>VLOOKUP($A8,'ADR Raw Data'!$B$6:$BE$43,'ADR Raw Data'!AT$1,FALSE)</f>
        <v>44.475419122765999</v>
      </c>
      <c r="AJ8" s="60">
        <f>VLOOKUP($A8,'ADR Raw Data'!$B$6:$BE$43,'ADR Raw Data'!AU$1,FALSE)</f>
        <v>51.867378596544803</v>
      </c>
      <c r="AK8" s="60">
        <f>VLOOKUP($A8,'ADR Raw Data'!$B$6:$BE$43,'ADR Raw Data'!AV$1,FALSE)</f>
        <v>53.872750087943103</v>
      </c>
      <c r="AL8" s="60">
        <f>VLOOKUP($A8,'ADR Raw Data'!$B$6:$BE$43,'ADR Raw Data'!AW$1,FALSE)</f>
        <v>53.209634034472103</v>
      </c>
      <c r="AM8" s="60">
        <f>VLOOKUP($A8,'ADR Raw Data'!$B$6:$BE$43,'ADR Raw Data'!AX$1,FALSE)</f>
        <v>48.983359326332</v>
      </c>
      <c r="AN8" s="61">
        <f>VLOOKUP($A8,'ADR Raw Data'!$B$6:$BE$43,'ADR Raw Data'!AY$1,FALSE)</f>
        <v>51.413835916314397</v>
      </c>
      <c r="AO8" s="60">
        <f>VLOOKUP($A8,'ADR Raw Data'!$B$6:$BE$43,'ADR Raw Data'!BA$1,FALSE)</f>
        <v>45.328434198239997</v>
      </c>
      <c r="AP8" s="60">
        <f>VLOOKUP($A8,'ADR Raw Data'!$B$6:$BE$43,'ADR Raw Data'!BB$1,FALSE)</f>
        <v>46.766852327042699</v>
      </c>
      <c r="AQ8" s="61">
        <f>VLOOKUP($A8,'ADR Raw Data'!$B$6:$BE$43,'ADR Raw Data'!BC$1,FALSE)</f>
        <v>46.047957341677503</v>
      </c>
      <c r="AR8" s="62">
        <f>VLOOKUP($A8,'ADR Raw Data'!$B$6:$BE$43,'ADR Raw Data'!BE$1,FALSE)</f>
        <v>51.333601668756998</v>
      </c>
      <c r="AT8" s="64">
        <f>VLOOKUP($A8,'RevPAR Raw Data'!$B$6:$BE$43,'RevPAR Raw Data'!AG$1,FALSE)</f>
        <v>113.51108628500801</v>
      </c>
      <c r="AU8" s="65">
        <f>VLOOKUP($A8,'RevPAR Raw Data'!$B$6:$BE$43,'RevPAR Raw Data'!AH$1,FALSE)</f>
        <v>138.62053799423299</v>
      </c>
      <c r="AV8" s="65">
        <f>VLOOKUP($A8,'RevPAR Raw Data'!$B$6:$BE$43,'RevPAR Raw Data'!AI$1,FALSE)</f>
        <v>164.03422492792399</v>
      </c>
      <c r="AW8" s="65">
        <f>VLOOKUP($A8,'RevPAR Raw Data'!$B$6:$BE$43,'RevPAR Raw Data'!AJ$1,FALSE)</f>
        <v>164.99007078871401</v>
      </c>
      <c r="AX8" s="65">
        <f>VLOOKUP($A8,'RevPAR Raw Data'!$B$6:$BE$43,'RevPAR Raw Data'!AK$1,FALSE)</f>
        <v>144.78113905477699</v>
      </c>
      <c r="AY8" s="66">
        <f>VLOOKUP($A8,'RevPAR Raw Data'!$B$6:$BE$43,'RevPAR Raw Data'!AL$1,FALSE)</f>
        <v>145.18741181013101</v>
      </c>
      <c r="AZ8" s="65">
        <f>VLOOKUP($A8,'RevPAR Raw Data'!$B$6:$BE$43,'RevPAR Raw Data'!AN$1,FALSE)</f>
        <v>127.591404448105</v>
      </c>
      <c r="BA8" s="65">
        <f>VLOOKUP($A8,'RevPAR Raw Data'!$B$6:$BE$43,'RevPAR Raw Data'!AO$1,FALSE)</f>
        <v>130.617440022652</v>
      </c>
      <c r="BB8" s="66">
        <f>VLOOKUP($A8,'RevPAR Raw Data'!$B$6:$BE$43,'RevPAR Raw Data'!AP$1,FALSE)</f>
        <v>129.104422235378</v>
      </c>
      <c r="BC8" s="67">
        <f>VLOOKUP($A8,'RevPAR Raw Data'!$B$6:$BE$43,'RevPAR Raw Data'!AR$1,FALSE)</f>
        <v>140.59227193162999</v>
      </c>
      <c r="BE8" s="59">
        <f>VLOOKUP($A8,'RevPAR Raw Data'!$B$6:$BE$43,'RevPAR Raw Data'!AT$1,FALSE)</f>
        <v>154.556595595971</v>
      </c>
      <c r="BF8" s="60">
        <f>VLOOKUP($A8,'RevPAR Raw Data'!$B$6:$BE$43,'RevPAR Raw Data'!AU$1,FALSE)</f>
        <v>213.37586417959699</v>
      </c>
      <c r="BG8" s="60">
        <f>VLOOKUP($A8,'RevPAR Raw Data'!$B$6:$BE$43,'RevPAR Raw Data'!AV$1,FALSE)</f>
        <v>244.43471842461301</v>
      </c>
      <c r="BH8" s="60">
        <f>VLOOKUP($A8,'RevPAR Raw Data'!$B$6:$BE$43,'RevPAR Raw Data'!AW$1,FALSE)</f>
        <v>227.12627121541399</v>
      </c>
      <c r="BI8" s="60">
        <f>VLOOKUP($A8,'RevPAR Raw Data'!$B$6:$BE$43,'RevPAR Raw Data'!AX$1,FALSE)</f>
        <v>181.71980122374001</v>
      </c>
      <c r="BJ8" s="61">
        <f>VLOOKUP($A8,'RevPAR Raw Data'!$B$6:$BE$43,'RevPAR Raw Data'!AY$1,FALSE)</f>
        <v>204.65898839464799</v>
      </c>
      <c r="BK8" s="60">
        <f>VLOOKUP($A8,'RevPAR Raw Data'!$B$6:$BE$43,'RevPAR Raw Data'!BA$1,FALSE)</f>
        <v>129.577955717267</v>
      </c>
      <c r="BL8" s="60">
        <f>VLOOKUP($A8,'RevPAR Raw Data'!$B$6:$BE$43,'RevPAR Raw Data'!BB$1,FALSE)</f>
        <v>110.532191797374</v>
      </c>
      <c r="BM8" s="61">
        <f>VLOOKUP($A8,'RevPAR Raw Data'!$B$6:$BE$43,'RevPAR Raw Data'!BC$1,FALSE)</f>
        <v>119.53163473339499</v>
      </c>
      <c r="BN8" s="62">
        <f>VLOOKUP($A8,'RevPAR Raw Data'!$B$6:$BE$43,'RevPAR Raw Data'!BE$1,FALSE)</f>
        <v>176.52577945517899</v>
      </c>
    </row>
    <row r="9" spans="1:66" x14ac:dyDescent="0.25">
      <c r="A9" s="76" t="s">
        <v>90</v>
      </c>
      <c r="B9" s="59">
        <f>VLOOKUP($A9,'Occupancy Raw Data'!$B$6:$BE$43,'Occupancy Raw Data'!AG$1,FALSE)</f>
        <v>64.998805827561398</v>
      </c>
      <c r="C9" s="60">
        <f>VLOOKUP($A9,'Occupancy Raw Data'!$B$6:$BE$43,'Occupancy Raw Data'!AH$1,FALSE)</f>
        <v>67.002030093145393</v>
      </c>
      <c r="D9" s="60">
        <f>VLOOKUP($A9,'Occupancy Raw Data'!$B$6:$BE$43,'Occupancy Raw Data'!AI$1,FALSE)</f>
        <v>74.134224982087403</v>
      </c>
      <c r="E9" s="60">
        <f>VLOOKUP($A9,'Occupancy Raw Data'!$B$6:$BE$43,'Occupancy Raw Data'!AJ$1,FALSE)</f>
        <v>75.1015046572725</v>
      </c>
      <c r="F9" s="60">
        <f>VLOOKUP($A9,'Occupancy Raw Data'!$B$6:$BE$43,'Occupancy Raw Data'!AK$1,FALSE)</f>
        <v>73.044542631956006</v>
      </c>
      <c r="G9" s="61">
        <f>VLOOKUP($A9,'Occupancy Raw Data'!$B$6:$BE$43,'Occupancy Raw Data'!AL$1,FALSE)</f>
        <v>70.856221638404506</v>
      </c>
      <c r="H9" s="60">
        <f>VLOOKUP($A9,'Occupancy Raw Data'!$B$6:$BE$43,'Occupancy Raw Data'!AN$1,FALSE)</f>
        <v>80.466324337234198</v>
      </c>
      <c r="I9" s="60">
        <f>VLOOKUP($A9,'Occupancy Raw Data'!$B$6:$BE$43,'Occupancy Raw Data'!AO$1,FALSE)</f>
        <v>87.019345593503701</v>
      </c>
      <c r="J9" s="61">
        <f>VLOOKUP($A9,'Occupancy Raw Data'!$B$6:$BE$43,'Occupancy Raw Data'!AP$1,FALSE)</f>
        <v>83.7428349653689</v>
      </c>
      <c r="K9" s="62">
        <f>VLOOKUP($A9,'Occupancy Raw Data'!$B$6:$BE$43,'Occupancy Raw Data'!AR$1,FALSE)</f>
        <v>74.538111160394394</v>
      </c>
      <c r="M9" s="59">
        <f>VLOOKUP($A9,'Occupancy Raw Data'!$B$6:$BE$43,'Occupancy Raw Data'!AT$1,FALSE)</f>
        <v>38.114280257960402</v>
      </c>
      <c r="N9" s="60">
        <f>VLOOKUP($A9,'Occupancy Raw Data'!$B$6:$BE$43,'Occupancy Raw Data'!AU$1,FALSE)</f>
        <v>52.4661995109591</v>
      </c>
      <c r="O9" s="60">
        <f>VLOOKUP($A9,'Occupancy Raw Data'!$B$6:$BE$43,'Occupancy Raw Data'!AV$1,FALSE)</f>
        <v>58.423308988180203</v>
      </c>
      <c r="P9" s="60">
        <f>VLOOKUP($A9,'Occupancy Raw Data'!$B$6:$BE$43,'Occupancy Raw Data'!AW$1,FALSE)</f>
        <v>57.803373201563403</v>
      </c>
      <c r="Q9" s="60">
        <f>VLOOKUP($A9,'Occupancy Raw Data'!$B$6:$BE$43,'Occupancy Raw Data'!AX$1,FALSE)</f>
        <v>47.893952216315</v>
      </c>
      <c r="R9" s="61">
        <f>VLOOKUP($A9,'Occupancy Raw Data'!$B$6:$BE$43,'Occupancy Raw Data'!AY$1,FALSE)</f>
        <v>50.896764096270502</v>
      </c>
      <c r="S9" s="60">
        <f>VLOOKUP($A9,'Occupancy Raw Data'!$B$6:$BE$43,'Occupancy Raw Data'!BA$1,FALSE)</f>
        <v>31.749508202387499</v>
      </c>
      <c r="T9" s="60">
        <f>VLOOKUP($A9,'Occupancy Raw Data'!$B$6:$BE$43,'Occupancy Raw Data'!BB$1,FALSE)</f>
        <v>26.252658353890698</v>
      </c>
      <c r="U9" s="61">
        <f>VLOOKUP($A9,'Occupancy Raw Data'!$B$6:$BE$43,'Occupancy Raw Data'!BC$1,FALSE)</f>
        <v>28.8351307159523</v>
      </c>
      <c r="V9" s="62">
        <f>VLOOKUP($A9,'Occupancy Raw Data'!$B$6:$BE$43,'Occupancy Raw Data'!BE$1,FALSE)</f>
        <v>43.034538326318099</v>
      </c>
      <c r="X9" s="64">
        <f>VLOOKUP($A9,'ADR Raw Data'!$B$6:$BE$43,'ADR Raw Data'!AG$1,FALSE)</f>
        <v>136.01332399411999</v>
      </c>
      <c r="Y9" s="65">
        <f>VLOOKUP($A9,'ADR Raw Data'!$B$6:$BE$43,'ADR Raw Data'!AH$1,FALSE)</f>
        <v>148.66770841687801</v>
      </c>
      <c r="Z9" s="65">
        <f>VLOOKUP($A9,'ADR Raw Data'!$B$6:$BE$43,'ADR Raw Data'!AI$1,FALSE)</f>
        <v>155.58247462950999</v>
      </c>
      <c r="AA9" s="65">
        <f>VLOOKUP($A9,'ADR Raw Data'!$B$6:$BE$43,'ADR Raw Data'!AJ$1,FALSE)</f>
        <v>155.02895889648499</v>
      </c>
      <c r="AB9" s="65">
        <f>VLOOKUP($A9,'ADR Raw Data'!$B$6:$BE$43,'ADR Raw Data'!AK$1,FALSE)</f>
        <v>146.947485592839</v>
      </c>
      <c r="AC9" s="66">
        <f>VLOOKUP($A9,'ADR Raw Data'!$B$6:$BE$43,'ADR Raw Data'!AL$1,FALSE)</f>
        <v>148.786787730681</v>
      </c>
      <c r="AD9" s="65">
        <f>VLOOKUP($A9,'ADR Raw Data'!$B$6:$BE$43,'ADR Raw Data'!AN$1,FALSE)</f>
        <v>143.16791451786401</v>
      </c>
      <c r="AE9" s="65">
        <f>VLOOKUP($A9,'ADR Raw Data'!$B$6:$BE$43,'ADR Raw Data'!AO$1,FALSE)</f>
        <v>146.18561788115801</v>
      </c>
      <c r="AF9" s="66">
        <f>VLOOKUP($A9,'ADR Raw Data'!$B$6:$BE$43,'ADR Raw Data'!AP$1,FALSE)</f>
        <v>144.73580132261401</v>
      </c>
      <c r="AG9" s="67">
        <f>VLOOKUP($A9,'ADR Raw Data'!$B$6:$BE$43,'ADR Raw Data'!AR$1,FALSE)</f>
        <v>147.48643247449499</v>
      </c>
      <c r="AI9" s="59">
        <f>VLOOKUP($A9,'ADR Raw Data'!$B$6:$BE$43,'ADR Raw Data'!AT$1,FALSE)</f>
        <v>32.444637904147903</v>
      </c>
      <c r="AJ9" s="60">
        <f>VLOOKUP($A9,'ADR Raw Data'!$B$6:$BE$43,'ADR Raw Data'!AU$1,FALSE)</f>
        <v>42.430073770921297</v>
      </c>
      <c r="AK9" s="60">
        <f>VLOOKUP($A9,'ADR Raw Data'!$B$6:$BE$43,'ADR Raw Data'!AV$1,FALSE)</f>
        <v>45.148438945355103</v>
      </c>
      <c r="AL9" s="60">
        <f>VLOOKUP($A9,'ADR Raw Data'!$B$6:$BE$43,'ADR Raw Data'!AW$1,FALSE)</f>
        <v>43.831881051578399</v>
      </c>
      <c r="AM9" s="60">
        <f>VLOOKUP($A9,'ADR Raw Data'!$B$6:$BE$43,'ADR Raw Data'!AX$1,FALSE)</f>
        <v>38.156222519050097</v>
      </c>
      <c r="AN9" s="61">
        <f>VLOOKUP($A9,'ADR Raw Data'!$B$6:$BE$43,'ADR Raw Data'!AY$1,FALSE)</f>
        <v>40.7510396662842</v>
      </c>
      <c r="AO9" s="60">
        <f>VLOOKUP($A9,'ADR Raw Data'!$B$6:$BE$43,'ADR Raw Data'!BA$1,FALSE)</f>
        <v>33.688242008933798</v>
      </c>
      <c r="AP9" s="60">
        <f>VLOOKUP($A9,'ADR Raw Data'!$B$6:$BE$43,'ADR Raw Data'!BB$1,FALSE)</f>
        <v>33.369195816617903</v>
      </c>
      <c r="AQ9" s="61">
        <f>VLOOKUP($A9,'ADR Raw Data'!$B$6:$BE$43,'ADR Raw Data'!BC$1,FALSE)</f>
        <v>33.487662146092298</v>
      </c>
      <c r="AR9" s="62">
        <f>VLOOKUP($A9,'ADR Raw Data'!$B$6:$BE$43,'ADR Raw Data'!BE$1,FALSE)</f>
        <v>38.254461217048998</v>
      </c>
      <c r="AT9" s="64">
        <f>VLOOKUP($A9,'RevPAR Raw Data'!$B$6:$BE$43,'RevPAR Raw Data'!AG$1,FALSE)</f>
        <v>88.407036362550699</v>
      </c>
      <c r="AU9" s="65">
        <f>VLOOKUP($A9,'RevPAR Raw Data'!$B$6:$BE$43,'RevPAR Raw Data'!AH$1,FALSE)</f>
        <v>99.610382732266501</v>
      </c>
      <c r="AV9" s="65">
        <f>VLOOKUP($A9,'RevPAR Raw Data'!$B$6:$BE$43,'RevPAR Raw Data'!AI$1,FALSE)</f>
        <v>115.33986177454</v>
      </c>
      <c r="AW9" s="65">
        <f>VLOOKUP($A9,'RevPAR Raw Data'!$B$6:$BE$43,'RevPAR Raw Data'!AJ$1,FALSE)</f>
        <v>116.429080785765</v>
      </c>
      <c r="AX9" s="65">
        <f>VLOOKUP($A9,'RevPAR Raw Data'!$B$6:$BE$43,'RevPAR Raw Data'!AK$1,FALSE)</f>
        <v>107.337118760449</v>
      </c>
      <c r="AY9" s="66">
        <f>VLOOKUP($A9,'RevPAR Raw Data'!$B$6:$BE$43,'RevPAR Raw Data'!AL$1,FALSE)</f>
        <v>105.424696083114</v>
      </c>
      <c r="AZ9" s="65">
        <f>VLOOKUP($A9,'RevPAR Raw Data'!$B$6:$BE$43,'RevPAR Raw Data'!AN$1,FALSE)</f>
        <v>115.201958442799</v>
      </c>
      <c r="BA9" s="65">
        <f>VLOOKUP($A9,'RevPAR Raw Data'!$B$6:$BE$43,'RevPAR Raw Data'!AO$1,FALSE)</f>
        <v>127.209768032003</v>
      </c>
      <c r="BB9" s="66">
        <f>VLOOKUP($A9,'RevPAR Raw Data'!$B$6:$BE$43,'RevPAR Raw Data'!AP$1,FALSE)</f>
        <v>121.205863237401</v>
      </c>
      <c r="BC9" s="67">
        <f>VLOOKUP($A9,'RevPAR Raw Data'!$B$6:$BE$43,'RevPAR Raw Data'!AR$1,FALSE)</f>
        <v>109.93360098433899</v>
      </c>
      <c r="BE9" s="59">
        <f>VLOOKUP($A9,'RevPAR Raw Data'!$B$6:$BE$43,'RevPAR Raw Data'!AT$1,FALSE)</f>
        <v>82.924958381575806</v>
      </c>
      <c r="BF9" s="60">
        <f>VLOOKUP($A9,'RevPAR Raw Data'!$B$6:$BE$43,'RevPAR Raw Data'!AU$1,FALSE)</f>
        <v>117.157720439179</v>
      </c>
      <c r="BG9" s="60">
        <f>VLOOKUP($A9,'RevPAR Raw Data'!$B$6:$BE$43,'RevPAR Raw Data'!AV$1,FALSE)</f>
        <v>129.94895992191999</v>
      </c>
      <c r="BH9" s="60">
        <f>VLOOKUP($A9,'RevPAR Raw Data'!$B$6:$BE$43,'RevPAR Raw Data'!AW$1,FALSE)</f>
        <v>126.97156003865101</v>
      </c>
      <c r="BI9" s="60">
        <f>VLOOKUP($A9,'RevPAR Raw Data'!$B$6:$BE$43,'RevPAR Raw Data'!AX$1,FALSE)</f>
        <v>104.32469771618899</v>
      </c>
      <c r="BJ9" s="61">
        <f>VLOOKUP($A9,'RevPAR Raw Data'!$B$6:$BE$43,'RevPAR Raw Data'!AY$1,FALSE)</f>
        <v>112.388764288281</v>
      </c>
      <c r="BK9" s="60">
        <f>VLOOKUP($A9,'RevPAR Raw Data'!$B$6:$BE$43,'RevPAR Raw Data'!BA$1,FALSE)</f>
        <v>76.133601371188107</v>
      </c>
      <c r="BL9" s="60">
        <f>VLOOKUP($A9,'RevPAR Raw Data'!$B$6:$BE$43,'RevPAR Raw Data'!BB$1,FALSE)</f>
        <v>68.382155143686205</v>
      </c>
      <c r="BM9" s="61">
        <f>VLOOKUP($A9,'RevPAR Raw Data'!$B$6:$BE$43,'RevPAR Raw Data'!BC$1,FALSE)</f>
        <v>71.979004015586796</v>
      </c>
      <c r="BN9" s="62">
        <f>VLOOKUP($A9,'RevPAR Raw Data'!$B$6:$BE$43,'RevPAR Raw Data'!BE$1,FALSE)</f>
        <v>97.751630317344706</v>
      </c>
    </row>
    <row r="10" spans="1:66" x14ac:dyDescent="0.25">
      <c r="A10" s="76" t="s">
        <v>26</v>
      </c>
      <c r="B10" s="59">
        <f>VLOOKUP($A10,'Occupancy Raw Data'!$B$6:$BE$43,'Occupancy Raw Data'!AG$1,FALSE)</f>
        <v>57.0278602420643</v>
      </c>
      <c r="C10" s="60">
        <f>VLOOKUP($A10,'Occupancy Raw Data'!$B$6:$BE$43,'Occupancy Raw Data'!AH$1,FALSE)</f>
        <v>61.423841059602601</v>
      </c>
      <c r="D10" s="60">
        <f>VLOOKUP($A10,'Occupancy Raw Data'!$B$6:$BE$43,'Occupancy Raw Data'!AI$1,FALSE)</f>
        <v>71.457524548983699</v>
      </c>
      <c r="E10" s="60">
        <f>VLOOKUP($A10,'Occupancy Raw Data'!$B$6:$BE$43,'Occupancy Raw Data'!AJ$1,FALSE)</f>
        <v>71.046471797213897</v>
      </c>
      <c r="F10" s="60">
        <f>VLOOKUP($A10,'Occupancy Raw Data'!$B$6:$BE$43,'Occupancy Raw Data'!AK$1,FALSE)</f>
        <v>63.696049326330197</v>
      </c>
      <c r="G10" s="61">
        <f>VLOOKUP($A10,'Occupancy Raw Data'!$B$6:$BE$43,'Occupancy Raw Data'!AL$1,FALSE)</f>
        <v>64.930349394838998</v>
      </c>
      <c r="H10" s="60">
        <f>VLOOKUP($A10,'Occupancy Raw Data'!$B$6:$BE$43,'Occupancy Raw Data'!AN$1,FALSE)</f>
        <v>68.146266270837998</v>
      </c>
      <c r="I10" s="60">
        <f>VLOOKUP($A10,'Occupancy Raw Data'!$B$6:$BE$43,'Occupancy Raw Data'!AO$1,FALSE)</f>
        <v>75.359671157798502</v>
      </c>
      <c r="J10" s="61">
        <f>VLOOKUP($A10,'Occupancy Raw Data'!$B$6:$BE$43,'Occupancy Raw Data'!AP$1,FALSE)</f>
        <v>71.7529687143183</v>
      </c>
      <c r="K10" s="62">
        <f>VLOOKUP($A10,'Occupancy Raw Data'!$B$6:$BE$43,'Occupancy Raw Data'!AR$1,FALSE)</f>
        <v>66.879669200404507</v>
      </c>
      <c r="M10" s="59">
        <f>VLOOKUP($A10,'Occupancy Raw Data'!$B$6:$BE$43,'Occupancy Raw Data'!AT$1,FALSE)</f>
        <v>22.739098571566402</v>
      </c>
      <c r="N10" s="60">
        <f>VLOOKUP($A10,'Occupancy Raw Data'!$B$6:$BE$43,'Occupancy Raw Data'!AU$1,FALSE)</f>
        <v>35.484012272395603</v>
      </c>
      <c r="O10" s="60">
        <f>VLOOKUP($A10,'Occupancy Raw Data'!$B$6:$BE$43,'Occupancy Raw Data'!AV$1,FALSE)</f>
        <v>46.639365919044899</v>
      </c>
      <c r="P10" s="60">
        <f>VLOOKUP($A10,'Occupancy Raw Data'!$B$6:$BE$43,'Occupancy Raw Data'!AW$1,FALSE)</f>
        <v>43.960732783541197</v>
      </c>
      <c r="Q10" s="60">
        <f>VLOOKUP($A10,'Occupancy Raw Data'!$B$6:$BE$43,'Occupancy Raw Data'!AX$1,FALSE)</f>
        <v>32.038496161399998</v>
      </c>
      <c r="R10" s="61">
        <f>VLOOKUP($A10,'Occupancy Raw Data'!$B$6:$BE$43,'Occupancy Raw Data'!AY$1,FALSE)</f>
        <v>36.338881635568796</v>
      </c>
      <c r="S10" s="60">
        <f>VLOOKUP($A10,'Occupancy Raw Data'!$B$6:$BE$43,'Occupancy Raw Data'!BA$1,FALSE)</f>
        <v>18.565723352552201</v>
      </c>
      <c r="T10" s="60">
        <f>VLOOKUP($A10,'Occupancy Raw Data'!$B$6:$BE$43,'Occupancy Raw Data'!BB$1,FALSE)</f>
        <v>20.251662765471501</v>
      </c>
      <c r="U10" s="61">
        <f>VLOOKUP($A10,'Occupancy Raw Data'!$B$6:$BE$43,'Occupancy Raw Data'!BC$1,FALSE)</f>
        <v>19.445127350631498</v>
      </c>
      <c r="V10" s="62">
        <f>VLOOKUP($A10,'Occupancy Raw Data'!$B$6:$BE$43,'Occupancy Raw Data'!BE$1,FALSE)</f>
        <v>30.673577491519001</v>
      </c>
      <c r="X10" s="64">
        <f>VLOOKUP($A10,'ADR Raw Data'!$B$6:$BE$43,'ADR Raw Data'!AG$1,FALSE)</f>
        <v>136.73262939233101</v>
      </c>
      <c r="Y10" s="65">
        <f>VLOOKUP($A10,'ADR Raw Data'!$B$6:$BE$43,'ADR Raw Data'!AH$1,FALSE)</f>
        <v>157.032930569755</v>
      </c>
      <c r="Z10" s="65">
        <f>VLOOKUP($A10,'ADR Raw Data'!$B$6:$BE$43,'ADR Raw Data'!AI$1,FALSE)</f>
        <v>169.34980345943299</v>
      </c>
      <c r="AA10" s="65">
        <f>VLOOKUP($A10,'ADR Raw Data'!$B$6:$BE$43,'ADR Raw Data'!AJ$1,FALSE)</f>
        <v>166.013076057696</v>
      </c>
      <c r="AB10" s="65">
        <f>VLOOKUP($A10,'ADR Raw Data'!$B$6:$BE$43,'ADR Raw Data'!AK$1,FALSE)</f>
        <v>149.53450434704601</v>
      </c>
      <c r="AC10" s="66">
        <f>VLOOKUP($A10,'ADR Raw Data'!$B$6:$BE$43,'ADR Raw Data'!AL$1,FALSE)</f>
        <v>156.67204551049801</v>
      </c>
      <c r="AD10" s="65">
        <f>VLOOKUP($A10,'ADR Raw Data'!$B$6:$BE$43,'ADR Raw Data'!AN$1,FALSE)</f>
        <v>133.39873162149701</v>
      </c>
      <c r="AE10" s="65">
        <f>VLOOKUP($A10,'ADR Raw Data'!$B$6:$BE$43,'ADR Raw Data'!AO$1,FALSE)</f>
        <v>135.14210189393901</v>
      </c>
      <c r="AF10" s="66">
        <f>VLOOKUP($A10,'ADR Raw Data'!$B$6:$BE$43,'ADR Raw Data'!AP$1,FALSE)</f>
        <v>134.314232490601</v>
      </c>
      <c r="AG10" s="67">
        <f>VLOOKUP($A10,'ADR Raw Data'!$B$6:$BE$43,'ADR Raw Data'!AR$1,FALSE)</f>
        <v>149.818630468583</v>
      </c>
      <c r="AI10" s="59">
        <f>VLOOKUP($A10,'ADR Raw Data'!$B$6:$BE$43,'ADR Raw Data'!AT$1,FALSE)</f>
        <v>39.905116109866</v>
      </c>
      <c r="AJ10" s="60">
        <f>VLOOKUP($A10,'ADR Raw Data'!$B$6:$BE$43,'ADR Raw Data'!AU$1,FALSE)</f>
        <v>47.893455411834204</v>
      </c>
      <c r="AK10" s="60">
        <f>VLOOKUP($A10,'ADR Raw Data'!$B$6:$BE$43,'ADR Raw Data'!AV$1,FALSE)</f>
        <v>52.3445482235946</v>
      </c>
      <c r="AL10" s="60">
        <f>VLOOKUP($A10,'ADR Raw Data'!$B$6:$BE$43,'ADR Raw Data'!AW$1,FALSE)</f>
        <v>50.950446278584899</v>
      </c>
      <c r="AM10" s="60">
        <f>VLOOKUP($A10,'ADR Raw Data'!$B$6:$BE$43,'ADR Raw Data'!AX$1,FALSE)</f>
        <v>45.258833390856203</v>
      </c>
      <c r="AN10" s="61">
        <f>VLOOKUP($A10,'ADR Raw Data'!$B$6:$BE$43,'ADR Raw Data'!AY$1,FALSE)</f>
        <v>48.247395112832898</v>
      </c>
      <c r="AO10" s="60">
        <f>VLOOKUP($A10,'ADR Raw Data'!$B$6:$BE$43,'ADR Raw Data'!BA$1,FALSE)</f>
        <v>35.576435790549702</v>
      </c>
      <c r="AP10" s="60">
        <f>VLOOKUP($A10,'ADR Raw Data'!$B$6:$BE$43,'ADR Raw Data'!BB$1,FALSE)</f>
        <v>34.136523344034302</v>
      </c>
      <c r="AQ10" s="61">
        <f>VLOOKUP($A10,'ADR Raw Data'!$B$6:$BE$43,'ADR Raw Data'!BC$1,FALSE)</f>
        <v>34.823028633935202</v>
      </c>
      <c r="AR10" s="62">
        <f>VLOOKUP($A10,'ADR Raw Data'!$B$6:$BE$43,'ADR Raw Data'!BE$1,FALSE)</f>
        <v>44.542056886723898</v>
      </c>
      <c r="AT10" s="64">
        <f>VLOOKUP($A10,'RevPAR Raw Data'!$B$6:$BE$43,'RevPAR Raw Data'!AG$1,FALSE)</f>
        <v>77.975692795158693</v>
      </c>
      <c r="AU10" s="65">
        <f>VLOOKUP($A10,'RevPAR Raw Data'!$B$6:$BE$43,'RevPAR Raw Data'!AH$1,FALSE)</f>
        <v>96.455657684402794</v>
      </c>
      <c r="AV10" s="65">
        <f>VLOOKUP($A10,'RevPAR Raw Data'!$B$6:$BE$43,'RevPAR Raw Data'!AI$1,FALSE)</f>
        <v>121.01317738068001</v>
      </c>
      <c r="AW10" s="65">
        <f>VLOOKUP($A10,'RevPAR Raw Data'!$B$6:$BE$43,'RevPAR Raw Data'!AJ$1,FALSE)</f>
        <v>117.946433261018</v>
      </c>
      <c r="AX10" s="65">
        <f>VLOOKUP($A10,'RevPAR Raw Data'!$B$6:$BE$43,'RevPAR Raw Data'!AK$1,FALSE)</f>
        <v>95.247571648778205</v>
      </c>
      <c r="AY10" s="66">
        <f>VLOOKUP($A10,'RevPAR Raw Data'!$B$6:$BE$43,'RevPAR Raw Data'!AL$1,FALSE)</f>
        <v>101.727706554007</v>
      </c>
      <c r="AZ10" s="65">
        <f>VLOOKUP($A10,'RevPAR Raw Data'!$B$6:$BE$43,'RevPAR Raw Data'!AN$1,FALSE)</f>
        <v>90.906254852705999</v>
      </c>
      <c r="BA10" s="65">
        <f>VLOOKUP($A10,'RevPAR Raw Data'!$B$6:$BE$43,'RevPAR Raw Data'!AO$1,FALSE)</f>
        <v>101.84264358300901</v>
      </c>
      <c r="BB10" s="66">
        <f>VLOOKUP($A10,'RevPAR Raw Data'!$B$6:$BE$43,'RevPAR Raw Data'!AP$1,FALSE)</f>
        <v>96.374449217857901</v>
      </c>
      <c r="BC10" s="67">
        <f>VLOOKUP($A10,'RevPAR Raw Data'!$B$6:$BE$43,'RevPAR Raw Data'!AR$1,FALSE)</f>
        <v>100.198204457964</v>
      </c>
      <c r="BE10" s="59">
        <f>VLOOKUP($A10,'RevPAR Raw Data'!$B$6:$BE$43,'RevPAR Raw Data'!AT$1,FALSE)</f>
        <v>71.718278368752905</v>
      </c>
      <c r="BF10" s="60">
        <f>VLOOKUP($A10,'RevPAR Raw Data'!$B$6:$BE$43,'RevPAR Raw Data'!AU$1,FALSE)</f>
        <v>100.371987280239</v>
      </c>
      <c r="BG10" s="60">
        <f>VLOOKUP($A10,'RevPAR Raw Data'!$B$6:$BE$43,'RevPAR Raw Data'!AV$1,FALSE)</f>
        <v>123.397079527312</v>
      </c>
      <c r="BH10" s="60">
        <f>VLOOKUP($A10,'RevPAR Raw Data'!$B$6:$BE$43,'RevPAR Raw Data'!AW$1,FALSE)</f>
        <v>117.309368602676</v>
      </c>
      <c r="BI10" s="60">
        <f>VLOOKUP($A10,'RevPAR Raw Data'!$B$6:$BE$43,'RevPAR Raw Data'!AX$1,FALSE)</f>
        <v>91.797579150880097</v>
      </c>
      <c r="BJ10" s="61">
        <f>VLOOKUP($A10,'RevPAR Raw Data'!$B$6:$BE$43,'RevPAR Raw Data'!AY$1,FALSE)</f>
        <v>102.11884055069901</v>
      </c>
      <c r="BK10" s="60">
        <f>VLOOKUP($A10,'RevPAR Raw Data'!$B$6:$BE$43,'RevPAR Raw Data'!BA$1,FALSE)</f>
        <v>60.7471817906738</v>
      </c>
      <c r="BL10" s="60">
        <f>VLOOKUP($A10,'RevPAR Raw Data'!$B$6:$BE$43,'RevPAR Raw Data'!BB$1,FALSE)</f>
        <v>61.3013996969961</v>
      </c>
      <c r="BM10" s="61">
        <f>VLOOKUP($A10,'RevPAR Raw Data'!$B$6:$BE$43,'RevPAR Raw Data'!BC$1,FALSE)</f>
        <v>61.039538249782296</v>
      </c>
      <c r="BN10" s="62">
        <f>VLOOKUP($A10,'RevPAR Raw Data'!$B$6:$BE$43,'RevPAR Raw Data'!BE$1,FALSE)</f>
        <v>88.878276713708701</v>
      </c>
    </row>
    <row r="11" spans="1:66" x14ac:dyDescent="0.25">
      <c r="A11" s="76" t="s">
        <v>24</v>
      </c>
      <c r="B11" s="59">
        <f>VLOOKUP($A11,'Occupancy Raw Data'!$B$6:$BE$43,'Occupancy Raw Data'!AG$1,FALSE)</f>
        <v>59.806261406710597</v>
      </c>
      <c r="C11" s="60">
        <f>VLOOKUP($A11,'Occupancy Raw Data'!$B$6:$BE$43,'Occupancy Raw Data'!AH$1,FALSE)</f>
        <v>62.463147550189497</v>
      </c>
      <c r="D11" s="60">
        <f>VLOOKUP($A11,'Occupancy Raw Data'!$B$6:$BE$43,'Occupancy Raw Data'!AI$1,FALSE)</f>
        <v>67.429453881791304</v>
      </c>
      <c r="E11" s="60">
        <f>VLOOKUP($A11,'Occupancy Raw Data'!$B$6:$BE$43,'Occupancy Raw Data'!AJ$1,FALSE)</f>
        <v>69.451073985680097</v>
      </c>
      <c r="F11" s="60">
        <f>VLOOKUP($A11,'Occupancy Raw Data'!$B$6:$BE$43,'Occupancy Raw Data'!AK$1,FALSE)</f>
        <v>69.661659413168607</v>
      </c>
      <c r="G11" s="61">
        <f>VLOOKUP($A11,'Occupancy Raw Data'!$B$6:$BE$43,'Occupancy Raw Data'!AL$1,FALSE)</f>
        <v>65.762319247508003</v>
      </c>
      <c r="H11" s="60">
        <f>VLOOKUP($A11,'Occupancy Raw Data'!$B$6:$BE$43,'Occupancy Raw Data'!AN$1,FALSE)</f>
        <v>80.952548083672596</v>
      </c>
      <c r="I11" s="60">
        <f>VLOOKUP($A11,'Occupancy Raw Data'!$B$6:$BE$43,'Occupancy Raw Data'!AO$1,FALSE)</f>
        <v>88.986382142355694</v>
      </c>
      <c r="J11" s="61">
        <f>VLOOKUP($A11,'Occupancy Raw Data'!$B$6:$BE$43,'Occupancy Raw Data'!AP$1,FALSE)</f>
        <v>84.969465113014095</v>
      </c>
      <c r="K11" s="62">
        <f>VLOOKUP($A11,'Occupancy Raw Data'!$B$6:$BE$43,'Occupancy Raw Data'!AR$1,FALSE)</f>
        <v>71.250075209081203</v>
      </c>
      <c r="M11" s="59">
        <f>VLOOKUP($A11,'Occupancy Raw Data'!$B$6:$BE$43,'Occupancy Raw Data'!AT$1,FALSE)</f>
        <v>2.0636506462444602</v>
      </c>
      <c r="N11" s="60">
        <f>VLOOKUP($A11,'Occupancy Raw Data'!$B$6:$BE$43,'Occupancy Raw Data'!AU$1,FALSE)</f>
        <v>7.29228620583525</v>
      </c>
      <c r="O11" s="60">
        <f>VLOOKUP($A11,'Occupancy Raw Data'!$B$6:$BE$43,'Occupancy Raw Data'!AV$1,FALSE)</f>
        <v>7.8560795558414904</v>
      </c>
      <c r="P11" s="60">
        <f>VLOOKUP($A11,'Occupancy Raw Data'!$B$6:$BE$43,'Occupancy Raw Data'!AW$1,FALSE)</f>
        <v>8.5348767549496092</v>
      </c>
      <c r="Q11" s="60">
        <f>VLOOKUP($A11,'Occupancy Raw Data'!$B$6:$BE$43,'Occupancy Raw Data'!AX$1,FALSE)</f>
        <v>9.8834688921494909</v>
      </c>
      <c r="R11" s="61">
        <f>VLOOKUP($A11,'Occupancy Raw Data'!$B$6:$BE$43,'Occupancy Raw Data'!AY$1,FALSE)</f>
        <v>7.1951222631937197</v>
      </c>
      <c r="S11" s="60">
        <f>VLOOKUP($A11,'Occupancy Raw Data'!$B$6:$BE$43,'Occupancy Raw Data'!BA$1,FALSE)</f>
        <v>6.8246149917586596</v>
      </c>
      <c r="T11" s="60">
        <f>VLOOKUP($A11,'Occupancy Raw Data'!$B$6:$BE$43,'Occupancy Raw Data'!BB$1,FALSE)</f>
        <v>9.7550052145897492</v>
      </c>
      <c r="U11" s="61">
        <f>VLOOKUP($A11,'Occupancy Raw Data'!$B$6:$BE$43,'Occupancy Raw Data'!BC$1,FALSE)</f>
        <v>8.3392840492219094</v>
      </c>
      <c r="V11" s="62">
        <f>VLOOKUP($A11,'Occupancy Raw Data'!$B$6:$BE$43,'Occupancy Raw Data'!BE$1,FALSE)</f>
        <v>7.5734367321389797</v>
      </c>
      <c r="X11" s="64">
        <f>VLOOKUP($A11,'ADR Raw Data'!$B$6:$BE$43,'ADR Raw Data'!AG$1,FALSE)</f>
        <v>129.21248474178401</v>
      </c>
      <c r="Y11" s="65">
        <f>VLOOKUP($A11,'ADR Raw Data'!$B$6:$BE$43,'ADR Raw Data'!AH$1,FALSE)</f>
        <v>123.58458448053</v>
      </c>
      <c r="Z11" s="65">
        <f>VLOOKUP($A11,'ADR Raw Data'!$B$6:$BE$43,'ADR Raw Data'!AI$1,FALSE)</f>
        <v>119.83067509889599</v>
      </c>
      <c r="AA11" s="65">
        <f>VLOOKUP($A11,'ADR Raw Data'!$B$6:$BE$43,'ADR Raw Data'!AJ$1,FALSE)</f>
        <v>119.761528704265</v>
      </c>
      <c r="AB11" s="65">
        <f>VLOOKUP($A11,'ADR Raw Data'!$B$6:$BE$43,'ADR Raw Data'!AK$1,FALSE)</f>
        <v>131.66932537283299</v>
      </c>
      <c r="AC11" s="66">
        <f>VLOOKUP($A11,'ADR Raw Data'!$B$6:$BE$43,'ADR Raw Data'!AL$1,FALSE)</f>
        <v>124.743730800021</v>
      </c>
      <c r="AD11" s="65">
        <f>VLOOKUP($A11,'ADR Raw Data'!$B$6:$BE$43,'ADR Raw Data'!AN$1,FALSE)</f>
        <v>158.755226967266</v>
      </c>
      <c r="AE11" s="65">
        <f>VLOOKUP($A11,'ADR Raw Data'!$B$6:$BE$43,'ADR Raw Data'!AO$1,FALSE)</f>
        <v>171.672678472824</v>
      </c>
      <c r="AF11" s="66">
        <f>VLOOKUP($A11,'ADR Raw Data'!$B$6:$BE$43,'ADR Raw Data'!AP$1,FALSE)</f>
        <v>165.519287882855</v>
      </c>
      <c r="AG11" s="67">
        <f>VLOOKUP($A11,'ADR Raw Data'!$B$6:$BE$43,'ADR Raw Data'!AR$1,FALSE)</f>
        <v>138.63715884141101</v>
      </c>
      <c r="AI11" s="59">
        <f>VLOOKUP($A11,'ADR Raw Data'!$B$6:$BE$43,'ADR Raw Data'!AT$1,FALSE)</f>
        <v>9.7473245883384507</v>
      </c>
      <c r="AJ11" s="60">
        <f>VLOOKUP($A11,'ADR Raw Data'!$B$6:$BE$43,'ADR Raw Data'!AU$1,FALSE)</f>
        <v>15.6431571388159</v>
      </c>
      <c r="AK11" s="60">
        <f>VLOOKUP($A11,'ADR Raw Data'!$B$6:$BE$43,'ADR Raw Data'!AV$1,FALSE)</f>
        <v>12.9153596012083</v>
      </c>
      <c r="AL11" s="60">
        <f>VLOOKUP($A11,'ADR Raw Data'!$B$6:$BE$43,'ADR Raw Data'!AW$1,FALSE)</f>
        <v>10.3131623113897</v>
      </c>
      <c r="AM11" s="60">
        <f>VLOOKUP($A11,'ADR Raw Data'!$B$6:$BE$43,'ADR Raw Data'!AX$1,FALSE)</f>
        <v>14.050187152564099</v>
      </c>
      <c r="AN11" s="61">
        <f>VLOOKUP($A11,'ADR Raw Data'!$B$6:$BE$43,'ADR Raw Data'!AY$1,FALSE)</f>
        <v>12.4647083648261</v>
      </c>
      <c r="AO11" s="60">
        <f>VLOOKUP($A11,'ADR Raw Data'!$B$6:$BE$43,'ADR Raw Data'!BA$1,FALSE)</f>
        <v>9.5697569164006193</v>
      </c>
      <c r="AP11" s="60">
        <f>VLOOKUP($A11,'ADR Raw Data'!$B$6:$BE$43,'ADR Raw Data'!BB$1,FALSE)</f>
        <v>13.8791022887027</v>
      </c>
      <c r="AQ11" s="61">
        <f>VLOOKUP($A11,'ADR Raw Data'!$B$6:$BE$43,'ADR Raw Data'!BC$1,FALSE)</f>
        <v>11.8988026536114</v>
      </c>
      <c r="AR11" s="62">
        <f>VLOOKUP($A11,'ADR Raw Data'!$B$6:$BE$43,'ADR Raw Data'!BE$1,FALSE)</f>
        <v>12.3021828404591</v>
      </c>
      <c r="AT11" s="64">
        <f>VLOOKUP($A11,'RevPAR Raw Data'!$B$6:$BE$43,'RevPAR Raw Data'!AG$1,FALSE)</f>
        <v>77.277156394777407</v>
      </c>
      <c r="AU11" s="65">
        <f>VLOOKUP($A11,'RevPAR Raw Data'!$B$6:$BE$43,'RevPAR Raw Data'!AH$1,FALSE)</f>
        <v>77.1948213533623</v>
      </c>
      <c r="AV11" s="65">
        <f>VLOOKUP($A11,'RevPAR Raw Data'!$B$6:$BE$43,'RevPAR Raw Data'!AI$1,FALSE)</f>
        <v>80.8011698020496</v>
      </c>
      <c r="AW11" s="65">
        <f>VLOOKUP($A11,'RevPAR Raw Data'!$B$6:$BE$43,'RevPAR Raw Data'!AJ$1,FALSE)</f>
        <v>83.175667906780802</v>
      </c>
      <c r="AX11" s="65">
        <f>VLOOKUP($A11,'RevPAR Raw Data'!$B$6:$BE$43,'RevPAR Raw Data'!AK$1,FALSE)</f>
        <v>91.723036992839994</v>
      </c>
      <c r="AY11" s="66">
        <f>VLOOKUP($A11,'RevPAR Raw Data'!$B$6:$BE$43,'RevPAR Raw Data'!AL$1,FALSE)</f>
        <v>82.034370489962001</v>
      </c>
      <c r="AZ11" s="65">
        <f>VLOOKUP($A11,'RevPAR Raw Data'!$B$6:$BE$43,'RevPAR Raw Data'!AN$1,FALSE)</f>
        <v>128.51640144601899</v>
      </c>
      <c r="BA11" s="65">
        <f>VLOOKUP($A11,'RevPAR Raw Data'!$B$6:$BE$43,'RevPAR Raw Data'!AO$1,FALSE)</f>
        <v>152.76530569984499</v>
      </c>
      <c r="BB11" s="66">
        <f>VLOOKUP($A11,'RevPAR Raw Data'!$B$6:$BE$43,'RevPAR Raw Data'!AP$1,FALSE)</f>
        <v>140.640853572932</v>
      </c>
      <c r="BC11" s="67">
        <f>VLOOKUP($A11,'RevPAR Raw Data'!$B$6:$BE$43,'RevPAR Raw Data'!AR$1,FALSE)</f>
        <v>98.779079942239406</v>
      </c>
      <c r="BE11" s="59">
        <f>VLOOKUP($A11,'RevPAR Raw Data'!$B$6:$BE$43,'RevPAR Raw Data'!AT$1,FALSE)</f>
        <v>12.012125961441701</v>
      </c>
      <c r="BF11" s="60">
        <f>VLOOKUP($A11,'RevPAR Raw Data'!$B$6:$BE$43,'RevPAR Raw Data'!AU$1,FALSE)</f>
        <v>24.076187134842201</v>
      </c>
      <c r="BG11" s="60">
        <f>VLOOKUP($A11,'RevPAR Raw Data'!$B$6:$BE$43,'RevPAR Raw Data'!AV$1,FALSE)</f>
        <v>21.7860800822437</v>
      </c>
      <c r="BH11" s="60">
        <f>VLOOKUP($A11,'RevPAR Raw Data'!$B$6:$BE$43,'RevPAR Raw Data'!AW$1,FALSE)</f>
        <v>19.7282547591544</v>
      </c>
      <c r="BI11" s="60">
        <f>VLOOKUP($A11,'RevPAR Raw Data'!$B$6:$BE$43,'RevPAR Raw Data'!AX$1,FALSE)</f>
        <v>25.322301921226099</v>
      </c>
      <c r="BJ11" s="61">
        <f>VLOOKUP($A11,'RevPAR Raw Data'!$B$6:$BE$43,'RevPAR Raw Data'!AY$1,FALSE)</f>
        <v>20.556681634619601</v>
      </c>
      <c r="BK11" s="60">
        <f>VLOOKUP($A11,'RevPAR Raw Data'!$B$6:$BE$43,'RevPAR Raw Data'!BA$1,FALSE)</f>
        <v>17.047470973350801</v>
      </c>
      <c r="BL11" s="60">
        <f>VLOOKUP($A11,'RevPAR Raw Data'!$B$6:$BE$43,'RevPAR Raw Data'!BB$1,FALSE)</f>
        <v>24.9880146552936</v>
      </c>
      <c r="BM11" s="61">
        <f>VLOOKUP($A11,'RevPAR Raw Data'!$B$6:$BE$43,'RevPAR Raw Data'!BC$1,FALSE)</f>
        <v>21.230361654574299</v>
      </c>
      <c r="BN11" s="62">
        <f>VLOOKUP($A11,'RevPAR Raw Data'!$B$6:$BE$43,'RevPAR Raw Data'!BE$1,FALSE)</f>
        <v>20.807317606692301</v>
      </c>
    </row>
    <row r="12" spans="1:66" x14ac:dyDescent="0.25">
      <c r="A12" s="76" t="s">
        <v>27</v>
      </c>
      <c r="B12" s="59">
        <f>VLOOKUP($A12,'Occupancy Raw Data'!$B$6:$BE$43,'Occupancy Raw Data'!AG$1,FALSE)</f>
        <v>61.565846769448001</v>
      </c>
      <c r="C12" s="60">
        <f>VLOOKUP($A12,'Occupancy Raw Data'!$B$6:$BE$43,'Occupancy Raw Data'!AH$1,FALSE)</f>
        <v>62.1278098152289</v>
      </c>
      <c r="D12" s="60">
        <f>VLOOKUP($A12,'Occupancy Raw Data'!$B$6:$BE$43,'Occupancy Raw Data'!AI$1,FALSE)</f>
        <v>67.170766152759697</v>
      </c>
      <c r="E12" s="60">
        <f>VLOOKUP($A12,'Occupancy Raw Data'!$B$6:$BE$43,'Occupancy Raw Data'!AJ$1,FALSE)</f>
        <v>69.868777215487796</v>
      </c>
      <c r="F12" s="60">
        <f>VLOOKUP($A12,'Occupancy Raw Data'!$B$6:$BE$43,'Occupancy Raw Data'!AK$1,FALSE)</f>
        <v>70.516064493350498</v>
      </c>
      <c r="G12" s="61">
        <f>VLOOKUP($A12,'Occupancy Raw Data'!$B$6:$BE$43,'Occupancy Raw Data'!AL$1,FALSE)</f>
        <v>66.249852889254996</v>
      </c>
      <c r="H12" s="60">
        <f>VLOOKUP($A12,'Occupancy Raw Data'!$B$6:$BE$43,'Occupancy Raw Data'!AN$1,FALSE)</f>
        <v>78.969047899258499</v>
      </c>
      <c r="I12" s="60">
        <f>VLOOKUP($A12,'Occupancy Raw Data'!$B$6:$BE$43,'Occupancy Raw Data'!AO$1,FALSE)</f>
        <v>83.217606213957794</v>
      </c>
      <c r="J12" s="61">
        <f>VLOOKUP($A12,'Occupancy Raw Data'!$B$6:$BE$43,'Occupancy Raw Data'!AP$1,FALSE)</f>
        <v>81.093327056608203</v>
      </c>
      <c r="K12" s="62">
        <f>VLOOKUP($A12,'Occupancy Raw Data'!$B$6:$BE$43,'Occupancy Raw Data'!AR$1,FALSE)</f>
        <v>70.490845508498694</v>
      </c>
      <c r="M12" s="59">
        <f>VLOOKUP($A12,'Occupancy Raw Data'!$B$6:$BE$43,'Occupancy Raw Data'!AT$1,FALSE)</f>
        <v>7.4454612663467401</v>
      </c>
      <c r="N12" s="60">
        <f>VLOOKUP($A12,'Occupancy Raw Data'!$B$6:$BE$43,'Occupancy Raw Data'!AU$1,FALSE)</f>
        <v>11.473594713727</v>
      </c>
      <c r="O12" s="60">
        <f>VLOOKUP($A12,'Occupancy Raw Data'!$B$6:$BE$43,'Occupancy Raw Data'!AV$1,FALSE)</f>
        <v>13.9764642012415</v>
      </c>
      <c r="P12" s="60">
        <f>VLOOKUP($A12,'Occupancy Raw Data'!$B$6:$BE$43,'Occupancy Raw Data'!AW$1,FALSE)</f>
        <v>14.5654626832393</v>
      </c>
      <c r="Q12" s="60">
        <f>VLOOKUP($A12,'Occupancy Raw Data'!$B$6:$BE$43,'Occupancy Raw Data'!AX$1,FALSE)</f>
        <v>10.3223129272902</v>
      </c>
      <c r="R12" s="61">
        <f>VLOOKUP($A12,'Occupancy Raw Data'!$B$6:$BE$43,'Occupancy Raw Data'!AY$1,FALSE)</f>
        <v>11.580328074313099</v>
      </c>
      <c r="S12" s="60">
        <f>VLOOKUP($A12,'Occupancy Raw Data'!$B$6:$BE$43,'Occupancy Raw Data'!BA$1,FALSE)</f>
        <v>1.1025715031562</v>
      </c>
      <c r="T12" s="60">
        <f>VLOOKUP($A12,'Occupancy Raw Data'!$B$6:$BE$43,'Occupancy Raw Data'!BB$1,FALSE)</f>
        <v>2.6084102808360101</v>
      </c>
      <c r="U12" s="61">
        <f>VLOOKUP($A12,'Occupancy Raw Data'!$B$6:$BE$43,'Occupancy Raw Data'!BC$1,FALSE)</f>
        <v>1.86965111693399</v>
      </c>
      <c r="V12" s="62">
        <f>VLOOKUP($A12,'Occupancy Raw Data'!$B$6:$BE$43,'Occupancy Raw Data'!BE$1,FALSE)</f>
        <v>8.1906175769460692</v>
      </c>
      <c r="X12" s="64">
        <f>VLOOKUP($A12,'ADR Raw Data'!$B$6:$BE$43,'ADR Raw Data'!AG$1,FALSE)</f>
        <v>93.022646117084804</v>
      </c>
      <c r="Y12" s="65">
        <f>VLOOKUP($A12,'ADR Raw Data'!$B$6:$BE$43,'ADR Raw Data'!AH$1,FALSE)</f>
        <v>91.156072172759906</v>
      </c>
      <c r="Z12" s="65">
        <f>VLOOKUP($A12,'ADR Raw Data'!$B$6:$BE$43,'ADR Raw Data'!AI$1,FALSE)</f>
        <v>93.707392466053406</v>
      </c>
      <c r="AA12" s="65">
        <f>VLOOKUP($A12,'ADR Raw Data'!$B$6:$BE$43,'ADR Raw Data'!AJ$1,FALSE)</f>
        <v>94.102026782330299</v>
      </c>
      <c r="AB12" s="65">
        <f>VLOOKUP($A12,'ADR Raw Data'!$B$6:$BE$43,'ADR Raw Data'!AK$1,FALSE)</f>
        <v>95.991228772895994</v>
      </c>
      <c r="AC12" s="66">
        <f>VLOOKUP($A12,'ADR Raw Data'!$B$6:$BE$43,'ADR Raw Data'!AL$1,FALSE)</f>
        <v>93.671029622063301</v>
      </c>
      <c r="AD12" s="65">
        <f>VLOOKUP($A12,'ADR Raw Data'!$B$6:$BE$43,'ADR Raw Data'!AN$1,FALSE)</f>
        <v>110.24172801788301</v>
      </c>
      <c r="AE12" s="65">
        <f>VLOOKUP($A12,'ADR Raw Data'!$B$6:$BE$43,'ADR Raw Data'!AO$1,FALSE)</f>
        <v>113.55634210154101</v>
      </c>
      <c r="AF12" s="66">
        <f>VLOOKUP($A12,'ADR Raw Data'!$B$6:$BE$43,'ADR Raw Data'!AP$1,FALSE)</f>
        <v>111.942449024018</v>
      </c>
      <c r="AG12" s="67">
        <f>VLOOKUP($A12,'ADR Raw Data'!$B$6:$BE$43,'ADR Raw Data'!AR$1,FALSE)</f>
        <v>99.676632917732505</v>
      </c>
      <c r="AI12" s="59">
        <f>VLOOKUP($A12,'ADR Raw Data'!$B$6:$BE$43,'ADR Raw Data'!AT$1,FALSE)</f>
        <v>16.926760107474301</v>
      </c>
      <c r="AJ12" s="60">
        <f>VLOOKUP($A12,'ADR Raw Data'!$B$6:$BE$43,'ADR Raw Data'!AU$1,FALSE)</f>
        <v>17.668661380874401</v>
      </c>
      <c r="AK12" s="60">
        <f>VLOOKUP($A12,'ADR Raw Data'!$B$6:$BE$43,'ADR Raw Data'!AV$1,FALSE)</f>
        <v>18.325517436917799</v>
      </c>
      <c r="AL12" s="60">
        <f>VLOOKUP($A12,'ADR Raw Data'!$B$6:$BE$43,'ADR Raw Data'!AW$1,FALSE)</f>
        <v>18.8953661022212</v>
      </c>
      <c r="AM12" s="60">
        <f>VLOOKUP($A12,'ADR Raw Data'!$B$6:$BE$43,'ADR Raw Data'!AX$1,FALSE)</f>
        <v>17.654141285797401</v>
      </c>
      <c r="AN12" s="61">
        <f>VLOOKUP($A12,'ADR Raw Data'!$B$6:$BE$43,'ADR Raw Data'!AY$1,FALSE)</f>
        <v>17.905603918216201</v>
      </c>
      <c r="AO12" s="60">
        <f>VLOOKUP($A12,'ADR Raw Data'!$B$6:$BE$43,'ADR Raw Data'!BA$1,FALSE)</f>
        <v>20.7205348948027</v>
      </c>
      <c r="AP12" s="60">
        <f>VLOOKUP($A12,'ADR Raw Data'!$B$6:$BE$43,'ADR Raw Data'!BB$1,FALSE)</f>
        <v>21.486236430543801</v>
      </c>
      <c r="AQ12" s="61">
        <f>VLOOKUP($A12,'ADR Raw Data'!$B$6:$BE$43,'ADR Raw Data'!BC$1,FALSE)</f>
        <v>21.128293232930101</v>
      </c>
      <c r="AR12" s="62">
        <f>VLOOKUP($A12,'ADR Raw Data'!$B$6:$BE$43,'ADR Raw Data'!BE$1,FALSE)</f>
        <v>18.700015270636499</v>
      </c>
      <c r="AT12" s="64">
        <f>VLOOKUP($A12,'RevPAR Raw Data'!$B$6:$BE$43,'RevPAR Raw Data'!AG$1,FALSE)</f>
        <v>57.270179769330298</v>
      </c>
      <c r="AU12" s="65">
        <f>VLOOKUP($A12,'RevPAR Raw Data'!$B$6:$BE$43,'RevPAR Raw Data'!AH$1,FALSE)</f>
        <v>56.633271154525097</v>
      </c>
      <c r="AV12" s="65">
        <f>VLOOKUP($A12,'RevPAR Raw Data'!$B$6:$BE$43,'RevPAR Raw Data'!AI$1,FALSE)</f>
        <v>62.943973461221603</v>
      </c>
      <c r="AW12" s="65">
        <f>VLOOKUP($A12,'RevPAR Raw Data'!$B$6:$BE$43,'RevPAR Raw Data'!AJ$1,FALSE)</f>
        <v>65.747935447805105</v>
      </c>
      <c r="AX12" s="65">
        <f>VLOOKUP($A12,'RevPAR Raw Data'!$B$6:$BE$43,'RevPAR Raw Data'!AK$1,FALSE)</f>
        <v>67.689236789455094</v>
      </c>
      <c r="AY12" s="66">
        <f>VLOOKUP($A12,'RevPAR Raw Data'!$B$6:$BE$43,'RevPAR Raw Data'!AL$1,FALSE)</f>
        <v>62.056919324467401</v>
      </c>
      <c r="AZ12" s="65">
        <f>VLOOKUP($A12,'RevPAR Raw Data'!$B$6:$BE$43,'RevPAR Raw Data'!AN$1,FALSE)</f>
        <v>87.056843003412894</v>
      </c>
      <c r="BA12" s="65">
        <f>VLOOKUP($A12,'RevPAR Raw Data'!$B$6:$BE$43,'RevPAR Raw Data'!AO$1,FALSE)</f>
        <v>94.498869601035594</v>
      </c>
      <c r="BB12" s="66">
        <f>VLOOKUP($A12,'RevPAR Raw Data'!$B$6:$BE$43,'RevPAR Raw Data'!AP$1,FALSE)</f>
        <v>90.777856302224293</v>
      </c>
      <c r="BC12" s="67">
        <f>VLOOKUP($A12,'RevPAR Raw Data'!$B$6:$BE$43,'RevPAR Raw Data'!AR$1,FALSE)</f>
        <v>70.262901318112199</v>
      </c>
      <c r="BE12" s="59">
        <f>VLOOKUP($A12,'RevPAR Raw Data'!$B$6:$BE$43,'RevPAR Raw Data'!AT$1,FALSE)</f>
        <v>25.632496741270501</v>
      </c>
      <c r="BF12" s="60">
        <f>VLOOKUP($A12,'RevPAR Raw Data'!$B$6:$BE$43,'RevPAR Raw Data'!AU$1,FALSE)</f>
        <v>31.1694866927837</v>
      </c>
      <c r="BG12" s="60">
        <f>VLOOKUP($A12,'RevPAR Raw Data'!$B$6:$BE$43,'RevPAR Raw Data'!AV$1,FALSE)</f>
        <v>34.8632410224225</v>
      </c>
      <c r="BH12" s="60">
        <f>VLOOKUP($A12,'RevPAR Raw Data'!$B$6:$BE$43,'RevPAR Raw Data'!AW$1,FALSE)</f>
        <v>36.213026283940998</v>
      </c>
      <c r="BI12" s="60">
        <f>VLOOKUP($A12,'RevPAR Raw Data'!$B$6:$BE$43,'RevPAR Raw Data'!AX$1,FALSE)</f>
        <v>29.7987699212336</v>
      </c>
      <c r="BJ12" s="61">
        <f>VLOOKUP($A12,'RevPAR Raw Data'!$B$6:$BE$43,'RevPAR Raw Data'!AY$1,FALSE)</f>
        <v>31.559459669945898</v>
      </c>
      <c r="BK12" s="60">
        <f>VLOOKUP($A12,'RevPAR Raw Data'!$B$6:$BE$43,'RevPAR Raw Data'!BA$1,FALSE)</f>
        <v>22.0515651110106</v>
      </c>
      <c r="BL12" s="60">
        <f>VLOOKUP($A12,'RevPAR Raw Data'!$B$6:$BE$43,'RevPAR Raw Data'!BB$1,FALSE)</f>
        <v>24.655095911398799</v>
      </c>
      <c r="BM12" s="61">
        <f>VLOOKUP($A12,'RevPAR Raw Data'!$B$6:$BE$43,'RevPAR Raw Data'!BC$1,FALSE)</f>
        <v>23.392969720282601</v>
      </c>
      <c r="BN12" s="62">
        <f>VLOOKUP($A12,'RevPAR Raw Data'!$B$6:$BE$43,'RevPAR Raw Data'!BE$1,FALSE)</f>
        <v>28.4222795852309</v>
      </c>
    </row>
    <row r="13" spans="1:66" x14ac:dyDescent="0.25">
      <c r="A13" s="76" t="s">
        <v>91</v>
      </c>
      <c r="B13" s="59">
        <f>VLOOKUP($A13,'Occupancy Raw Data'!$B$6:$BE$43,'Occupancy Raw Data'!AG$1,FALSE)</f>
        <v>67.651727357609701</v>
      </c>
      <c r="C13" s="60">
        <f>VLOOKUP($A13,'Occupancy Raw Data'!$B$6:$BE$43,'Occupancy Raw Data'!AH$1,FALSE)</f>
        <v>74.582166199813202</v>
      </c>
      <c r="D13" s="60">
        <f>VLOOKUP($A13,'Occupancy Raw Data'!$B$6:$BE$43,'Occupancy Raw Data'!AI$1,FALSE)</f>
        <v>83.608776844070903</v>
      </c>
      <c r="E13" s="60">
        <f>VLOOKUP($A13,'Occupancy Raw Data'!$B$6:$BE$43,'Occupancy Raw Data'!AJ$1,FALSE)</f>
        <v>84.059290382819697</v>
      </c>
      <c r="F13" s="60">
        <f>VLOOKUP($A13,'Occupancy Raw Data'!$B$6:$BE$43,'Occupancy Raw Data'!AK$1,FALSE)</f>
        <v>79.794584500466797</v>
      </c>
      <c r="G13" s="61">
        <f>VLOOKUP($A13,'Occupancy Raw Data'!$B$6:$BE$43,'Occupancy Raw Data'!AL$1,FALSE)</f>
        <v>77.939309056956105</v>
      </c>
      <c r="H13" s="60">
        <f>VLOOKUP($A13,'Occupancy Raw Data'!$B$6:$BE$43,'Occupancy Raw Data'!AN$1,FALSE)</f>
        <v>80.508870214752505</v>
      </c>
      <c r="I13" s="60">
        <f>VLOOKUP($A13,'Occupancy Raw Data'!$B$6:$BE$43,'Occupancy Raw Data'!AO$1,FALSE)</f>
        <v>85.357142857142804</v>
      </c>
      <c r="J13" s="61">
        <f>VLOOKUP($A13,'Occupancy Raw Data'!$B$6:$BE$43,'Occupancy Raw Data'!AP$1,FALSE)</f>
        <v>82.933006535947698</v>
      </c>
      <c r="K13" s="62">
        <f>VLOOKUP($A13,'Occupancy Raw Data'!$B$6:$BE$43,'Occupancy Raw Data'!AR$1,FALSE)</f>
        <v>79.366079765239405</v>
      </c>
      <c r="M13" s="59">
        <f>VLOOKUP($A13,'Occupancy Raw Data'!$B$6:$BE$43,'Occupancy Raw Data'!AT$1,FALSE)</f>
        <v>32.797835183456002</v>
      </c>
      <c r="N13" s="60">
        <f>VLOOKUP($A13,'Occupancy Raw Data'!$B$6:$BE$43,'Occupancy Raw Data'!AU$1,FALSE)</f>
        <v>42.187703678946797</v>
      </c>
      <c r="O13" s="60">
        <f>VLOOKUP($A13,'Occupancy Raw Data'!$B$6:$BE$43,'Occupancy Raw Data'!AV$1,FALSE)</f>
        <v>48.199016249750002</v>
      </c>
      <c r="P13" s="60">
        <f>VLOOKUP($A13,'Occupancy Raw Data'!$B$6:$BE$43,'Occupancy Raw Data'!AW$1,FALSE)</f>
        <v>38.720427528473301</v>
      </c>
      <c r="Q13" s="60">
        <f>VLOOKUP($A13,'Occupancy Raw Data'!$B$6:$BE$43,'Occupancy Raw Data'!AX$1,FALSE)</f>
        <v>38.788449265634803</v>
      </c>
      <c r="R13" s="61">
        <f>VLOOKUP($A13,'Occupancy Raw Data'!$B$6:$BE$43,'Occupancy Raw Data'!AY$1,FALSE)</f>
        <v>40.227475278858797</v>
      </c>
      <c r="S13" s="60">
        <f>VLOOKUP($A13,'Occupancy Raw Data'!$B$6:$BE$43,'Occupancy Raw Data'!BA$1,FALSE)</f>
        <v>27.3624438107678</v>
      </c>
      <c r="T13" s="60">
        <f>VLOOKUP($A13,'Occupancy Raw Data'!$B$6:$BE$43,'Occupancy Raw Data'!BB$1,FALSE)</f>
        <v>29.708796284078002</v>
      </c>
      <c r="U13" s="61">
        <f>VLOOKUP($A13,'Occupancy Raw Data'!$B$6:$BE$43,'Occupancy Raw Data'!BC$1,FALSE)</f>
        <v>28.559210478505001</v>
      </c>
      <c r="V13" s="62">
        <f>VLOOKUP($A13,'Occupancy Raw Data'!$B$6:$BE$43,'Occupancy Raw Data'!BE$1,FALSE)</f>
        <v>36.5279244025918</v>
      </c>
      <c r="X13" s="64">
        <f>VLOOKUP($A13,'ADR Raw Data'!$B$6:$BE$43,'ADR Raw Data'!AG$1,FALSE)</f>
        <v>114.817195500655</v>
      </c>
      <c r="Y13" s="65">
        <f>VLOOKUP($A13,'ADR Raw Data'!$B$6:$BE$43,'ADR Raw Data'!AH$1,FALSE)</f>
        <v>129.39200494507199</v>
      </c>
      <c r="Z13" s="65">
        <f>VLOOKUP($A13,'ADR Raw Data'!$B$6:$BE$43,'ADR Raw Data'!AI$1,FALSE)</f>
        <v>135.464470657211</v>
      </c>
      <c r="AA13" s="65">
        <f>VLOOKUP($A13,'ADR Raw Data'!$B$6:$BE$43,'ADR Raw Data'!AJ$1,FALSE)</f>
        <v>135.10376246147001</v>
      </c>
      <c r="AB13" s="65">
        <f>VLOOKUP($A13,'ADR Raw Data'!$B$6:$BE$43,'ADR Raw Data'!AK$1,FALSE)</f>
        <v>125.130022525157</v>
      </c>
      <c r="AC13" s="66">
        <f>VLOOKUP($A13,'ADR Raw Data'!$B$6:$BE$43,'ADR Raw Data'!AL$1,FALSE)</f>
        <v>128.52400536700401</v>
      </c>
      <c r="AD13" s="65">
        <f>VLOOKUP($A13,'ADR Raw Data'!$B$6:$BE$43,'ADR Raw Data'!AN$1,FALSE)</f>
        <v>114.54901855610299</v>
      </c>
      <c r="AE13" s="65">
        <f>VLOOKUP($A13,'ADR Raw Data'!$B$6:$BE$43,'ADR Raw Data'!AO$1,FALSE)</f>
        <v>115.844427489266</v>
      </c>
      <c r="AF13" s="66">
        <f>VLOOKUP($A13,'ADR Raw Data'!$B$6:$BE$43,'ADR Raw Data'!AP$1,FALSE)</f>
        <v>115.215655459701</v>
      </c>
      <c r="AG13" s="67">
        <f>VLOOKUP($A13,'ADR Raw Data'!$B$6:$BE$43,'ADR Raw Data'!AR$1,FALSE)</f>
        <v>124.550730158863</v>
      </c>
      <c r="AI13" s="59">
        <f>VLOOKUP($A13,'ADR Raw Data'!$B$6:$BE$43,'ADR Raw Data'!AT$1,FALSE)</f>
        <v>36.8843766964766</v>
      </c>
      <c r="AJ13" s="60">
        <f>VLOOKUP($A13,'ADR Raw Data'!$B$6:$BE$43,'ADR Raw Data'!AU$1,FALSE)</f>
        <v>46.2882626650471</v>
      </c>
      <c r="AK13" s="60">
        <f>VLOOKUP($A13,'ADR Raw Data'!$B$6:$BE$43,'ADR Raw Data'!AV$1,FALSE)</f>
        <v>48.738371244298698</v>
      </c>
      <c r="AL13" s="60">
        <f>VLOOKUP($A13,'ADR Raw Data'!$B$6:$BE$43,'ADR Raw Data'!AW$1,FALSE)</f>
        <v>48.0573682672891</v>
      </c>
      <c r="AM13" s="60">
        <f>VLOOKUP($A13,'ADR Raw Data'!$B$6:$BE$43,'ADR Raw Data'!AX$1,FALSE)</f>
        <v>43.093507366277201</v>
      </c>
      <c r="AN13" s="61">
        <f>VLOOKUP($A13,'ADR Raw Data'!$B$6:$BE$43,'ADR Raw Data'!AY$1,FALSE)</f>
        <v>45.145807735007701</v>
      </c>
      <c r="AO13" s="60">
        <f>VLOOKUP($A13,'ADR Raw Data'!$B$6:$BE$43,'ADR Raw Data'!BA$1,FALSE)</f>
        <v>30.400917879805299</v>
      </c>
      <c r="AP13" s="60">
        <f>VLOOKUP($A13,'ADR Raw Data'!$B$6:$BE$43,'ADR Raw Data'!BB$1,FALSE)</f>
        <v>32.062398524690302</v>
      </c>
      <c r="AQ13" s="61">
        <f>VLOOKUP($A13,'ADR Raw Data'!$B$6:$BE$43,'ADR Raw Data'!BC$1,FALSE)</f>
        <v>31.254505891786401</v>
      </c>
      <c r="AR13" s="62">
        <f>VLOOKUP($A13,'ADR Raw Data'!$B$6:$BE$43,'ADR Raw Data'!BE$1,FALSE)</f>
        <v>41.046475074292502</v>
      </c>
      <c r="AT13" s="64">
        <f>VLOOKUP($A13,'RevPAR Raw Data'!$B$6:$BE$43,'RevPAR Raw Data'!AG$1,FALSE)</f>
        <v>77.675816059757196</v>
      </c>
      <c r="AU13" s="65">
        <f>VLOOKUP($A13,'RevPAR Raw Data'!$B$6:$BE$43,'RevPAR Raw Data'!AH$1,FALSE)</f>
        <v>96.503360177404204</v>
      </c>
      <c r="AV13" s="65">
        <f>VLOOKUP($A13,'RevPAR Raw Data'!$B$6:$BE$43,'RevPAR Raw Data'!AI$1,FALSE)</f>
        <v>113.26018697478899</v>
      </c>
      <c r="AW13" s="65">
        <f>VLOOKUP($A13,'RevPAR Raw Data'!$B$6:$BE$43,'RevPAR Raw Data'!AJ$1,FALSE)</f>
        <v>113.567264005602</v>
      </c>
      <c r="AX13" s="65">
        <f>VLOOKUP($A13,'RevPAR Raw Data'!$B$6:$BE$43,'RevPAR Raw Data'!AK$1,FALSE)</f>
        <v>99.846981559290299</v>
      </c>
      <c r="AY13" s="66">
        <f>VLOOKUP($A13,'RevPAR Raw Data'!$B$6:$BE$43,'RevPAR Raw Data'!AL$1,FALSE)</f>
        <v>100.17072175536801</v>
      </c>
      <c r="AZ13" s="65">
        <f>VLOOKUP($A13,'RevPAR Raw Data'!$B$6:$BE$43,'RevPAR Raw Data'!AN$1,FALSE)</f>
        <v>92.222120681605901</v>
      </c>
      <c r="BA13" s="65">
        <f>VLOOKUP($A13,'RevPAR Raw Data'!$B$6:$BE$43,'RevPAR Raw Data'!AO$1,FALSE)</f>
        <v>98.881493464052198</v>
      </c>
      <c r="BB13" s="66">
        <f>VLOOKUP($A13,'RevPAR Raw Data'!$B$6:$BE$43,'RevPAR Raw Data'!AP$1,FALSE)</f>
        <v>95.551807072829106</v>
      </c>
      <c r="BC13" s="67">
        <f>VLOOKUP($A13,'RevPAR Raw Data'!$B$6:$BE$43,'RevPAR Raw Data'!AR$1,FALSE)</f>
        <v>98.851031846071706</v>
      </c>
      <c r="BE13" s="59">
        <f>VLOOKUP($A13,'RevPAR Raw Data'!$B$6:$BE$43,'RevPAR Raw Data'!AT$1,FALSE)</f>
        <v>81.779488957288095</v>
      </c>
      <c r="BF13" s="60">
        <f>VLOOKUP($A13,'RevPAR Raw Data'!$B$6:$BE$43,'RevPAR Raw Data'!AU$1,FALSE)</f>
        <v>108.003921435256</v>
      </c>
      <c r="BG13" s="60">
        <f>VLOOKUP($A13,'RevPAR Raw Data'!$B$6:$BE$43,'RevPAR Raw Data'!AV$1,FALSE)</f>
        <v>120.42880296995099</v>
      </c>
      <c r="BH13" s="60">
        <f>VLOOKUP($A13,'RevPAR Raw Data'!$B$6:$BE$43,'RevPAR Raw Data'!AW$1,FALSE)</f>
        <v>105.385814247789</v>
      </c>
      <c r="BI13" s="60">
        <f>VLOOKUP($A13,'RevPAR Raw Data'!$B$6:$BE$43,'RevPAR Raw Data'!AX$1,FALSE)</f>
        <v>98.597259873463003</v>
      </c>
      <c r="BJ13" s="61">
        <f>VLOOKUP($A13,'RevPAR Raw Data'!$B$6:$BE$43,'RevPAR Raw Data'!AY$1,FALSE)</f>
        <v>103.534301659908</v>
      </c>
      <c r="BK13" s="60">
        <f>VLOOKUP($A13,'RevPAR Raw Data'!$B$6:$BE$43,'RevPAR Raw Data'!BA$1,FALSE)</f>
        <v>66.081795763392606</v>
      </c>
      <c r="BL13" s="60">
        <f>VLOOKUP($A13,'RevPAR Raw Data'!$B$6:$BE$43,'RevPAR Raw Data'!BB$1,FALSE)</f>
        <v>71.296547470257806</v>
      </c>
      <c r="BM13" s="61">
        <f>VLOOKUP($A13,'RevPAR Raw Data'!$B$6:$BE$43,'RevPAR Raw Data'!BC$1,FALSE)</f>
        <v>68.739756491943496</v>
      </c>
      <c r="BN13" s="62">
        <f>VLOOKUP($A13,'RevPAR Raw Data'!$B$6:$BE$43,'RevPAR Raw Data'!BE$1,FALSE)</f>
        <v>92.567824861950697</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Data'!$B$6:$BE$43,'Occupancy Raw Data'!AG$1,FALSE)</f>
        <v>66.468214982774597</v>
      </c>
      <c r="C15" s="60">
        <f>VLOOKUP($A15,'Occupancy Raw Data'!$B$6:$BE$43,'Occupancy Raw Data'!AH$1,FALSE)</f>
        <v>64.180453491570702</v>
      </c>
      <c r="D15" s="60">
        <f>VLOOKUP($A15,'Occupancy Raw Data'!$B$6:$BE$43,'Occupancy Raw Data'!AI$1,FALSE)</f>
        <v>67.446064369080801</v>
      </c>
      <c r="E15" s="60">
        <f>VLOOKUP($A15,'Occupancy Raw Data'!$B$6:$BE$43,'Occupancy Raw Data'!AJ$1,FALSE)</f>
        <v>69.733145607543904</v>
      </c>
      <c r="F15" s="60">
        <f>VLOOKUP($A15,'Occupancy Raw Data'!$B$6:$BE$43,'Occupancy Raw Data'!AK$1,FALSE)</f>
        <v>69.672243868897496</v>
      </c>
      <c r="G15" s="61">
        <f>VLOOKUP($A15,'Occupancy Raw Data'!$B$6:$BE$43,'Occupancy Raw Data'!AL$1,FALSE)</f>
        <v>67.5001571799815</v>
      </c>
      <c r="H15" s="60">
        <f>VLOOKUP($A15,'Occupancy Raw Data'!$B$6:$BE$43,'Occupancy Raw Data'!AN$1,FALSE)</f>
        <v>81.066107855014494</v>
      </c>
      <c r="I15" s="60">
        <f>VLOOKUP($A15,'Occupancy Raw Data'!$B$6:$BE$43,'Occupancy Raw Data'!AO$1,FALSE)</f>
        <v>86.731934121345006</v>
      </c>
      <c r="J15" s="61">
        <f>VLOOKUP($A15,'Occupancy Raw Data'!$B$6:$BE$43,'Occupancy Raw Data'!AP$1,FALSE)</f>
        <v>83.899020988179799</v>
      </c>
      <c r="K15" s="62">
        <f>VLOOKUP($A15,'Occupancy Raw Data'!$B$6:$BE$43,'Occupancy Raw Data'!AR$1,FALSE)</f>
        <v>72.185849301970407</v>
      </c>
      <c r="M15" s="59">
        <f>VLOOKUP($A15,'Occupancy Raw Data'!$B$6:$BE$43,'Occupancy Raw Data'!AT$1,FALSE)</f>
        <v>-0.15245880456635699</v>
      </c>
      <c r="N15" s="60">
        <f>VLOOKUP($A15,'Occupancy Raw Data'!$B$6:$BE$43,'Occupancy Raw Data'!AU$1,FALSE)</f>
        <v>3.58764235475422</v>
      </c>
      <c r="O15" s="60">
        <f>VLOOKUP($A15,'Occupancy Raw Data'!$B$6:$BE$43,'Occupancy Raw Data'!AV$1,FALSE)</f>
        <v>3.40218062728799</v>
      </c>
      <c r="P15" s="60">
        <f>VLOOKUP($A15,'Occupancy Raw Data'!$B$6:$BE$43,'Occupancy Raw Data'!AW$1,FALSE)</f>
        <v>5.0525668784833204</v>
      </c>
      <c r="Q15" s="60">
        <f>VLOOKUP($A15,'Occupancy Raw Data'!$B$6:$BE$43,'Occupancy Raw Data'!AX$1,FALSE)</f>
        <v>1.49314712289803</v>
      </c>
      <c r="R15" s="61">
        <f>VLOOKUP($A15,'Occupancy Raw Data'!$B$6:$BE$43,'Occupancy Raw Data'!AY$1,FALSE)</f>
        <v>2.6522201817629698</v>
      </c>
      <c r="S15" s="60">
        <f>VLOOKUP($A15,'Occupancy Raw Data'!$B$6:$BE$43,'Occupancy Raw Data'!BA$1,FALSE)</f>
        <v>-5.2068920786896697</v>
      </c>
      <c r="T15" s="60">
        <f>VLOOKUP($A15,'Occupancy Raw Data'!$B$6:$BE$43,'Occupancy Raw Data'!BB$1,FALSE)</f>
        <v>-4.1421319844091604</v>
      </c>
      <c r="U15" s="61">
        <f>VLOOKUP($A15,'Occupancy Raw Data'!$B$6:$BE$43,'Occupancy Raw Data'!BC$1,FALSE)</f>
        <v>-4.6595062627764197</v>
      </c>
      <c r="V15" s="62">
        <f>VLOOKUP($A15,'Occupancy Raw Data'!$B$6:$BE$43,'Occupancy Raw Data'!BE$1,FALSE)</f>
        <v>0.103299912001413</v>
      </c>
      <c r="X15" s="64">
        <f>VLOOKUP($A15,'ADR Raw Data'!$B$6:$BE$43,'ADR Raw Data'!AG$1,FALSE)</f>
        <v>138.714423067448</v>
      </c>
      <c r="Y15" s="65">
        <f>VLOOKUP($A15,'ADR Raw Data'!$B$6:$BE$43,'ADR Raw Data'!AH$1,FALSE)</f>
        <v>121.213264334843</v>
      </c>
      <c r="Z15" s="65">
        <f>VLOOKUP($A15,'ADR Raw Data'!$B$6:$BE$43,'ADR Raw Data'!AI$1,FALSE)</f>
        <v>121.173958857231</v>
      </c>
      <c r="AA15" s="65">
        <f>VLOOKUP($A15,'ADR Raw Data'!$B$6:$BE$43,'ADR Raw Data'!AJ$1,FALSE)</f>
        <v>124.658139125331</v>
      </c>
      <c r="AB15" s="65">
        <f>VLOOKUP($A15,'ADR Raw Data'!$B$6:$BE$43,'ADR Raw Data'!AK$1,FALSE)</f>
        <v>126.64915381181</v>
      </c>
      <c r="AC15" s="66">
        <f>VLOOKUP($A15,'ADR Raw Data'!$B$6:$BE$43,'ADR Raw Data'!AL$1,FALSE)</f>
        <v>126.486017579472</v>
      </c>
      <c r="AD15" s="65">
        <f>VLOOKUP($A15,'ADR Raw Data'!$B$6:$BE$43,'ADR Raw Data'!AN$1,FALSE)</f>
        <v>175.12375176586499</v>
      </c>
      <c r="AE15" s="65">
        <f>VLOOKUP($A15,'ADR Raw Data'!$B$6:$BE$43,'ADR Raw Data'!AO$1,FALSE)</f>
        <v>188.85846865165601</v>
      </c>
      <c r="AF15" s="66">
        <f>VLOOKUP($A15,'ADR Raw Data'!$B$6:$BE$43,'ADR Raw Data'!AP$1,FALSE)</f>
        <v>182.22299169788701</v>
      </c>
      <c r="AG15" s="67">
        <f>VLOOKUP($A15,'ADR Raw Data'!$B$6:$BE$43,'ADR Raw Data'!AR$1,FALSE)</f>
        <v>144.996093528778</v>
      </c>
      <c r="AI15" s="59">
        <f>VLOOKUP($A15,'ADR Raw Data'!$B$6:$BE$43,'ADR Raw Data'!AT$1,FALSE)</f>
        <v>8.79506247111512</v>
      </c>
      <c r="AJ15" s="60">
        <f>VLOOKUP($A15,'ADR Raw Data'!$B$6:$BE$43,'ADR Raw Data'!AU$1,FALSE)</f>
        <v>8.5482027434073498</v>
      </c>
      <c r="AK15" s="60">
        <f>VLOOKUP($A15,'ADR Raw Data'!$B$6:$BE$43,'ADR Raw Data'!AV$1,FALSE)</f>
        <v>7.2604612202945802</v>
      </c>
      <c r="AL15" s="60">
        <f>VLOOKUP($A15,'ADR Raw Data'!$B$6:$BE$43,'ADR Raw Data'!AW$1,FALSE)</f>
        <v>9.7682223179430796</v>
      </c>
      <c r="AM15" s="60">
        <f>VLOOKUP($A15,'ADR Raw Data'!$B$6:$BE$43,'ADR Raw Data'!AX$1,FALSE)</f>
        <v>7.3015281400928602</v>
      </c>
      <c r="AN15" s="61">
        <f>VLOOKUP($A15,'ADR Raw Data'!$B$6:$BE$43,'ADR Raw Data'!AY$1,FALSE)</f>
        <v>8.2522031035566403</v>
      </c>
      <c r="AO15" s="60">
        <f>VLOOKUP($A15,'ADR Raw Data'!$B$6:$BE$43,'ADR Raw Data'!BA$1,FALSE)</f>
        <v>6.1153035994895504</v>
      </c>
      <c r="AP15" s="60">
        <f>VLOOKUP($A15,'ADR Raw Data'!$B$6:$BE$43,'ADR Raw Data'!BB$1,FALSE)</f>
        <v>6.9467868856833697</v>
      </c>
      <c r="AQ15" s="61">
        <f>VLOOKUP($A15,'ADR Raw Data'!$B$6:$BE$43,'ADR Raw Data'!BC$1,FALSE)</f>
        <v>6.5792171566642299</v>
      </c>
      <c r="AR15" s="62">
        <f>VLOOKUP($A15,'ADR Raw Data'!$B$6:$BE$43,'ADR Raw Data'!BE$1,FALSE)</f>
        <v>6.8369500447888196</v>
      </c>
      <c r="AT15" s="64">
        <f>VLOOKUP($A15,'RevPAR Raw Data'!$B$6:$BE$43,'RevPAR Raw Data'!AG$1,FALSE)</f>
        <v>92.201000936587107</v>
      </c>
      <c r="AU15" s="65">
        <f>VLOOKUP($A15,'RevPAR Raw Data'!$B$6:$BE$43,'RevPAR Raw Data'!AH$1,FALSE)</f>
        <v>77.795222742039002</v>
      </c>
      <c r="AV15" s="65">
        <f>VLOOKUP($A15,'RevPAR Raw Data'!$B$6:$BE$43,'RevPAR Raw Data'!AI$1,FALSE)</f>
        <v>81.727066289411894</v>
      </c>
      <c r="AW15" s="65">
        <f>VLOOKUP($A15,'RevPAR Raw Data'!$B$6:$BE$43,'RevPAR Raw Data'!AJ$1,FALSE)</f>
        <v>86.928041667921804</v>
      </c>
      <c r="AX15" s="65">
        <f>VLOOKUP($A15,'RevPAR Raw Data'!$B$6:$BE$43,'RevPAR Raw Data'!AK$1,FALSE)</f>
        <v>88.239307301660006</v>
      </c>
      <c r="AY15" s="66">
        <f>VLOOKUP($A15,'RevPAR Raw Data'!$B$6:$BE$43,'RevPAR Raw Data'!AL$1,FALSE)</f>
        <v>85.378260676843098</v>
      </c>
      <c r="AZ15" s="65">
        <f>VLOOKUP($A15,'RevPAR Raw Data'!$B$6:$BE$43,'RevPAR Raw Data'!AN$1,FALSE)</f>
        <v>141.966009486264</v>
      </c>
      <c r="BA15" s="65">
        <f>VLOOKUP($A15,'RevPAR Raw Data'!$B$6:$BE$43,'RevPAR Raw Data'!AO$1,FALSE)</f>
        <v>163.80060261353501</v>
      </c>
      <c r="BB15" s="66">
        <f>VLOOKUP($A15,'RevPAR Raw Data'!$B$6:$BE$43,'RevPAR Raw Data'!AP$1,FALSE)</f>
        <v>152.8833060499</v>
      </c>
      <c r="BC15" s="67">
        <f>VLOOKUP($A15,'RevPAR Raw Data'!$B$6:$BE$43,'RevPAR Raw Data'!AR$1,FALSE)</f>
        <v>104.666661568428</v>
      </c>
      <c r="BE15" s="59">
        <f>VLOOKUP($A15,'RevPAR Raw Data'!$B$6:$BE$43,'RevPAR Raw Data'!AT$1,FALSE)</f>
        <v>8.6291948194444394</v>
      </c>
      <c r="BF15" s="60">
        <f>VLOOKUP($A15,'RevPAR Raw Data'!$B$6:$BE$43,'RevPAR Raw Data'!AU$1,FALSE)</f>
        <v>12.4425240403543</v>
      </c>
      <c r="BG15" s="60">
        <f>VLOOKUP($A15,'RevPAR Raw Data'!$B$6:$BE$43,'RevPAR Raw Data'!AV$1,FALSE)</f>
        <v>10.909655852671101</v>
      </c>
      <c r="BH15" s="60">
        <f>VLOOKUP($A15,'RevPAR Raw Data'!$B$6:$BE$43,'RevPAR Raw Data'!AW$1,FALSE)</f>
        <v>15.3143351618794</v>
      </c>
      <c r="BI15" s="60">
        <f>VLOOKUP($A15,'RevPAR Raw Data'!$B$6:$BE$43,'RevPAR Raw Data'!AX$1,FALSE)</f>
        <v>8.9036978203422805</v>
      </c>
      <c r="BJ15" s="61">
        <f>VLOOKUP($A15,'RevPAR Raw Data'!$B$6:$BE$43,'RevPAR Raw Data'!AY$1,FALSE)</f>
        <v>11.1232898814722</v>
      </c>
      <c r="BK15" s="60">
        <f>VLOOKUP($A15,'RevPAR Raw Data'!$B$6:$BE$43,'RevPAR Raw Data'!BA$1,FALSE)</f>
        <v>0.58999426209023098</v>
      </c>
      <c r="BL15" s="60">
        <f>VLOOKUP($A15,'RevPAR Raw Data'!$B$6:$BE$43,'RevPAR Raw Data'!BB$1,FALSE)</f>
        <v>2.51690981979357</v>
      </c>
      <c r="BM15" s="61">
        <f>VLOOKUP($A15,'RevPAR Raw Data'!$B$6:$BE$43,'RevPAR Raw Data'!BC$1,FALSE)</f>
        <v>1.61315185843137</v>
      </c>
      <c r="BN15" s="62">
        <f>VLOOKUP($A15,'RevPAR Raw Data'!$B$6:$BE$43,'RevPAR Raw Data'!BE$1,FALSE)</f>
        <v>6.9473125201700796</v>
      </c>
    </row>
    <row r="16" spans="1:66" x14ac:dyDescent="0.25">
      <c r="A16" s="76" t="s">
        <v>92</v>
      </c>
      <c r="B16" s="59">
        <f>VLOOKUP($A16,'Occupancy Raw Data'!$B$6:$BE$43,'Occupancy Raw Data'!AG$1,FALSE)</f>
        <v>70.772925764192095</v>
      </c>
      <c r="C16" s="60">
        <f>VLOOKUP($A16,'Occupancy Raw Data'!$B$6:$BE$43,'Occupancy Raw Data'!AH$1,FALSE)</f>
        <v>75.951965065502094</v>
      </c>
      <c r="D16" s="60">
        <f>VLOOKUP($A16,'Occupancy Raw Data'!$B$6:$BE$43,'Occupancy Raw Data'!AI$1,FALSE)</f>
        <v>82.912663755458496</v>
      </c>
      <c r="E16" s="60">
        <f>VLOOKUP($A16,'Occupancy Raw Data'!$B$6:$BE$43,'Occupancy Raw Data'!AJ$1,FALSE)</f>
        <v>82.960698689956303</v>
      </c>
      <c r="F16" s="60">
        <f>VLOOKUP($A16,'Occupancy Raw Data'!$B$6:$BE$43,'Occupancy Raw Data'!AK$1,FALSE)</f>
        <v>79.5414847161572</v>
      </c>
      <c r="G16" s="61">
        <f>VLOOKUP($A16,'Occupancy Raw Data'!$B$6:$BE$43,'Occupancy Raw Data'!AL$1,FALSE)</f>
        <v>78.427947598253198</v>
      </c>
      <c r="H16" s="60">
        <f>VLOOKUP($A16,'Occupancy Raw Data'!$B$6:$BE$43,'Occupancy Raw Data'!AN$1,FALSE)</f>
        <v>85.240174672489005</v>
      </c>
      <c r="I16" s="60">
        <f>VLOOKUP($A16,'Occupancy Raw Data'!$B$6:$BE$43,'Occupancy Raw Data'!AO$1,FALSE)</f>
        <v>87.170305676855804</v>
      </c>
      <c r="J16" s="61">
        <f>VLOOKUP($A16,'Occupancy Raw Data'!$B$6:$BE$43,'Occupancy Raw Data'!AP$1,FALSE)</f>
        <v>86.205240174672397</v>
      </c>
      <c r="K16" s="62">
        <f>VLOOKUP($A16,'Occupancy Raw Data'!$B$6:$BE$43,'Occupancy Raw Data'!AR$1,FALSE)</f>
        <v>80.650031191515893</v>
      </c>
      <c r="M16" s="59">
        <f>VLOOKUP($A16,'Occupancy Raw Data'!$B$6:$BE$43,'Occupancy Raw Data'!AT$1,FALSE)</f>
        <v>-3.1782065834279201</v>
      </c>
      <c r="N16" s="60">
        <f>VLOOKUP($A16,'Occupancy Raw Data'!$B$6:$BE$43,'Occupancy Raw Data'!AU$1,FALSE)</f>
        <v>0.50852354810748301</v>
      </c>
      <c r="O16" s="60">
        <f>VLOOKUP($A16,'Occupancy Raw Data'!$B$6:$BE$43,'Occupancy Raw Data'!AV$1,FALSE)</f>
        <v>3.3081234017084702</v>
      </c>
      <c r="P16" s="60">
        <f>VLOOKUP($A16,'Occupancy Raw Data'!$B$6:$BE$43,'Occupancy Raw Data'!AW$1,FALSE)</f>
        <v>1.9041999678163299</v>
      </c>
      <c r="Q16" s="60">
        <f>VLOOKUP($A16,'Occupancy Raw Data'!$B$6:$BE$43,'Occupancy Raw Data'!AX$1,FALSE)</f>
        <v>0.51318838980244996</v>
      </c>
      <c r="R16" s="61">
        <f>VLOOKUP($A16,'Occupancy Raw Data'!$B$6:$BE$43,'Occupancy Raw Data'!AY$1,FALSE)</f>
        <v>0.68619096739471597</v>
      </c>
      <c r="S16" s="60">
        <f>VLOOKUP($A16,'Occupancy Raw Data'!$B$6:$BE$43,'Occupancy Raw Data'!BA$1,FALSE)</f>
        <v>-4.8129906861071801</v>
      </c>
      <c r="T16" s="60">
        <f>VLOOKUP($A16,'Occupancy Raw Data'!$B$6:$BE$43,'Occupancy Raw Data'!BB$1,FALSE)</f>
        <v>-6.2508805710796898</v>
      </c>
      <c r="U16" s="61">
        <f>VLOOKUP($A16,'Occupancy Raw Data'!$B$6:$BE$43,'Occupancy Raw Data'!BC$1,FALSE)</f>
        <v>-5.5454545454545396</v>
      </c>
      <c r="V16" s="62">
        <f>VLOOKUP($A16,'Occupancy Raw Data'!$B$6:$BE$43,'Occupancy Raw Data'!BE$1,FALSE)</f>
        <v>-1.3024093810120001</v>
      </c>
      <c r="X16" s="64">
        <f>VLOOKUP($A16,'ADR Raw Data'!$B$6:$BE$43,'ADR Raw Data'!AG$1,FALSE)</f>
        <v>96.689188073054794</v>
      </c>
      <c r="Y16" s="65">
        <f>VLOOKUP($A16,'ADR Raw Data'!$B$6:$BE$43,'ADR Raw Data'!AH$1,FALSE)</f>
        <v>95.084679112286494</v>
      </c>
      <c r="Z16" s="65">
        <f>VLOOKUP($A16,'ADR Raw Data'!$B$6:$BE$43,'ADR Raw Data'!AI$1,FALSE)</f>
        <v>97.791080112708599</v>
      </c>
      <c r="AA16" s="65">
        <f>VLOOKUP($A16,'ADR Raw Data'!$B$6:$BE$43,'ADR Raw Data'!AJ$1,FALSE)</f>
        <v>98.864254184651003</v>
      </c>
      <c r="AB16" s="65">
        <f>VLOOKUP($A16,'ADR Raw Data'!$B$6:$BE$43,'ADR Raw Data'!AK$1,FALSE)</f>
        <v>97.746937754597795</v>
      </c>
      <c r="AC16" s="66">
        <f>VLOOKUP($A16,'ADR Raw Data'!$B$6:$BE$43,'ADR Raw Data'!AL$1,FALSE)</f>
        <v>97.286105848552296</v>
      </c>
      <c r="AD16" s="65">
        <f>VLOOKUP($A16,'ADR Raw Data'!$B$6:$BE$43,'ADR Raw Data'!AN$1,FALSE)</f>
        <v>123.683819656762</v>
      </c>
      <c r="AE16" s="65">
        <f>VLOOKUP($A16,'ADR Raw Data'!$B$6:$BE$43,'ADR Raw Data'!AO$1,FALSE)</f>
        <v>129.93462033864299</v>
      </c>
      <c r="AF16" s="66">
        <f>VLOOKUP($A16,'ADR Raw Data'!$B$6:$BE$43,'ADR Raw Data'!AP$1,FALSE)</f>
        <v>126.84420877615101</v>
      </c>
      <c r="AG16" s="67">
        <f>VLOOKUP($A16,'ADR Raw Data'!$B$6:$BE$43,'ADR Raw Data'!AR$1,FALSE)</f>
        <v>106.31298522686799</v>
      </c>
      <c r="AI16" s="59">
        <f>VLOOKUP($A16,'ADR Raw Data'!$B$6:$BE$43,'ADR Raw Data'!AT$1,FALSE)</f>
        <v>12.158813176053799</v>
      </c>
      <c r="AJ16" s="60">
        <f>VLOOKUP($A16,'ADR Raw Data'!$B$6:$BE$43,'ADR Raw Data'!AU$1,FALSE)</f>
        <v>14.7462048603439</v>
      </c>
      <c r="AK16" s="60">
        <f>VLOOKUP($A16,'ADR Raw Data'!$B$6:$BE$43,'ADR Raw Data'!AV$1,FALSE)</f>
        <v>15.4860610621372</v>
      </c>
      <c r="AL16" s="60">
        <f>VLOOKUP($A16,'ADR Raw Data'!$B$6:$BE$43,'ADR Raw Data'!AW$1,FALSE)</f>
        <v>16.3285984429073</v>
      </c>
      <c r="AM16" s="60">
        <f>VLOOKUP($A16,'ADR Raw Data'!$B$6:$BE$43,'ADR Raw Data'!AX$1,FALSE)</f>
        <v>13.917533663397601</v>
      </c>
      <c r="AN16" s="61">
        <f>VLOOKUP($A16,'ADR Raw Data'!$B$6:$BE$43,'ADR Raw Data'!AY$1,FALSE)</f>
        <v>14.579787309902301</v>
      </c>
      <c r="AO16" s="60">
        <f>VLOOKUP($A16,'ADR Raw Data'!$B$6:$BE$43,'ADR Raw Data'!BA$1,FALSE)</f>
        <v>11.517088886607</v>
      </c>
      <c r="AP16" s="60">
        <f>VLOOKUP($A16,'ADR Raw Data'!$B$6:$BE$43,'ADR Raw Data'!BB$1,FALSE)</f>
        <v>10.3328139717451</v>
      </c>
      <c r="AQ16" s="61">
        <f>VLOOKUP($A16,'ADR Raw Data'!$B$6:$BE$43,'ADR Raw Data'!BC$1,FALSE)</f>
        <v>10.8752936876958</v>
      </c>
      <c r="AR16" s="62">
        <f>VLOOKUP($A16,'ADR Raw Data'!$B$6:$BE$43,'ADR Raw Data'!BE$1,FALSE)</f>
        <v>12.7159968011331</v>
      </c>
      <c r="AT16" s="64">
        <f>VLOOKUP($A16,'RevPAR Raw Data'!$B$6:$BE$43,'RevPAR Raw Data'!AG$1,FALSE)</f>
        <v>68.429767296943197</v>
      </c>
      <c r="AU16" s="65">
        <f>VLOOKUP($A16,'RevPAR Raw Data'!$B$6:$BE$43,'RevPAR Raw Data'!AH$1,FALSE)</f>
        <v>72.218682262008699</v>
      </c>
      <c r="AV16" s="65">
        <f>VLOOKUP($A16,'RevPAR Raw Data'!$B$6:$BE$43,'RevPAR Raw Data'!AI$1,FALSE)</f>
        <v>81.0811894366812</v>
      </c>
      <c r="AW16" s="65">
        <f>VLOOKUP($A16,'RevPAR Raw Data'!$B$6:$BE$43,'RevPAR Raw Data'!AJ$1,FALSE)</f>
        <v>82.018476026200801</v>
      </c>
      <c r="AX16" s="65">
        <f>VLOOKUP($A16,'RevPAR Raw Data'!$B$6:$BE$43,'RevPAR Raw Data'!AK$1,FALSE)</f>
        <v>77.749365554585097</v>
      </c>
      <c r="AY16" s="66">
        <f>VLOOKUP($A16,'RevPAR Raw Data'!$B$6:$BE$43,'RevPAR Raw Data'!AL$1,FALSE)</f>
        <v>76.299496115283802</v>
      </c>
      <c r="AZ16" s="65">
        <f>VLOOKUP($A16,'RevPAR Raw Data'!$B$6:$BE$43,'RevPAR Raw Data'!AN$1,FALSE)</f>
        <v>105.42830391702999</v>
      </c>
      <c r="BA16" s="65">
        <f>VLOOKUP($A16,'RevPAR Raw Data'!$B$6:$BE$43,'RevPAR Raw Data'!AO$1,FALSE)</f>
        <v>113.26440572925701</v>
      </c>
      <c r="BB16" s="66">
        <f>VLOOKUP($A16,'RevPAR Raw Data'!$B$6:$BE$43,'RevPAR Raw Data'!AP$1,FALSE)</f>
        <v>109.346354823144</v>
      </c>
      <c r="BC16" s="67">
        <f>VLOOKUP($A16,'RevPAR Raw Data'!$B$6:$BE$43,'RevPAR Raw Data'!AR$1,FALSE)</f>
        <v>85.741455746100996</v>
      </c>
      <c r="BE16" s="59">
        <f>VLOOKUP($A16,'RevPAR Raw Data'!$B$6:$BE$43,'RevPAR Raw Data'!AT$1,FALSE)</f>
        <v>8.5941743917978393</v>
      </c>
      <c r="BF16" s="60">
        <f>VLOOKUP($A16,'RevPAR Raw Data'!$B$6:$BE$43,'RevPAR Raw Data'!AU$1,FALSE)</f>
        <v>15.3297163326184</v>
      </c>
      <c r="BG16" s="60">
        <f>VLOOKUP($A16,'RevPAR Raw Data'!$B$6:$BE$43,'RevPAR Raw Data'!AV$1,FALSE)</f>
        <v>19.306482473845101</v>
      </c>
      <c r="BH16" s="60">
        <f>VLOOKUP($A16,'RevPAR Raw Data'!$B$6:$BE$43,'RevPAR Raw Data'!AW$1,FALSE)</f>
        <v>18.543727577018402</v>
      </c>
      <c r="BI16" s="60">
        <f>VLOOKUP($A16,'RevPAR Raw Data'!$B$6:$BE$43,'RevPAR Raw Data'!AX$1,FALSE)</f>
        <v>14.502145220107501</v>
      </c>
      <c r="BJ16" s="61">
        <f>VLOOKUP($A16,'RevPAR Raw Data'!$B$6:$BE$43,'RevPAR Raw Data'!AY$1,FALSE)</f>
        <v>15.366023460883</v>
      </c>
      <c r="BK16" s="60">
        <f>VLOOKUP($A16,'RevPAR Raw Data'!$B$6:$BE$43,'RevPAR Raw Data'!BA$1,FALSE)</f>
        <v>6.1497817850767902</v>
      </c>
      <c r="BL16" s="60">
        <f>VLOOKUP($A16,'RevPAR Raw Data'!$B$6:$BE$43,'RevPAR Raw Data'!BB$1,FALSE)</f>
        <v>3.4360415396598398</v>
      </c>
      <c r="BM16" s="61">
        <f>VLOOKUP($A16,'RevPAR Raw Data'!$B$6:$BE$43,'RevPAR Raw Data'!BC$1,FALSE)</f>
        <v>4.72675467410546</v>
      </c>
      <c r="BN16" s="62">
        <f>VLOOKUP($A16,'RevPAR Raw Data'!$B$6:$BE$43,'RevPAR Raw Data'!BE$1,FALSE)</f>
        <v>11.247973084893999</v>
      </c>
    </row>
    <row r="17" spans="1:66" x14ac:dyDescent="0.25">
      <c r="A17" s="78" t="s">
        <v>32</v>
      </c>
      <c r="B17" s="59">
        <f>VLOOKUP($A17,'Occupancy Raw Data'!$B$6:$BE$43,'Occupancy Raw Data'!AG$1,FALSE)</f>
        <v>66.905085473142094</v>
      </c>
      <c r="C17" s="60">
        <f>VLOOKUP($A17,'Occupancy Raw Data'!$B$6:$BE$43,'Occupancy Raw Data'!AH$1,FALSE)</f>
        <v>66.940848294113394</v>
      </c>
      <c r="D17" s="60">
        <f>VLOOKUP($A17,'Occupancy Raw Data'!$B$6:$BE$43,'Occupancy Raw Data'!AI$1,FALSE)</f>
        <v>71.336098991488399</v>
      </c>
      <c r="E17" s="60">
        <f>VLOOKUP($A17,'Occupancy Raw Data'!$B$6:$BE$43,'Occupancy Raw Data'!AJ$1,FALSE)</f>
        <v>74.559166816304497</v>
      </c>
      <c r="F17" s="60">
        <f>VLOOKUP($A17,'Occupancy Raw Data'!$B$6:$BE$43,'Occupancy Raw Data'!AK$1,FALSE)</f>
        <v>75.291793858861496</v>
      </c>
      <c r="G17" s="61">
        <f>VLOOKUP($A17,'Occupancy Raw Data'!$B$6:$BE$43,'Occupancy Raw Data'!AL$1,FALSE)</f>
        <v>71.000028658222007</v>
      </c>
      <c r="H17" s="60">
        <f>VLOOKUP($A17,'Occupancy Raw Data'!$B$6:$BE$43,'Occupancy Raw Data'!AN$1,FALSE)</f>
        <v>83.451247979888606</v>
      </c>
      <c r="I17" s="60">
        <f>VLOOKUP($A17,'Occupancy Raw Data'!$B$6:$BE$43,'Occupancy Raw Data'!AO$1,FALSE)</f>
        <v>85.580894235949003</v>
      </c>
      <c r="J17" s="61">
        <f>VLOOKUP($A17,'Occupancy Raw Data'!$B$6:$BE$43,'Occupancy Raw Data'!AP$1,FALSE)</f>
        <v>84.516071107918805</v>
      </c>
      <c r="K17" s="62">
        <f>VLOOKUP($A17,'Occupancy Raw Data'!$B$6:$BE$43,'Occupancy Raw Data'!AR$1,FALSE)</f>
        <v>74.854813433982301</v>
      </c>
      <c r="M17" s="59">
        <f>VLOOKUP($A17,'Occupancy Raw Data'!$B$6:$BE$43,'Occupancy Raw Data'!AT$1,FALSE)</f>
        <v>3.6139403240399099</v>
      </c>
      <c r="N17" s="60">
        <f>VLOOKUP($A17,'Occupancy Raw Data'!$B$6:$BE$43,'Occupancy Raw Data'!AU$1,FALSE)</f>
        <v>7.6859569248300099</v>
      </c>
      <c r="O17" s="60">
        <f>VLOOKUP($A17,'Occupancy Raw Data'!$B$6:$BE$43,'Occupancy Raw Data'!AV$1,FALSE)</f>
        <v>9.2043496290205393</v>
      </c>
      <c r="P17" s="60">
        <f>VLOOKUP($A17,'Occupancy Raw Data'!$B$6:$BE$43,'Occupancy Raw Data'!AW$1,FALSE)</f>
        <v>11.3568569021645</v>
      </c>
      <c r="Q17" s="60">
        <f>VLOOKUP($A17,'Occupancy Raw Data'!$B$6:$BE$43,'Occupancy Raw Data'!AX$1,FALSE)</f>
        <v>9.4645068572546496</v>
      </c>
      <c r="R17" s="61">
        <f>VLOOKUP($A17,'Occupancy Raw Data'!$B$6:$BE$43,'Occupancy Raw Data'!AY$1,FALSE)</f>
        <v>8.2993987757323602</v>
      </c>
      <c r="S17" s="60">
        <f>VLOOKUP($A17,'Occupancy Raw Data'!$B$6:$BE$43,'Occupancy Raw Data'!BA$1,FALSE)</f>
        <v>-2.2454986891169901</v>
      </c>
      <c r="T17" s="60">
        <f>VLOOKUP($A17,'Occupancy Raw Data'!$B$6:$BE$43,'Occupancy Raw Data'!BB$1,FALSE)</f>
        <v>-4.8733757717985098</v>
      </c>
      <c r="U17" s="61">
        <f>VLOOKUP($A17,'Occupancy Raw Data'!$B$6:$BE$43,'Occupancy Raw Data'!BC$1,FALSE)</f>
        <v>-3.5938872476452399</v>
      </c>
      <c r="V17" s="62">
        <f>VLOOKUP($A17,'Occupancy Raw Data'!$B$6:$BE$43,'Occupancy Raw Data'!BE$1,FALSE)</f>
        <v>4.1450931481212496</v>
      </c>
      <c r="X17" s="64">
        <f>VLOOKUP($A17,'ADR Raw Data'!$B$6:$BE$43,'ADR Raw Data'!AG$1,FALSE)</f>
        <v>84.553810332477994</v>
      </c>
      <c r="Y17" s="65">
        <f>VLOOKUP($A17,'ADR Raw Data'!$B$6:$BE$43,'ADR Raw Data'!AH$1,FALSE)</f>
        <v>83.690671615557207</v>
      </c>
      <c r="Z17" s="65">
        <f>VLOOKUP($A17,'ADR Raw Data'!$B$6:$BE$43,'ADR Raw Data'!AI$1,FALSE)</f>
        <v>84.391214673885699</v>
      </c>
      <c r="AA17" s="65">
        <f>VLOOKUP($A17,'ADR Raw Data'!$B$6:$BE$43,'ADR Raw Data'!AJ$1,FALSE)</f>
        <v>87.184052569721999</v>
      </c>
      <c r="AB17" s="65">
        <f>VLOOKUP($A17,'ADR Raw Data'!$B$6:$BE$43,'ADR Raw Data'!AK$1,FALSE)</f>
        <v>89.081551948485497</v>
      </c>
      <c r="AC17" s="66">
        <f>VLOOKUP($A17,'ADR Raw Data'!$B$6:$BE$43,'ADR Raw Data'!AL$1,FALSE)</f>
        <v>85.866952099415698</v>
      </c>
      <c r="AD17" s="65">
        <f>VLOOKUP($A17,'ADR Raw Data'!$B$6:$BE$43,'ADR Raw Data'!AN$1,FALSE)</f>
        <v>113.584568464087</v>
      </c>
      <c r="AE17" s="65">
        <f>VLOOKUP($A17,'ADR Raw Data'!$B$6:$BE$43,'ADR Raw Data'!AO$1,FALSE)</f>
        <v>115.281855795216</v>
      </c>
      <c r="AF17" s="66">
        <f>VLOOKUP($A17,'ADR Raw Data'!$B$6:$BE$43,'ADR Raw Data'!AP$1,FALSE)</f>
        <v>114.443904242887</v>
      </c>
      <c r="AG17" s="67">
        <f>VLOOKUP($A17,'ADR Raw Data'!$B$6:$BE$43,'ADR Raw Data'!AR$1,FALSE)</f>
        <v>95.069033339490701</v>
      </c>
      <c r="AI17" s="59">
        <f>VLOOKUP($A17,'ADR Raw Data'!$B$6:$BE$43,'ADR Raw Data'!AT$1,FALSE)</f>
        <v>13.628438897626699</v>
      </c>
      <c r="AJ17" s="60">
        <f>VLOOKUP($A17,'ADR Raw Data'!$B$6:$BE$43,'ADR Raw Data'!AU$1,FALSE)</f>
        <v>18.511469187977799</v>
      </c>
      <c r="AK17" s="60">
        <f>VLOOKUP($A17,'ADR Raw Data'!$B$6:$BE$43,'ADR Raw Data'!AV$1,FALSE)</f>
        <v>16.119589918128302</v>
      </c>
      <c r="AL17" s="60">
        <f>VLOOKUP($A17,'ADR Raw Data'!$B$6:$BE$43,'ADR Raw Data'!AW$1,FALSE)</f>
        <v>19.541563070683399</v>
      </c>
      <c r="AM17" s="60">
        <f>VLOOKUP($A17,'ADR Raw Data'!$B$6:$BE$43,'ADR Raw Data'!AX$1,FALSE)</f>
        <v>17.346791479745502</v>
      </c>
      <c r="AN17" s="61">
        <f>VLOOKUP($A17,'ADR Raw Data'!$B$6:$BE$43,'ADR Raw Data'!AY$1,FALSE)</f>
        <v>17.049704347554599</v>
      </c>
      <c r="AO17" s="60">
        <f>VLOOKUP($A17,'ADR Raw Data'!$B$6:$BE$43,'ADR Raw Data'!BA$1,FALSE)</f>
        <v>11.204007014128999</v>
      </c>
      <c r="AP17" s="60">
        <f>VLOOKUP($A17,'ADR Raw Data'!$B$6:$BE$43,'ADR Raw Data'!BB$1,FALSE)</f>
        <v>7.0625292289912398</v>
      </c>
      <c r="AQ17" s="61">
        <f>VLOOKUP($A17,'ADR Raw Data'!$B$6:$BE$43,'ADR Raw Data'!BC$1,FALSE)</f>
        <v>9.0134009427296995</v>
      </c>
      <c r="AR17" s="62">
        <f>VLOOKUP($A17,'ADR Raw Data'!$B$6:$BE$43,'ADR Raw Data'!BE$1,FALSE)</f>
        <v>12.6687141517162</v>
      </c>
      <c r="AT17" s="64">
        <f>VLOOKUP($A17,'RevPAR Raw Data'!$B$6:$BE$43,'RevPAR Raw Data'!AG$1,FALSE)</f>
        <v>56.570799073742897</v>
      </c>
      <c r="AU17" s="65">
        <f>VLOOKUP($A17,'RevPAR Raw Data'!$B$6:$BE$43,'RevPAR Raw Data'!AH$1,FALSE)</f>
        <v>56.023245522494797</v>
      </c>
      <c r="AV17" s="65">
        <f>VLOOKUP($A17,'RevPAR Raw Data'!$B$6:$BE$43,'RevPAR Raw Data'!AI$1,FALSE)</f>
        <v>60.201400439882597</v>
      </c>
      <c r="AW17" s="65">
        <f>VLOOKUP($A17,'RevPAR Raw Data'!$B$6:$BE$43,'RevPAR Raw Data'!AJ$1,FALSE)</f>
        <v>65.003703192673697</v>
      </c>
      <c r="AX17" s="65">
        <f>VLOOKUP($A17,'RevPAR Raw Data'!$B$6:$BE$43,'RevPAR Raw Data'!AK$1,FALSE)</f>
        <v>67.071098459328397</v>
      </c>
      <c r="AY17" s="66">
        <f>VLOOKUP($A17,'RevPAR Raw Data'!$B$6:$BE$43,'RevPAR Raw Data'!AL$1,FALSE)</f>
        <v>60.965560598526899</v>
      </c>
      <c r="AZ17" s="65">
        <f>VLOOKUP($A17,'RevPAR Raw Data'!$B$6:$BE$43,'RevPAR Raw Data'!AN$1,FALSE)</f>
        <v>94.787739895851999</v>
      </c>
      <c r="BA17" s="65">
        <f>VLOOKUP($A17,'RevPAR Raw Data'!$B$6:$BE$43,'RevPAR Raw Data'!AO$1,FALSE)</f>
        <v>98.659243081343106</v>
      </c>
      <c r="BB17" s="66">
        <f>VLOOKUP($A17,'RevPAR Raw Data'!$B$6:$BE$43,'RevPAR Raw Data'!AP$1,FALSE)</f>
        <v>96.723491488597503</v>
      </c>
      <c r="BC17" s="67">
        <f>VLOOKUP($A17,'RevPAR Raw Data'!$B$6:$BE$43,'RevPAR Raw Data'!AR$1,FALSE)</f>
        <v>71.163747539766206</v>
      </c>
      <c r="BE17" s="59">
        <f>VLOOKUP($A17,'RevPAR Raw Data'!$B$6:$BE$43,'RevPAR Raw Data'!AT$1,FALSE)</f>
        <v>17.734902870525101</v>
      </c>
      <c r="BF17" s="60">
        <f>VLOOKUP($A17,'RevPAR Raw Data'!$B$6:$BE$43,'RevPAR Raw Data'!AU$1,FALSE)</f>
        <v>27.620209660749001</v>
      </c>
      <c r="BG17" s="60">
        <f>VLOOKUP($A17,'RevPAR Raw Data'!$B$6:$BE$43,'RevPAR Raw Data'!AV$1,FALSE)</f>
        <v>26.807642961977798</v>
      </c>
      <c r="BH17" s="60">
        <f>VLOOKUP($A17,'RevPAR Raw Data'!$B$6:$BE$43,'RevPAR Raw Data'!AW$1,FALSE)</f>
        <v>33.117727327231599</v>
      </c>
      <c r="BI17" s="60">
        <f>VLOOKUP($A17,'RevPAR Raw Data'!$B$6:$BE$43,'RevPAR Raw Data'!AX$1,FALSE)</f>
        <v>28.4530866061144</v>
      </c>
      <c r="BJ17" s="61">
        <f>VLOOKUP($A17,'RevPAR Raw Data'!$B$6:$BE$43,'RevPAR Raw Data'!AY$1,FALSE)</f>
        <v>26.764126077174001</v>
      </c>
      <c r="BK17" s="60">
        <f>VLOOKUP($A17,'RevPAR Raw Data'!$B$6:$BE$43,'RevPAR Raw Data'!BA$1,FALSE)</f>
        <v>8.70692249438118</v>
      </c>
      <c r="BL17" s="60">
        <f>VLOOKUP($A17,'RevPAR Raw Data'!$B$6:$BE$43,'RevPAR Raw Data'!BB$1,FALSE)</f>
        <v>1.84496986887088</v>
      </c>
      <c r="BM17" s="61">
        <f>VLOOKUP($A17,'RevPAR Raw Data'!$B$6:$BE$43,'RevPAR Raw Data'!BC$1,FALSE)</f>
        <v>5.0955822280245604</v>
      </c>
      <c r="BN17" s="62">
        <f>VLOOKUP($A17,'RevPAR Raw Data'!$B$6:$BE$43,'RevPAR Raw Data'!BE$1,FALSE)</f>
        <v>17.338937302095299</v>
      </c>
    </row>
    <row r="18" spans="1:66" x14ac:dyDescent="0.25">
      <c r="A18" s="78" t="s">
        <v>93</v>
      </c>
      <c r="B18" s="59">
        <f>VLOOKUP($A18,'Occupancy Raw Data'!$B$6:$BE$43,'Occupancy Raw Data'!AG$1,FALSE)</f>
        <v>69.478123352661996</v>
      </c>
      <c r="C18" s="60">
        <f>VLOOKUP($A18,'Occupancy Raw Data'!$B$6:$BE$43,'Occupancy Raw Data'!AH$1,FALSE)</f>
        <v>67.914250571077105</v>
      </c>
      <c r="D18" s="60">
        <f>VLOOKUP($A18,'Occupancy Raw Data'!$B$6:$BE$43,'Occupancy Raw Data'!AI$1,FALSE)</f>
        <v>73.2296608680372</v>
      </c>
      <c r="E18" s="60">
        <f>VLOOKUP($A18,'Occupancy Raw Data'!$B$6:$BE$43,'Occupancy Raw Data'!AJ$1,FALSE)</f>
        <v>74.644175013178696</v>
      </c>
      <c r="F18" s="60">
        <f>VLOOKUP($A18,'Occupancy Raw Data'!$B$6:$BE$43,'Occupancy Raw Data'!AK$1,FALSE)</f>
        <v>74.002811456685905</v>
      </c>
      <c r="G18" s="61">
        <f>VLOOKUP($A18,'Occupancy Raw Data'!$B$6:$BE$43,'Occupancy Raw Data'!AL$1,FALSE)</f>
        <v>71.853804252328203</v>
      </c>
      <c r="H18" s="60">
        <f>VLOOKUP($A18,'Occupancy Raw Data'!$B$6:$BE$43,'Occupancy Raw Data'!AN$1,FALSE)</f>
        <v>77.842206993498493</v>
      </c>
      <c r="I18" s="60">
        <f>VLOOKUP($A18,'Occupancy Raw Data'!$B$6:$BE$43,'Occupancy Raw Data'!AO$1,FALSE)</f>
        <v>83.078545071164896</v>
      </c>
      <c r="J18" s="61">
        <f>VLOOKUP($A18,'Occupancy Raw Data'!$B$6:$BE$43,'Occupancy Raw Data'!AP$1,FALSE)</f>
        <v>80.460376032331695</v>
      </c>
      <c r="K18" s="62">
        <f>VLOOKUP($A18,'Occupancy Raw Data'!$B$6:$BE$43,'Occupancy Raw Data'!AR$1,FALSE)</f>
        <v>74.312824760900597</v>
      </c>
      <c r="M18" s="59">
        <f>VLOOKUP($A18,'Occupancy Raw Data'!$B$6:$BE$43,'Occupancy Raw Data'!AT$1,FALSE)</f>
        <v>5.2135605918133097</v>
      </c>
      <c r="N18" s="60">
        <f>VLOOKUP($A18,'Occupancy Raw Data'!$B$6:$BE$43,'Occupancy Raw Data'!AU$1,FALSE)</f>
        <v>7.4128917150007902</v>
      </c>
      <c r="O18" s="60">
        <f>VLOOKUP($A18,'Occupancy Raw Data'!$B$6:$BE$43,'Occupancy Raw Data'!AV$1,FALSE)</f>
        <v>9.7191310714416392</v>
      </c>
      <c r="P18" s="60">
        <f>VLOOKUP($A18,'Occupancy Raw Data'!$B$6:$BE$43,'Occupancy Raw Data'!AW$1,FALSE)</f>
        <v>10.9110575644723</v>
      </c>
      <c r="Q18" s="60">
        <f>VLOOKUP($A18,'Occupancy Raw Data'!$B$6:$BE$43,'Occupancy Raw Data'!AX$1,FALSE)</f>
        <v>5.4878462483304</v>
      </c>
      <c r="R18" s="61">
        <f>VLOOKUP($A18,'Occupancy Raw Data'!$B$6:$BE$43,'Occupancy Raw Data'!AY$1,FALSE)</f>
        <v>7.7399890333663599</v>
      </c>
      <c r="S18" s="60">
        <f>VLOOKUP($A18,'Occupancy Raw Data'!$B$6:$BE$43,'Occupancy Raw Data'!BA$1,FALSE)</f>
        <v>-7.4128547802607097</v>
      </c>
      <c r="T18" s="60">
        <f>VLOOKUP($A18,'Occupancy Raw Data'!$B$6:$BE$43,'Occupancy Raw Data'!BB$1,FALSE)</f>
        <v>-6.9847295626356303</v>
      </c>
      <c r="U18" s="61">
        <f>VLOOKUP($A18,'Occupancy Raw Data'!$B$6:$BE$43,'Occupancy Raw Data'!BC$1,FALSE)</f>
        <v>-7.1923198929598602</v>
      </c>
      <c r="V18" s="62">
        <f>VLOOKUP($A18,'Occupancy Raw Data'!$B$6:$BE$43,'Occupancy Raw Data'!BE$1,FALSE)</f>
        <v>2.6317072439798199</v>
      </c>
      <c r="X18" s="64">
        <f>VLOOKUP($A18,'ADR Raw Data'!$B$6:$BE$43,'ADR Raw Data'!AG$1,FALSE)</f>
        <v>116.12332011254399</v>
      </c>
      <c r="Y18" s="65">
        <f>VLOOKUP($A18,'ADR Raw Data'!$B$6:$BE$43,'ADR Raw Data'!AH$1,FALSE)</f>
        <v>106.229758544631</v>
      </c>
      <c r="Z18" s="65">
        <f>VLOOKUP($A18,'ADR Raw Data'!$B$6:$BE$43,'ADR Raw Data'!AI$1,FALSE)</f>
        <v>109.595673005398</v>
      </c>
      <c r="AA18" s="65">
        <f>VLOOKUP($A18,'ADR Raw Data'!$B$6:$BE$43,'ADR Raw Data'!AJ$1,FALSE)</f>
        <v>111.068077277542</v>
      </c>
      <c r="AB18" s="65">
        <f>VLOOKUP($A18,'ADR Raw Data'!$B$6:$BE$43,'ADR Raw Data'!AK$1,FALSE)</f>
        <v>109.905536673394</v>
      </c>
      <c r="AC18" s="66">
        <f>VLOOKUP($A18,'ADR Raw Data'!$B$6:$BE$43,'ADR Raw Data'!AL$1,FALSE)</f>
        <v>110.591506980582</v>
      </c>
      <c r="AD18" s="65">
        <f>VLOOKUP($A18,'ADR Raw Data'!$B$6:$BE$43,'ADR Raw Data'!AN$1,FALSE)</f>
        <v>143.747319514672</v>
      </c>
      <c r="AE18" s="65">
        <f>VLOOKUP($A18,'ADR Raw Data'!$B$6:$BE$43,'ADR Raw Data'!AO$1,FALSE)</f>
        <v>154.992329684856</v>
      </c>
      <c r="AF18" s="66">
        <f>VLOOKUP($A18,'ADR Raw Data'!$B$6:$BE$43,'ADR Raw Data'!AP$1,FALSE)</f>
        <v>149.55278010482601</v>
      </c>
      <c r="AG18" s="67">
        <f>VLOOKUP($A18,'ADR Raw Data'!$B$6:$BE$43,'ADR Raw Data'!AR$1,FALSE)</f>
        <v>122.644180243379</v>
      </c>
      <c r="AI18" s="59">
        <f>VLOOKUP($A18,'ADR Raw Data'!$B$6:$BE$43,'ADR Raw Data'!AT$1,FALSE)</f>
        <v>14.2951436425979</v>
      </c>
      <c r="AJ18" s="60">
        <f>VLOOKUP($A18,'ADR Raw Data'!$B$6:$BE$43,'ADR Raw Data'!AU$1,FALSE)</f>
        <v>12.7361477120033</v>
      </c>
      <c r="AK18" s="60">
        <f>VLOOKUP($A18,'ADR Raw Data'!$B$6:$BE$43,'ADR Raw Data'!AV$1,FALSE)</f>
        <v>14.488476043986401</v>
      </c>
      <c r="AL18" s="60">
        <f>VLOOKUP($A18,'ADR Raw Data'!$B$6:$BE$43,'ADR Raw Data'!AW$1,FALSE)</f>
        <v>14.604933520888901</v>
      </c>
      <c r="AM18" s="60">
        <f>VLOOKUP($A18,'ADR Raw Data'!$B$6:$BE$43,'ADR Raw Data'!AX$1,FALSE)</f>
        <v>10.737781182088399</v>
      </c>
      <c r="AN18" s="61">
        <f>VLOOKUP($A18,'ADR Raw Data'!$B$6:$BE$43,'ADR Raw Data'!AY$1,FALSE)</f>
        <v>13.327109731425599</v>
      </c>
      <c r="AO18" s="60">
        <f>VLOOKUP($A18,'ADR Raw Data'!$B$6:$BE$43,'ADR Raw Data'!BA$1,FALSE)</f>
        <v>5.6108965133338904</v>
      </c>
      <c r="AP18" s="60">
        <f>VLOOKUP($A18,'ADR Raw Data'!$B$6:$BE$43,'ADR Raw Data'!BB$1,FALSE)</f>
        <v>4.9780358595140797</v>
      </c>
      <c r="AQ18" s="61">
        <f>VLOOKUP($A18,'ADR Raw Data'!$B$6:$BE$43,'ADR Raw Data'!BC$1,FALSE)</f>
        <v>5.2811869776023102</v>
      </c>
      <c r="AR18" s="62">
        <f>VLOOKUP($A18,'ADR Raw Data'!$B$6:$BE$43,'ADR Raw Data'!BE$1,FALSE)</f>
        <v>8.7297166031253504</v>
      </c>
      <c r="AT18" s="64">
        <f>VLOOKUP($A18,'RevPAR Raw Data'!$B$6:$BE$43,'RevPAR Raw Data'!AG$1,FALSE)</f>
        <v>80.680303589000104</v>
      </c>
      <c r="AU18" s="65">
        <f>VLOOKUP($A18,'RevPAR Raw Data'!$B$6:$BE$43,'RevPAR Raw Data'!AH$1,FALSE)</f>
        <v>72.145144399051105</v>
      </c>
      <c r="AV18" s="65">
        <f>VLOOKUP($A18,'RevPAR Raw Data'!$B$6:$BE$43,'RevPAR Raw Data'!AI$1,FALSE)</f>
        <v>80.256539667896604</v>
      </c>
      <c r="AW18" s="65">
        <f>VLOOKUP($A18,'RevPAR Raw Data'!$B$6:$BE$43,'RevPAR Raw Data'!AJ$1,FALSE)</f>
        <v>82.905849986821195</v>
      </c>
      <c r="AX18" s="65">
        <f>VLOOKUP($A18,'RevPAR Raw Data'!$B$6:$BE$43,'RevPAR Raw Data'!AK$1,FALSE)</f>
        <v>81.333187084870801</v>
      </c>
      <c r="AY18" s="66">
        <f>VLOOKUP($A18,'RevPAR Raw Data'!$B$6:$BE$43,'RevPAR Raw Data'!AL$1,FALSE)</f>
        <v>79.464204945527996</v>
      </c>
      <c r="AZ18" s="65">
        <f>VLOOKUP($A18,'RevPAR Raw Data'!$B$6:$BE$43,'RevPAR Raw Data'!AN$1,FALSE)</f>
        <v>111.896086004217</v>
      </c>
      <c r="BA18" s="65">
        <f>VLOOKUP($A18,'RevPAR Raw Data'!$B$6:$BE$43,'RevPAR Raw Data'!AO$1,FALSE)</f>
        <v>128.765372474081</v>
      </c>
      <c r="BB18" s="66">
        <f>VLOOKUP($A18,'RevPAR Raw Data'!$B$6:$BE$43,'RevPAR Raw Data'!AP$1,FALSE)</f>
        <v>120.33072923914899</v>
      </c>
      <c r="BC18" s="67">
        <f>VLOOKUP($A18,'RevPAR Raw Data'!$B$6:$BE$43,'RevPAR Raw Data'!AR$1,FALSE)</f>
        <v>91.140354743705601</v>
      </c>
      <c r="BE18" s="59">
        <f>VLOOKUP($A18,'RevPAR Raw Data'!$B$6:$BE$43,'RevPAR Raw Data'!AT$1,FALSE)</f>
        <v>20.253990209904799</v>
      </c>
      <c r="BF18" s="60">
        <f>VLOOKUP($A18,'RevPAR Raw Data'!$B$6:$BE$43,'RevPAR Raw Data'!AU$1,FALSE)</f>
        <v>21.093156265557401</v>
      </c>
      <c r="BG18" s="60">
        <f>VLOOKUP($A18,'RevPAR Raw Data'!$B$6:$BE$43,'RevPAR Raw Data'!AV$1,FALSE)</f>
        <v>25.615761092397499</v>
      </c>
      <c r="BH18" s="60">
        <f>VLOOKUP($A18,'RevPAR Raw Data'!$B$6:$BE$43,'RevPAR Raw Data'!AW$1,FALSE)</f>
        <v>27.109543789078401</v>
      </c>
      <c r="BI18" s="60">
        <f>VLOOKUP($A18,'RevPAR Raw Data'!$B$6:$BE$43,'RevPAR Raw Data'!AX$1,FALSE)</f>
        <v>16.8149003521739</v>
      </c>
      <c r="BJ18" s="61">
        <f>VLOOKUP($A18,'RevPAR Raw Data'!$B$6:$BE$43,'RevPAR Raw Data'!AY$1,FALSE)</f>
        <v>22.098615596468999</v>
      </c>
      <c r="BK18" s="60">
        <f>VLOOKUP($A18,'RevPAR Raw Data'!$B$6:$BE$43,'RevPAR Raw Data'!BA$1,FALSE)</f>
        <v>-2.21788587733097</v>
      </c>
      <c r="BL18" s="60">
        <f>VLOOKUP($A18,'RevPAR Raw Data'!$B$6:$BE$43,'RevPAR Raw Data'!BB$1,FALSE)</f>
        <v>-2.3543960454396302</v>
      </c>
      <c r="BM18" s="61">
        <f>VLOOKUP($A18,'RevPAR Raw Data'!$B$6:$BE$43,'RevPAR Raw Data'!BC$1,FALSE)</f>
        <v>-2.29097277693204</v>
      </c>
      <c r="BN18" s="62">
        <f>VLOOKUP($A18,'RevPAR Raw Data'!$B$6:$BE$43,'RevPAR Raw Data'!BE$1,FALSE)</f>
        <v>11.591164431328499</v>
      </c>
    </row>
    <row r="19" spans="1:66" x14ac:dyDescent="0.25">
      <c r="A19" s="78" t="s">
        <v>94</v>
      </c>
      <c r="B19" s="59">
        <f>VLOOKUP($A19,'Occupancy Raw Data'!$B$6:$BE$43,'Occupancy Raw Data'!AG$1,FALSE)</f>
        <v>69.357200976403504</v>
      </c>
      <c r="C19" s="60">
        <f>VLOOKUP($A19,'Occupancy Raw Data'!$B$6:$BE$43,'Occupancy Raw Data'!AH$1,FALSE)</f>
        <v>62.603742880390499</v>
      </c>
      <c r="D19" s="60">
        <f>VLOOKUP($A19,'Occupancy Raw Data'!$B$6:$BE$43,'Occupancy Raw Data'!AI$1,FALSE)</f>
        <v>65.620423108218006</v>
      </c>
      <c r="E19" s="60">
        <f>VLOOKUP($A19,'Occupancy Raw Data'!$B$6:$BE$43,'Occupancy Raw Data'!AJ$1,FALSE)</f>
        <v>67.874239350912703</v>
      </c>
      <c r="F19" s="60">
        <f>VLOOKUP($A19,'Occupancy Raw Data'!$B$6:$BE$43,'Occupancy Raw Data'!AK$1,FALSE)</f>
        <v>67.914807302231196</v>
      </c>
      <c r="G19" s="61">
        <f>VLOOKUP($A19,'Occupancy Raw Data'!$B$6:$BE$43,'Occupancy Raw Data'!AL$1,FALSE)</f>
        <v>66.675471391417403</v>
      </c>
      <c r="H19" s="60">
        <f>VLOOKUP($A19,'Occupancy Raw Data'!$B$6:$BE$43,'Occupancy Raw Data'!AN$1,FALSE)</f>
        <v>82.659229208924899</v>
      </c>
      <c r="I19" s="60">
        <f>VLOOKUP($A19,'Occupancy Raw Data'!$B$6:$BE$43,'Occupancy Raw Data'!AO$1,FALSE)</f>
        <v>91.324543610547593</v>
      </c>
      <c r="J19" s="61">
        <f>VLOOKUP($A19,'Occupancy Raw Data'!$B$6:$BE$43,'Occupancy Raw Data'!AP$1,FALSE)</f>
        <v>86.991886409736296</v>
      </c>
      <c r="K19" s="62">
        <f>VLOOKUP($A19,'Occupancy Raw Data'!$B$6:$BE$43,'Occupancy Raw Data'!AR$1,FALSE)</f>
        <v>72.487234536381493</v>
      </c>
      <c r="M19" s="59">
        <f>VLOOKUP($A19,'Occupancy Raw Data'!$B$6:$BE$43,'Occupancy Raw Data'!AT$1,FALSE)</f>
        <v>-7.47020239648465</v>
      </c>
      <c r="N19" s="60">
        <f>VLOOKUP($A19,'Occupancy Raw Data'!$B$6:$BE$43,'Occupancy Raw Data'!AU$1,FALSE)</f>
        <v>-7.1912167541379803</v>
      </c>
      <c r="O19" s="60">
        <f>VLOOKUP($A19,'Occupancy Raw Data'!$B$6:$BE$43,'Occupancy Raw Data'!AV$1,FALSE)</f>
        <v>-6.7847945985632103</v>
      </c>
      <c r="P19" s="60">
        <f>VLOOKUP($A19,'Occupancy Raw Data'!$B$6:$BE$43,'Occupancy Raw Data'!AW$1,FALSE)</f>
        <v>-5.0984173623706202</v>
      </c>
      <c r="Q19" s="60">
        <f>VLOOKUP($A19,'Occupancy Raw Data'!$B$6:$BE$43,'Occupancy Raw Data'!AX$1,FALSE)</f>
        <v>-7.4167228079091903</v>
      </c>
      <c r="R19" s="61">
        <f>VLOOKUP($A19,'Occupancy Raw Data'!$B$6:$BE$43,'Occupancy Raw Data'!AY$1,FALSE)</f>
        <v>-6.79553326484662</v>
      </c>
      <c r="S19" s="60">
        <f>VLOOKUP($A19,'Occupancy Raw Data'!$B$6:$BE$43,'Occupancy Raw Data'!BA$1,FALSE)</f>
        <v>-7.9874265475628397</v>
      </c>
      <c r="T19" s="60">
        <f>VLOOKUP($A19,'Occupancy Raw Data'!$B$6:$BE$43,'Occupancy Raw Data'!BB$1,FALSE)</f>
        <v>-4.3390920930072401</v>
      </c>
      <c r="U19" s="61">
        <f>VLOOKUP($A19,'Occupancy Raw Data'!$B$6:$BE$43,'Occupancy Raw Data'!BC$1,FALSE)</f>
        <v>-6.1078138788386704</v>
      </c>
      <c r="V19" s="62">
        <f>VLOOKUP($A19,'Occupancy Raw Data'!$B$6:$BE$43,'Occupancy Raw Data'!BE$1,FALSE)</f>
        <v>-6.5517206258401597</v>
      </c>
      <c r="X19" s="64">
        <f>VLOOKUP($A19,'ADR Raw Data'!$B$6:$BE$43,'ADR Raw Data'!AG$1,FALSE)</f>
        <v>195.44599511086301</v>
      </c>
      <c r="Y19" s="65">
        <f>VLOOKUP($A19,'ADR Raw Data'!$B$6:$BE$43,'ADR Raw Data'!AH$1,FALSE)</f>
        <v>162.68078913763901</v>
      </c>
      <c r="Z19" s="65">
        <f>VLOOKUP($A19,'ADR Raw Data'!$B$6:$BE$43,'ADR Raw Data'!AI$1,FALSE)</f>
        <v>162.42047363526399</v>
      </c>
      <c r="AA19" s="65">
        <f>VLOOKUP($A19,'ADR Raw Data'!$B$6:$BE$43,'ADR Raw Data'!AJ$1,FALSE)</f>
        <v>168.635737774191</v>
      </c>
      <c r="AB19" s="65">
        <f>VLOOKUP($A19,'ADR Raw Data'!$B$6:$BE$43,'ADR Raw Data'!AK$1,FALSE)</f>
        <v>171.88014135654899</v>
      </c>
      <c r="AC19" s="66">
        <f>VLOOKUP($A19,'ADR Raw Data'!$B$6:$BE$43,'ADR Raw Data'!AL$1,FALSE)</f>
        <v>172.53020036629499</v>
      </c>
      <c r="AD19" s="65">
        <f>VLOOKUP($A19,'ADR Raw Data'!$B$6:$BE$43,'ADR Raw Data'!AN$1,FALSE)</f>
        <v>248.22981913818001</v>
      </c>
      <c r="AE19" s="65">
        <f>VLOOKUP($A19,'ADR Raw Data'!$B$6:$BE$43,'ADR Raw Data'!AO$1,FALSE)</f>
        <v>266.36565707083003</v>
      </c>
      <c r="AF19" s="66">
        <f>VLOOKUP($A19,'ADR Raw Data'!$B$6:$BE$43,'ADR Raw Data'!AP$1,FALSE)</f>
        <v>257.74936854991</v>
      </c>
      <c r="AG19" s="67">
        <f>VLOOKUP($A19,'ADR Raw Data'!$B$6:$BE$43,'ADR Raw Data'!AR$1,FALSE)</f>
        <v>201.78622673334601</v>
      </c>
      <c r="AI19" s="59">
        <f>VLOOKUP($A19,'ADR Raw Data'!$B$6:$BE$43,'ADR Raw Data'!AT$1,FALSE)</f>
        <v>7.2277421619381599</v>
      </c>
      <c r="AJ19" s="60">
        <f>VLOOKUP($A19,'ADR Raw Data'!$B$6:$BE$43,'ADR Raw Data'!AU$1,FALSE)</f>
        <v>5.8472685789809402</v>
      </c>
      <c r="AK19" s="60">
        <f>VLOOKUP($A19,'ADR Raw Data'!$B$6:$BE$43,'ADR Raw Data'!AV$1,FALSE)</f>
        <v>4.7973482569324499</v>
      </c>
      <c r="AL19" s="60">
        <f>VLOOKUP($A19,'ADR Raw Data'!$B$6:$BE$43,'ADR Raw Data'!AW$1,FALSE)</f>
        <v>9.03660707467726</v>
      </c>
      <c r="AM19" s="60">
        <f>VLOOKUP($A19,'ADR Raw Data'!$B$6:$BE$43,'ADR Raw Data'!AX$1,FALSE)</f>
        <v>6.0610005668369302</v>
      </c>
      <c r="AN19" s="61">
        <f>VLOOKUP($A19,'ADR Raw Data'!$B$6:$BE$43,'ADR Raw Data'!AY$1,FALSE)</f>
        <v>6.6019081805776301</v>
      </c>
      <c r="AO19" s="60">
        <f>VLOOKUP($A19,'ADR Raw Data'!$B$6:$BE$43,'ADR Raw Data'!BA$1,FALSE)</f>
        <v>3.4396500660778702</v>
      </c>
      <c r="AP19" s="60">
        <f>VLOOKUP($A19,'ADR Raw Data'!$B$6:$BE$43,'ADR Raw Data'!BB$1,FALSE)</f>
        <v>4.1689996924726804</v>
      </c>
      <c r="AQ19" s="61">
        <f>VLOOKUP($A19,'ADR Raw Data'!$B$6:$BE$43,'ADR Raw Data'!BC$1,FALSE)</f>
        <v>3.8979095155497601</v>
      </c>
      <c r="AR19" s="62">
        <f>VLOOKUP($A19,'ADR Raw Data'!$B$6:$BE$43,'ADR Raw Data'!BE$1,FALSE)</f>
        <v>5.4959191612613001</v>
      </c>
      <c r="AT19" s="64">
        <f>VLOOKUP($A19,'RevPAR Raw Data'!$B$6:$BE$43,'RevPAR Raw Data'!AG$1,FALSE)</f>
        <v>135.555871629373</v>
      </c>
      <c r="AU19" s="65">
        <f>VLOOKUP($A19,'RevPAR Raw Data'!$B$6:$BE$43,'RevPAR Raw Data'!AH$1,FALSE)</f>
        <v>101.844262947518</v>
      </c>
      <c r="AV19" s="65">
        <f>VLOOKUP($A19,'RevPAR Raw Data'!$B$6:$BE$43,'RevPAR Raw Data'!AI$1,FALSE)</f>
        <v>106.58100201383201</v>
      </c>
      <c r="AW19" s="65">
        <f>VLOOKUP($A19,'RevPAR Raw Data'!$B$6:$BE$43,'RevPAR Raw Data'!AJ$1,FALSE)</f>
        <v>114.46022428803199</v>
      </c>
      <c r="AX19" s="65">
        <f>VLOOKUP($A19,'RevPAR Raw Data'!$B$6:$BE$43,'RevPAR Raw Data'!AK$1,FALSE)</f>
        <v>116.732066793103</v>
      </c>
      <c r="AY19" s="66">
        <f>VLOOKUP($A19,'RevPAR Raw Data'!$B$6:$BE$43,'RevPAR Raw Data'!AL$1,FALSE)</f>
        <v>115.035324386784</v>
      </c>
      <c r="AZ19" s="65">
        <f>VLOOKUP($A19,'RevPAR Raw Data'!$B$6:$BE$43,'RevPAR Raw Data'!AN$1,FALSE)</f>
        <v>205.18485516632799</v>
      </c>
      <c r="BA19" s="65">
        <f>VLOOKUP($A19,'RevPAR Raw Data'!$B$6:$BE$43,'RevPAR Raw Data'!AO$1,FALSE)</f>
        <v>243.25722065517201</v>
      </c>
      <c r="BB19" s="66">
        <f>VLOOKUP($A19,'RevPAR Raw Data'!$B$6:$BE$43,'RevPAR Raw Data'!AP$1,FALSE)</f>
        <v>224.22103791075</v>
      </c>
      <c r="BC19" s="67">
        <f>VLOOKUP($A19,'RevPAR Raw Data'!$B$6:$BE$43,'RevPAR Raw Data'!AR$1,FALSE)</f>
        <v>146.269255434315</v>
      </c>
      <c r="BE19" s="59">
        <f>VLOOKUP($A19,'RevPAR Raw Data'!$B$6:$BE$43,'RevPAR Raw Data'!AT$1,FALSE)</f>
        <v>-0.78238720273932705</v>
      </c>
      <c r="BF19" s="60">
        <f>VLOOKUP($A19,'RevPAR Raw Data'!$B$6:$BE$43,'RevPAR Raw Data'!AU$1,FALSE)</f>
        <v>-1.7644379328681601</v>
      </c>
      <c r="BG19" s="60">
        <f>VLOOKUP($A19,'RevPAR Raw Data'!$B$6:$BE$43,'RevPAR Raw Data'!AV$1,FALSE)</f>
        <v>-2.31293656704137</v>
      </c>
      <c r="BH19" s="60">
        <f>VLOOKUP($A19,'RevPAR Raw Data'!$B$6:$BE$43,'RevPAR Raw Data'!AW$1,FALSE)</f>
        <v>3.4774657682420802</v>
      </c>
      <c r="BI19" s="60">
        <f>VLOOKUP($A19,'RevPAR Raw Data'!$B$6:$BE$43,'RevPAR Raw Data'!AX$1,FALSE)</f>
        <v>-1.80524985250036</v>
      </c>
      <c r="BJ19" s="61">
        <f>VLOOKUP($A19,'RevPAR Raw Data'!$B$6:$BE$43,'RevPAR Raw Data'!AY$1,FALSE)</f>
        <v>-0.64225995079477005</v>
      </c>
      <c r="BK19" s="60">
        <f>VLOOKUP($A19,'RevPAR Raw Data'!$B$6:$BE$43,'RevPAR Raw Data'!BA$1,FALSE)</f>
        <v>-4.8225160040061299</v>
      </c>
      <c r="BL19" s="60">
        <f>VLOOKUP($A19,'RevPAR Raw Data'!$B$6:$BE$43,'RevPAR Raw Data'!BB$1,FALSE)</f>
        <v>-0.35098913654814501</v>
      </c>
      <c r="BM19" s="61">
        <f>VLOOKUP($A19,'RevPAR Raw Data'!$B$6:$BE$43,'RevPAR Raw Data'!BC$1,FALSE)</f>
        <v>-2.4479814216642199</v>
      </c>
      <c r="BN19" s="62">
        <f>VLOOKUP($A19,'RevPAR Raw Data'!$B$6:$BE$43,'RevPAR Raw Data'!BE$1,FALSE)</f>
        <v>-1.41587873384671</v>
      </c>
    </row>
    <row r="20" spans="1:66" x14ac:dyDescent="0.25">
      <c r="A20" s="78" t="s">
        <v>29</v>
      </c>
      <c r="B20" s="59">
        <f>VLOOKUP($A20,'Occupancy Raw Data'!$B$6:$BE$43,'Occupancy Raw Data'!AG$1,FALSE)</f>
        <v>55.719828739630699</v>
      </c>
      <c r="C20" s="60">
        <f>VLOOKUP($A20,'Occupancy Raw Data'!$B$6:$BE$43,'Occupancy Raw Data'!AH$1,FALSE)</f>
        <v>52.331415573989801</v>
      </c>
      <c r="D20" s="60">
        <f>VLOOKUP($A20,'Occupancy Raw Data'!$B$6:$BE$43,'Occupancy Raw Data'!AI$1,FALSE)</f>
        <v>50.558603157613</v>
      </c>
      <c r="E20" s="60">
        <f>VLOOKUP($A20,'Occupancy Raw Data'!$B$6:$BE$43,'Occupancy Raw Data'!AJ$1,FALSE)</f>
        <v>54.432031040941901</v>
      </c>
      <c r="F20" s="60">
        <f>VLOOKUP($A20,'Occupancy Raw Data'!$B$6:$BE$43,'Occupancy Raw Data'!AK$1,FALSE)</f>
        <v>56.4791276424939</v>
      </c>
      <c r="G20" s="61">
        <f>VLOOKUP($A20,'Occupancy Raw Data'!$B$6:$BE$43,'Occupancy Raw Data'!AL$1,FALSE)</f>
        <v>53.9042012309339</v>
      </c>
      <c r="H20" s="60">
        <f>VLOOKUP($A20,'Occupancy Raw Data'!$B$6:$BE$43,'Occupancy Raw Data'!AN$1,FALSE)</f>
        <v>75.474979930425405</v>
      </c>
      <c r="I20" s="60">
        <f>VLOOKUP($A20,'Occupancy Raw Data'!$B$6:$BE$43,'Occupancy Raw Data'!AO$1,FALSE)</f>
        <v>82.676612255820103</v>
      </c>
      <c r="J20" s="61">
        <f>VLOOKUP($A20,'Occupancy Raw Data'!$B$6:$BE$43,'Occupancy Raw Data'!AP$1,FALSE)</f>
        <v>79.075796093122804</v>
      </c>
      <c r="K20" s="62">
        <f>VLOOKUP($A20,'Occupancy Raw Data'!$B$6:$BE$43,'Occupancy Raw Data'!AR$1,FALSE)</f>
        <v>61.096085477273498</v>
      </c>
      <c r="M20" s="59">
        <f>VLOOKUP($A20,'Occupancy Raw Data'!$B$6:$BE$43,'Occupancy Raw Data'!AT$1,FALSE)</f>
        <v>10.629669219533699</v>
      </c>
      <c r="N20" s="60">
        <f>VLOOKUP($A20,'Occupancy Raw Data'!$B$6:$BE$43,'Occupancy Raw Data'!AU$1,FALSE)</f>
        <v>25.866835441226801</v>
      </c>
      <c r="O20" s="60">
        <f>VLOOKUP($A20,'Occupancy Raw Data'!$B$6:$BE$43,'Occupancy Raw Data'!AV$1,FALSE)</f>
        <v>14.3706171557597</v>
      </c>
      <c r="P20" s="60">
        <f>VLOOKUP($A20,'Occupancy Raw Data'!$B$6:$BE$43,'Occupancy Raw Data'!AW$1,FALSE)</f>
        <v>19.883725626198199</v>
      </c>
      <c r="Q20" s="60">
        <f>VLOOKUP($A20,'Occupancy Raw Data'!$B$6:$BE$43,'Occupancy Raw Data'!AX$1,FALSE)</f>
        <v>9.0251077606102399</v>
      </c>
      <c r="R20" s="61">
        <f>VLOOKUP($A20,'Occupancy Raw Data'!$B$6:$BE$43,'Occupancy Raw Data'!AY$1,FALSE)</f>
        <v>15.4974713406567</v>
      </c>
      <c r="S20" s="60">
        <f>VLOOKUP($A20,'Occupancy Raw Data'!$B$6:$BE$43,'Occupancy Raw Data'!BA$1,FALSE)</f>
        <v>-1.63635509414362</v>
      </c>
      <c r="T20" s="60">
        <f>VLOOKUP($A20,'Occupancy Raw Data'!$B$6:$BE$43,'Occupancy Raw Data'!BB$1,FALSE)</f>
        <v>0.945422391827901</v>
      </c>
      <c r="U20" s="61">
        <f>VLOOKUP($A20,'Occupancy Raw Data'!$B$6:$BE$43,'Occupancy Raw Data'!BC$1,FALSE)</f>
        <v>-0.30338098409118902</v>
      </c>
      <c r="V20" s="62">
        <f>VLOOKUP($A20,'Occupancy Raw Data'!$B$6:$BE$43,'Occupancy Raw Data'!BE$1,FALSE)</f>
        <v>9.1030796361830308</v>
      </c>
      <c r="X20" s="64">
        <f>VLOOKUP($A20,'ADR Raw Data'!$B$6:$BE$43,'ADR Raw Data'!AG$1,FALSE)</f>
        <v>145.75734121743301</v>
      </c>
      <c r="Y20" s="65">
        <f>VLOOKUP($A20,'ADR Raw Data'!$B$6:$BE$43,'ADR Raw Data'!AH$1,FALSE)</f>
        <v>128.387622243528</v>
      </c>
      <c r="Z20" s="65">
        <f>VLOOKUP($A20,'ADR Raw Data'!$B$6:$BE$43,'ADR Raw Data'!AI$1,FALSE)</f>
        <v>123.827933178961</v>
      </c>
      <c r="AA20" s="65">
        <f>VLOOKUP($A20,'ADR Raw Data'!$B$6:$BE$43,'ADR Raw Data'!AJ$1,FALSE)</f>
        <v>126.340414183002</v>
      </c>
      <c r="AB20" s="65">
        <f>VLOOKUP($A20,'ADR Raw Data'!$B$6:$BE$43,'ADR Raw Data'!AK$1,FALSE)</f>
        <v>131.48763103346101</v>
      </c>
      <c r="AC20" s="66">
        <f>VLOOKUP($A20,'ADR Raw Data'!$B$6:$BE$43,'ADR Raw Data'!AL$1,FALSE)</f>
        <v>131.359406771247</v>
      </c>
      <c r="AD20" s="65">
        <f>VLOOKUP($A20,'ADR Raw Data'!$B$6:$BE$43,'ADR Raw Data'!AN$1,FALSE)</f>
        <v>175.60852862967499</v>
      </c>
      <c r="AE20" s="65">
        <f>VLOOKUP($A20,'ADR Raw Data'!$B$6:$BE$43,'ADR Raw Data'!AO$1,FALSE)</f>
        <v>192.11286118865499</v>
      </c>
      <c r="AF20" s="66">
        <f>VLOOKUP($A20,'ADR Raw Data'!$B$6:$BE$43,'ADR Raw Data'!AP$1,FALSE)</f>
        <v>184.23646771430299</v>
      </c>
      <c r="AG20" s="67">
        <f>VLOOKUP($A20,'ADR Raw Data'!$B$6:$BE$43,'ADR Raw Data'!AR$1,FALSE)</f>
        <v>150.91312943366401</v>
      </c>
      <c r="AI20" s="59">
        <f>VLOOKUP($A20,'ADR Raw Data'!$B$6:$BE$43,'ADR Raw Data'!AT$1,FALSE)</f>
        <v>10.8827398515356</v>
      </c>
      <c r="AJ20" s="60">
        <f>VLOOKUP($A20,'ADR Raw Data'!$B$6:$BE$43,'ADR Raw Data'!AU$1,FALSE)</f>
        <v>7.5229817207589198</v>
      </c>
      <c r="AK20" s="60">
        <f>VLOOKUP($A20,'ADR Raw Data'!$B$6:$BE$43,'ADR Raw Data'!AV$1,FALSE)</f>
        <v>3.24345478515803</v>
      </c>
      <c r="AL20" s="60">
        <f>VLOOKUP($A20,'ADR Raw Data'!$B$6:$BE$43,'ADR Raw Data'!AW$1,FALSE)</f>
        <v>2.5014700573167001</v>
      </c>
      <c r="AM20" s="60">
        <f>VLOOKUP($A20,'ADR Raw Data'!$B$6:$BE$43,'ADR Raw Data'!AX$1,FALSE)</f>
        <v>3.6477658767798302</v>
      </c>
      <c r="AN20" s="61">
        <f>VLOOKUP($A20,'ADR Raw Data'!$B$6:$BE$43,'ADR Raw Data'!AY$1,FALSE)</f>
        <v>5.5006739946019803</v>
      </c>
      <c r="AO20" s="60">
        <f>VLOOKUP($A20,'ADR Raw Data'!$B$6:$BE$43,'ADR Raw Data'!BA$1,FALSE)</f>
        <v>8.7463122693700708</v>
      </c>
      <c r="AP20" s="60">
        <f>VLOOKUP($A20,'ADR Raw Data'!$B$6:$BE$43,'ADR Raw Data'!BB$1,FALSE)</f>
        <v>10.4867026254809</v>
      </c>
      <c r="AQ20" s="61">
        <f>VLOOKUP($A20,'ADR Raw Data'!$B$6:$BE$43,'ADR Raw Data'!BC$1,FALSE)</f>
        <v>9.7405425519479607</v>
      </c>
      <c r="AR20" s="62">
        <f>VLOOKUP($A20,'ADR Raw Data'!$B$6:$BE$43,'ADR Raw Data'!BE$1,FALSE)</f>
        <v>6.2296936606947302</v>
      </c>
      <c r="AT20" s="64">
        <f>VLOOKUP($A20,'RevPAR Raw Data'!$B$6:$BE$43,'RevPAR Raw Data'!AG$1,FALSE)</f>
        <v>81.215740901792799</v>
      </c>
      <c r="AU20" s="65">
        <f>VLOOKUP($A20,'RevPAR Raw Data'!$B$6:$BE$43,'RevPAR Raw Data'!AH$1,FALSE)</f>
        <v>67.187060141824901</v>
      </c>
      <c r="AV20" s="65">
        <f>VLOOKUP($A20,'RevPAR Raw Data'!$B$6:$BE$43,'RevPAR Raw Data'!AI$1,FALSE)</f>
        <v>62.605673334225301</v>
      </c>
      <c r="AW20" s="65">
        <f>VLOOKUP($A20,'RevPAR Raw Data'!$B$6:$BE$43,'RevPAR Raw Data'!AJ$1,FALSE)</f>
        <v>68.769653465346494</v>
      </c>
      <c r="AX20" s="65">
        <f>VLOOKUP($A20,'RevPAR Raw Data'!$B$6:$BE$43,'RevPAR Raw Data'!AK$1,FALSE)</f>
        <v>74.263066965480306</v>
      </c>
      <c r="AY20" s="66">
        <f>VLOOKUP($A20,'RevPAR Raw Data'!$B$6:$BE$43,'RevPAR Raw Data'!AL$1,FALSE)</f>
        <v>70.808238961734006</v>
      </c>
      <c r="AZ20" s="65">
        <f>VLOOKUP($A20,'RevPAR Raw Data'!$B$6:$BE$43,'RevPAR Raw Data'!AN$1,FALSE)</f>
        <v>132.54050173936301</v>
      </c>
      <c r="BA20" s="65">
        <f>VLOOKUP($A20,'RevPAR Raw Data'!$B$6:$BE$43,'RevPAR Raw Data'!AO$1,FALSE)</f>
        <v>158.83240533850599</v>
      </c>
      <c r="BB20" s="66">
        <f>VLOOKUP($A20,'RevPAR Raw Data'!$B$6:$BE$43,'RevPAR Raw Data'!AP$1,FALSE)</f>
        <v>145.68645353893399</v>
      </c>
      <c r="BC20" s="67">
        <f>VLOOKUP($A20,'RevPAR Raw Data'!$B$6:$BE$43,'RevPAR Raw Data'!AR$1,FALSE)</f>
        <v>92.202014555220003</v>
      </c>
      <c r="BE20" s="59">
        <f>VLOOKUP($A20,'RevPAR Raw Data'!$B$6:$BE$43,'RevPAR Raw Data'!AT$1,FALSE)</f>
        <v>22.669208319309998</v>
      </c>
      <c r="BF20" s="60">
        <f>VLOOKUP($A20,'RevPAR Raw Data'!$B$6:$BE$43,'RevPAR Raw Data'!AU$1,FALSE)</f>
        <v>35.335774463968001</v>
      </c>
      <c r="BG20" s="60">
        <f>VLOOKUP($A20,'RevPAR Raw Data'!$B$6:$BE$43,'RevPAR Raw Data'!AV$1,FALSE)</f>
        <v>18.080176410713001</v>
      </c>
      <c r="BH20" s="60">
        <f>VLOOKUP($A20,'RevPAR Raw Data'!$B$6:$BE$43,'RevPAR Raw Data'!AW$1,FALSE)</f>
        <v>22.882581126333299</v>
      </c>
      <c r="BI20" s="60">
        <f>VLOOKUP($A20,'RevPAR Raw Data'!$B$6:$BE$43,'RevPAR Raw Data'!AX$1,FALSE)</f>
        <v>13.002088438624201</v>
      </c>
      <c r="BJ20" s="61">
        <f>VLOOKUP($A20,'RevPAR Raw Data'!$B$6:$BE$43,'RevPAR Raw Data'!AY$1,FALSE)</f>
        <v>21.850610711115099</v>
      </c>
      <c r="BK20" s="60">
        <f>VLOOKUP($A20,'RevPAR Raw Data'!$B$6:$BE$43,'RevPAR Raw Data'!BA$1,FALSE)</f>
        <v>6.9668364488568999</v>
      </c>
      <c r="BL20" s="60">
        <f>VLOOKUP($A20,'RevPAR Raw Data'!$B$6:$BE$43,'RevPAR Raw Data'!BB$1,FALSE)</f>
        <v>11.5312686520945</v>
      </c>
      <c r="BM20" s="61">
        <f>VLOOKUP($A20,'RevPAR Raw Data'!$B$6:$BE$43,'RevPAR Raw Data'!BC$1,FALSE)</f>
        <v>9.4076106140068507</v>
      </c>
      <c r="BN20" s="62">
        <f>VLOOKUP($A20,'RevPAR Raw Data'!$B$6:$BE$43,'RevPAR Raw Data'!BE$1,FALSE)</f>
        <v>15.899867271901</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Data'!$B$6:$BE$43,'Occupancy Raw Data'!AG$1,FALSE)</f>
        <v>50.172604090834298</v>
      </c>
      <c r="C22" s="60">
        <f>VLOOKUP($A22,'Occupancy Raw Data'!$B$6:$BE$43,'Occupancy Raw Data'!AH$1,FALSE)</f>
        <v>53.0651903341709</v>
      </c>
      <c r="D22" s="60">
        <f>VLOOKUP($A22,'Occupancy Raw Data'!$B$6:$BE$43,'Occupancy Raw Data'!AI$1,FALSE)</f>
        <v>59.227273794706797</v>
      </c>
      <c r="E22" s="60">
        <f>VLOOKUP($A22,'Occupancy Raw Data'!$B$6:$BE$43,'Occupancy Raw Data'!AJ$1,FALSE)</f>
        <v>62.711058403588197</v>
      </c>
      <c r="F22" s="60">
        <f>VLOOKUP($A22,'Occupancy Raw Data'!$B$6:$BE$43,'Occupancy Raw Data'!AK$1,FALSE)</f>
        <v>62.393443392903201</v>
      </c>
      <c r="G22" s="61">
        <f>VLOOKUP($A22,'Occupancy Raw Data'!$B$6:$BE$43,'Occupancy Raw Data'!AL$1,FALSE)</f>
        <v>57.5139140032407</v>
      </c>
      <c r="H22" s="60">
        <f>VLOOKUP($A22,'Occupancy Raw Data'!$B$6:$BE$43,'Occupancy Raw Data'!AN$1,FALSE)</f>
        <v>72.119742620294403</v>
      </c>
      <c r="I22" s="60">
        <f>VLOOKUP($A22,'Occupancy Raw Data'!$B$6:$BE$43,'Occupancy Raw Data'!AO$1,FALSE)</f>
        <v>73.947936970152398</v>
      </c>
      <c r="J22" s="61">
        <f>VLOOKUP($A22,'Occupancy Raw Data'!$B$6:$BE$43,'Occupancy Raw Data'!AP$1,FALSE)</f>
        <v>73.0338397952234</v>
      </c>
      <c r="K22" s="62">
        <f>VLOOKUP($A22,'Occupancy Raw Data'!$B$6:$BE$43,'Occupancy Raw Data'!AR$1,FALSE)</f>
        <v>61.948178515235703</v>
      </c>
      <c r="M22" s="59">
        <f>VLOOKUP($A22,'Occupancy Raw Data'!$B$6:$BE$43,'Occupancy Raw Data'!AT$1,FALSE)</f>
        <v>2.1274048233096701</v>
      </c>
      <c r="N22" s="60">
        <f>VLOOKUP($A22,'Occupancy Raw Data'!$B$6:$BE$43,'Occupancy Raw Data'!AU$1,FALSE)</f>
        <v>4.3113149086385096</v>
      </c>
      <c r="O22" s="60">
        <f>VLOOKUP($A22,'Occupancy Raw Data'!$B$6:$BE$43,'Occupancy Raw Data'!AV$1,FALSE)</f>
        <v>4.2491354362490403</v>
      </c>
      <c r="P22" s="60">
        <f>VLOOKUP($A22,'Occupancy Raw Data'!$B$6:$BE$43,'Occupancy Raw Data'!AW$1,FALSE)</f>
        <v>5.7247393008386203</v>
      </c>
      <c r="Q22" s="60">
        <f>VLOOKUP($A22,'Occupancy Raw Data'!$B$6:$BE$43,'Occupancy Raw Data'!AX$1,FALSE)</f>
        <v>3.15630835485248</v>
      </c>
      <c r="R22" s="61">
        <f>VLOOKUP($A22,'Occupancy Raw Data'!$B$6:$BE$43,'Occupancy Raw Data'!AY$1,FALSE)</f>
        <v>3.9613008156593699</v>
      </c>
      <c r="S22" s="60">
        <f>VLOOKUP($A22,'Occupancy Raw Data'!$B$6:$BE$43,'Occupancy Raw Data'!BA$1,FALSE)</f>
        <v>-0.19535778726995301</v>
      </c>
      <c r="T22" s="60">
        <f>VLOOKUP($A22,'Occupancy Raw Data'!$B$6:$BE$43,'Occupancy Raw Data'!BB$1,FALSE)</f>
        <v>-1.1768854349770801</v>
      </c>
      <c r="U22" s="61">
        <f>VLOOKUP($A22,'Occupancy Raw Data'!$B$6:$BE$43,'Occupancy Raw Data'!BC$1,FALSE)</f>
        <v>-0.69468864980834499</v>
      </c>
      <c r="V22" s="62">
        <f>VLOOKUP($A22,'Occupancy Raw Data'!$B$6:$BE$43,'Occupancy Raw Data'!BE$1,FALSE)</f>
        <v>2.3450177508108001</v>
      </c>
      <c r="X22" s="64">
        <f>VLOOKUP($A22,'ADR Raw Data'!$B$6:$BE$43,'ADR Raw Data'!AG$1,FALSE)</f>
        <v>111.617179265153</v>
      </c>
      <c r="Y22" s="65">
        <f>VLOOKUP($A22,'ADR Raw Data'!$B$6:$BE$43,'ADR Raw Data'!AH$1,FALSE)</f>
        <v>102.886332215916</v>
      </c>
      <c r="Z22" s="65">
        <f>VLOOKUP($A22,'ADR Raw Data'!$B$6:$BE$43,'ADR Raw Data'!AI$1,FALSE)</f>
        <v>103.82425482985199</v>
      </c>
      <c r="AA22" s="65">
        <f>VLOOKUP($A22,'ADR Raw Data'!$B$6:$BE$43,'ADR Raw Data'!AJ$1,FALSE)</f>
        <v>104.633452727562</v>
      </c>
      <c r="AB22" s="65">
        <f>VLOOKUP($A22,'ADR Raw Data'!$B$6:$BE$43,'ADR Raw Data'!AK$1,FALSE)</f>
        <v>109.28204542888299</v>
      </c>
      <c r="AC22" s="66">
        <f>VLOOKUP($A22,'ADR Raw Data'!$B$6:$BE$43,'ADR Raw Data'!AL$1,FALSE)</f>
        <v>106.371451585572</v>
      </c>
      <c r="AD22" s="65">
        <f>VLOOKUP($A22,'ADR Raw Data'!$B$6:$BE$43,'ADR Raw Data'!AN$1,FALSE)</f>
        <v>135.17626995433099</v>
      </c>
      <c r="AE22" s="65">
        <f>VLOOKUP($A22,'ADR Raw Data'!$B$6:$BE$43,'ADR Raw Data'!AO$1,FALSE)</f>
        <v>138.894473272624</v>
      </c>
      <c r="AF22" s="66">
        <f>VLOOKUP($A22,'ADR Raw Data'!$B$6:$BE$43,'ADR Raw Data'!AP$1,FALSE)</f>
        <v>137.058640273311</v>
      </c>
      <c r="AG22" s="67">
        <f>VLOOKUP($A22,'ADR Raw Data'!$B$6:$BE$43,'ADR Raw Data'!AR$1,FALSE)</f>
        <v>116.708216816968</v>
      </c>
      <c r="AH22" s="94"/>
      <c r="AI22" s="59">
        <f>VLOOKUP($A22,'ADR Raw Data'!$B$6:$BE$43,'ADR Raw Data'!AT$1,FALSE)</f>
        <v>13.9303106043048</v>
      </c>
      <c r="AJ22" s="60">
        <f>VLOOKUP($A22,'ADR Raw Data'!$B$6:$BE$43,'ADR Raw Data'!AU$1,FALSE)</f>
        <v>13.836933820291501</v>
      </c>
      <c r="AK22" s="60">
        <f>VLOOKUP($A22,'ADR Raw Data'!$B$6:$BE$43,'ADR Raw Data'!AV$1,FALSE)</f>
        <v>13.6057422012152</v>
      </c>
      <c r="AL22" s="60">
        <f>VLOOKUP($A22,'ADR Raw Data'!$B$6:$BE$43,'ADR Raw Data'!AW$1,FALSE)</f>
        <v>13.633159508218</v>
      </c>
      <c r="AM22" s="60">
        <f>VLOOKUP($A22,'ADR Raw Data'!$B$6:$BE$43,'ADR Raw Data'!AX$1,FALSE)</f>
        <v>14.3028547608744</v>
      </c>
      <c r="AN22" s="61">
        <f>VLOOKUP($A22,'ADR Raw Data'!$B$6:$BE$43,'ADR Raw Data'!AY$1,FALSE)</f>
        <v>13.8355664148943</v>
      </c>
      <c r="AO22" s="60">
        <f>VLOOKUP($A22,'ADR Raw Data'!$B$6:$BE$43,'ADR Raw Data'!BA$1,FALSE)</f>
        <v>17.3306238854769</v>
      </c>
      <c r="AP22" s="60">
        <f>VLOOKUP($A22,'ADR Raw Data'!$B$6:$BE$43,'ADR Raw Data'!BB$1,FALSE)</f>
        <v>17.101455432062799</v>
      </c>
      <c r="AQ22" s="61">
        <f>VLOOKUP($A22,'ADR Raw Data'!$B$6:$BE$43,'ADR Raw Data'!BC$1,FALSE)</f>
        <v>17.204519516091601</v>
      </c>
      <c r="AR22" s="62">
        <f>VLOOKUP($A22,'ADR Raw Data'!$B$6:$BE$43,'ADR Raw Data'!BE$1,FALSE)</f>
        <v>14.870330426761599</v>
      </c>
      <c r="AT22" s="64">
        <f>VLOOKUP($A22,'RevPAR Raw Data'!$B$6:$BE$43,'RevPAR Raw Data'!AG$1,FALSE)</f>
        <v>56.0012454500622</v>
      </c>
      <c r="AU22" s="65">
        <f>VLOOKUP($A22,'RevPAR Raw Data'!$B$6:$BE$43,'RevPAR Raw Data'!AH$1,FALSE)</f>
        <v>54.596828018223199</v>
      </c>
      <c r="AV22" s="65">
        <f>VLOOKUP($A22,'RevPAR Raw Data'!$B$6:$BE$43,'RevPAR Raw Data'!AI$1,FALSE)</f>
        <v>61.492275673390701</v>
      </c>
      <c r="AW22" s="65">
        <f>VLOOKUP($A22,'RevPAR Raw Data'!$B$6:$BE$43,'RevPAR Raw Data'!AJ$1,FALSE)</f>
        <v>65.616745649672396</v>
      </c>
      <c r="AX22" s="65">
        <f>VLOOKUP($A22,'RevPAR Raw Data'!$B$6:$BE$43,'RevPAR Raw Data'!AK$1,FALSE)</f>
        <v>68.184831153277102</v>
      </c>
      <c r="AY22" s="66">
        <f>VLOOKUP($A22,'RevPAR Raw Data'!$B$6:$BE$43,'RevPAR Raw Data'!AL$1,FALSE)</f>
        <v>61.178385188925098</v>
      </c>
      <c r="AZ22" s="65">
        <f>VLOOKUP($A22,'RevPAR Raw Data'!$B$6:$BE$43,'RevPAR Raw Data'!AN$1,FALSE)</f>
        <v>97.4887779747786</v>
      </c>
      <c r="BA22" s="65">
        <f>VLOOKUP($A22,'RevPAR Raw Data'!$B$6:$BE$43,'RevPAR Raw Data'!AO$1,FALSE)</f>
        <v>102.70959755066499</v>
      </c>
      <c r="BB22" s="66">
        <f>VLOOKUP($A22,'RevPAR Raw Data'!$B$6:$BE$43,'RevPAR Raw Data'!AP$1,FALSE)</f>
        <v>100.099187762722</v>
      </c>
      <c r="BC22" s="67">
        <f>VLOOKUP($A22,'RevPAR Raw Data'!$B$6:$BE$43,'RevPAR Raw Data'!AR$1,FALSE)</f>
        <v>72.298614495724294</v>
      </c>
      <c r="BE22" s="59">
        <f>VLOOKUP($A22,'RevPAR Raw Data'!$B$6:$BE$43,'RevPAR Raw Data'!AT$1,FALSE)</f>
        <v>16.3540695273125</v>
      </c>
      <c r="BF22" s="60">
        <f>VLOOKUP($A22,'RevPAR Raw Data'!$B$6:$BE$43,'RevPAR Raw Data'!AU$1,FALSE)</f>
        <v>18.744802519622699</v>
      </c>
      <c r="BG22" s="60">
        <f>VLOOKUP($A22,'RevPAR Raw Data'!$B$6:$BE$43,'RevPAR Raw Data'!AV$1,FALSE)</f>
        <v>18.433004050700799</v>
      </c>
      <c r="BH22" s="60">
        <f>VLOOKUP($A22,'RevPAR Raw Data'!$B$6:$BE$43,'RevPAR Raw Data'!AW$1,FALSE)</f>
        <v>20.1383616493696</v>
      </c>
      <c r="BI22" s="60">
        <f>VLOOKUP($A22,'RevPAR Raw Data'!$B$6:$BE$43,'RevPAR Raw Data'!AX$1,FALSE)</f>
        <v>17.910605315526801</v>
      </c>
      <c r="BJ22" s="61">
        <f>VLOOKUP($A22,'RevPAR Raw Data'!$B$6:$BE$43,'RevPAR Raw Data'!AY$1,FALSE)</f>
        <v>18.344935635797999</v>
      </c>
      <c r="BK22" s="60">
        <f>VLOOKUP($A22,'RevPAR Raw Data'!$B$6:$BE$43,'RevPAR Raw Data'!BA$1,FALSE)</f>
        <v>17.1014093748642</v>
      </c>
      <c r="BL22" s="60">
        <f>VLOOKUP($A22,'RevPAR Raw Data'!$B$6:$BE$43,'RevPAR Raw Data'!BB$1,FALSE)</f>
        <v>15.7233054589367</v>
      </c>
      <c r="BM22" s="61">
        <f>VLOOKUP($A22,'RevPAR Raw Data'!$B$6:$BE$43,'RevPAR Raw Data'!BC$1,FALSE)</f>
        <v>16.390313021950899</v>
      </c>
      <c r="BN22" s="62">
        <f>VLOOKUP($A22,'RevPAR Raw Data'!$B$6:$BE$43,'RevPAR Raw Data'!BE$1,FALSE)</f>
        <v>17.564060065684199</v>
      </c>
    </row>
    <row r="23" spans="1:66" x14ac:dyDescent="0.25">
      <c r="A23" s="78" t="s">
        <v>71</v>
      </c>
      <c r="B23" s="59">
        <f>VLOOKUP($A23,'Occupancy Raw Data'!$B$6:$BE$43,'Occupancy Raw Data'!AG$1,FALSE)</f>
        <v>48.468997193161499</v>
      </c>
      <c r="C23" s="60">
        <f>VLOOKUP($A23,'Occupancy Raw Data'!$B$6:$BE$43,'Occupancy Raw Data'!AH$1,FALSE)</f>
        <v>51.871650931360001</v>
      </c>
      <c r="D23" s="60">
        <f>VLOOKUP($A23,'Occupancy Raw Data'!$B$6:$BE$43,'Occupancy Raw Data'!AI$1,FALSE)</f>
        <v>57.404950242408702</v>
      </c>
      <c r="E23" s="60">
        <f>VLOOKUP($A23,'Occupancy Raw Data'!$B$6:$BE$43,'Occupancy Raw Data'!AJ$1,FALSE)</f>
        <v>60.944118397550298</v>
      </c>
      <c r="F23" s="60">
        <f>VLOOKUP($A23,'Occupancy Raw Data'!$B$6:$BE$43,'Occupancy Raw Data'!AK$1,FALSE)</f>
        <v>60.136514416943001</v>
      </c>
      <c r="G23" s="61">
        <f>VLOOKUP($A23,'Occupancy Raw Data'!$B$6:$BE$43,'Occupancy Raw Data'!AL$1,FALSE)</f>
        <v>55.765246236284703</v>
      </c>
      <c r="H23" s="60">
        <f>VLOOKUP($A23,'Occupancy Raw Data'!$B$6:$BE$43,'Occupancy Raw Data'!AN$1,FALSE)</f>
        <v>69.289359530492405</v>
      </c>
      <c r="I23" s="60">
        <f>VLOOKUP($A23,'Occupancy Raw Data'!$B$6:$BE$43,'Occupancy Raw Data'!AO$1,FALSE)</f>
        <v>72.538912988007098</v>
      </c>
      <c r="J23" s="61">
        <f>VLOOKUP($A23,'Occupancy Raw Data'!$B$6:$BE$43,'Occupancy Raw Data'!AP$1,FALSE)</f>
        <v>70.914136259249801</v>
      </c>
      <c r="K23" s="62">
        <f>VLOOKUP($A23,'Occupancy Raw Data'!$B$6:$BE$43,'Occupancy Raw Data'!AR$1,FALSE)</f>
        <v>60.093500528560398</v>
      </c>
      <c r="M23" s="59">
        <f>VLOOKUP($A23,'Occupancy Raw Data'!$B$6:$BE$43,'Occupancy Raw Data'!AT$1,FALSE)</f>
        <v>-2.74610083096512</v>
      </c>
      <c r="N23" s="60">
        <f>VLOOKUP($A23,'Occupancy Raw Data'!$B$6:$BE$43,'Occupancy Raw Data'!AU$1,FALSE)</f>
        <v>1.36999760486673E-2</v>
      </c>
      <c r="O23" s="60">
        <f>VLOOKUP($A23,'Occupancy Raw Data'!$B$6:$BE$43,'Occupancy Raw Data'!AV$1,FALSE)</f>
        <v>-0.235422533907646</v>
      </c>
      <c r="P23" s="60">
        <f>VLOOKUP($A23,'Occupancy Raw Data'!$B$6:$BE$43,'Occupancy Raw Data'!AW$1,FALSE)</f>
        <v>2.3088691172068398</v>
      </c>
      <c r="Q23" s="60">
        <f>VLOOKUP($A23,'Occupancy Raw Data'!$B$6:$BE$43,'Occupancy Raw Data'!AX$1,FALSE)</f>
        <v>0.78434360617315402</v>
      </c>
      <c r="R23" s="61">
        <f>VLOOKUP($A23,'Occupancy Raw Data'!$B$6:$BE$43,'Occupancy Raw Data'!AY$1,FALSE)</f>
        <v>0.124575966842167</v>
      </c>
      <c r="S23" s="60">
        <f>VLOOKUP($A23,'Occupancy Raw Data'!$B$6:$BE$43,'Occupancy Raw Data'!BA$1,FALSE)</f>
        <v>-3.50211772360375</v>
      </c>
      <c r="T23" s="60">
        <f>VLOOKUP($A23,'Occupancy Raw Data'!$B$6:$BE$43,'Occupancy Raw Data'!BB$1,FALSE)</f>
        <v>-3.56101124973212</v>
      </c>
      <c r="U23" s="61">
        <f>VLOOKUP($A23,'Occupancy Raw Data'!$B$6:$BE$43,'Occupancy Raw Data'!BC$1,FALSE)</f>
        <v>-3.5322481513711601</v>
      </c>
      <c r="V23" s="62">
        <f>VLOOKUP($A23,'Occupancy Raw Data'!$B$6:$BE$43,'Occupancy Raw Data'!BE$1,FALSE)</f>
        <v>-1.1388296745875</v>
      </c>
      <c r="X23" s="64">
        <f>VLOOKUP($A23,'ADR Raw Data'!$B$6:$BE$43,'ADR Raw Data'!AG$1,FALSE)</f>
        <v>108.824863385101</v>
      </c>
      <c r="Y23" s="65">
        <f>VLOOKUP($A23,'ADR Raw Data'!$B$6:$BE$43,'ADR Raw Data'!AH$1,FALSE)</f>
        <v>104.73758860712699</v>
      </c>
      <c r="Z23" s="65">
        <f>VLOOKUP($A23,'ADR Raw Data'!$B$6:$BE$43,'ADR Raw Data'!AI$1,FALSE)</f>
        <v>104.82533537805</v>
      </c>
      <c r="AA23" s="65">
        <f>VLOOKUP($A23,'ADR Raw Data'!$B$6:$BE$43,'ADR Raw Data'!AJ$1,FALSE)</f>
        <v>106.359553466755</v>
      </c>
      <c r="AB23" s="65">
        <f>VLOOKUP($A23,'ADR Raw Data'!$B$6:$BE$43,'ADR Raw Data'!AK$1,FALSE)</f>
        <v>111.545584173119</v>
      </c>
      <c r="AC23" s="66">
        <f>VLOOKUP($A23,'ADR Raw Data'!$B$6:$BE$43,'ADR Raw Data'!AL$1,FALSE)</f>
        <v>107.28900404495199</v>
      </c>
      <c r="AD23" s="65">
        <f>VLOOKUP($A23,'ADR Raw Data'!$B$6:$BE$43,'ADR Raw Data'!AN$1,FALSE)</f>
        <v>134.83446739951</v>
      </c>
      <c r="AE23" s="65">
        <f>VLOOKUP($A23,'ADR Raw Data'!$B$6:$BE$43,'ADR Raw Data'!AO$1,FALSE)</f>
        <v>137.76149236667999</v>
      </c>
      <c r="AF23" s="66">
        <f>VLOOKUP($A23,'ADR Raw Data'!$B$6:$BE$43,'ADR Raw Data'!AP$1,FALSE)</f>
        <v>136.331511716817</v>
      </c>
      <c r="AG23" s="67">
        <f>VLOOKUP($A23,'ADR Raw Data'!$B$6:$BE$43,'ADR Raw Data'!AR$1,FALSE)</f>
        <v>117.08100355161601</v>
      </c>
      <c r="AH23" s="94"/>
      <c r="AI23" s="59">
        <f>VLOOKUP($A23,'ADR Raw Data'!$B$6:$BE$43,'ADR Raw Data'!AT$1,FALSE)</f>
        <v>8.02523163162682</v>
      </c>
      <c r="AJ23" s="60">
        <f>VLOOKUP($A23,'ADR Raw Data'!$B$6:$BE$43,'ADR Raw Data'!AU$1,FALSE)</f>
        <v>11.088529363015899</v>
      </c>
      <c r="AK23" s="60">
        <f>VLOOKUP($A23,'ADR Raw Data'!$B$6:$BE$43,'ADR Raw Data'!AV$1,FALSE)</f>
        <v>10.431201341827601</v>
      </c>
      <c r="AL23" s="60">
        <f>VLOOKUP($A23,'ADR Raw Data'!$B$6:$BE$43,'ADR Raw Data'!AW$1,FALSE)</f>
        <v>11.3089527209662</v>
      </c>
      <c r="AM23" s="60">
        <f>VLOOKUP($A23,'ADR Raw Data'!$B$6:$BE$43,'ADR Raw Data'!AX$1,FALSE)</f>
        <v>12.957906151307901</v>
      </c>
      <c r="AN23" s="61">
        <f>VLOOKUP($A23,'ADR Raw Data'!$B$6:$BE$43,'ADR Raw Data'!AY$1,FALSE)</f>
        <v>10.835970036215601</v>
      </c>
      <c r="AO23" s="60">
        <f>VLOOKUP($A23,'ADR Raw Data'!$B$6:$BE$43,'ADR Raw Data'!BA$1,FALSE)</f>
        <v>15.2073281677011</v>
      </c>
      <c r="AP23" s="60">
        <f>VLOOKUP($A23,'ADR Raw Data'!$B$6:$BE$43,'ADR Raw Data'!BB$1,FALSE)</f>
        <v>14.9565834442156</v>
      </c>
      <c r="AQ23" s="61">
        <f>VLOOKUP($A23,'ADR Raw Data'!$B$6:$BE$43,'ADR Raw Data'!BC$1,FALSE)</f>
        <v>15.077186595519899</v>
      </c>
      <c r="AR23" s="62">
        <f>VLOOKUP($A23,'ADR Raw Data'!$B$6:$BE$43,'ADR Raw Data'!BE$1,FALSE)</f>
        <v>12.2678724208738</v>
      </c>
      <c r="AT23" s="64">
        <f>VLOOKUP($A23,'RevPAR Raw Data'!$B$6:$BE$43,'RevPAR Raw Data'!AG$1,FALSE)</f>
        <v>52.746319979586602</v>
      </c>
      <c r="AU23" s="65">
        <f>VLOOKUP($A23,'RevPAR Raw Data'!$B$6:$BE$43,'RevPAR Raw Data'!AH$1,FALSE)</f>
        <v>54.329116356213298</v>
      </c>
      <c r="AV23" s="65">
        <f>VLOOKUP($A23,'RevPAR Raw Data'!$B$6:$BE$43,'RevPAR Raw Data'!AI$1,FALSE)</f>
        <v>60.174931615207903</v>
      </c>
      <c r="AW23" s="65">
        <f>VLOOKUP($A23,'RevPAR Raw Data'!$B$6:$BE$43,'RevPAR Raw Data'!AJ$1,FALSE)</f>
        <v>64.8198921918856</v>
      </c>
      <c r="AX23" s="65">
        <f>VLOOKUP($A23,'RevPAR Raw Data'!$B$6:$BE$43,'RevPAR Raw Data'!AK$1,FALSE)</f>
        <v>67.079626307731502</v>
      </c>
      <c r="AY23" s="66">
        <f>VLOOKUP($A23,'RevPAR Raw Data'!$B$6:$BE$43,'RevPAR Raw Data'!AL$1,FALSE)</f>
        <v>59.829977290125001</v>
      </c>
      <c r="AZ23" s="65">
        <f>VLOOKUP($A23,'RevPAR Raw Data'!$B$6:$BE$43,'RevPAR Raw Data'!AN$1,FALSE)</f>
        <v>93.425938887471204</v>
      </c>
      <c r="BA23" s="65">
        <f>VLOOKUP($A23,'RevPAR Raw Data'!$B$6:$BE$43,'RevPAR Raw Data'!AO$1,FALSE)</f>
        <v>99.930689078846598</v>
      </c>
      <c r="BB23" s="66">
        <f>VLOOKUP($A23,'RevPAR Raw Data'!$B$6:$BE$43,'RevPAR Raw Data'!AP$1,FALSE)</f>
        <v>96.678313983158901</v>
      </c>
      <c r="BC23" s="67">
        <f>VLOOKUP($A23,'RevPAR Raw Data'!$B$6:$BE$43,'RevPAR Raw Data'!AR$1,FALSE)</f>
        <v>70.358073488134707</v>
      </c>
      <c r="BE23" s="59">
        <f>VLOOKUP($A23,'RevPAR Raw Data'!$B$6:$BE$43,'RevPAR Raw Data'!AT$1,FALSE)</f>
        <v>5.0587498481387199</v>
      </c>
      <c r="BF23" s="60">
        <f>VLOOKUP($A23,'RevPAR Raw Data'!$B$6:$BE$43,'RevPAR Raw Data'!AU$1,FALSE)</f>
        <v>11.103748464931501</v>
      </c>
      <c r="BG23" s="60">
        <f>VLOOKUP($A23,'RevPAR Raw Data'!$B$6:$BE$43,'RevPAR Raw Data'!AV$1,FALSE)</f>
        <v>10.171221409404</v>
      </c>
      <c r="BH23" s="60">
        <f>VLOOKUP($A23,'RevPAR Raw Data'!$B$6:$BE$43,'RevPAR Raw Data'!AW$1,FALSE)</f>
        <v>13.878930755027</v>
      </c>
      <c r="BI23" s="60">
        <f>VLOOKUP($A23,'RevPAR Raw Data'!$B$6:$BE$43,'RevPAR Raw Data'!AX$1,FALSE)</f>
        <v>13.843884265872701</v>
      </c>
      <c r="BJ23" s="61">
        <f>VLOOKUP($A23,'RevPAR Raw Data'!$B$6:$BE$43,'RevPAR Raw Data'!AY$1,FALSE)</f>
        <v>10.974045017497099</v>
      </c>
      <c r="BK23" s="60">
        <f>VLOOKUP($A23,'RevPAR Raw Data'!$B$6:$BE$43,'RevPAR Raw Data'!BA$1,FALSE)</f>
        <v>11.1726319090497</v>
      </c>
      <c r="BL23" s="60">
        <f>VLOOKUP($A23,'RevPAR Raw Data'!$B$6:$BE$43,'RevPAR Raw Data'!BB$1,FALSE)</f>
        <v>10.862966575459399</v>
      </c>
      <c r="BM23" s="61">
        <f>VLOOKUP($A23,'RevPAR Raw Data'!$B$6:$BE$43,'RevPAR Raw Data'!BC$1,FALSE)</f>
        <v>11.012374799349701</v>
      </c>
      <c r="BN23" s="62">
        <f>VLOOKUP($A23,'RevPAR Raw Data'!$B$6:$BE$43,'RevPAR Raw Data'!BE$1,FALSE)</f>
        <v>10.9893325747168</v>
      </c>
    </row>
    <row r="24" spans="1:66" x14ac:dyDescent="0.25">
      <c r="A24" s="78" t="s">
        <v>53</v>
      </c>
      <c r="B24" s="59">
        <f>VLOOKUP($A24,'Occupancy Raw Data'!$B$6:$BE$43,'Occupancy Raw Data'!AG$1,FALSE)</f>
        <v>43.815655709928798</v>
      </c>
      <c r="C24" s="60">
        <f>VLOOKUP($A24,'Occupancy Raw Data'!$B$6:$BE$43,'Occupancy Raw Data'!AH$1,FALSE)</f>
        <v>50.1948492036597</v>
      </c>
      <c r="D24" s="60">
        <f>VLOOKUP($A24,'Occupancy Raw Data'!$B$6:$BE$43,'Occupancy Raw Data'!AI$1,FALSE)</f>
        <v>58.522534733988401</v>
      </c>
      <c r="E24" s="60">
        <f>VLOOKUP($A24,'Occupancy Raw Data'!$B$6:$BE$43,'Occupancy Raw Data'!AJ$1,FALSE)</f>
        <v>59.488309047780398</v>
      </c>
      <c r="F24" s="60">
        <f>VLOOKUP($A24,'Occupancy Raw Data'!$B$6:$BE$43,'Occupancy Raw Data'!AK$1,FALSE)</f>
        <v>59.708573364960998</v>
      </c>
      <c r="G24" s="61">
        <f>VLOOKUP($A24,'Occupancy Raw Data'!$B$6:$BE$43,'Occupancy Raw Data'!AL$1,FALSE)</f>
        <v>54.3459844120637</v>
      </c>
      <c r="H24" s="60">
        <f>VLOOKUP($A24,'Occupancy Raw Data'!$B$6:$BE$43,'Occupancy Raw Data'!AN$1,FALSE)</f>
        <v>71.221619789901695</v>
      </c>
      <c r="I24" s="60">
        <f>VLOOKUP($A24,'Occupancy Raw Data'!$B$6:$BE$43,'Occupancy Raw Data'!AO$1,FALSE)</f>
        <v>72.119620467638001</v>
      </c>
      <c r="J24" s="61">
        <f>VLOOKUP($A24,'Occupancy Raw Data'!$B$6:$BE$43,'Occupancy Raw Data'!AP$1,FALSE)</f>
        <v>71.670620128769897</v>
      </c>
      <c r="K24" s="62">
        <f>VLOOKUP($A24,'Occupancy Raw Data'!$B$6:$BE$43,'Occupancy Raw Data'!AR$1,FALSE)</f>
        <v>59.295880331122603</v>
      </c>
      <c r="M24" s="59">
        <f>VLOOKUP($A24,'Occupancy Raw Data'!$B$6:$BE$43,'Occupancy Raw Data'!AT$1,FALSE)</f>
        <v>1.83106910809214</v>
      </c>
      <c r="N24" s="60">
        <f>VLOOKUP($A24,'Occupancy Raw Data'!$B$6:$BE$43,'Occupancy Raw Data'!AU$1,FALSE)</f>
        <v>3.4392458100558598</v>
      </c>
      <c r="O24" s="60">
        <f>VLOOKUP($A24,'Occupancy Raw Data'!$B$6:$BE$43,'Occupancy Raw Data'!AV$1,FALSE)</f>
        <v>5.4334554334554301</v>
      </c>
      <c r="P24" s="60">
        <f>VLOOKUP($A24,'Occupancy Raw Data'!$B$6:$BE$43,'Occupancy Raw Data'!AW$1,FALSE)</f>
        <v>8.0640196983687193</v>
      </c>
      <c r="Q24" s="60">
        <f>VLOOKUP($A24,'Occupancy Raw Data'!$B$6:$BE$43,'Occupancy Raw Data'!AX$1,FALSE)</f>
        <v>8.6983343615052409</v>
      </c>
      <c r="R24" s="61">
        <f>VLOOKUP($A24,'Occupancy Raw Data'!$B$6:$BE$43,'Occupancy Raw Data'!AY$1,FALSE)</f>
        <v>5.71503905606275</v>
      </c>
      <c r="S24" s="60">
        <f>VLOOKUP($A24,'Occupancy Raw Data'!$B$6:$BE$43,'Occupancy Raw Data'!BA$1,FALSE)</f>
        <v>10.0680806493846</v>
      </c>
      <c r="T24" s="60">
        <f>VLOOKUP($A24,'Occupancy Raw Data'!$B$6:$BE$43,'Occupancy Raw Data'!BB$1,FALSE)</f>
        <v>10.029727284477101</v>
      </c>
      <c r="U24" s="61">
        <f>VLOOKUP($A24,'Occupancy Raw Data'!$B$6:$BE$43,'Occupancy Raw Data'!BC$1,FALSE)</f>
        <v>10.0487804878048</v>
      </c>
      <c r="V24" s="62">
        <f>VLOOKUP($A24,'Occupancy Raw Data'!$B$6:$BE$43,'Occupancy Raw Data'!BE$1,FALSE)</f>
        <v>7.1725435296176299</v>
      </c>
      <c r="X24" s="64">
        <f>VLOOKUP($A24,'ADR Raw Data'!$B$6:$BE$43,'ADR Raw Data'!AG$1,FALSE)</f>
        <v>98.909116395978302</v>
      </c>
      <c r="Y24" s="65">
        <f>VLOOKUP($A24,'ADR Raw Data'!$B$6:$BE$43,'ADR Raw Data'!AH$1,FALSE)</f>
        <v>99.674830379746794</v>
      </c>
      <c r="Z24" s="65">
        <f>VLOOKUP($A24,'ADR Raw Data'!$B$6:$BE$43,'ADR Raw Data'!AI$1,FALSE)</f>
        <v>101.83924724956501</v>
      </c>
      <c r="AA24" s="65">
        <f>VLOOKUP($A24,'ADR Raw Data'!$B$6:$BE$43,'ADR Raw Data'!AJ$1,FALSE)</f>
        <v>100.22772144688101</v>
      </c>
      <c r="AB24" s="65">
        <f>VLOOKUP($A24,'ADR Raw Data'!$B$6:$BE$43,'ADR Raw Data'!AK$1,FALSE)</f>
        <v>104.381133654937</v>
      </c>
      <c r="AC24" s="66">
        <f>VLOOKUP($A24,'ADR Raw Data'!$B$6:$BE$43,'ADR Raw Data'!AL$1,FALSE)</f>
        <v>101.172693063133</v>
      </c>
      <c r="AD24" s="65">
        <f>VLOOKUP($A24,'ADR Raw Data'!$B$6:$BE$43,'ADR Raw Data'!AN$1,FALSE)</f>
        <v>119.46239681218</v>
      </c>
      <c r="AE24" s="65">
        <f>VLOOKUP($A24,'ADR Raw Data'!$B$6:$BE$43,'ADR Raw Data'!AO$1,FALSE)</f>
        <v>118.867045694819</v>
      </c>
      <c r="AF24" s="66">
        <f>VLOOKUP($A24,'ADR Raw Data'!$B$6:$BE$43,'ADR Raw Data'!AP$1,FALSE)</f>
        <v>119.16285638297801</v>
      </c>
      <c r="AG24" s="67">
        <f>VLOOKUP($A24,'ADR Raw Data'!$B$6:$BE$43,'ADR Raw Data'!AR$1,FALSE)</f>
        <v>107.385440555158</v>
      </c>
      <c r="AH24" s="94"/>
      <c r="AI24" s="59">
        <f>VLOOKUP($A24,'ADR Raw Data'!$B$6:$BE$43,'ADR Raw Data'!AT$1,FALSE)</f>
        <v>5.3876516127080203</v>
      </c>
      <c r="AJ24" s="60">
        <f>VLOOKUP($A24,'ADR Raw Data'!$B$6:$BE$43,'ADR Raw Data'!AU$1,FALSE)</f>
        <v>9.4582815223910401</v>
      </c>
      <c r="AK24" s="60">
        <f>VLOOKUP($A24,'ADR Raw Data'!$B$6:$BE$43,'ADR Raw Data'!AV$1,FALSE)</f>
        <v>10.4959524710046</v>
      </c>
      <c r="AL24" s="60">
        <f>VLOOKUP($A24,'ADR Raw Data'!$B$6:$BE$43,'ADR Raw Data'!AW$1,FALSE)</f>
        <v>8.1884087026178491</v>
      </c>
      <c r="AM24" s="60">
        <f>VLOOKUP($A24,'ADR Raw Data'!$B$6:$BE$43,'ADR Raw Data'!AX$1,FALSE)</f>
        <v>9.3600572238150797</v>
      </c>
      <c r="AN24" s="61">
        <f>VLOOKUP($A24,'ADR Raw Data'!$B$6:$BE$43,'ADR Raw Data'!AY$1,FALSE)</f>
        <v>8.7376384095979294</v>
      </c>
      <c r="AO24" s="60">
        <f>VLOOKUP($A24,'ADR Raw Data'!$B$6:$BE$43,'ADR Raw Data'!BA$1,FALSE)</f>
        <v>10.8055379018436</v>
      </c>
      <c r="AP24" s="60">
        <f>VLOOKUP($A24,'ADR Raw Data'!$B$6:$BE$43,'ADR Raw Data'!BB$1,FALSE)</f>
        <v>10.2648959407981</v>
      </c>
      <c r="AQ24" s="61">
        <f>VLOOKUP($A24,'ADR Raw Data'!$B$6:$BE$43,'ADR Raw Data'!BC$1,FALSE)</f>
        <v>10.533538610096</v>
      </c>
      <c r="AR24" s="62">
        <f>VLOOKUP($A24,'ADR Raw Data'!$B$6:$BE$43,'ADR Raw Data'!BE$1,FALSE)</f>
        <v>9.5676892645123708</v>
      </c>
      <c r="AT24" s="64">
        <f>VLOOKUP($A24,'RevPAR Raw Data'!$B$6:$BE$43,'RevPAR Raw Data'!AG$1,FALSE)</f>
        <v>43.3376779057946</v>
      </c>
      <c r="AU24" s="65">
        <f>VLOOKUP($A24,'RevPAR Raw Data'!$B$6:$BE$43,'RevPAR Raw Data'!AH$1,FALSE)</f>
        <v>50.031630803117501</v>
      </c>
      <c r="AV24" s="65">
        <f>VLOOKUP($A24,'RevPAR Raw Data'!$B$6:$BE$43,'RevPAR Raw Data'!AI$1,FALSE)</f>
        <v>59.598908844459501</v>
      </c>
      <c r="AW24" s="65">
        <f>VLOOKUP($A24,'RevPAR Raw Data'!$B$6:$BE$43,'RevPAR Raw Data'!AJ$1,FALSE)</f>
        <v>59.623776685869103</v>
      </c>
      <c r="AX24" s="65">
        <f>VLOOKUP($A24,'RevPAR Raw Data'!$B$6:$BE$43,'RevPAR Raw Data'!AK$1,FALSE)</f>
        <v>62.324485767536402</v>
      </c>
      <c r="AY24" s="66">
        <f>VLOOKUP($A24,'RevPAR Raw Data'!$B$6:$BE$43,'RevPAR Raw Data'!AL$1,FALSE)</f>
        <v>54.983296001355399</v>
      </c>
      <c r="AZ24" s="65">
        <f>VLOOKUP($A24,'RevPAR Raw Data'!$B$6:$BE$43,'RevPAR Raw Data'!AN$1,FALSE)</f>
        <v>85.083054049474697</v>
      </c>
      <c r="BA24" s="65">
        <f>VLOOKUP($A24,'RevPAR Raw Data'!$B$6:$BE$43,'RevPAR Raw Data'!AO$1,FALSE)</f>
        <v>85.726462216197802</v>
      </c>
      <c r="BB24" s="66">
        <f>VLOOKUP($A24,'RevPAR Raw Data'!$B$6:$BE$43,'RevPAR Raw Data'!AP$1,FALSE)</f>
        <v>85.404758132836307</v>
      </c>
      <c r="BC24" s="67">
        <f>VLOOKUP($A24,'RevPAR Raw Data'!$B$6:$BE$43,'RevPAR Raw Data'!AR$1,FALSE)</f>
        <v>63.675142324635701</v>
      </c>
      <c r="BE24" s="59">
        <f>VLOOKUP($A24,'RevPAR Raw Data'!$B$6:$BE$43,'RevPAR Raw Data'!AT$1,FALSE)</f>
        <v>7.31737234513208</v>
      </c>
      <c r="BF24" s="60">
        <f>VLOOKUP($A24,'RevPAR Raw Data'!$B$6:$BE$43,'RevPAR Raw Data'!AU$1,FALSE)</f>
        <v>13.222820883409</v>
      </c>
      <c r="BG24" s="60">
        <f>VLOOKUP($A24,'RevPAR Raw Data'!$B$6:$BE$43,'RevPAR Raw Data'!AV$1,FALSE)</f>
        <v>16.4997008042887</v>
      </c>
      <c r="BH24" s="60">
        <f>VLOOKUP($A24,'RevPAR Raw Data'!$B$6:$BE$43,'RevPAR Raw Data'!AW$1,FALSE)</f>
        <v>16.912743291748601</v>
      </c>
      <c r="BI24" s="60">
        <f>VLOOKUP($A24,'RevPAR Raw Data'!$B$6:$BE$43,'RevPAR Raw Data'!AX$1,FALSE)</f>
        <v>18.872560659075901</v>
      </c>
      <c r="BJ24" s="61">
        <f>VLOOKUP($A24,'RevPAR Raw Data'!$B$6:$BE$43,'RevPAR Raw Data'!AY$1,FALSE)</f>
        <v>14.952036913346699</v>
      </c>
      <c r="BK24" s="60">
        <f>VLOOKUP($A24,'RevPAR Raw Data'!$B$6:$BE$43,'RevPAR Raw Data'!BA$1,FALSE)</f>
        <v>21.961528821785699</v>
      </c>
      <c r="BL24" s="60">
        <f>VLOOKUP($A24,'RevPAR Raw Data'!$B$6:$BE$43,'RevPAR Raw Data'!BB$1,FALSE)</f>
        <v>21.3241642941727</v>
      </c>
      <c r="BM24" s="61">
        <f>VLOOKUP($A24,'RevPAR Raw Data'!$B$6:$BE$43,'RevPAR Raw Data'!BC$1,FALSE)</f>
        <v>21.640811270427601</v>
      </c>
      <c r="BN24" s="62">
        <f>VLOOKUP($A24,'RevPAR Raw Data'!$B$6:$BE$43,'RevPAR Raw Data'!BE$1,FALSE)</f>
        <v>17.426479471405699</v>
      </c>
    </row>
    <row r="25" spans="1:66" x14ac:dyDescent="0.25">
      <c r="A25" s="78" t="s">
        <v>52</v>
      </c>
      <c r="B25" s="59">
        <f>VLOOKUP($A25,'Occupancy Raw Data'!$B$6:$BE$43,'Occupancy Raw Data'!AG$1,FALSE)</f>
        <v>41.350087668030298</v>
      </c>
      <c r="C25" s="60">
        <f>VLOOKUP($A25,'Occupancy Raw Data'!$B$6:$BE$43,'Occupancy Raw Data'!AH$1,FALSE)</f>
        <v>45.991622832651402</v>
      </c>
      <c r="D25" s="60">
        <f>VLOOKUP($A25,'Occupancy Raw Data'!$B$6:$BE$43,'Occupancy Raw Data'!AI$1,FALSE)</f>
        <v>52.3865186051042</v>
      </c>
      <c r="E25" s="60">
        <f>VLOOKUP($A25,'Occupancy Raw Data'!$B$6:$BE$43,'Occupancy Raw Data'!AJ$1,FALSE)</f>
        <v>56.730956555620402</v>
      </c>
      <c r="F25" s="60">
        <f>VLOOKUP($A25,'Occupancy Raw Data'!$B$6:$BE$43,'Occupancy Raw Data'!AK$1,FALSE)</f>
        <v>59.531463082018298</v>
      </c>
      <c r="G25" s="61">
        <f>VLOOKUP($A25,'Occupancy Raw Data'!$B$6:$BE$43,'Occupancy Raw Data'!AL$1,FALSE)</f>
        <v>51.198129748684899</v>
      </c>
      <c r="H25" s="60">
        <f>VLOOKUP($A25,'Occupancy Raw Data'!$B$6:$BE$43,'Occupancy Raw Data'!AN$1,FALSE)</f>
        <v>74.751607247223802</v>
      </c>
      <c r="I25" s="60">
        <f>VLOOKUP($A25,'Occupancy Raw Data'!$B$6:$BE$43,'Occupancy Raw Data'!AO$1,FALSE)</f>
        <v>68.751217611533207</v>
      </c>
      <c r="J25" s="61">
        <f>VLOOKUP($A25,'Occupancy Raw Data'!$B$6:$BE$43,'Occupancy Raw Data'!AP$1,FALSE)</f>
        <v>71.751412429378504</v>
      </c>
      <c r="K25" s="62">
        <f>VLOOKUP($A25,'Occupancy Raw Data'!$B$6:$BE$43,'Occupancy Raw Data'!AR$1,FALSE)</f>
        <v>57.070496228883101</v>
      </c>
      <c r="M25" s="59">
        <f>VLOOKUP($A25,'Occupancy Raw Data'!$B$6:$BE$43,'Occupancy Raw Data'!AT$1,FALSE)</f>
        <v>-3.8747817584319399</v>
      </c>
      <c r="N25" s="60">
        <f>VLOOKUP($A25,'Occupancy Raw Data'!$B$6:$BE$43,'Occupancy Raw Data'!AU$1,FALSE)</f>
        <v>-3.3676429205359599</v>
      </c>
      <c r="O25" s="60">
        <f>VLOOKUP($A25,'Occupancy Raw Data'!$B$6:$BE$43,'Occupancy Raw Data'!AV$1,FALSE)</f>
        <v>-2.68518563985808</v>
      </c>
      <c r="P25" s="60">
        <f>VLOOKUP($A25,'Occupancy Raw Data'!$B$6:$BE$43,'Occupancy Raw Data'!AW$1,FALSE)</f>
        <v>-3.2279062400098</v>
      </c>
      <c r="Q25" s="60">
        <f>VLOOKUP($A25,'Occupancy Raw Data'!$B$6:$BE$43,'Occupancy Raw Data'!AX$1,FALSE)</f>
        <v>8.9666349979815693E-2</v>
      </c>
      <c r="R25" s="61">
        <f>VLOOKUP($A25,'Occupancy Raw Data'!$B$6:$BE$43,'Occupancy Raw Data'!AY$1,FALSE)</f>
        <v>-2.4963680766751999</v>
      </c>
      <c r="S25" s="60">
        <f>VLOOKUP($A25,'Occupancy Raw Data'!$B$6:$BE$43,'Occupancy Raw Data'!BA$1,FALSE)</f>
        <v>1.6149137094888</v>
      </c>
      <c r="T25" s="60">
        <f>VLOOKUP($A25,'Occupancy Raw Data'!$B$6:$BE$43,'Occupancy Raw Data'!BB$1,FALSE)</f>
        <v>-1.7979200380485301</v>
      </c>
      <c r="U25" s="61">
        <f>VLOOKUP($A25,'Occupancy Raw Data'!$B$6:$BE$43,'Occupancy Raw Data'!BC$1,FALSE)</f>
        <v>-4.9266585031602701E-2</v>
      </c>
      <c r="V25" s="62">
        <f>VLOOKUP($A25,'Occupancy Raw Data'!$B$6:$BE$43,'Occupancy Raw Data'!BE$1,FALSE)</f>
        <v>-1.6312529662358599</v>
      </c>
      <c r="X25" s="64">
        <f>VLOOKUP($A25,'ADR Raw Data'!$B$6:$BE$43,'ADR Raw Data'!AG$1,FALSE)</f>
        <v>93.265082449941104</v>
      </c>
      <c r="Y25" s="65">
        <f>VLOOKUP($A25,'ADR Raw Data'!$B$6:$BE$43,'ADR Raw Data'!AH$1,FALSE)</f>
        <v>90.584630943555993</v>
      </c>
      <c r="Z25" s="65">
        <f>VLOOKUP($A25,'ADR Raw Data'!$B$6:$BE$43,'ADR Raw Data'!AI$1,FALSE)</f>
        <v>91.508403681665996</v>
      </c>
      <c r="AA25" s="65">
        <f>VLOOKUP($A25,'ADR Raw Data'!$B$6:$BE$43,'ADR Raw Data'!AJ$1,FALSE)</f>
        <v>92.363725961538407</v>
      </c>
      <c r="AB25" s="65">
        <f>VLOOKUP($A25,'ADR Raw Data'!$B$6:$BE$43,'ADR Raw Data'!AK$1,FALSE)</f>
        <v>95.755169761924193</v>
      </c>
      <c r="AC25" s="66">
        <f>VLOOKUP($A25,'ADR Raw Data'!$B$6:$BE$43,'ADR Raw Data'!AL$1,FALSE)</f>
        <v>92.803343417047103</v>
      </c>
      <c r="AD25" s="65">
        <f>VLOOKUP($A25,'ADR Raw Data'!$B$6:$BE$43,'ADR Raw Data'!AN$1,FALSE)</f>
        <v>122.670761662757</v>
      </c>
      <c r="AE25" s="65">
        <f>VLOOKUP($A25,'ADR Raw Data'!$B$6:$BE$43,'ADR Raw Data'!AO$1,FALSE)</f>
        <v>120.23609875318699</v>
      </c>
      <c r="AF25" s="66">
        <f>VLOOKUP($A25,'ADR Raw Data'!$B$6:$BE$43,'ADR Raw Data'!AP$1,FALSE)</f>
        <v>121.504331387455</v>
      </c>
      <c r="AG25" s="67">
        <f>VLOOKUP($A25,'ADR Raw Data'!$B$6:$BE$43,'ADR Raw Data'!AR$1,FALSE)</f>
        <v>103.11308092753301</v>
      </c>
      <c r="AI25" s="59">
        <f>VLOOKUP($A25,'ADR Raw Data'!$B$6:$BE$43,'ADR Raw Data'!AT$1,FALSE)</f>
        <v>16.723822208331502</v>
      </c>
      <c r="AJ25" s="60">
        <f>VLOOKUP($A25,'ADR Raw Data'!$B$6:$BE$43,'ADR Raw Data'!AU$1,FALSE)</f>
        <v>17.9770840163219</v>
      </c>
      <c r="AK25" s="60">
        <f>VLOOKUP($A25,'ADR Raw Data'!$B$6:$BE$43,'ADR Raw Data'!AV$1,FALSE)</f>
        <v>18.019326586932699</v>
      </c>
      <c r="AL25" s="60">
        <f>VLOOKUP($A25,'ADR Raw Data'!$B$6:$BE$43,'ADR Raw Data'!AW$1,FALSE)</f>
        <v>17.394591885810499</v>
      </c>
      <c r="AM25" s="60">
        <f>VLOOKUP($A25,'ADR Raw Data'!$B$6:$BE$43,'ADR Raw Data'!AX$1,FALSE)</f>
        <v>17.336808192912802</v>
      </c>
      <c r="AN25" s="61">
        <f>VLOOKUP($A25,'ADR Raw Data'!$B$6:$BE$43,'ADR Raw Data'!AY$1,FALSE)</f>
        <v>17.525551867570702</v>
      </c>
      <c r="AO25" s="60">
        <f>VLOOKUP($A25,'ADR Raw Data'!$B$6:$BE$43,'ADR Raw Data'!BA$1,FALSE)</f>
        <v>26.612742161336001</v>
      </c>
      <c r="AP25" s="60">
        <f>VLOOKUP($A25,'ADR Raw Data'!$B$6:$BE$43,'ADR Raw Data'!BB$1,FALSE)</f>
        <v>25.897514511611099</v>
      </c>
      <c r="AQ25" s="61">
        <f>VLOOKUP($A25,'ADR Raw Data'!$B$6:$BE$43,'ADR Raw Data'!BC$1,FALSE)</f>
        <v>26.2881373533586</v>
      </c>
      <c r="AR25" s="62">
        <f>VLOOKUP($A25,'ADR Raw Data'!$B$6:$BE$43,'ADR Raw Data'!BE$1,FALSE)</f>
        <v>21.221261066440899</v>
      </c>
      <c r="AT25" s="64">
        <f>VLOOKUP($A25,'RevPAR Raw Data'!$B$6:$BE$43,'RevPAR Raw Data'!AG$1,FALSE)</f>
        <v>38.565193356711397</v>
      </c>
      <c r="AU25" s="65">
        <f>VLOOKUP($A25,'RevPAR Raw Data'!$B$6:$BE$43,'RevPAR Raw Data'!AH$1,FALSE)</f>
        <v>41.661341807909601</v>
      </c>
      <c r="AV25" s="65">
        <f>VLOOKUP($A25,'RevPAR Raw Data'!$B$6:$BE$43,'RevPAR Raw Data'!AI$1,FALSE)</f>
        <v>47.938066919929803</v>
      </c>
      <c r="AW25" s="65">
        <f>VLOOKUP($A25,'RevPAR Raw Data'!$B$6:$BE$43,'RevPAR Raw Data'!AJ$1,FALSE)</f>
        <v>52.398825248392697</v>
      </c>
      <c r="AX25" s="65">
        <f>VLOOKUP($A25,'RevPAR Raw Data'!$B$6:$BE$43,'RevPAR Raw Data'!AK$1,FALSE)</f>
        <v>57.004453535943803</v>
      </c>
      <c r="AY25" s="66">
        <f>VLOOKUP($A25,'RevPAR Raw Data'!$B$6:$BE$43,'RevPAR Raw Data'!AL$1,FALSE)</f>
        <v>47.513576173777501</v>
      </c>
      <c r="AZ25" s="65">
        <f>VLOOKUP($A25,'RevPAR Raw Data'!$B$6:$BE$43,'RevPAR Raw Data'!AN$1,FALSE)</f>
        <v>91.698365965322395</v>
      </c>
      <c r="BA25" s="65">
        <f>VLOOKUP($A25,'RevPAR Raw Data'!$B$6:$BE$43,'RevPAR Raw Data'!AO$1,FALSE)</f>
        <v>82.663781901422098</v>
      </c>
      <c r="BB25" s="66">
        <f>VLOOKUP($A25,'RevPAR Raw Data'!$B$6:$BE$43,'RevPAR Raw Data'!AP$1,FALSE)</f>
        <v>87.181073933372204</v>
      </c>
      <c r="BC25" s="67">
        <f>VLOOKUP($A25,'RevPAR Raw Data'!$B$6:$BE$43,'RevPAR Raw Data'!AR$1,FALSE)</f>
        <v>58.847146962233097</v>
      </c>
      <c r="BE25" s="59">
        <f>VLOOKUP($A25,'RevPAR Raw Data'!$B$6:$BE$43,'RevPAR Raw Data'!AT$1,FALSE)</f>
        <v>12.2010288376585</v>
      </c>
      <c r="BF25" s="60">
        <f>VLOOKUP($A25,'RevPAR Raw Data'!$B$6:$BE$43,'RevPAR Raw Data'!AU$1,FALSE)</f>
        <v>14.0040370985915</v>
      </c>
      <c r="BG25" s="60">
        <f>VLOOKUP($A25,'RevPAR Raw Data'!$B$6:$BE$43,'RevPAR Raw Data'!AV$1,FALSE)</f>
        <v>14.8502885771631</v>
      </c>
      <c r="BH25" s="60">
        <f>VLOOKUP($A25,'RevPAR Raw Data'!$B$6:$BE$43,'RevPAR Raw Data'!AW$1,FALSE)</f>
        <v>13.605204528894401</v>
      </c>
      <c r="BI25" s="60">
        <f>VLOOKUP($A25,'RevPAR Raw Data'!$B$6:$BE$43,'RevPAR Raw Data'!AX$1,FALSE)</f>
        <v>17.442019826002198</v>
      </c>
      <c r="BJ25" s="61">
        <f>VLOOKUP($A25,'RevPAR Raw Data'!$B$6:$BE$43,'RevPAR Raw Data'!AY$1,FALSE)</f>
        <v>14.5916815088123</v>
      </c>
      <c r="BK25" s="60">
        <f>VLOOKUP($A25,'RevPAR Raw Data'!$B$6:$BE$43,'RevPAR Raw Data'!BA$1,FALSE)</f>
        <v>28.657428692459199</v>
      </c>
      <c r="BL25" s="60">
        <f>VLOOKUP($A25,'RevPAR Raw Data'!$B$6:$BE$43,'RevPAR Raw Data'!BB$1,FALSE)</f>
        <v>23.6339778708018</v>
      </c>
      <c r="BM25" s="61">
        <f>VLOOKUP($A25,'RevPAR Raw Data'!$B$6:$BE$43,'RevPAR Raw Data'!BC$1,FALSE)</f>
        <v>26.225919500784599</v>
      </c>
      <c r="BN25" s="62">
        <f>VLOOKUP($A25,'RevPAR Raw Data'!$B$6:$BE$43,'RevPAR Raw Data'!BE$1,FALSE)</f>
        <v>19.243835649586099</v>
      </c>
    </row>
    <row r="26" spans="1:66" x14ac:dyDescent="0.25">
      <c r="A26" s="78" t="s">
        <v>51</v>
      </c>
      <c r="B26" s="59">
        <f>VLOOKUP($A26,'Occupancy Raw Data'!$B$6:$BE$43,'Occupancy Raw Data'!AG$1,FALSE)</f>
        <v>52.819733228717098</v>
      </c>
      <c r="C26" s="60">
        <f>VLOOKUP($A26,'Occupancy Raw Data'!$B$6:$BE$43,'Occupancy Raw Data'!AH$1,FALSE)</f>
        <v>56.590819929383997</v>
      </c>
      <c r="D26" s="60">
        <f>VLOOKUP($A26,'Occupancy Raw Data'!$B$6:$BE$43,'Occupancy Raw Data'!AI$1,FALSE)</f>
        <v>63.500392310709998</v>
      </c>
      <c r="E26" s="60">
        <f>VLOOKUP($A26,'Occupancy Raw Data'!$B$6:$BE$43,'Occupancy Raw Data'!AJ$1,FALSE)</f>
        <v>65.452138093369896</v>
      </c>
      <c r="F26" s="60">
        <f>VLOOKUP($A26,'Occupancy Raw Data'!$B$6:$BE$43,'Occupancy Raw Data'!AK$1,FALSE)</f>
        <v>63.956453511180797</v>
      </c>
      <c r="G26" s="61">
        <f>VLOOKUP($A26,'Occupancy Raw Data'!$B$6:$BE$43,'Occupancy Raw Data'!AL$1,FALSE)</f>
        <v>60.463907414672398</v>
      </c>
      <c r="H26" s="60">
        <f>VLOOKUP($A26,'Occupancy Raw Data'!$B$6:$BE$43,'Occupancy Raw Data'!AN$1,FALSE)</f>
        <v>75.784621420164697</v>
      </c>
      <c r="I26" s="60">
        <f>VLOOKUP($A26,'Occupancy Raw Data'!$B$6:$BE$43,'Occupancy Raw Data'!AO$1,FALSE)</f>
        <v>79.232051785013695</v>
      </c>
      <c r="J26" s="61">
        <f>VLOOKUP($A26,'Occupancy Raw Data'!$B$6:$BE$43,'Occupancy Raw Data'!AP$1,FALSE)</f>
        <v>77.508336602589196</v>
      </c>
      <c r="K26" s="62">
        <f>VLOOKUP($A26,'Occupancy Raw Data'!$B$6:$BE$43,'Occupancy Raw Data'!AR$1,FALSE)</f>
        <v>65.333744325505805</v>
      </c>
      <c r="M26" s="59">
        <f>VLOOKUP($A26,'Occupancy Raw Data'!$B$6:$BE$43,'Occupancy Raw Data'!AT$1,FALSE)</f>
        <v>5.1770316556761999</v>
      </c>
      <c r="N26" s="60">
        <f>VLOOKUP($A26,'Occupancy Raw Data'!$B$6:$BE$43,'Occupancy Raw Data'!AU$1,FALSE)</f>
        <v>12.3316864033643</v>
      </c>
      <c r="O26" s="60">
        <f>VLOOKUP($A26,'Occupancy Raw Data'!$B$6:$BE$43,'Occupancy Raw Data'!AV$1,FALSE)</f>
        <v>12.2012351939917</v>
      </c>
      <c r="P26" s="60">
        <f>VLOOKUP($A26,'Occupancy Raw Data'!$B$6:$BE$43,'Occupancy Raw Data'!AW$1,FALSE)</f>
        <v>8.2475539956300103</v>
      </c>
      <c r="Q26" s="60">
        <f>VLOOKUP($A26,'Occupancy Raw Data'!$B$6:$BE$43,'Occupancy Raw Data'!AX$1,FALSE)</f>
        <v>-3.1517975784858998</v>
      </c>
      <c r="R26" s="61">
        <f>VLOOKUP($A26,'Occupancy Raw Data'!$B$6:$BE$43,'Occupancy Raw Data'!AY$1,FALSE)</f>
        <v>6.5644905508093601</v>
      </c>
      <c r="S26" s="60">
        <f>VLOOKUP($A26,'Occupancy Raw Data'!$B$6:$BE$43,'Occupancy Raw Data'!BA$1,FALSE)</f>
        <v>-1.9287333788671499</v>
      </c>
      <c r="T26" s="60">
        <f>VLOOKUP($A26,'Occupancy Raw Data'!$B$6:$BE$43,'Occupancy Raw Data'!BB$1,FALSE)</f>
        <v>-0.52128295045454898</v>
      </c>
      <c r="U26" s="61">
        <f>VLOOKUP($A26,'Occupancy Raw Data'!$B$6:$BE$43,'Occupancy Raw Data'!BC$1,FALSE)</f>
        <v>-1.21436997806439</v>
      </c>
      <c r="V26" s="62">
        <f>VLOOKUP($A26,'Occupancy Raw Data'!$B$6:$BE$43,'Occupancy Raw Data'!BE$1,FALSE)</f>
        <v>3.7941204739601302</v>
      </c>
      <c r="X26" s="64">
        <f>VLOOKUP($A26,'ADR Raw Data'!$B$6:$BE$43,'ADR Raw Data'!AG$1,FALSE)</f>
        <v>93.536446012440805</v>
      </c>
      <c r="Y26" s="65">
        <f>VLOOKUP($A26,'ADR Raw Data'!$B$6:$BE$43,'ADR Raw Data'!AH$1,FALSE)</f>
        <v>91.769062391681103</v>
      </c>
      <c r="Z26" s="65">
        <f>VLOOKUP($A26,'ADR Raw Data'!$B$6:$BE$43,'ADR Raw Data'!AI$1,FALSE)</f>
        <v>94.448279403814894</v>
      </c>
      <c r="AA26" s="65">
        <f>VLOOKUP($A26,'ADR Raw Data'!$B$6:$BE$43,'ADR Raw Data'!AJ$1,FALSE)</f>
        <v>93.119775230388797</v>
      </c>
      <c r="AB26" s="65">
        <f>VLOOKUP($A26,'ADR Raw Data'!$B$6:$BE$43,'ADR Raw Data'!AK$1,FALSE)</f>
        <v>95.037235086643093</v>
      </c>
      <c r="AC26" s="66">
        <f>VLOOKUP($A26,'ADR Raw Data'!$B$6:$BE$43,'ADR Raw Data'!AL$1,FALSE)</f>
        <v>93.624423267206197</v>
      </c>
      <c r="AD26" s="65">
        <f>VLOOKUP($A26,'ADR Raw Data'!$B$6:$BE$43,'ADR Raw Data'!AN$1,FALSE)</f>
        <v>115.146403520124</v>
      </c>
      <c r="AE26" s="65">
        <f>VLOOKUP($A26,'ADR Raw Data'!$B$6:$BE$43,'ADR Raw Data'!AO$1,FALSE)</f>
        <v>118.327222875533</v>
      </c>
      <c r="AF26" s="66">
        <f>VLOOKUP($A26,'ADR Raw Data'!$B$6:$BE$43,'ADR Raw Data'!AP$1,FALSE)</f>
        <v>116.77218246812799</v>
      </c>
      <c r="AG26" s="67">
        <f>VLOOKUP($A26,'ADR Raw Data'!$B$6:$BE$43,'ADR Raw Data'!AR$1,FALSE)</f>
        <v>101.47048606047601</v>
      </c>
      <c r="AI26" s="59">
        <f>VLOOKUP($A26,'ADR Raw Data'!$B$6:$BE$43,'ADR Raw Data'!AT$1,FALSE)</f>
        <v>10.2162723822646</v>
      </c>
      <c r="AJ26" s="60">
        <f>VLOOKUP($A26,'ADR Raw Data'!$B$6:$BE$43,'ADR Raw Data'!AU$1,FALSE)</f>
        <v>10.556013900470401</v>
      </c>
      <c r="AK26" s="60">
        <f>VLOOKUP($A26,'ADR Raw Data'!$B$6:$BE$43,'ADR Raw Data'!AV$1,FALSE)</f>
        <v>11.527164524788301</v>
      </c>
      <c r="AL26" s="60">
        <f>VLOOKUP($A26,'ADR Raw Data'!$B$6:$BE$43,'ADR Raw Data'!AW$1,FALSE)</f>
        <v>8.4330174837446297</v>
      </c>
      <c r="AM26" s="60">
        <f>VLOOKUP($A26,'ADR Raw Data'!$B$6:$BE$43,'ADR Raw Data'!AX$1,FALSE)</f>
        <v>5.8819839646029397</v>
      </c>
      <c r="AN26" s="61">
        <f>VLOOKUP($A26,'ADR Raw Data'!$B$6:$BE$43,'ADR Raw Data'!AY$1,FALSE)</f>
        <v>9.0502797351261606</v>
      </c>
      <c r="AO26" s="60">
        <f>VLOOKUP($A26,'ADR Raw Data'!$B$6:$BE$43,'ADR Raw Data'!BA$1,FALSE)</f>
        <v>8.3009124256952695</v>
      </c>
      <c r="AP26" s="60">
        <f>VLOOKUP($A26,'ADR Raw Data'!$B$6:$BE$43,'ADR Raw Data'!BB$1,FALSE)</f>
        <v>10.280586667390301</v>
      </c>
      <c r="AQ26" s="61">
        <f>VLOOKUP($A26,'ADR Raw Data'!$B$6:$BE$43,'ADR Raw Data'!BC$1,FALSE)</f>
        <v>9.3208369658308605</v>
      </c>
      <c r="AR26" s="62">
        <f>VLOOKUP($A26,'ADR Raw Data'!$B$6:$BE$43,'ADR Raw Data'!BE$1,FALSE)</f>
        <v>8.7342950208095598</v>
      </c>
      <c r="AT26" s="64">
        <f>VLOOKUP($A26,'RevPAR Raw Data'!$B$6:$BE$43,'RevPAR Raw Data'!AG$1,FALSE)</f>
        <v>49.405701255394199</v>
      </c>
      <c r="AU26" s="65">
        <f>VLOOKUP($A26,'RevPAR Raw Data'!$B$6:$BE$43,'RevPAR Raw Data'!AH$1,FALSE)</f>
        <v>51.9328648489603</v>
      </c>
      <c r="AV26" s="65">
        <f>VLOOKUP($A26,'RevPAR Raw Data'!$B$6:$BE$43,'RevPAR Raw Data'!AI$1,FALSE)</f>
        <v>59.975027952137999</v>
      </c>
      <c r="AW26" s="65">
        <f>VLOOKUP($A26,'RevPAR Raw Data'!$B$6:$BE$43,'RevPAR Raw Data'!AJ$1,FALSE)</f>
        <v>60.948883876029797</v>
      </c>
      <c r="AX26" s="65">
        <f>VLOOKUP($A26,'RevPAR Raw Data'!$B$6:$BE$43,'RevPAR Raw Data'!AK$1,FALSE)</f>
        <v>60.782445076500501</v>
      </c>
      <c r="AY26" s="66">
        <f>VLOOKUP($A26,'RevPAR Raw Data'!$B$6:$BE$43,'RevPAR Raw Data'!AL$1,FALSE)</f>
        <v>56.6089846018046</v>
      </c>
      <c r="AZ26" s="65">
        <f>VLOOKUP($A26,'RevPAR Raw Data'!$B$6:$BE$43,'RevPAR Raw Data'!AN$1,FALSE)</f>
        <v>87.263265986661395</v>
      </c>
      <c r="BA26" s="65">
        <f>VLOOKUP($A26,'RevPAR Raw Data'!$B$6:$BE$43,'RevPAR Raw Data'!AO$1,FALSE)</f>
        <v>93.753086504511501</v>
      </c>
      <c r="BB26" s="66">
        <f>VLOOKUP($A26,'RevPAR Raw Data'!$B$6:$BE$43,'RevPAR Raw Data'!AP$1,FALSE)</f>
        <v>90.508176245586498</v>
      </c>
      <c r="BC26" s="67">
        <f>VLOOKUP($A26,'RevPAR Raw Data'!$B$6:$BE$43,'RevPAR Raw Data'!AR$1,FALSE)</f>
        <v>66.294467928599403</v>
      </c>
      <c r="BE26" s="59">
        <f>VLOOKUP($A26,'RevPAR Raw Data'!$B$6:$BE$43,'RevPAR Raw Data'!AT$1,FALSE)</f>
        <v>15.9222036932008</v>
      </c>
      <c r="BF26" s="60">
        <f>VLOOKUP($A26,'RevPAR Raw Data'!$B$6:$BE$43,'RevPAR Raw Data'!AU$1,FALSE)</f>
        <v>24.1894348347363</v>
      </c>
      <c r="BG26" s="60">
        <f>VLOOKUP($A26,'RevPAR Raw Data'!$B$6:$BE$43,'RevPAR Raw Data'!AV$1,FALSE)</f>
        <v>25.134856173647901</v>
      </c>
      <c r="BH26" s="60">
        <f>VLOOKUP($A26,'RevPAR Raw Data'!$B$6:$BE$43,'RevPAR Raw Data'!AW$1,FALSE)</f>
        <v>17.376089149807399</v>
      </c>
      <c r="BI26" s="60">
        <f>VLOOKUP($A26,'RevPAR Raw Data'!$B$6:$BE$43,'RevPAR Raw Data'!AX$1,FALSE)</f>
        <v>2.54479815795374</v>
      </c>
      <c r="BJ26" s="61">
        <f>VLOOKUP($A26,'RevPAR Raw Data'!$B$6:$BE$43,'RevPAR Raw Data'!AY$1,FALSE)</f>
        <v>16.208875043969702</v>
      </c>
      <c r="BK26" s="60">
        <f>VLOOKUP($A26,'RevPAR Raw Data'!$B$6:$BE$43,'RevPAR Raw Data'!BA$1,FALSE)</f>
        <v>6.2120765781231997</v>
      </c>
      <c r="BL26" s="60">
        <f>VLOOKUP($A26,'RevPAR Raw Data'!$B$6:$BE$43,'RevPAR Raw Data'!BB$1,FALSE)</f>
        <v>9.7057127714319407</v>
      </c>
      <c r="BM26" s="61">
        <f>VLOOKUP($A26,'RevPAR Raw Data'!$B$6:$BE$43,'RevPAR Raw Data'!BC$1,FALSE)</f>
        <v>7.99327754194909</v>
      </c>
      <c r="BN26" s="62">
        <f>VLOOKUP($A26,'RevPAR Raw Data'!$B$6:$BE$43,'RevPAR Raw Data'!BE$1,FALSE)</f>
        <v>12.859805170410301</v>
      </c>
    </row>
    <row r="27" spans="1:66" x14ac:dyDescent="0.25">
      <c r="A27" s="78" t="s">
        <v>48</v>
      </c>
      <c r="B27" s="59">
        <f>VLOOKUP($A27,'Occupancy Raw Data'!$B$6:$BE$43,'Occupancy Raw Data'!AG$1,FALSE)</f>
        <v>54.231782265144801</v>
      </c>
      <c r="C27" s="60">
        <f>VLOOKUP($A27,'Occupancy Raw Data'!$B$6:$BE$43,'Occupancy Raw Data'!AH$1,FALSE)</f>
        <v>55.759438103599599</v>
      </c>
      <c r="D27" s="60">
        <f>VLOOKUP($A27,'Occupancy Raw Data'!$B$6:$BE$43,'Occupancy Raw Data'!AI$1,FALSE)</f>
        <v>63.432835820895498</v>
      </c>
      <c r="E27" s="60">
        <f>VLOOKUP($A27,'Occupancy Raw Data'!$B$6:$BE$43,'Occupancy Raw Data'!AJ$1,FALSE)</f>
        <v>67.8841088674275</v>
      </c>
      <c r="F27" s="60">
        <f>VLOOKUP($A27,'Occupancy Raw Data'!$B$6:$BE$43,'Occupancy Raw Data'!AK$1,FALSE)</f>
        <v>65.719929762949903</v>
      </c>
      <c r="G27" s="61">
        <f>VLOOKUP($A27,'Occupancy Raw Data'!$B$6:$BE$43,'Occupancy Raw Data'!AL$1,FALSE)</f>
        <v>61.405618964003502</v>
      </c>
      <c r="H27" s="60">
        <f>VLOOKUP($A27,'Occupancy Raw Data'!$B$6:$BE$43,'Occupancy Raw Data'!AN$1,FALSE)</f>
        <v>71.597892888498606</v>
      </c>
      <c r="I27" s="60">
        <f>VLOOKUP($A27,'Occupancy Raw Data'!$B$6:$BE$43,'Occupancy Raw Data'!AO$1,FALSE)</f>
        <v>72.330992098331805</v>
      </c>
      <c r="J27" s="61">
        <f>VLOOKUP($A27,'Occupancy Raw Data'!$B$6:$BE$43,'Occupancy Raw Data'!AP$1,FALSE)</f>
        <v>71.964442493415206</v>
      </c>
      <c r="K27" s="62">
        <f>VLOOKUP($A27,'Occupancy Raw Data'!$B$6:$BE$43,'Occupancy Raw Data'!AR$1,FALSE)</f>
        <v>64.422425686692506</v>
      </c>
      <c r="M27" s="59">
        <f>VLOOKUP($A27,'Occupancy Raw Data'!$B$6:$BE$43,'Occupancy Raw Data'!AT$1,FALSE)</f>
        <v>7.2733181332494397</v>
      </c>
      <c r="N27" s="60">
        <f>VLOOKUP($A27,'Occupancy Raw Data'!$B$6:$BE$43,'Occupancy Raw Data'!AU$1,FALSE)</f>
        <v>10.7871890656071</v>
      </c>
      <c r="O27" s="60">
        <f>VLOOKUP($A27,'Occupancy Raw Data'!$B$6:$BE$43,'Occupancy Raw Data'!AV$1,FALSE)</f>
        <v>12.229225454871001</v>
      </c>
      <c r="P27" s="60">
        <f>VLOOKUP($A27,'Occupancy Raw Data'!$B$6:$BE$43,'Occupancy Raw Data'!AW$1,FALSE)</f>
        <v>13.7512085433831</v>
      </c>
      <c r="Q27" s="60">
        <f>VLOOKUP($A27,'Occupancy Raw Data'!$B$6:$BE$43,'Occupancy Raw Data'!AX$1,FALSE)</f>
        <v>7.3835284011596602</v>
      </c>
      <c r="R27" s="61">
        <f>VLOOKUP($A27,'Occupancy Raw Data'!$B$6:$BE$43,'Occupancy Raw Data'!AY$1,FALSE)</f>
        <v>10.328809720148</v>
      </c>
      <c r="S27" s="60">
        <f>VLOOKUP($A27,'Occupancy Raw Data'!$B$6:$BE$43,'Occupancy Raw Data'!BA$1,FALSE)</f>
        <v>-0.15158152501645</v>
      </c>
      <c r="T27" s="60">
        <f>VLOOKUP($A27,'Occupancy Raw Data'!$B$6:$BE$43,'Occupancy Raw Data'!BB$1,FALSE)</f>
        <v>-2.5749322418862799</v>
      </c>
      <c r="U27" s="61">
        <f>VLOOKUP($A27,'Occupancy Raw Data'!$B$6:$BE$43,'Occupancy Raw Data'!BC$1,FALSE)</f>
        <v>-1.38431169841632</v>
      </c>
      <c r="V27" s="62">
        <f>VLOOKUP($A27,'Occupancy Raw Data'!$B$6:$BE$43,'Occupancy Raw Data'!BE$1,FALSE)</f>
        <v>6.29914195214561</v>
      </c>
      <c r="X27" s="64">
        <f>VLOOKUP($A27,'ADR Raw Data'!$B$6:$BE$43,'ADR Raw Data'!AG$1,FALSE)</f>
        <v>96.743217581350095</v>
      </c>
      <c r="Y27" s="65">
        <f>VLOOKUP($A27,'ADR Raw Data'!$B$6:$BE$43,'ADR Raw Data'!AH$1,FALSE)</f>
        <v>93.001914659108806</v>
      </c>
      <c r="Z27" s="65">
        <f>VLOOKUP($A27,'ADR Raw Data'!$B$6:$BE$43,'ADR Raw Data'!AI$1,FALSE)</f>
        <v>98.037973702422093</v>
      </c>
      <c r="AA27" s="65">
        <f>VLOOKUP($A27,'ADR Raw Data'!$B$6:$BE$43,'ADR Raw Data'!AJ$1,FALSE)</f>
        <v>98.413155069839604</v>
      </c>
      <c r="AB27" s="65">
        <f>VLOOKUP($A27,'ADR Raw Data'!$B$6:$BE$43,'ADR Raw Data'!AK$1,FALSE)</f>
        <v>97.799837018235195</v>
      </c>
      <c r="AC27" s="66">
        <f>VLOOKUP($A27,'ADR Raw Data'!$B$6:$BE$43,'ADR Raw Data'!AL$1,FALSE)</f>
        <v>96.926654465906907</v>
      </c>
      <c r="AD27" s="65">
        <f>VLOOKUP($A27,'ADR Raw Data'!$B$6:$BE$43,'ADR Raw Data'!AN$1,FALSE)</f>
        <v>114.528536480686</v>
      </c>
      <c r="AE27" s="65">
        <f>VLOOKUP($A27,'ADR Raw Data'!$B$6:$BE$43,'ADR Raw Data'!AO$1,FALSE)</f>
        <v>119.787095345026</v>
      </c>
      <c r="AF27" s="66">
        <f>VLOOKUP($A27,'ADR Raw Data'!$B$6:$BE$43,'ADR Raw Data'!AP$1,FALSE)</f>
        <v>117.171208100771</v>
      </c>
      <c r="AG27" s="67">
        <f>VLOOKUP($A27,'ADR Raw Data'!$B$6:$BE$43,'ADR Raw Data'!AR$1,FALSE)</f>
        <v>103.387971536484</v>
      </c>
      <c r="AI27" s="59">
        <f>VLOOKUP($A27,'ADR Raw Data'!$B$6:$BE$43,'ADR Raw Data'!AT$1,FALSE)</f>
        <v>9.8102999373934807</v>
      </c>
      <c r="AJ27" s="60">
        <f>VLOOKUP($A27,'ADR Raw Data'!$B$6:$BE$43,'ADR Raw Data'!AU$1,FALSE)</f>
        <v>16.851953428821599</v>
      </c>
      <c r="AK27" s="60">
        <f>VLOOKUP($A27,'ADR Raw Data'!$B$6:$BE$43,'ADR Raw Data'!AV$1,FALSE)</f>
        <v>18.1281640931218</v>
      </c>
      <c r="AL27" s="60">
        <f>VLOOKUP($A27,'ADR Raw Data'!$B$6:$BE$43,'ADR Raw Data'!AW$1,FALSE)</f>
        <v>18.583793828817601</v>
      </c>
      <c r="AM27" s="60">
        <f>VLOOKUP($A27,'ADR Raw Data'!$B$6:$BE$43,'ADR Raw Data'!AX$1,FALSE)</f>
        <v>15.9104919849733</v>
      </c>
      <c r="AN27" s="61">
        <f>VLOOKUP($A27,'ADR Raw Data'!$B$6:$BE$43,'ADR Raw Data'!AY$1,FALSE)</f>
        <v>15.9289176528955</v>
      </c>
      <c r="AO27" s="60">
        <f>VLOOKUP($A27,'ADR Raw Data'!$B$6:$BE$43,'ADR Raw Data'!BA$1,FALSE)</f>
        <v>14.8497299773415</v>
      </c>
      <c r="AP27" s="60">
        <f>VLOOKUP($A27,'ADR Raw Data'!$B$6:$BE$43,'ADR Raw Data'!BB$1,FALSE)</f>
        <v>14.400403559144999</v>
      </c>
      <c r="AQ27" s="61">
        <f>VLOOKUP($A27,'ADR Raw Data'!$B$6:$BE$43,'ADR Raw Data'!BC$1,FALSE)</f>
        <v>14.5841021238721</v>
      </c>
      <c r="AR27" s="62">
        <f>VLOOKUP($A27,'ADR Raw Data'!$B$6:$BE$43,'ADR Raw Data'!BE$1,FALSE)</f>
        <v>14.844186546183201</v>
      </c>
      <c r="AT27" s="64">
        <f>VLOOKUP($A27,'RevPAR Raw Data'!$B$6:$BE$43,'RevPAR Raw Data'!AG$1,FALSE)</f>
        <v>52.465571115013098</v>
      </c>
      <c r="AU27" s="65">
        <f>VLOOKUP($A27,'RevPAR Raw Data'!$B$6:$BE$43,'RevPAR Raw Data'!AH$1,FALSE)</f>
        <v>51.857345039508303</v>
      </c>
      <c r="AV27" s="65">
        <f>VLOOKUP($A27,'RevPAR Raw Data'!$B$6:$BE$43,'RevPAR Raw Data'!AI$1,FALSE)</f>
        <v>62.188266900790097</v>
      </c>
      <c r="AW27" s="65">
        <f>VLOOKUP($A27,'RevPAR Raw Data'!$B$6:$BE$43,'RevPAR Raw Data'!AJ$1,FALSE)</f>
        <v>66.806893327480196</v>
      </c>
      <c r="AX27" s="65">
        <f>VLOOKUP($A27,'RevPAR Raw Data'!$B$6:$BE$43,'RevPAR Raw Data'!AK$1,FALSE)</f>
        <v>64.273984196663704</v>
      </c>
      <c r="AY27" s="66">
        <f>VLOOKUP($A27,'RevPAR Raw Data'!$B$6:$BE$43,'RevPAR Raw Data'!AL$1,FALSE)</f>
        <v>59.518412115891103</v>
      </c>
      <c r="AZ27" s="65">
        <f>VLOOKUP($A27,'RevPAR Raw Data'!$B$6:$BE$43,'RevPAR Raw Data'!AN$1,FALSE)</f>
        <v>82.000018876207093</v>
      </c>
      <c r="BA27" s="65">
        <f>VLOOKUP($A27,'RevPAR Raw Data'!$B$6:$BE$43,'RevPAR Raw Data'!AO$1,FALSE)</f>
        <v>86.643194468832306</v>
      </c>
      <c r="BB27" s="66">
        <f>VLOOKUP($A27,'RevPAR Raw Data'!$B$6:$BE$43,'RevPAR Raw Data'!AP$1,FALSE)</f>
        <v>84.321606672519707</v>
      </c>
      <c r="BC27" s="67">
        <f>VLOOKUP($A27,'RevPAR Raw Data'!$B$6:$BE$43,'RevPAR Raw Data'!AR$1,FALSE)</f>
        <v>66.605039132070701</v>
      </c>
      <c r="BE27" s="59">
        <f>VLOOKUP($A27,'RevPAR Raw Data'!$B$6:$BE$43,'RevPAR Raw Data'!AT$1,FALSE)</f>
        <v>17.7971523949155</v>
      </c>
      <c r="BF27" s="60">
        <f>VLOOKUP($A27,'RevPAR Raw Data'!$B$6:$BE$43,'RevPAR Raw Data'!AU$1,FALSE)</f>
        <v>29.456994572043701</v>
      </c>
      <c r="BG27" s="60">
        <f>VLOOKUP($A27,'RevPAR Raw Data'!$B$6:$BE$43,'RevPAR Raw Data'!AV$1,FALSE)</f>
        <v>32.574323605769699</v>
      </c>
      <c r="BH27" s="60">
        <f>VLOOKUP($A27,'RevPAR Raw Data'!$B$6:$BE$43,'RevPAR Raw Data'!AW$1,FALSE)</f>
        <v>34.890498616873799</v>
      </c>
      <c r="BI27" s="60">
        <f>VLOOKUP($A27,'RevPAR Raw Data'!$B$6:$BE$43,'RevPAR Raw Data'!AX$1,FALSE)</f>
        <v>24.4687760806077</v>
      </c>
      <c r="BJ27" s="61">
        <f>VLOOKUP($A27,'RevPAR Raw Data'!$B$6:$BE$43,'RevPAR Raw Data'!AY$1,FALSE)</f>
        <v>27.902994967890201</v>
      </c>
      <c r="BK27" s="60">
        <f>VLOOKUP($A27,'RevPAR Raw Data'!$B$6:$BE$43,'RevPAR Raw Data'!BA$1,FALSE)</f>
        <v>14.6756390051646</v>
      </c>
      <c r="BL27" s="60">
        <f>VLOOKUP($A27,'RevPAR Raw Data'!$B$6:$BE$43,'RevPAR Raw Data'!BB$1,FALSE)</f>
        <v>11.4546706830525</v>
      </c>
      <c r="BM27" s="61">
        <f>VLOOKUP($A27,'RevPAR Raw Data'!$B$6:$BE$43,'RevPAR Raw Data'!BC$1,FALSE)</f>
        <v>12.997900993646001</v>
      </c>
      <c r="BN27" s="62">
        <f>VLOOKUP($A27,'RevPAR Raw Data'!$B$6:$BE$43,'RevPAR Raw Data'!BE$1,FALSE)</f>
        <v>22.0783848805142</v>
      </c>
    </row>
    <row r="28" spans="1:66" x14ac:dyDescent="0.25">
      <c r="A28" s="78" t="s">
        <v>49</v>
      </c>
      <c r="B28" s="59">
        <f>VLOOKUP($A28,'Occupancy Raw Data'!$B$6:$BE$43,'Occupancy Raw Data'!AG$1,FALSE)</f>
        <v>64.965945025541203</v>
      </c>
      <c r="C28" s="60">
        <f>VLOOKUP($A28,'Occupancy Raw Data'!$B$6:$BE$43,'Occupancy Raw Data'!AH$1,FALSE)</f>
        <v>61.542203843347103</v>
      </c>
      <c r="D28" s="60">
        <f>VLOOKUP($A28,'Occupancy Raw Data'!$B$6:$BE$43,'Occupancy Raw Data'!AI$1,FALSE)</f>
        <v>65.835563123327603</v>
      </c>
      <c r="E28" s="60">
        <f>VLOOKUP($A28,'Occupancy Raw Data'!$B$6:$BE$43,'Occupancy Raw Data'!AJ$1,FALSE)</f>
        <v>70.3478472391145</v>
      </c>
      <c r="F28" s="60">
        <f>VLOOKUP($A28,'Occupancy Raw Data'!$B$6:$BE$43,'Occupancy Raw Data'!AK$1,FALSE)</f>
        <v>72.105327171004603</v>
      </c>
      <c r="G28" s="61">
        <f>VLOOKUP($A28,'Occupancy Raw Data'!$B$6:$BE$43,'Occupancy Raw Data'!AL$1,FALSE)</f>
        <v>66.959377280466995</v>
      </c>
      <c r="H28" s="60">
        <f>VLOOKUP($A28,'Occupancy Raw Data'!$B$6:$BE$43,'Occupancy Raw Data'!AN$1,FALSE)</f>
        <v>79.147409389442899</v>
      </c>
      <c r="I28" s="60">
        <f>VLOOKUP($A28,'Occupancy Raw Data'!$B$6:$BE$43,'Occupancy Raw Data'!AO$1,FALSE)</f>
        <v>84.1522743857942</v>
      </c>
      <c r="J28" s="61">
        <f>VLOOKUP($A28,'Occupancy Raw Data'!$B$6:$BE$43,'Occupancy Raw Data'!AP$1,FALSE)</f>
        <v>81.649841887618507</v>
      </c>
      <c r="K28" s="62">
        <f>VLOOKUP($A28,'Occupancy Raw Data'!$B$6:$BE$43,'Occupancy Raw Data'!AR$1,FALSE)</f>
        <v>71.156652882510301</v>
      </c>
      <c r="M28" s="59">
        <f>VLOOKUP($A28,'Occupancy Raw Data'!$B$6:$BE$43,'Occupancy Raw Data'!AT$1,FALSE)</f>
        <v>18.9671735910755</v>
      </c>
      <c r="N28" s="60">
        <f>VLOOKUP($A28,'Occupancy Raw Data'!$B$6:$BE$43,'Occupancy Raw Data'!AU$1,FALSE)</f>
        <v>15.458140351639599</v>
      </c>
      <c r="O28" s="60">
        <f>VLOOKUP($A28,'Occupancy Raw Data'!$B$6:$BE$43,'Occupancy Raw Data'!AV$1,FALSE)</f>
        <v>12.1595069500459</v>
      </c>
      <c r="P28" s="60">
        <f>VLOOKUP($A28,'Occupancy Raw Data'!$B$6:$BE$43,'Occupancy Raw Data'!AW$1,FALSE)</f>
        <v>16.864940485265901</v>
      </c>
      <c r="Q28" s="60">
        <f>VLOOKUP($A28,'Occupancy Raw Data'!$B$6:$BE$43,'Occupancy Raw Data'!AX$1,FALSE)</f>
        <v>16.1775427162809</v>
      </c>
      <c r="R28" s="61">
        <f>VLOOKUP($A28,'Occupancy Raw Data'!$B$6:$BE$43,'Occupancy Raw Data'!AY$1,FALSE)</f>
        <v>15.8989332229208</v>
      </c>
      <c r="S28" s="60">
        <f>VLOOKUP($A28,'Occupancy Raw Data'!$B$6:$BE$43,'Occupancy Raw Data'!BA$1,FALSE)</f>
        <v>8.2646755647571997</v>
      </c>
      <c r="T28" s="60">
        <f>VLOOKUP($A28,'Occupancy Raw Data'!$B$6:$BE$43,'Occupancy Raw Data'!BB$1,FALSE)</f>
        <v>3.9939203514710702</v>
      </c>
      <c r="U28" s="61">
        <f>VLOOKUP($A28,'Occupancy Raw Data'!$B$6:$BE$43,'Occupancy Raw Data'!BC$1,FALSE)</f>
        <v>6.0209540537837301</v>
      </c>
      <c r="V28" s="62">
        <f>VLOOKUP($A28,'Occupancy Raw Data'!$B$6:$BE$43,'Occupancy Raw Data'!BE$1,FALSE)</f>
        <v>12.463666759940899</v>
      </c>
      <c r="X28" s="64">
        <f>VLOOKUP($A28,'ADR Raw Data'!$B$6:$BE$43,'ADR Raw Data'!AG$1,FALSE)</f>
        <v>177.71434147711301</v>
      </c>
      <c r="Y28" s="65">
        <f>VLOOKUP($A28,'ADR Raw Data'!$B$6:$BE$43,'ADR Raw Data'!AH$1,FALSE)</f>
        <v>133.89144565217299</v>
      </c>
      <c r="Z28" s="65">
        <f>VLOOKUP($A28,'ADR Raw Data'!$B$6:$BE$43,'ADR Raw Data'!AI$1,FALSE)</f>
        <v>132.10435617956699</v>
      </c>
      <c r="AA28" s="65">
        <f>VLOOKUP($A28,'ADR Raw Data'!$B$6:$BE$43,'ADR Raw Data'!AJ$1,FALSE)</f>
        <v>134.13433264176999</v>
      </c>
      <c r="AB28" s="65">
        <f>VLOOKUP($A28,'ADR Raw Data'!$B$6:$BE$43,'ADR Raw Data'!AK$1,FALSE)</f>
        <v>147.30765792358901</v>
      </c>
      <c r="AC28" s="66">
        <f>VLOOKUP($A28,'ADR Raw Data'!$B$6:$BE$43,'ADR Raw Data'!AL$1,FALSE)</f>
        <v>144.984167544592</v>
      </c>
      <c r="AD28" s="65">
        <f>VLOOKUP($A28,'ADR Raw Data'!$B$6:$BE$43,'ADR Raw Data'!AN$1,FALSE)</f>
        <v>211.158606991932</v>
      </c>
      <c r="AE28" s="65">
        <f>VLOOKUP($A28,'ADR Raw Data'!$B$6:$BE$43,'ADR Raw Data'!AO$1,FALSE)</f>
        <v>221.66866021101299</v>
      </c>
      <c r="AF28" s="66">
        <f>VLOOKUP($A28,'ADR Raw Data'!$B$6:$BE$43,'ADR Raw Data'!AP$1,FALSE)</f>
        <v>216.57469146836399</v>
      </c>
      <c r="AG28" s="67">
        <f>VLOOKUP($A28,'ADR Raw Data'!$B$6:$BE$43,'ADR Raw Data'!AR$1,FALSE)</f>
        <v>168.454937306945</v>
      </c>
      <c r="AI28" s="59">
        <f>VLOOKUP($A28,'ADR Raw Data'!$B$6:$BE$43,'ADR Raw Data'!AT$1,FALSE)</f>
        <v>32.167454005270798</v>
      </c>
      <c r="AJ28" s="60">
        <f>VLOOKUP($A28,'ADR Raw Data'!$B$6:$BE$43,'ADR Raw Data'!AU$1,FALSE)</f>
        <v>21.630945564366801</v>
      </c>
      <c r="AK28" s="60">
        <f>VLOOKUP($A28,'ADR Raw Data'!$B$6:$BE$43,'ADR Raw Data'!AV$1,FALSE)</f>
        <v>20.416654745999999</v>
      </c>
      <c r="AL28" s="60">
        <f>VLOOKUP($A28,'ADR Raw Data'!$B$6:$BE$43,'ADR Raw Data'!AW$1,FALSE)</f>
        <v>19.552819140606601</v>
      </c>
      <c r="AM28" s="60">
        <f>VLOOKUP($A28,'ADR Raw Data'!$B$6:$BE$43,'ADR Raw Data'!AX$1,FALSE)</f>
        <v>20.975484286695401</v>
      </c>
      <c r="AN28" s="61">
        <f>VLOOKUP($A28,'ADR Raw Data'!$B$6:$BE$43,'ADR Raw Data'!AY$1,FALSE)</f>
        <v>23.322427768782799</v>
      </c>
      <c r="AO28" s="60">
        <f>VLOOKUP($A28,'ADR Raw Data'!$B$6:$BE$43,'ADR Raw Data'!BA$1,FALSE)</f>
        <v>25.116735192391602</v>
      </c>
      <c r="AP28" s="60">
        <f>VLOOKUP($A28,'ADR Raw Data'!$B$6:$BE$43,'ADR Raw Data'!BB$1,FALSE)</f>
        <v>24.714062203853</v>
      </c>
      <c r="AQ28" s="61">
        <f>VLOOKUP($A28,'ADR Raw Data'!$B$6:$BE$43,'ADR Raw Data'!BC$1,FALSE)</f>
        <v>24.839137456594401</v>
      </c>
      <c r="AR28" s="62">
        <f>VLOOKUP($A28,'ADR Raw Data'!$B$6:$BE$43,'ADR Raw Data'!BE$1,FALSE)</f>
        <v>22.949310622675799</v>
      </c>
      <c r="AT28" s="64">
        <f>VLOOKUP($A28,'RevPAR Raw Data'!$B$6:$BE$43,'RevPAR Raw Data'!AG$1,FALSE)</f>
        <v>115.453801386523</v>
      </c>
      <c r="AU28" s="65">
        <f>VLOOKUP($A28,'RevPAR Raw Data'!$B$6:$BE$43,'RevPAR Raw Data'!AH$1,FALSE)</f>
        <v>82.399746412065099</v>
      </c>
      <c r="AV28" s="65">
        <f>VLOOKUP($A28,'RevPAR Raw Data'!$B$6:$BE$43,'RevPAR Raw Data'!AI$1,FALSE)</f>
        <v>86.971646801264797</v>
      </c>
      <c r="AW28" s="65">
        <f>VLOOKUP($A28,'RevPAR Raw Data'!$B$6:$BE$43,'RevPAR Raw Data'!AJ$1,FALSE)</f>
        <v>94.360615422038407</v>
      </c>
      <c r="AX28" s="65">
        <f>VLOOKUP($A28,'RevPAR Raw Data'!$B$6:$BE$43,'RevPAR Raw Data'!AK$1,FALSE)</f>
        <v>106.21666869374801</v>
      </c>
      <c r="AY28" s="66">
        <f>VLOOKUP($A28,'RevPAR Raw Data'!$B$6:$BE$43,'RevPAR Raw Data'!AL$1,FALSE)</f>
        <v>97.080495743128097</v>
      </c>
      <c r="AZ28" s="65">
        <f>VLOOKUP($A28,'RevPAR Raw Data'!$B$6:$BE$43,'RevPAR Raw Data'!AN$1,FALSE)</f>
        <v>167.12656713694901</v>
      </c>
      <c r="BA28" s="65">
        <f>VLOOKUP($A28,'RevPAR Raw Data'!$B$6:$BE$43,'RevPAR Raw Data'!AO$1,FALSE)</f>
        <v>186.539219168085</v>
      </c>
      <c r="BB28" s="66">
        <f>VLOOKUP($A28,'RevPAR Raw Data'!$B$6:$BE$43,'RevPAR Raw Data'!AP$1,FALSE)</f>
        <v>176.83289315251699</v>
      </c>
      <c r="BC28" s="67">
        <f>VLOOKUP($A28,'RevPAR Raw Data'!$B$6:$BE$43,'RevPAR Raw Data'!AR$1,FALSE)</f>
        <v>119.866895002953</v>
      </c>
      <c r="BE28" s="59">
        <f>VLOOKUP($A28,'RevPAR Raw Data'!$B$6:$BE$43,'RevPAR Raw Data'!AT$1,FALSE)</f>
        <v>57.235884437355402</v>
      </c>
      <c r="BF28" s="60">
        <f>VLOOKUP($A28,'RevPAR Raw Data'!$B$6:$BE$43,'RevPAR Raw Data'!AU$1,FALSE)</f>
        <v>40.432827840733097</v>
      </c>
      <c r="BG28" s="60">
        <f>VLOOKUP($A28,'RevPAR Raw Data'!$B$6:$BE$43,'RevPAR Raw Data'!AV$1,FALSE)</f>
        <v>35.0587262488528</v>
      </c>
      <c r="BH28" s="60">
        <f>VLOOKUP($A28,'RevPAR Raw Data'!$B$6:$BE$43,'RevPAR Raw Data'!AW$1,FALSE)</f>
        <v>39.715330937127497</v>
      </c>
      <c r="BI28" s="60">
        <f>VLOOKUP($A28,'RevPAR Raw Data'!$B$6:$BE$43,'RevPAR Raw Data'!AX$1,FALSE)</f>
        <v>40.546344933403297</v>
      </c>
      <c r="BJ28" s="61">
        <f>VLOOKUP($A28,'RevPAR Raw Data'!$B$6:$BE$43,'RevPAR Raw Data'!AY$1,FALSE)</f>
        <v>42.929378208626403</v>
      </c>
      <c r="BK28" s="60">
        <f>VLOOKUP($A28,'RevPAR Raw Data'!$B$6:$BE$43,'RevPAR Raw Data'!BA$1,FALSE)</f>
        <v>35.457227433259199</v>
      </c>
      <c r="BL28" s="60">
        <f>VLOOKUP($A28,'RevPAR Raw Data'!$B$6:$BE$43,'RevPAR Raw Data'!BB$1,FALSE)</f>
        <v>29.695042515358899</v>
      </c>
      <c r="BM28" s="61">
        <f>VLOOKUP($A28,'RevPAR Raw Data'!$B$6:$BE$43,'RevPAR Raw Data'!BC$1,FALSE)</f>
        <v>32.355644563995803</v>
      </c>
      <c r="BN28" s="62">
        <f>VLOOKUP($A28,'RevPAR Raw Data'!$B$6:$BE$43,'RevPAR Raw Data'!BE$1,FALSE)</f>
        <v>38.273302982330698</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Data'!$B$6:$BE$43,'Occupancy Raw Data'!AG$1,FALSE)</f>
        <v>51.6340595820364</v>
      </c>
      <c r="C30" s="60">
        <f>VLOOKUP($A30,'Occupancy Raw Data'!$B$6:$BE$43,'Occupancy Raw Data'!AH$1,FALSE)</f>
        <v>57.262487031273103</v>
      </c>
      <c r="D30" s="60">
        <f>VLOOKUP($A30,'Occupancy Raw Data'!$B$6:$BE$43,'Occupancy Raw Data'!AI$1,FALSE)</f>
        <v>64.650955980435697</v>
      </c>
      <c r="E30" s="60">
        <f>VLOOKUP($A30,'Occupancy Raw Data'!$B$6:$BE$43,'Occupancy Raw Data'!AJ$1,FALSE)</f>
        <v>66.290633813270006</v>
      </c>
      <c r="F30" s="60">
        <f>VLOOKUP($A30,'Occupancy Raw Data'!$B$6:$BE$43,'Occupancy Raw Data'!AK$1,FALSE)</f>
        <v>65.422294789965804</v>
      </c>
      <c r="G30" s="61">
        <f>VLOOKUP($A30,'Occupancy Raw Data'!$B$6:$BE$43,'Occupancy Raw Data'!AL$1,FALSE)</f>
        <v>61.049236244994802</v>
      </c>
      <c r="H30" s="60">
        <f>VLOOKUP($A30,'Occupancy Raw Data'!$B$6:$BE$43,'Occupancy Raw Data'!AN$1,FALSE)</f>
        <v>74.614071545198101</v>
      </c>
      <c r="I30" s="60">
        <f>VLOOKUP($A30,'Occupancy Raw Data'!$B$6:$BE$43,'Occupancy Raw Data'!AO$1,FALSE)</f>
        <v>77.252486269852994</v>
      </c>
      <c r="J30" s="61">
        <f>VLOOKUP($A30,'Occupancy Raw Data'!$B$6:$BE$43,'Occupancy Raw Data'!AP$1,FALSE)</f>
        <v>75.933278907525604</v>
      </c>
      <c r="K30" s="62">
        <f>VLOOKUP($A30,'Occupancy Raw Data'!$B$6:$BE$43,'Occupancy Raw Data'!AR$1,FALSE)</f>
        <v>65.2991163194812</v>
      </c>
      <c r="M30" s="59">
        <f>VLOOKUP($A30,'Occupancy Raw Data'!$B$6:$BE$43,'Occupancy Raw Data'!AT$1,FALSE)</f>
        <v>1.5382200385290801</v>
      </c>
      <c r="N30" s="60">
        <f>VLOOKUP($A30,'Occupancy Raw Data'!$B$6:$BE$43,'Occupancy Raw Data'!AU$1,FALSE)</f>
        <v>2.0075375632974799</v>
      </c>
      <c r="O30" s="60">
        <f>VLOOKUP($A30,'Occupancy Raw Data'!$B$6:$BE$43,'Occupancy Raw Data'!AV$1,FALSE)</f>
        <v>2.6831967437508499</v>
      </c>
      <c r="P30" s="60">
        <f>VLOOKUP($A30,'Occupancy Raw Data'!$B$6:$BE$43,'Occupancy Raw Data'!AW$1,FALSE)</f>
        <v>3.9492061819476798</v>
      </c>
      <c r="Q30" s="60">
        <f>VLOOKUP($A30,'Occupancy Raw Data'!$B$6:$BE$43,'Occupancy Raw Data'!AX$1,FALSE)</f>
        <v>3.2253722282556798</v>
      </c>
      <c r="R30" s="61">
        <f>VLOOKUP($A30,'Occupancy Raw Data'!$B$6:$BE$43,'Occupancy Raw Data'!AY$1,FALSE)</f>
        <v>2.7421686890794401</v>
      </c>
      <c r="S30" s="60">
        <f>VLOOKUP($A30,'Occupancy Raw Data'!$B$6:$BE$43,'Occupancy Raw Data'!BA$1,FALSE)</f>
        <v>0.44027978058398398</v>
      </c>
      <c r="T30" s="60">
        <f>VLOOKUP($A30,'Occupancy Raw Data'!$B$6:$BE$43,'Occupancy Raw Data'!BB$1,FALSE)</f>
        <v>1.8364706465023</v>
      </c>
      <c r="U30" s="61">
        <f>VLOOKUP($A30,'Occupancy Raw Data'!$B$6:$BE$43,'Occupancy Raw Data'!BC$1,FALSE)</f>
        <v>1.1456857528050901</v>
      </c>
      <c r="V30" s="62">
        <f>VLOOKUP($A30,'Occupancy Raw Data'!$B$6:$BE$43,'Occupancy Raw Data'!BE$1,FALSE)</f>
        <v>2.2019764878148602</v>
      </c>
      <c r="X30" s="64">
        <f>VLOOKUP($A30,'ADR Raw Data'!$B$6:$BE$43,'ADR Raw Data'!AG$1,FALSE)</f>
        <v>88.853146035163206</v>
      </c>
      <c r="Y30" s="65">
        <f>VLOOKUP($A30,'ADR Raw Data'!$B$6:$BE$43,'ADR Raw Data'!AH$1,FALSE)</f>
        <v>91.832515206419004</v>
      </c>
      <c r="Z30" s="65">
        <f>VLOOKUP($A30,'ADR Raw Data'!$B$6:$BE$43,'ADR Raw Data'!AI$1,FALSE)</f>
        <v>94.614436611645999</v>
      </c>
      <c r="AA30" s="65">
        <f>VLOOKUP($A30,'ADR Raw Data'!$B$6:$BE$43,'ADR Raw Data'!AJ$1,FALSE)</f>
        <v>95.440390729959603</v>
      </c>
      <c r="AB30" s="65">
        <f>VLOOKUP($A30,'ADR Raw Data'!$B$6:$BE$43,'ADR Raw Data'!AK$1,FALSE)</f>
        <v>97.205155984117894</v>
      </c>
      <c r="AC30" s="66">
        <f>VLOOKUP($A30,'ADR Raw Data'!$B$6:$BE$43,'ADR Raw Data'!AL$1,FALSE)</f>
        <v>93.851101164810302</v>
      </c>
      <c r="AD30" s="65">
        <f>VLOOKUP($A30,'ADR Raw Data'!$B$6:$BE$43,'ADR Raw Data'!AN$1,FALSE)</f>
        <v>111.967010991197</v>
      </c>
      <c r="AE30" s="65">
        <f>VLOOKUP($A30,'ADR Raw Data'!$B$6:$BE$43,'ADR Raw Data'!AO$1,FALSE)</f>
        <v>113.65936449226599</v>
      </c>
      <c r="AF30" s="66">
        <f>VLOOKUP($A30,'ADR Raw Data'!$B$6:$BE$43,'ADR Raw Data'!AP$1,FALSE)</f>
        <v>112.82788857666399</v>
      </c>
      <c r="AG30" s="67">
        <f>VLOOKUP($A30,'ADR Raw Data'!$B$6:$BE$43,'ADR Raw Data'!AR$1,FALSE)</f>
        <v>100.152011666774</v>
      </c>
      <c r="AI30" s="59">
        <f>VLOOKUP($A30,'ADR Raw Data'!$B$6:$BE$43,'ADR Raw Data'!AT$1,FALSE)</f>
        <v>11.589947382058201</v>
      </c>
      <c r="AJ30" s="60">
        <f>VLOOKUP($A30,'ADR Raw Data'!$B$6:$BE$43,'ADR Raw Data'!AU$1,FALSE)</f>
        <v>11.629242337965101</v>
      </c>
      <c r="AK30" s="60">
        <f>VLOOKUP($A30,'ADR Raw Data'!$B$6:$BE$43,'ADR Raw Data'!AV$1,FALSE)</f>
        <v>11.8712614693848</v>
      </c>
      <c r="AL30" s="60">
        <f>VLOOKUP($A30,'ADR Raw Data'!$B$6:$BE$43,'ADR Raw Data'!AW$1,FALSE)</f>
        <v>13.0185390658726</v>
      </c>
      <c r="AM30" s="60">
        <f>VLOOKUP($A30,'ADR Raw Data'!$B$6:$BE$43,'ADR Raw Data'!AX$1,FALSE)</f>
        <v>14.738268784227101</v>
      </c>
      <c r="AN30" s="61">
        <f>VLOOKUP($A30,'ADR Raw Data'!$B$6:$BE$43,'ADR Raw Data'!AY$1,FALSE)</f>
        <v>12.6739531459534</v>
      </c>
      <c r="AO30" s="60">
        <f>VLOOKUP($A30,'ADR Raw Data'!$B$6:$BE$43,'ADR Raw Data'!BA$1,FALSE)</f>
        <v>18.911436478823699</v>
      </c>
      <c r="AP30" s="60">
        <f>VLOOKUP($A30,'ADR Raw Data'!$B$6:$BE$43,'ADR Raw Data'!BB$1,FALSE)</f>
        <v>19.704545288172501</v>
      </c>
      <c r="AQ30" s="61">
        <f>VLOOKUP($A30,'ADR Raw Data'!$B$6:$BE$43,'ADR Raw Data'!BC$1,FALSE)</f>
        <v>19.319975382827501</v>
      </c>
      <c r="AR30" s="62">
        <f>VLOOKUP($A30,'ADR Raw Data'!$B$6:$BE$43,'ADR Raw Data'!BE$1,FALSE)</f>
        <v>15.016629545138301</v>
      </c>
      <c r="AT30" s="64">
        <f>VLOOKUP($A30,'RevPAR Raw Data'!$B$6:$BE$43,'RevPAR Raw Data'!AG$1,FALSE)</f>
        <v>45.87848636431</v>
      </c>
      <c r="AU30" s="65">
        <f>VLOOKUP($A30,'RevPAR Raw Data'!$B$6:$BE$43,'RevPAR Raw Data'!AH$1,FALSE)</f>
        <v>52.5855821105676</v>
      </c>
      <c r="AV30" s="65">
        <f>VLOOKUP($A30,'RevPAR Raw Data'!$B$6:$BE$43,'RevPAR Raw Data'!AI$1,FALSE)</f>
        <v>61.169137764932501</v>
      </c>
      <c r="AW30" s="65">
        <f>VLOOKUP($A30,'RevPAR Raw Data'!$B$6:$BE$43,'RevPAR Raw Data'!AJ$1,FALSE)</f>
        <v>63.268039928751598</v>
      </c>
      <c r="AX30" s="65">
        <f>VLOOKUP($A30,'RevPAR Raw Data'!$B$6:$BE$43,'RevPAR Raw Data'!AK$1,FALSE)</f>
        <v>63.593843698975803</v>
      </c>
      <c r="AY30" s="66">
        <f>VLOOKUP($A30,'RevPAR Raw Data'!$B$6:$BE$43,'RevPAR Raw Data'!AL$1,FALSE)</f>
        <v>57.2953804686341</v>
      </c>
      <c r="AZ30" s="65">
        <f>VLOOKUP($A30,'RevPAR Raw Data'!$B$6:$BE$43,'RevPAR Raw Data'!AN$1,FALSE)</f>
        <v>83.543145687991597</v>
      </c>
      <c r="BA30" s="65">
        <f>VLOOKUP($A30,'RevPAR Raw Data'!$B$6:$BE$43,'RevPAR Raw Data'!AO$1,FALSE)</f>
        <v>87.804684948790197</v>
      </c>
      <c r="BB30" s="66">
        <f>VLOOKUP($A30,'RevPAR Raw Data'!$B$6:$BE$43,'RevPAR Raw Data'!AP$1,FALSE)</f>
        <v>85.673915318390897</v>
      </c>
      <c r="BC30" s="67">
        <f>VLOOKUP($A30,'RevPAR Raw Data'!$B$6:$BE$43,'RevPAR Raw Data'!AR$1,FALSE)</f>
        <v>65.398378594587697</v>
      </c>
      <c r="BE30" s="59">
        <f>VLOOKUP($A30,'RevPAR Raw Data'!$B$6:$BE$43,'RevPAR Raw Data'!AT$1,FALSE)</f>
        <v>13.306446313673099</v>
      </c>
      <c r="BF30" s="60">
        <f>VLOOKUP($A30,'RevPAR Raw Data'!$B$6:$BE$43,'RevPAR Raw Data'!AU$1,FALSE)</f>
        <v>13.8702413095242</v>
      </c>
      <c r="BG30" s="60">
        <f>VLOOKUP($A30,'RevPAR Raw Data'!$B$6:$BE$43,'RevPAR Raw Data'!AV$1,FALSE)</f>
        <v>14.8729875143244</v>
      </c>
      <c r="BH30" s="60">
        <f>VLOOKUP($A30,'RevPAR Raw Data'!$B$6:$BE$43,'RevPAR Raw Data'!AW$1,FALSE)</f>
        <v>17.481874197408999</v>
      </c>
      <c r="BI30" s="60">
        <f>VLOOKUP($A30,'RevPAR Raw Data'!$B$6:$BE$43,'RevPAR Raw Data'!AX$1,FALSE)</f>
        <v>18.439005040774902</v>
      </c>
      <c r="BJ30" s="61">
        <f>VLOOKUP($A30,'RevPAR Raw Data'!$B$6:$BE$43,'RevPAR Raw Data'!AY$1,FALSE)</f>
        <v>15.7636630098698</v>
      </c>
      <c r="BK30" s="60">
        <f>VLOOKUP($A30,'RevPAR Raw Data'!$B$6:$BE$43,'RevPAR Raw Data'!BA$1,FALSE)</f>
        <v>19.434979490441901</v>
      </c>
      <c r="BL30" s="60">
        <f>VLOOKUP($A30,'RevPAR Raw Data'!$B$6:$BE$43,'RevPAR Raw Data'!BB$1,FALSE)</f>
        <v>21.902884124918899</v>
      </c>
      <c r="BM30" s="61">
        <f>VLOOKUP($A30,'RevPAR Raw Data'!$B$6:$BE$43,'RevPAR Raw Data'!BC$1,FALSE)</f>
        <v>20.687007341039099</v>
      </c>
      <c r="BN30" s="62">
        <f>VLOOKUP($A30,'RevPAR Raw Data'!$B$6:$BE$43,'RevPAR Raw Data'!BE$1,FALSE)</f>
        <v>17.549268684799401</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Data'!$B$6:$BE$43,'Occupancy Raw Data'!AG$1,FALSE)</f>
        <v>58.056603773584897</v>
      </c>
      <c r="C32" s="60">
        <f>VLOOKUP($A32,'Occupancy Raw Data'!$B$6:$BE$43,'Occupancy Raw Data'!AH$1,FALSE)</f>
        <v>58.0976692563817</v>
      </c>
      <c r="D32" s="60">
        <f>VLOOKUP($A32,'Occupancy Raw Data'!$B$6:$BE$43,'Occupancy Raw Data'!AI$1,FALSE)</f>
        <v>64.902330743618194</v>
      </c>
      <c r="E32" s="60">
        <f>VLOOKUP($A32,'Occupancy Raw Data'!$B$6:$BE$43,'Occupancy Raw Data'!AJ$1,FALSE)</f>
        <v>65.543840177580407</v>
      </c>
      <c r="F32" s="60">
        <f>VLOOKUP($A32,'Occupancy Raw Data'!$B$6:$BE$43,'Occupancy Raw Data'!AK$1,FALSE)</f>
        <v>64.036625971143096</v>
      </c>
      <c r="G32" s="61">
        <f>VLOOKUP($A32,'Occupancy Raw Data'!$B$6:$BE$43,'Occupancy Raw Data'!AL$1,FALSE)</f>
        <v>62.127413984461697</v>
      </c>
      <c r="H32" s="60">
        <f>VLOOKUP($A32,'Occupancy Raw Data'!$B$6:$BE$43,'Occupancy Raw Data'!AN$1,FALSE)</f>
        <v>73.7691453940066</v>
      </c>
      <c r="I32" s="60">
        <f>VLOOKUP($A32,'Occupancy Raw Data'!$B$6:$BE$43,'Occupancy Raw Data'!AO$1,FALSE)</f>
        <v>77.748057713651406</v>
      </c>
      <c r="J32" s="61">
        <f>VLOOKUP($A32,'Occupancy Raw Data'!$B$6:$BE$43,'Occupancy Raw Data'!AP$1,FALSE)</f>
        <v>75.758601553828996</v>
      </c>
      <c r="K32" s="62">
        <f>VLOOKUP($A32,'Occupancy Raw Data'!$B$6:$BE$43,'Occupancy Raw Data'!AR$1,FALSE)</f>
        <v>66.022039004280899</v>
      </c>
      <c r="M32" s="59">
        <f>VLOOKUP($A32,'Occupancy Raw Data'!$B$6:$BE$43,'Occupancy Raw Data'!AT$1,FALSE)</f>
        <v>2.59435698610586</v>
      </c>
      <c r="N32" s="60">
        <f>VLOOKUP($A32,'Occupancy Raw Data'!$B$6:$BE$43,'Occupancy Raw Data'!AU$1,FALSE)</f>
        <v>8.4943445203564405</v>
      </c>
      <c r="O32" s="60">
        <f>VLOOKUP($A32,'Occupancy Raw Data'!$B$6:$BE$43,'Occupancy Raw Data'!AV$1,FALSE)</f>
        <v>11.4987478212859</v>
      </c>
      <c r="P32" s="60">
        <f>VLOOKUP($A32,'Occupancy Raw Data'!$B$6:$BE$43,'Occupancy Raw Data'!AW$1,FALSE)</f>
        <v>10.3857216683927</v>
      </c>
      <c r="Q32" s="60">
        <f>VLOOKUP($A32,'Occupancy Raw Data'!$B$6:$BE$43,'Occupancy Raw Data'!AX$1,FALSE)</f>
        <v>8.1492388306503791</v>
      </c>
      <c r="R32" s="61">
        <f>VLOOKUP($A32,'Occupancy Raw Data'!$B$6:$BE$43,'Occupancy Raw Data'!AY$1,FALSE)</f>
        <v>8.2604318625454596</v>
      </c>
      <c r="S32" s="60">
        <f>VLOOKUP($A32,'Occupancy Raw Data'!$B$6:$BE$43,'Occupancy Raw Data'!BA$1,FALSE)</f>
        <v>-1.0590382197274799</v>
      </c>
      <c r="T32" s="60">
        <f>VLOOKUP($A32,'Occupancy Raw Data'!$B$6:$BE$43,'Occupancy Raw Data'!BB$1,FALSE)</f>
        <v>-2.6737758395153501</v>
      </c>
      <c r="U32" s="61">
        <f>VLOOKUP($A32,'Occupancy Raw Data'!$B$6:$BE$43,'Occupancy Raw Data'!BC$1,FALSE)</f>
        <v>-1.89424531460779</v>
      </c>
      <c r="V32" s="62">
        <f>VLOOKUP($A32,'Occupancy Raw Data'!$B$6:$BE$43,'Occupancy Raw Data'!BE$1,FALSE)</f>
        <v>4.7072030939999401</v>
      </c>
      <c r="X32" s="64">
        <f>VLOOKUP($A32,'ADR Raw Data'!$B$6:$BE$43,'ADR Raw Data'!AG$1,FALSE)</f>
        <v>102.665047246171</v>
      </c>
      <c r="Y32" s="65">
        <f>VLOOKUP($A32,'ADR Raw Data'!$B$6:$BE$43,'ADR Raw Data'!AH$1,FALSE)</f>
        <v>98.867506401635197</v>
      </c>
      <c r="Z32" s="65">
        <f>VLOOKUP($A32,'ADR Raw Data'!$B$6:$BE$43,'ADR Raw Data'!AI$1,FALSE)</f>
        <v>102.764629604801</v>
      </c>
      <c r="AA32" s="65">
        <f>VLOOKUP($A32,'ADR Raw Data'!$B$6:$BE$43,'ADR Raw Data'!AJ$1,FALSE)</f>
        <v>101.79506901701799</v>
      </c>
      <c r="AB32" s="65">
        <f>VLOOKUP($A32,'ADR Raw Data'!$B$6:$BE$43,'ADR Raw Data'!AK$1,FALSE)</f>
        <v>101.365893174688</v>
      </c>
      <c r="AC32" s="66">
        <f>VLOOKUP($A32,'ADR Raw Data'!$B$6:$BE$43,'ADR Raw Data'!AL$1,FALSE)</f>
        <v>101.524229435051</v>
      </c>
      <c r="AD32" s="65">
        <f>VLOOKUP($A32,'ADR Raw Data'!$B$6:$BE$43,'ADR Raw Data'!AN$1,FALSE)</f>
        <v>118.945452082267</v>
      </c>
      <c r="AE32" s="65">
        <f>VLOOKUP($A32,'ADR Raw Data'!$B$6:$BE$43,'ADR Raw Data'!AO$1,FALSE)</f>
        <v>122.856930326476</v>
      </c>
      <c r="AF32" s="66">
        <f>VLOOKUP($A32,'ADR Raw Data'!$B$6:$BE$43,'ADR Raw Data'!AP$1,FALSE)</f>
        <v>120.95254982456299</v>
      </c>
      <c r="AG32" s="67">
        <f>VLOOKUP($A32,'ADR Raw Data'!$B$6:$BE$43,'ADR Raw Data'!AR$1,FALSE)</f>
        <v>107.893801109027</v>
      </c>
      <c r="AI32" s="59">
        <f>VLOOKUP($A32,'ADR Raw Data'!$B$6:$BE$43,'ADR Raw Data'!AT$1,FALSE)</f>
        <v>15.882614209475101</v>
      </c>
      <c r="AJ32" s="60">
        <f>VLOOKUP($A32,'ADR Raw Data'!$B$6:$BE$43,'ADR Raw Data'!AU$1,FALSE)</f>
        <v>22.302161418609199</v>
      </c>
      <c r="AK32" s="60">
        <f>VLOOKUP($A32,'ADR Raw Data'!$B$6:$BE$43,'ADR Raw Data'!AV$1,FALSE)</f>
        <v>23.5111955721352</v>
      </c>
      <c r="AL32" s="60">
        <f>VLOOKUP($A32,'ADR Raw Data'!$B$6:$BE$43,'ADR Raw Data'!AW$1,FALSE)</f>
        <v>21.770977000618199</v>
      </c>
      <c r="AM32" s="60">
        <f>VLOOKUP($A32,'ADR Raw Data'!$B$6:$BE$43,'ADR Raw Data'!AX$1,FALSE)</f>
        <v>18.858680893925801</v>
      </c>
      <c r="AN32" s="61">
        <f>VLOOKUP($A32,'ADR Raw Data'!$B$6:$BE$43,'ADR Raw Data'!AY$1,FALSE)</f>
        <v>20.381668567399601</v>
      </c>
      <c r="AO32" s="60">
        <f>VLOOKUP($A32,'ADR Raw Data'!$B$6:$BE$43,'ADR Raw Data'!BA$1,FALSE)</f>
        <v>17.1469521124971</v>
      </c>
      <c r="AP32" s="60">
        <f>VLOOKUP($A32,'ADR Raw Data'!$B$6:$BE$43,'ADR Raw Data'!BB$1,FALSE)</f>
        <v>15.916145065504001</v>
      </c>
      <c r="AQ32" s="61">
        <f>VLOOKUP($A32,'ADR Raw Data'!$B$6:$BE$43,'ADR Raw Data'!BC$1,FALSE)</f>
        <v>16.481669418940999</v>
      </c>
      <c r="AR32" s="62">
        <f>VLOOKUP($A32,'ADR Raw Data'!$B$6:$BE$43,'ADR Raw Data'!BE$1,FALSE)</f>
        <v>18.357051446220499</v>
      </c>
      <c r="AT32" s="64">
        <f>VLOOKUP($A32,'RevPAR Raw Data'!$B$6:$BE$43,'RevPAR Raw Data'!AG$1,FALSE)</f>
        <v>59.603839693673599</v>
      </c>
      <c r="AU32" s="65">
        <f>VLOOKUP($A32,'RevPAR Raw Data'!$B$6:$BE$43,'RevPAR Raw Data'!AH$1,FALSE)</f>
        <v>57.439716871254099</v>
      </c>
      <c r="AV32" s="65">
        <f>VLOOKUP($A32,'RevPAR Raw Data'!$B$6:$BE$43,'RevPAR Raw Data'!AI$1,FALSE)</f>
        <v>66.696639793562696</v>
      </c>
      <c r="AW32" s="65">
        <f>VLOOKUP($A32,'RevPAR Raw Data'!$B$6:$BE$43,'RevPAR Raw Data'!AJ$1,FALSE)</f>
        <v>66.720397345172003</v>
      </c>
      <c r="AX32" s="65">
        <f>VLOOKUP($A32,'RevPAR Raw Data'!$B$6:$BE$43,'RevPAR Raw Data'!AK$1,FALSE)</f>
        <v>64.911297874583695</v>
      </c>
      <c r="AY32" s="66">
        <f>VLOOKUP($A32,'RevPAR Raw Data'!$B$6:$BE$43,'RevPAR Raw Data'!AL$1,FALSE)</f>
        <v>63.074378315649199</v>
      </c>
      <c r="AZ32" s="65">
        <f>VLOOKUP($A32,'RevPAR Raw Data'!$B$6:$BE$43,'RevPAR Raw Data'!AN$1,FALSE)</f>
        <v>87.745043486126505</v>
      </c>
      <c r="BA32" s="65">
        <f>VLOOKUP($A32,'RevPAR Raw Data'!$B$6:$BE$43,'RevPAR Raw Data'!AO$1,FALSE)</f>
        <v>95.518877095449497</v>
      </c>
      <c r="BB32" s="66">
        <f>VLOOKUP($A32,'RevPAR Raw Data'!$B$6:$BE$43,'RevPAR Raw Data'!AP$1,FALSE)</f>
        <v>91.631960290788001</v>
      </c>
      <c r="BC32" s="67">
        <f>VLOOKUP($A32,'RevPAR Raw Data'!$B$6:$BE$43,'RevPAR Raw Data'!AR$1,FALSE)</f>
        <v>71.233687451403199</v>
      </c>
      <c r="BE32" s="59">
        <f>VLOOKUP($A32,'RevPAR Raw Data'!$B$6:$BE$43,'RevPAR Raw Data'!AT$1,FALSE)</f>
        <v>18.889022906900699</v>
      </c>
      <c r="BF32" s="60">
        <f>VLOOKUP($A32,'RevPAR Raw Data'!$B$6:$BE$43,'RevPAR Raw Data'!AU$1,FALSE)</f>
        <v>32.690928365348299</v>
      </c>
      <c r="BG32" s="60">
        <f>VLOOKUP($A32,'RevPAR Raw Data'!$B$6:$BE$43,'RevPAR Raw Data'!AV$1,FALSE)</f>
        <v>37.713436482030197</v>
      </c>
      <c r="BH32" s="60">
        <f>VLOOKUP($A32,'RevPAR Raw Data'!$B$6:$BE$43,'RevPAR Raw Data'!AW$1,FALSE)</f>
        <v>34.417771744785</v>
      </c>
      <c r="BI32" s="60">
        <f>VLOOKUP($A32,'RevPAR Raw Data'!$B$6:$BE$43,'RevPAR Raw Data'!AX$1,FALSE)</f>
        <v>28.544758670932499</v>
      </c>
      <c r="BJ32" s="61">
        <f>VLOOKUP($A32,'RevPAR Raw Data'!$B$6:$BE$43,'RevPAR Raw Data'!AY$1,FALSE)</f>
        <v>30.325714274404898</v>
      </c>
      <c r="BK32" s="60">
        <f>VLOOKUP($A32,'RevPAR Raw Data'!$B$6:$BE$43,'RevPAR Raw Data'!BA$1,FALSE)</f>
        <v>15.9063211163799</v>
      </c>
      <c r="BL32" s="60">
        <f>VLOOKUP($A32,'RevPAR Raw Data'!$B$6:$BE$43,'RevPAR Raw Data'!BB$1,FALSE)</f>
        <v>12.816807184644899</v>
      </c>
      <c r="BM32" s="61">
        <f>VLOOKUP($A32,'RevPAR Raw Data'!$B$6:$BE$43,'RevPAR Raw Data'!BC$1,FALSE)</f>
        <v>14.275220853595799</v>
      </c>
      <c r="BN32" s="62">
        <f>VLOOKUP($A32,'RevPAR Raw Data'!$B$6:$BE$43,'RevPAR Raw Data'!BE$1,FALSE)</f>
        <v>23.928358233864099</v>
      </c>
    </row>
    <row r="33" spans="1:66" x14ac:dyDescent="0.25">
      <c r="A33" s="78" t="s">
        <v>46</v>
      </c>
      <c r="B33" s="59">
        <f>VLOOKUP($A33,'Occupancy Raw Data'!$B$6:$BE$43,'Occupancy Raw Data'!AG$1,FALSE)</f>
        <v>59.000388575869401</v>
      </c>
      <c r="C33" s="60">
        <f>VLOOKUP($A33,'Occupancy Raw Data'!$B$6:$BE$43,'Occupancy Raw Data'!AH$1,FALSE)</f>
        <v>62.740431319214998</v>
      </c>
      <c r="D33" s="60">
        <f>VLOOKUP($A33,'Occupancy Raw Data'!$B$6:$BE$43,'Occupancy Raw Data'!AI$1,FALSE)</f>
        <v>67.816203613755505</v>
      </c>
      <c r="E33" s="60">
        <f>VLOOKUP($A33,'Occupancy Raw Data'!$B$6:$BE$43,'Occupancy Raw Data'!AJ$1,FALSE)</f>
        <v>69.540509034388904</v>
      </c>
      <c r="F33" s="60">
        <f>VLOOKUP($A33,'Occupancy Raw Data'!$B$6:$BE$43,'Occupancy Raw Data'!AK$1,FALSE)</f>
        <v>65.062172139110103</v>
      </c>
      <c r="G33" s="61">
        <f>VLOOKUP($A33,'Occupancy Raw Data'!$B$6:$BE$43,'Occupancy Raw Data'!AL$1,FALSE)</f>
        <v>64.831940936467802</v>
      </c>
      <c r="H33" s="60">
        <f>VLOOKUP($A33,'Occupancy Raw Data'!$B$6:$BE$43,'Occupancy Raw Data'!AN$1,FALSE)</f>
        <v>69.297649115989799</v>
      </c>
      <c r="I33" s="60">
        <f>VLOOKUP($A33,'Occupancy Raw Data'!$B$6:$BE$43,'Occupancy Raw Data'!AO$1,FALSE)</f>
        <v>71.162813289294704</v>
      </c>
      <c r="J33" s="61">
        <f>VLOOKUP($A33,'Occupancy Raw Data'!$B$6:$BE$43,'Occupancy Raw Data'!AP$1,FALSE)</f>
        <v>70.230231202642301</v>
      </c>
      <c r="K33" s="62">
        <f>VLOOKUP($A33,'Occupancy Raw Data'!$B$6:$BE$43,'Occupancy Raw Data'!AR$1,FALSE)</f>
        <v>66.3743095839462</v>
      </c>
      <c r="M33" s="59">
        <f>VLOOKUP($A33,'Occupancy Raw Data'!$B$6:$BE$43,'Occupancy Raw Data'!AT$1,FALSE)</f>
        <v>-3.8470672049394401</v>
      </c>
      <c r="N33" s="60">
        <f>VLOOKUP($A33,'Occupancy Raw Data'!$B$6:$BE$43,'Occupancy Raw Data'!AU$1,FALSE)</f>
        <v>-0.78347031262001599</v>
      </c>
      <c r="O33" s="60">
        <f>VLOOKUP($A33,'Occupancy Raw Data'!$B$6:$BE$43,'Occupancy Raw Data'!AV$1,FALSE)</f>
        <v>2.8432527990571499</v>
      </c>
      <c r="P33" s="60">
        <f>VLOOKUP($A33,'Occupancy Raw Data'!$B$6:$BE$43,'Occupancy Raw Data'!AW$1,FALSE)</f>
        <v>4.2373498361849196</v>
      </c>
      <c r="Q33" s="60">
        <f>VLOOKUP($A33,'Occupancy Raw Data'!$B$6:$BE$43,'Occupancy Raw Data'!AX$1,FALSE)</f>
        <v>0.72943299744322398</v>
      </c>
      <c r="R33" s="61">
        <f>VLOOKUP($A33,'Occupancy Raw Data'!$B$6:$BE$43,'Occupancy Raw Data'!AY$1,FALSE)</f>
        <v>0.71988047267623401</v>
      </c>
      <c r="S33" s="60">
        <f>VLOOKUP($A33,'Occupancy Raw Data'!$B$6:$BE$43,'Occupancy Raw Data'!BA$1,FALSE)</f>
        <v>-7.7524893314366903</v>
      </c>
      <c r="T33" s="60">
        <f>VLOOKUP($A33,'Occupancy Raw Data'!$B$6:$BE$43,'Occupancy Raw Data'!BB$1,FALSE)</f>
        <v>-8.7847092516498506</v>
      </c>
      <c r="U33" s="61">
        <f>VLOOKUP($A33,'Occupancy Raw Data'!$B$6:$BE$43,'Occupancy Raw Data'!BC$1,FALSE)</f>
        <v>-8.2783557472722595</v>
      </c>
      <c r="V33" s="62">
        <f>VLOOKUP($A33,'Occupancy Raw Data'!$B$6:$BE$43,'Occupancy Raw Data'!BE$1,FALSE)</f>
        <v>-2.1812269273640101</v>
      </c>
      <c r="X33" s="64">
        <f>VLOOKUP($A33,'ADR Raw Data'!$B$6:$BE$43,'ADR Raw Data'!AG$1,FALSE)</f>
        <v>84.795604420844597</v>
      </c>
      <c r="Y33" s="65">
        <f>VLOOKUP($A33,'ADR Raw Data'!$B$6:$BE$43,'ADR Raw Data'!AH$1,FALSE)</f>
        <v>85.854830905008896</v>
      </c>
      <c r="Z33" s="65">
        <f>VLOOKUP($A33,'ADR Raw Data'!$B$6:$BE$43,'ADR Raw Data'!AI$1,FALSE)</f>
        <v>87.397875311559901</v>
      </c>
      <c r="AA33" s="65">
        <f>VLOOKUP($A33,'ADR Raw Data'!$B$6:$BE$43,'ADR Raw Data'!AJ$1,FALSE)</f>
        <v>86.640897841726598</v>
      </c>
      <c r="AB33" s="65">
        <f>VLOOKUP($A33,'ADR Raw Data'!$B$6:$BE$43,'ADR Raw Data'!AK$1,FALSE)</f>
        <v>85.289814878686002</v>
      </c>
      <c r="AC33" s="66">
        <f>VLOOKUP($A33,'ADR Raw Data'!$B$6:$BE$43,'ADR Raw Data'!AL$1,FALSE)</f>
        <v>86.040082074680001</v>
      </c>
      <c r="AD33" s="65">
        <f>VLOOKUP($A33,'ADR Raw Data'!$B$6:$BE$43,'ADR Raw Data'!AN$1,FALSE)</f>
        <v>91.723616177192099</v>
      </c>
      <c r="AE33" s="65">
        <f>VLOOKUP($A33,'ADR Raw Data'!$B$6:$BE$43,'ADR Raw Data'!AO$1,FALSE)</f>
        <v>92.863027998088796</v>
      </c>
      <c r="AF33" s="66">
        <f>VLOOKUP($A33,'ADR Raw Data'!$B$6:$BE$43,'ADR Raw Data'!AP$1,FALSE)</f>
        <v>92.3008871706203</v>
      </c>
      <c r="AG33" s="67">
        <f>VLOOKUP($A33,'ADR Raw Data'!$B$6:$BE$43,'ADR Raw Data'!AR$1,FALSE)</f>
        <v>87.932801420715805</v>
      </c>
      <c r="AI33" s="59">
        <f>VLOOKUP($A33,'ADR Raw Data'!$B$6:$BE$43,'ADR Raw Data'!AT$1,FALSE)</f>
        <v>15.639309623703999</v>
      </c>
      <c r="AJ33" s="60">
        <f>VLOOKUP($A33,'ADR Raw Data'!$B$6:$BE$43,'ADR Raw Data'!AU$1,FALSE)</f>
        <v>19.459987843305399</v>
      </c>
      <c r="AK33" s="60">
        <f>VLOOKUP($A33,'ADR Raw Data'!$B$6:$BE$43,'ADR Raw Data'!AV$1,FALSE)</f>
        <v>19.172486761340402</v>
      </c>
      <c r="AL33" s="60">
        <f>VLOOKUP($A33,'ADR Raw Data'!$B$6:$BE$43,'ADR Raw Data'!AW$1,FALSE)</f>
        <v>18.883082620723599</v>
      </c>
      <c r="AM33" s="60">
        <f>VLOOKUP($A33,'ADR Raw Data'!$B$6:$BE$43,'ADR Raw Data'!AX$1,FALSE)</f>
        <v>16.506214949872302</v>
      </c>
      <c r="AN33" s="61">
        <f>VLOOKUP($A33,'ADR Raw Data'!$B$6:$BE$43,'ADR Raw Data'!AY$1,FALSE)</f>
        <v>17.983202800388899</v>
      </c>
      <c r="AO33" s="60">
        <f>VLOOKUP($A33,'ADR Raw Data'!$B$6:$BE$43,'ADR Raw Data'!BA$1,FALSE)</f>
        <v>14.894579885835</v>
      </c>
      <c r="AP33" s="60">
        <f>VLOOKUP($A33,'ADR Raw Data'!$B$6:$BE$43,'ADR Raw Data'!BB$1,FALSE)</f>
        <v>13.132915156832899</v>
      </c>
      <c r="AQ33" s="61">
        <f>VLOOKUP($A33,'ADR Raw Data'!$B$6:$BE$43,'ADR Raw Data'!BC$1,FALSE)</f>
        <v>13.9809051511441</v>
      </c>
      <c r="AR33" s="62">
        <f>VLOOKUP($A33,'ADR Raw Data'!$B$6:$BE$43,'ADR Raw Data'!BE$1,FALSE)</f>
        <v>16.4329933685359</v>
      </c>
      <c r="AT33" s="64">
        <f>VLOOKUP($A33,'RevPAR Raw Data'!$B$6:$BE$43,'RevPAR Raw Data'!AG$1,FALSE)</f>
        <v>50.0297361035554</v>
      </c>
      <c r="AU33" s="65">
        <f>VLOOKUP($A33,'RevPAR Raw Data'!$B$6:$BE$43,'RevPAR Raw Data'!AH$1,FALSE)</f>
        <v>53.865691218185297</v>
      </c>
      <c r="AV33" s="65">
        <f>VLOOKUP($A33,'RevPAR Raw Data'!$B$6:$BE$43,'RevPAR Raw Data'!AI$1,FALSE)</f>
        <v>59.269921075383699</v>
      </c>
      <c r="AW33" s="65">
        <f>VLOOKUP($A33,'RevPAR Raw Data'!$B$6:$BE$43,'RevPAR Raw Data'!AJ$1,FALSE)</f>
        <v>60.2505213911016</v>
      </c>
      <c r="AX33" s="65">
        <f>VLOOKUP($A33,'RevPAR Raw Data'!$B$6:$BE$43,'RevPAR Raw Data'!AK$1,FALSE)</f>
        <v>55.491406173499101</v>
      </c>
      <c r="AY33" s="66">
        <f>VLOOKUP($A33,'RevPAR Raw Data'!$B$6:$BE$43,'RevPAR Raw Data'!AL$1,FALSE)</f>
        <v>55.781455192345</v>
      </c>
      <c r="AZ33" s="65">
        <f>VLOOKUP($A33,'RevPAR Raw Data'!$B$6:$BE$43,'RevPAR Raw Data'!AN$1,FALSE)</f>
        <v>63.562309694967901</v>
      </c>
      <c r="BA33" s="65">
        <f>VLOOKUP($A33,'RevPAR Raw Data'!$B$6:$BE$43,'RevPAR Raw Data'!AO$1,FALSE)</f>
        <v>66.083943229065397</v>
      </c>
      <c r="BB33" s="66">
        <f>VLOOKUP($A33,'RevPAR Raw Data'!$B$6:$BE$43,'RevPAR Raw Data'!AP$1,FALSE)</f>
        <v>64.823126462016702</v>
      </c>
      <c r="BC33" s="67">
        <f>VLOOKUP($A33,'RevPAR Raw Data'!$B$6:$BE$43,'RevPAR Raw Data'!AR$1,FALSE)</f>
        <v>58.364789840822603</v>
      </c>
      <c r="BE33" s="59">
        <f>VLOOKUP($A33,'RevPAR Raw Data'!$B$6:$BE$43,'RevPAR Raw Data'!AT$1,FALSE)</f>
        <v>11.1905876671521</v>
      </c>
      <c r="BF33" s="60">
        <f>VLOOKUP($A33,'RevPAR Raw Data'!$B$6:$BE$43,'RevPAR Raw Data'!AU$1,FALSE)</f>
        <v>18.5240543030936</v>
      </c>
      <c r="BG33" s="60">
        <f>VLOOKUP($A33,'RevPAR Raw Data'!$B$6:$BE$43,'RevPAR Raw Data'!AV$1,FALSE)</f>
        <v>22.560861826888299</v>
      </c>
      <c r="BH33" s="60">
        <f>VLOOKUP($A33,'RevPAR Raw Data'!$B$6:$BE$43,'RevPAR Raw Data'!AW$1,FALSE)</f>
        <v>23.9205747274044</v>
      </c>
      <c r="BI33" s="60">
        <f>VLOOKUP($A33,'RevPAR Raw Data'!$B$6:$BE$43,'RevPAR Raw Data'!AX$1,FALSE)</f>
        <v>17.3560497257888</v>
      </c>
      <c r="BJ33" s="61">
        <f>VLOOKUP($A33,'RevPAR Raw Data'!$B$6:$BE$43,'RevPAR Raw Data'!AY$1,FALSE)</f>
        <v>18.832540838386901</v>
      </c>
      <c r="BK33" s="60">
        <f>VLOOKUP($A33,'RevPAR Raw Data'!$B$6:$BE$43,'RevPAR Raw Data'!BA$1,FALSE)</f>
        <v>5.9873898377866404</v>
      </c>
      <c r="BL33" s="60">
        <f>VLOOKUP($A33,'RevPAR Raw Data'!$B$6:$BE$43,'RevPAR Raw Data'!BB$1,FALSE)</f>
        <v>3.1945174923894699</v>
      </c>
      <c r="BM33" s="61">
        <f>VLOOKUP($A33,'RevPAR Raw Data'!$B$6:$BE$43,'RevPAR Raw Data'!BC$1,FALSE)</f>
        <v>4.5451603387714696</v>
      </c>
      <c r="BN33" s="62">
        <f>VLOOKUP($A33,'RevPAR Raw Data'!$B$6:$BE$43,'RevPAR Raw Data'!BE$1,FALSE)</f>
        <v>13.8933255648454</v>
      </c>
    </row>
    <row r="34" spans="1:66" x14ac:dyDescent="0.25">
      <c r="A34" s="78" t="s">
        <v>95</v>
      </c>
      <c r="B34" s="59">
        <f>VLOOKUP($A34,'Occupancy Raw Data'!$B$6:$BE$43,'Occupancy Raw Data'!AG$1,FALSE)</f>
        <v>57.717412171242003</v>
      </c>
      <c r="C34" s="60">
        <f>VLOOKUP($A34,'Occupancy Raw Data'!$B$6:$BE$43,'Occupancy Raw Data'!AH$1,FALSE)</f>
        <v>55.096947590708297</v>
      </c>
      <c r="D34" s="60">
        <f>VLOOKUP($A34,'Occupancy Raw Data'!$B$6:$BE$43,'Occupancy Raw Data'!AI$1,FALSE)</f>
        <v>63.884622768285602</v>
      </c>
      <c r="E34" s="60">
        <f>VLOOKUP($A34,'Occupancy Raw Data'!$B$6:$BE$43,'Occupancy Raw Data'!AJ$1,FALSE)</f>
        <v>64.330965636398503</v>
      </c>
      <c r="F34" s="60">
        <f>VLOOKUP($A34,'Occupancy Raw Data'!$B$6:$BE$43,'Occupancy Raw Data'!AK$1,FALSE)</f>
        <v>64.302169322326705</v>
      </c>
      <c r="G34" s="61">
        <f>VLOOKUP($A34,'Occupancy Raw Data'!$B$6:$BE$43,'Occupancy Raw Data'!AL$1,FALSE)</f>
        <v>61.066423497792201</v>
      </c>
      <c r="H34" s="60">
        <f>VLOOKUP($A34,'Occupancy Raw Data'!$B$6:$BE$43,'Occupancy Raw Data'!AN$1,FALSE)</f>
        <v>74.755231330389705</v>
      </c>
      <c r="I34" s="60">
        <f>VLOOKUP($A34,'Occupancy Raw Data'!$B$6:$BE$43,'Occupancy Raw Data'!AO$1,FALSE)</f>
        <v>78.517949702438003</v>
      </c>
      <c r="J34" s="61">
        <f>VLOOKUP($A34,'Occupancy Raw Data'!$B$6:$BE$43,'Occupancy Raw Data'!AP$1,FALSE)</f>
        <v>76.636590516413804</v>
      </c>
      <c r="K34" s="62">
        <f>VLOOKUP($A34,'Occupancy Raw Data'!$B$6:$BE$43,'Occupancy Raw Data'!AR$1,FALSE)</f>
        <v>65.5150426459698</v>
      </c>
      <c r="M34" s="59">
        <f>VLOOKUP($A34,'Occupancy Raw Data'!$B$6:$BE$43,'Occupancy Raw Data'!AT$1,FALSE)</f>
        <v>13.7309097081313</v>
      </c>
      <c r="N34" s="60">
        <f>VLOOKUP($A34,'Occupancy Raw Data'!$B$6:$BE$43,'Occupancy Raw Data'!AU$1,FALSE)</f>
        <v>26.549582770687199</v>
      </c>
      <c r="O34" s="60">
        <f>VLOOKUP($A34,'Occupancy Raw Data'!$B$6:$BE$43,'Occupancy Raw Data'!AV$1,FALSE)</f>
        <v>34.396016699449497</v>
      </c>
      <c r="P34" s="60">
        <f>VLOOKUP($A34,'Occupancy Raw Data'!$B$6:$BE$43,'Occupancy Raw Data'!AW$1,FALSE)</f>
        <v>30.6062881127074</v>
      </c>
      <c r="Q34" s="60">
        <f>VLOOKUP($A34,'Occupancy Raw Data'!$B$6:$BE$43,'Occupancy Raw Data'!AX$1,FALSE)</f>
        <v>23.870796908075199</v>
      </c>
      <c r="R34" s="61">
        <f>VLOOKUP($A34,'Occupancy Raw Data'!$B$6:$BE$43,'Occupancy Raw Data'!AY$1,FALSE)</f>
        <v>25.657353458023699</v>
      </c>
      <c r="S34" s="60">
        <f>VLOOKUP($A34,'Occupancy Raw Data'!$B$6:$BE$43,'Occupancy Raw Data'!BA$1,FALSE)</f>
        <v>6.4715604848794399</v>
      </c>
      <c r="T34" s="60">
        <f>VLOOKUP($A34,'Occupancy Raw Data'!$B$6:$BE$43,'Occupancy Raw Data'!BB$1,FALSE)</f>
        <v>0.80962960334941203</v>
      </c>
      <c r="U34" s="61">
        <f>VLOOKUP($A34,'Occupancy Raw Data'!$B$6:$BE$43,'Occupancy Raw Data'!BC$1,FALSE)</f>
        <v>3.4938673478376199</v>
      </c>
      <c r="V34" s="62">
        <f>VLOOKUP($A34,'Occupancy Raw Data'!$B$6:$BE$43,'Occupancy Raw Data'!BE$1,FALSE)</f>
        <v>17.264365197623601</v>
      </c>
      <c r="X34" s="64">
        <f>VLOOKUP($A34,'ADR Raw Data'!$B$6:$BE$43,'ADR Raw Data'!AG$1,FALSE)</f>
        <v>130.21622235157099</v>
      </c>
      <c r="Y34" s="65">
        <f>VLOOKUP($A34,'ADR Raw Data'!$B$6:$BE$43,'ADR Raw Data'!AH$1,FALSE)</f>
        <v>125.349275261324</v>
      </c>
      <c r="Z34" s="65">
        <f>VLOOKUP($A34,'ADR Raw Data'!$B$6:$BE$43,'ADR Raw Data'!AI$1,FALSE)</f>
        <v>131.85393358876101</v>
      </c>
      <c r="AA34" s="65">
        <f>VLOOKUP($A34,'ADR Raw Data'!$B$6:$BE$43,'ADR Raw Data'!AJ$1,FALSE)</f>
        <v>130.91906968069199</v>
      </c>
      <c r="AB34" s="65">
        <f>VLOOKUP($A34,'ADR Raw Data'!$B$6:$BE$43,'ADR Raw Data'!AK$1,FALSE)</f>
        <v>130.10974473802</v>
      </c>
      <c r="AC34" s="66">
        <f>VLOOKUP($A34,'ADR Raw Data'!$B$6:$BE$43,'ADR Raw Data'!AL$1,FALSE)</f>
        <v>129.80630393435899</v>
      </c>
      <c r="AD34" s="65">
        <f>VLOOKUP($A34,'ADR Raw Data'!$B$6:$BE$43,'ADR Raw Data'!AN$1,FALSE)</f>
        <v>151.03988507960901</v>
      </c>
      <c r="AE34" s="65">
        <f>VLOOKUP($A34,'ADR Raw Data'!$B$6:$BE$43,'ADR Raw Data'!AO$1,FALSE)</f>
        <v>155.61464792176</v>
      </c>
      <c r="AF34" s="66">
        <f>VLOOKUP($A34,'ADR Raw Data'!$B$6:$BE$43,'ADR Raw Data'!AP$1,FALSE)</f>
        <v>153.383419651803</v>
      </c>
      <c r="AG34" s="67">
        <f>VLOOKUP($A34,'ADR Raw Data'!$B$6:$BE$43,'ADR Raw Data'!AR$1,FALSE)</f>
        <v>137.686150803202</v>
      </c>
      <c r="AI34" s="59">
        <f>VLOOKUP($A34,'ADR Raw Data'!$B$6:$BE$43,'ADR Raw Data'!AT$1,FALSE)</f>
        <v>10.649378634009301</v>
      </c>
      <c r="AJ34" s="60">
        <f>VLOOKUP($A34,'ADR Raw Data'!$B$6:$BE$43,'ADR Raw Data'!AU$1,FALSE)</f>
        <v>20.727400976267401</v>
      </c>
      <c r="AK34" s="60">
        <f>VLOOKUP($A34,'ADR Raw Data'!$B$6:$BE$43,'ADR Raw Data'!AV$1,FALSE)</f>
        <v>24.173250788805401</v>
      </c>
      <c r="AL34" s="60">
        <f>VLOOKUP($A34,'ADR Raw Data'!$B$6:$BE$43,'ADR Raw Data'!AW$1,FALSE)</f>
        <v>22.150932534369701</v>
      </c>
      <c r="AM34" s="60">
        <f>VLOOKUP($A34,'ADR Raw Data'!$B$6:$BE$43,'ADR Raw Data'!AX$1,FALSE)</f>
        <v>15.2311770383241</v>
      </c>
      <c r="AN34" s="61">
        <f>VLOOKUP($A34,'ADR Raw Data'!$B$6:$BE$43,'ADR Raw Data'!AY$1,FALSE)</f>
        <v>18.2176673480928</v>
      </c>
      <c r="AO34" s="60">
        <f>VLOOKUP($A34,'ADR Raw Data'!$B$6:$BE$43,'ADR Raw Data'!BA$1,FALSE)</f>
        <v>11.7588532895822</v>
      </c>
      <c r="AP34" s="60">
        <f>VLOOKUP($A34,'ADR Raw Data'!$B$6:$BE$43,'ADR Raw Data'!BB$1,FALSE)</f>
        <v>9.1813260000300598</v>
      </c>
      <c r="AQ34" s="61">
        <f>VLOOKUP($A34,'ADR Raw Data'!$B$6:$BE$43,'ADR Raw Data'!BC$1,FALSE)</f>
        <v>10.3242943468366</v>
      </c>
      <c r="AR34" s="62">
        <f>VLOOKUP($A34,'ADR Raw Data'!$B$6:$BE$43,'ADR Raw Data'!BE$1,FALSE)</f>
        <v>13.912067264687099</v>
      </c>
      <c r="AT34" s="64">
        <f>VLOOKUP($A34,'RevPAR Raw Data'!$B$6:$BE$43,'RevPAR Raw Data'!AG$1,FALSE)</f>
        <v>75.157433768477603</v>
      </c>
      <c r="AU34" s="65">
        <f>VLOOKUP($A34,'RevPAR Raw Data'!$B$6:$BE$43,'RevPAR Raw Data'!AH$1,FALSE)</f>
        <v>69.063624496064506</v>
      </c>
      <c r="AV34" s="65">
        <f>VLOOKUP($A34,'RevPAR Raw Data'!$B$6:$BE$43,'RevPAR Raw Data'!AI$1,FALSE)</f>
        <v>84.234388078325907</v>
      </c>
      <c r="AW34" s="65">
        <f>VLOOKUP($A34,'RevPAR Raw Data'!$B$6:$BE$43,'RevPAR Raw Data'!AJ$1,FALSE)</f>
        <v>84.221501727778801</v>
      </c>
      <c r="AX34" s="65">
        <f>VLOOKUP($A34,'RevPAR Raw Data'!$B$6:$BE$43,'RevPAR Raw Data'!AK$1,FALSE)</f>
        <v>83.663388366289098</v>
      </c>
      <c r="AY34" s="66">
        <f>VLOOKUP($A34,'RevPAR Raw Data'!$B$6:$BE$43,'RevPAR Raw Data'!AL$1,FALSE)</f>
        <v>79.268067287387197</v>
      </c>
      <c r="AZ34" s="65">
        <f>VLOOKUP($A34,'RevPAR Raw Data'!$B$6:$BE$43,'RevPAR Raw Data'!AN$1,FALSE)</f>
        <v>112.910215492416</v>
      </c>
      <c r="BA34" s="65">
        <f>VLOOKUP($A34,'RevPAR Raw Data'!$B$6:$BE$43,'RevPAR Raw Data'!AO$1,FALSE)</f>
        <v>122.185430984833</v>
      </c>
      <c r="BB34" s="66">
        <f>VLOOKUP($A34,'RevPAR Raw Data'!$B$6:$BE$43,'RevPAR Raw Data'!AP$1,FALSE)</f>
        <v>117.547823238625</v>
      </c>
      <c r="BC34" s="67">
        <f>VLOOKUP($A34,'RevPAR Raw Data'!$B$6:$BE$43,'RevPAR Raw Data'!AR$1,FALSE)</f>
        <v>90.205140416312403</v>
      </c>
      <c r="BE34" s="59">
        <f>VLOOKUP($A34,'RevPAR Raw Data'!$B$6:$BE$43,'RevPAR Raw Data'!AT$1,FALSE)</f>
        <v>25.842544906853501</v>
      </c>
      <c r="BF34" s="60">
        <f>VLOOKUP($A34,'RevPAR Raw Data'!$B$6:$BE$43,'RevPAR Raw Data'!AU$1,FALSE)</f>
        <v>52.780022225361101</v>
      </c>
      <c r="BG34" s="60">
        <f>VLOOKUP($A34,'RevPAR Raw Data'!$B$6:$BE$43,'RevPAR Raw Data'!AV$1,FALSE)</f>
        <v>66.883902866372296</v>
      </c>
      <c r="BH34" s="60">
        <f>VLOOKUP($A34,'RevPAR Raw Data'!$B$6:$BE$43,'RevPAR Raw Data'!AW$1,FALSE)</f>
        <v>59.536798878197899</v>
      </c>
      <c r="BI34" s="60">
        <f>VLOOKUP($A34,'RevPAR Raw Data'!$B$6:$BE$43,'RevPAR Raw Data'!AX$1,FALSE)</f>
        <v>42.737777283927102</v>
      </c>
      <c r="BJ34" s="61">
        <f>VLOOKUP($A34,'RevPAR Raw Data'!$B$6:$BE$43,'RevPAR Raw Data'!AY$1,FALSE)</f>
        <v>48.5491921094237</v>
      </c>
      <c r="BK34" s="60">
        <f>VLOOKUP($A34,'RevPAR Raw Data'!$B$6:$BE$43,'RevPAR Raw Data'!BA$1,FALSE)</f>
        <v>18.991395077425199</v>
      </c>
      <c r="BL34" s="60">
        <f>VLOOKUP($A34,'RevPAR Raw Data'!$B$6:$BE$43,'RevPAR Raw Data'!BB$1,FALSE)</f>
        <v>10.0652903366557</v>
      </c>
      <c r="BM34" s="61">
        <f>VLOOKUP($A34,'RevPAR Raw Data'!$B$6:$BE$43,'RevPAR Raw Data'!BC$1,FALSE)</f>
        <v>14.178878843752999</v>
      </c>
      <c r="BN34" s="62">
        <f>VLOOKUP($A34,'RevPAR Raw Data'!$B$6:$BE$43,'RevPAR Raw Data'!BE$1,FALSE)</f>
        <v>33.578262561425298</v>
      </c>
    </row>
    <row r="35" spans="1:66" x14ac:dyDescent="0.25">
      <c r="A35" s="78" t="s">
        <v>96</v>
      </c>
      <c r="B35" s="59">
        <f>VLOOKUP($A35,'Occupancy Raw Data'!$B$6:$BE$43,'Occupancy Raw Data'!AG$1,FALSE)</f>
        <v>56.422339508832302</v>
      </c>
      <c r="C35" s="60">
        <f>VLOOKUP($A35,'Occupancy Raw Data'!$B$6:$BE$43,'Occupancy Raw Data'!AH$1,FALSE)</f>
        <v>56.228457561395899</v>
      </c>
      <c r="D35" s="60">
        <f>VLOOKUP($A35,'Occupancy Raw Data'!$B$6:$BE$43,'Occupancy Raw Data'!AI$1,FALSE)</f>
        <v>63.407475226195601</v>
      </c>
      <c r="E35" s="60">
        <f>VLOOKUP($A35,'Occupancy Raw Data'!$B$6:$BE$43,'Occupancy Raw Data'!AJ$1,FALSE)</f>
        <v>63.959500215424299</v>
      </c>
      <c r="F35" s="60">
        <f>VLOOKUP($A35,'Occupancy Raw Data'!$B$6:$BE$43,'Occupancy Raw Data'!AK$1,FALSE)</f>
        <v>62.917384747953399</v>
      </c>
      <c r="G35" s="61">
        <f>VLOOKUP($A35,'Occupancy Raw Data'!$B$6:$BE$43,'Occupancy Raw Data'!AL$1,FALSE)</f>
        <v>60.5870314519603</v>
      </c>
      <c r="H35" s="60">
        <f>VLOOKUP($A35,'Occupancy Raw Data'!$B$6:$BE$43,'Occupancy Raw Data'!AN$1,FALSE)</f>
        <v>74.671477811288199</v>
      </c>
      <c r="I35" s="60">
        <f>VLOOKUP($A35,'Occupancy Raw Data'!$B$6:$BE$43,'Occupancy Raw Data'!AO$1,FALSE)</f>
        <v>79.090370529943897</v>
      </c>
      <c r="J35" s="61">
        <f>VLOOKUP($A35,'Occupancy Raw Data'!$B$6:$BE$43,'Occupancy Raw Data'!AP$1,FALSE)</f>
        <v>76.880924170616098</v>
      </c>
      <c r="K35" s="62">
        <f>VLOOKUP($A35,'Occupancy Raw Data'!$B$6:$BE$43,'Occupancy Raw Data'!AR$1,FALSE)</f>
        <v>65.242429371576193</v>
      </c>
      <c r="M35" s="59">
        <f>VLOOKUP($A35,'Occupancy Raw Data'!$B$6:$BE$43,'Occupancy Raw Data'!AT$1,FALSE)</f>
        <v>-0.33462461375043601</v>
      </c>
      <c r="N35" s="60">
        <f>VLOOKUP($A35,'Occupancy Raw Data'!$B$6:$BE$43,'Occupancy Raw Data'!AU$1,FALSE)</f>
        <v>5.2718597163374996</v>
      </c>
      <c r="O35" s="60">
        <f>VLOOKUP($A35,'Occupancy Raw Data'!$B$6:$BE$43,'Occupancy Raw Data'!AV$1,FALSE)</f>
        <v>6.4721369685935999</v>
      </c>
      <c r="P35" s="60">
        <f>VLOOKUP($A35,'Occupancy Raw Data'!$B$6:$BE$43,'Occupancy Raw Data'!AW$1,FALSE)</f>
        <v>5.1762897415567304</v>
      </c>
      <c r="Q35" s="60">
        <f>VLOOKUP($A35,'Occupancy Raw Data'!$B$6:$BE$43,'Occupancy Raw Data'!AX$1,FALSE)</f>
        <v>4.6264015594771104</v>
      </c>
      <c r="R35" s="61">
        <f>VLOOKUP($A35,'Occupancy Raw Data'!$B$6:$BE$43,'Occupancy Raw Data'!AY$1,FALSE)</f>
        <v>4.2718085524110201</v>
      </c>
      <c r="S35" s="60">
        <f>VLOOKUP($A35,'Occupancy Raw Data'!$B$6:$BE$43,'Occupancy Raw Data'!BA$1,FALSE)</f>
        <v>-1.6701512207940199</v>
      </c>
      <c r="T35" s="60">
        <f>VLOOKUP($A35,'Occupancy Raw Data'!$B$6:$BE$43,'Occupancy Raw Data'!BB$1,FALSE)</f>
        <v>-2.2326909373859798</v>
      </c>
      <c r="U35" s="61">
        <f>VLOOKUP($A35,'Occupancy Raw Data'!$B$6:$BE$43,'Occupancy Raw Data'!BC$1,FALSE)</f>
        <v>-1.96031050721304</v>
      </c>
      <c r="V35" s="62">
        <f>VLOOKUP($A35,'Occupancy Raw Data'!$B$6:$BE$43,'Occupancy Raw Data'!BE$1,FALSE)</f>
        <v>2.0869443648247499</v>
      </c>
      <c r="X35" s="64">
        <f>VLOOKUP($A35,'ADR Raw Data'!$B$6:$BE$43,'ADR Raw Data'!AG$1,FALSE)</f>
        <v>100.35529088913199</v>
      </c>
      <c r="Y35" s="65">
        <f>VLOOKUP($A35,'ADR Raw Data'!$B$6:$BE$43,'ADR Raw Data'!AH$1,FALSE)</f>
        <v>96.158740960681897</v>
      </c>
      <c r="Z35" s="65">
        <f>VLOOKUP($A35,'ADR Raw Data'!$B$6:$BE$43,'ADR Raw Data'!AI$1,FALSE)</f>
        <v>99.6794466386376</v>
      </c>
      <c r="AA35" s="65">
        <f>VLOOKUP($A35,'ADR Raw Data'!$B$6:$BE$43,'ADR Raw Data'!AJ$1,FALSE)</f>
        <v>98.596319467834206</v>
      </c>
      <c r="AB35" s="65">
        <f>VLOOKUP($A35,'ADR Raw Data'!$B$6:$BE$43,'ADR Raw Data'!AK$1,FALSE)</f>
        <v>97.845556601754694</v>
      </c>
      <c r="AC35" s="66">
        <f>VLOOKUP($A35,'ADR Raw Data'!$B$6:$BE$43,'ADR Raw Data'!AL$1,FALSE)</f>
        <v>98.542269373677698</v>
      </c>
      <c r="AD35" s="65">
        <f>VLOOKUP($A35,'ADR Raw Data'!$B$6:$BE$43,'ADR Raw Data'!AN$1,FALSE)</f>
        <v>118.263036062026</v>
      </c>
      <c r="AE35" s="65">
        <f>VLOOKUP($A35,'ADR Raw Data'!$B$6:$BE$43,'ADR Raw Data'!AO$1,FALSE)</f>
        <v>122.551677505021</v>
      </c>
      <c r="AF35" s="66">
        <f>VLOOKUP($A35,'ADR Raw Data'!$B$6:$BE$43,'ADR Raw Data'!AP$1,FALSE)</f>
        <v>120.468981453914</v>
      </c>
      <c r="AG35" s="67">
        <f>VLOOKUP($A35,'ADR Raw Data'!$B$6:$BE$43,'ADR Raw Data'!AR$1,FALSE)</f>
        <v>105.924607633299</v>
      </c>
      <c r="AI35" s="59">
        <f>VLOOKUP($A35,'ADR Raw Data'!$B$6:$BE$43,'ADR Raw Data'!AT$1,FALSE)</f>
        <v>18.825483829585899</v>
      </c>
      <c r="AJ35" s="60">
        <f>VLOOKUP($A35,'ADR Raw Data'!$B$6:$BE$43,'ADR Raw Data'!AU$1,FALSE)</f>
        <v>24.447485088734599</v>
      </c>
      <c r="AK35" s="60">
        <f>VLOOKUP($A35,'ADR Raw Data'!$B$6:$BE$43,'ADR Raw Data'!AV$1,FALSE)</f>
        <v>23.688744202838201</v>
      </c>
      <c r="AL35" s="60">
        <f>VLOOKUP($A35,'ADR Raw Data'!$B$6:$BE$43,'ADR Raw Data'!AW$1,FALSE)</f>
        <v>21.7884899497902</v>
      </c>
      <c r="AM35" s="60">
        <f>VLOOKUP($A35,'ADR Raw Data'!$B$6:$BE$43,'ADR Raw Data'!AX$1,FALSE)</f>
        <v>20.8274351287454</v>
      </c>
      <c r="AN35" s="61">
        <f>VLOOKUP($A35,'ADR Raw Data'!$B$6:$BE$43,'ADR Raw Data'!AY$1,FALSE)</f>
        <v>21.822662459719101</v>
      </c>
      <c r="AO35" s="60">
        <f>VLOOKUP($A35,'ADR Raw Data'!$B$6:$BE$43,'ADR Raw Data'!BA$1,FALSE)</f>
        <v>20.5467041940332</v>
      </c>
      <c r="AP35" s="60">
        <f>VLOOKUP($A35,'ADR Raw Data'!$B$6:$BE$43,'ADR Raw Data'!BB$1,FALSE)</f>
        <v>21.031446879780798</v>
      </c>
      <c r="AQ35" s="61">
        <f>VLOOKUP($A35,'ADR Raw Data'!$B$6:$BE$43,'ADR Raw Data'!BC$1,FALSE)</f>
        <v>20.794397641010701</v>
      </c>
      <c r="AR35" s="62">
        <f>VLOOKUP($A35,'ADR Raw Data'!$B$6:$BE$43,'ADR Raw Data'!BE$1,FALSE)</f>
        <v>21.063448168377899</v>
      </c>
      <c r="AT35" s="64">
        <f>VLOOKUP($A35,'RevPAR Raw Data'!$B$6:$BE$43,'RevPAR Raw Data'!AG$1,FALSE)</f>
        <v>56.622802940542798</v>
      </c>
      <c r="AU35" s="65">
        <f>VLOOKUP($A35,'RevPAR Raw Data'!$B$6:$BE$43,'RevPAR Raw Data'!AH$1,FALSE)</f>
        <v>54.068576852649699</v>
      </c>
      <c r="AV35" s="65">
        <f>VLOOKUP($A35,'RevPAR Raw Data'!$B$6:$BE$43,'RevPAR Raw Data'!AI$1,FALSE)</f>
        <v>63.204220433003002</v>
      </c>
      <c r="AW35" s="65">
        <f>VLOOKUP($A35,'RevPAR Raw Data'!$B$6:$BE$43,'RevPAR Raw Data'!AJ$1,FALSE)</f>
        <v>63.061713162429903</v>
      </c>
      <c r="AX35" s="65">
        <f>VLOOKUP($A35,'RevPAR Raw Data'!$B$6:$BE$43,'RevPAR Raw Data'!AK$1,FALSE)</f>
        <v>61.5618653059026</v>
      </c>
      <c r="AY35" s="66">
        <f>VLOOKUP($A35,'RevPAR Raw Data'!$B$6:$BE$43,'RevPAR Raw Data'!AL$1,FALSE)</f>
        <v>59.703835738905603</v>
      </c>
      <c r="AZ35" s="65">
        <f>VLOOKUP($A35,'RevPAR Raw Data'!$B$6:$BE$43,'RevPAR Raw Data'!AN$1,FALSE)</f>
        <v>88.308756732012</v>
      </c>
      <c r="BA35" s="65">
        <f>VLOOKUP($A35,'RevPAR Raw Data'!$B$6:$BE$43,'RevPAR Raw Data'!AO$1,FALSE)</f>
        <v>96.926575829383793</v>
      </c>
      <c r="BB35" s="66">
        <f>VLOOKUP($A35,'RevPAR Raw Data'!$B$6:$BE$43,'RevPAR Raw Data'!AP$1,FALSE)</f>
        <v>92.617666280697904</v>
      </c>
      <c r="BC35" s="67">
        <f>VLOOKUP($A35,'RevPAR Raw Data'!$B$6:$BE$43,'RevPAR Raw Data'!AR$1,FALSE)</f>
        <v>69.107787322274802</v>
      </c>
      <c r="BE35" s="59">
        <f>VLOOKUP($A35,'RevPAR Raw Data'!$B$6:$BE$43,'RevPAR Raw Data'!AT$1,FALSE)</f>
        <v>18.427864513284</v>
      </c>
      <c r="BF35" s="60">
        <f>VLOOKUP($A35,'RevPAR Raw Data'!$B$6:$BE$43,'RevPAR Raw Data'!AU$1,FALSE)</f>
        <v>31.008181923122699</v>
      </c>
      <c r="BG35" s="60">
        <f>VLOOKUP($A35,'RevPAR Raw Data'!$B$6:$BE$43,'RevPAR Raw Data'!AV$1,FALSE)</f>
        <v>31.6940491423792</v>
      </c>
      <c r="BH35" s="60">
        <f>VLOOKUP($A35,'RevPAR Raw Data'!$B$6:$BE$43,'RevPAR Raw Data'!AW$1,FALSE)</f>
        <v>28.092615061458101</v>
      </c>
      <c r="BI35" s="60">
        <f>VLOOKUP($A35,'RevPAR Raw Data'!$B$6:$BE$43,'RevPAR Raw Data'!AX$1,FALSE)</f>
        <v>26.4173974718179</v>
      </c>
      <c r="BJ35" s="61">
        <f>VLOOKUP($A35,'RevPAR Raw Data'!$B$6:$BE$43,'RevPAR Raw Data'!AY$1,FALSE)</f>
        <v>27.0266933734482</v>
      </c>
      <c r="BK35" s="60">
        <f>VLOOKUP($A35,'RevPAR Raw Data'!$B$6:$BE$43,'RevPAR Raw Data'!BA$1,FALSE)</f>
        <v>18.533391942309599</v>
      </c>
      <c r="BL35" s="60">
        <f>VLOOKUP($A35,'RevPAR Raw Data'!$B$6:$BE$43,'RevPAR Raw Data'!BB$1,FALSE)</f>
        <v>18.329188733908801</v>
      </c>
      <c r="BM35" s="61">
        <f>VLOOKUP($A35,'RevPAR Raw Data'!$B$6:$BE$43,'RevPAR Raw Data'!BC$1,FALSE)</f>
        <v>18.426452371929301</v>
      </c>
      <c r="BN35" s="62">
        <f>VLOOKUP($A35,'RevPAR Raw Data'!$B$6:$BE$43,'RevPAR Raw Data'!BE$1,FALSE)</f>
        <v>23.589974977790401</v>
      </c>
    </row>
    <row r="36" spans="1:66" x14ac:dyDescent="0.25">
      <c r="A36" s="78" t="s">
        <v>45</v>
      </c>
      <c r="B36" s="59">
        <f>VLOOKUP($A36,'Occupancy Raw Data'!$B$6:$BE$43,'Occupancy Raw Data'!AG$1,FALSE)</f>
        <v>62.244367417677601</v>
      </c>
      <c r="C36" s="60">
        <f>VLOOKUP($A36,'Occupancy Raw Data'!$B$6:$BE$43,'Occupancy Raw Data'!AH$1,FALSE)</f>
        <v>61.247833622183698</v>
      </c>
      <c r="D36" s="60">
        <f>VLOOKUP($A36,'Occupancy Raw Data'!$B$6:$BE$43,'Occupancy Raw Data'!AI$1,FALSE)</f>
        <v>66.351819757365604</v>
      </c>
      <c r="E36" s="60">
        <f>VLOOKUP($A36,'Occupancy Raw Data'!$B$6:$BE$43,'Occupancy Raw Data'!AJ$1,FALSE)</f>
        <v>65.701906412478294</v>
      </c>
      <c r="F36" s="60">
        <f>VLOOKUP($A36,'Occupancy Raw Data'!$B$6:$BE$43,'Occupancy Raw Data'!AK$1,FALSE)</f>
        <v>65.329289428076194</v>
      </c>
      <c r="G36" s="61">
        <f>VLOOKUP($A36,'Occupancy Raw Data'!$B$6:$BE$43,'Occupancy Raw Data'!AL$1,FALSE)</f>
        <v>64.175043327556295</v>
      </c>
      <c r="H36" s="60">
        <f>VLOOKUP($A36,'Occupancy Raw Data'!$B$6:$BE$43,'Occupancy Raw Data'!AN$1,FALSE)</f>
        <v>77.062391681109105</v>
      </c>
      <c r="I36" s="60">
        <f>VLOOKUP($A36,'Occupancy Raw Data'!$B$6:$BE$43,'Occupancy Raw Data'!AO$1,FALSE)</f>
        <v>83.786828422876894</v>
      </c>
      <c r="J36" s="61">
        <f>VLOOKUP($A36,'Occupancy Raw Data'!$B$6:$BE$43,'Occupancy Raw Data'!AP$1,FALSE)</f>
        <v>80.424610051993</v>
      </c>
      <c r="K36" s="62">
        <f>VLOOKUP($A36,'Occupancy Raw Data'!$B$6:$BE$43,'Occupancy Raw Data'!AR$1,FALSE)</f>
        <v>68.817776677395301</v>
      </c>
      <c r="M36" s="59">
        <f>VLOOKUP($A36,'Occupancy Raw Data'!$B$6:$BE$43,'Occupancy Raw Data'!AT$1,FALSE)</f>
        <v>6.0847732978880504</v>
      </c>
      <c r="N36" s="60">
        <f>VLOOKUP($A36,'Occupancy Raw Data'!$B$6:$BE$43,'Occupancy Raw Data'!AU$1,FALSE)</f>
        <v>11.377245508982</v>
      </c>
      <c r="O36" s="60">
        <f>VLOOKUP($A36,'Occupancy Raw Data'!$B$6:$BE$43,'Occupancy Raw Data'!AV$1,FALSE)</f>
        <v>11.099825885084099</v>
      </c>
      <c r="P36" s="60">
        <f>VLOOKUP($A36,'Occupancy Raw Data'!$B$6:$BE$43,'Occupancy Raw Data'!AW$1,FALSE)</f>
        <v>8.9524356947837305</v>
      </c>
      <c r="Q36" s="60">
        <f>VLOOKUP($A36,'Occupancy Raw Data'!$B$6:$BE$43,'Occupancy Raw Data'!AX$1,FALSE)</f>
        <v>8.7564916330063394</v>
      </c>
      <c r="R36" s="61">
        <f>VLOOKUP($A36,'Occupancy Raw Data'!$B$6:$BE$43,'Occupancy Raw Data'!AY$1,FALSE)</f>
        <v>9.2300884955752203</v>
      </c>
      <c r="S36" s="60">
        <f>VLOOKUP($A36,'Occupancy Raw Data'!$B$6:$BE$43,'Occupancy Raw Data'!BA$1,FALSE)</f>
        <v>-0.157179746266981</v>
      </c>
      <c r="T36" s="60">
        <f>VLOOKUP($A36,'Occupancy Raw Data'!$B$6:$BE$43,'Occupancy Raw Data'!BB$1,FALSE)</f>
        <v>0.10353038616834</v>
      </c>
      <c r="U36" s="61">
        <f>VLOOKUP($A36,'Occupancy Raw Data'!$B$6:$BE$43,'Occupancy Raw Data'!BC$1,FALSE)</f>
        <v>-2.1544759237315501E-2</v>
      </c>
      <c r="V36" s="62">
        <f>VLOOKUP($A36,'Occupancy Raw Data'!$B$6:$BE$43,'Occupancy Raw Data'!BE$1,FALSE)</f>
        <v>5.9562383257728797</v>
      </c>
      <c r="X36" s="64">
        <f>VLOOKUP($A36,'ADR Raw Data'!$B$6:$BE$43,'ADR Raw Data'!AG$1,FALSE)</f>
        <v>93.494229360991199</v>
      </c>
      <c r="Y36" s="65">
        <f>VLOOKUP($A36,'ADR Raw Data'!$B$6:$BE$43,'ADR Raw Data'!AH$1,FALSE)</f>
        <v>87.638835498019205</v>
      </c>
      <c r="Z36" s="65">
        <f>VLOOKUP($A36,'ADR Raw Data'!$B$6:$BE$43,'ADR Raw Data'!AI$1,FALSE)</f>
        <v>89.703339467154194</v>
      </c>
      <c r="AA36" s="65">
        <f>VLOOKUP($A36,'ADR Raw Data'!$B$6:$BE$43,'ADR Raw Data'!AJ$1,FALSE)</f>
        <v>88.943692482194606</v>
      </c>
      <c r="AB36" s="65">
        <f>VLOOKUP($A36,'ADR Raw Data'!$B$6:$BE$43,'ADR Raw Data'!AK$1,FALSE)</f>
        <v>89.757139965512593</v>
      </c>
      <c r="AC36" s="66">
        <f>VLOOKUP($A36,'ADR Raw Data'!$B$6:$BE$43,'ADR Raw Data'!AL$1,FALSE)</f>
        <v>89.900050330821699</v>
      </c>
      <c r="AD36" s="65">
        <f>VLOOKUP($A36,'ADR Raw Data'!$B$6:$BE$43,'ADR Raw Data'!AN$1,FALSE)</f>
        <v>108.53214282019501</v>
      </c>
      <c r="AE36" s="65">
        <f>VLOOKUP($A36,'ADR Raw Data'!$B$6:$BE$43,'ADR Raw Data'!AO$1,FALSE)</f>
        <v>113.806354648877</v>
      </c>
      <c r="AF36" s="66">
        <f>VLOOKUP($A36,'ADR Raw Data'!$B$6:$BE$43,'ADR Raw Data'!AP$1,FALSE)</f>
        <v>111.27949516215899</v>
      </c>
      <c r="AG36" s="67">
        <f>VLOOKUP($A36,'ADR Raw Data'!$B$6:$BE$43,'ADR Raw Data'!AR$1,FALSE)</f>
        <v>97.038710454929699</v>
      </c>
      <c r="AI36" s="59">
        <f>VLOOKUP($A36,'ADR Raw Data'!$B$6:$BE$43,'ADR Raw Data'!AT$1,FALSE)</f>
        <v>11.8747277199887</v>
      </c>
      <c r="AJ36" s="60">
        <f>VLOOKUP($A36,'ADR Raw Data'!$B$6:$BE$43,'ADR Raw Data'!AU$1,FALSE)</f>
        <v>14.0947398042958</v>
      </c>
      <c r="AK36" s="60">
        <f>VLOOKUP($A36,'ADR Raw Data'!$B$6:$BE$43,'ADR Raw Data'!AV$1,FALSE)</f>
        <v>15.972349649434801</v>
      </c>
      <c r="AL36" s="60">
        <f>VLOOKUP($A36,'ADR Raw Data'!$B$6:$BE$43,'ADR Raw Data'!AW$1,FALSE)</f>
        <v>14.239208553093301</v>
      </c>
      <c r="AM36" s="60">
        <f>VLOOKUP($A36,'ADR Raw Data'!$B$6:$BE$43,'ADR Raw Data'!AX$1,FALSE)</f>
        <v>14.6687724593339</v>
      </c>
      <c r="AN36" s="61">
        <f>VLOOKUP($A36,'ADR Raw Data'!$B$6:$BE$43,'ADR Raw Data'!AY$1,FALSE)</f>
        <v>14.1082147746671</v>
      </c>
      <c r="AO36" s="60">
        <f>VLOOKUP($A36,'ADR Raw Data'!$B$6:$BE$43,'ADR Raw Data'!BA$1,FALSE)</f>
        <v>15.6056192467023</v>
      </c>
      <c r="AP36" s="60">
        <f>VLOOKUP($A36,'ADR Raw Data'!$B$6:$BE$43,'ADR Raw Data'!BB$1,FALSE)</f>
        <v>16.2649478354335</v>
      </c>
      <c r="AQ36" s="61">
        <f>VLOOKUP($A36,'ADR Raw Data'!$B$6:$BE$43,'ADR Raw Data'!BC$1,FALSE)</f>
        <v>15.959079470293901</v>
      </c>
      <c r="AR36" s="62">
        <f>VLOOKUP($A36,'ADR Raw Data'!$B$6:$BE$43,'ADR Raw Data'!BE$1,FALSE)</f>
        <v>14.345892908441201</v>
      </c>
      <c r="AT36" s="64">
        <f>VLOOKUP($A36,'RevPAR Raw Data'!$B$6:$BE$43,'RevPAR Raw Data'!AG$1,FALSE)</f>
        <v>58.194891637781602</v>
      </c>
      <c r="AU36" s="65">
        <f>VLOOKUP($A36,'RevPAR Raw Data'!$B$6:$BE$43,'RevPAR Raw Data'!AH$1,FALSE)</f>
        <v>53.6768881542461</v>
      </c>
      <c r="AV36" s="65">
        <f>VLOOKUP($A36,'RevPAR Raw Data'!$B$6:$BE$43,'RevPAR Raw Data'!AI$1,FALSE)</f>
        <v>59.519798119584003</v>
      </c>
      <c r="AW36" s="65">
        <f>VLOOKUP($A36,'RevPAR Raw Data'!$B$6:$BE$43,'RevPAR Raw Data'!AJ$1,FALSE)</f>
        <v>58.437701594453998</v>
      </c>
      <c r="AX36" s="65">
        <f>VLOOKUP($A36,'RevPAR Raw Data'!$B$6:$BE$43,'RevPAR Raw Data'!AK$1,FALSE)</f>
        <v>58.637701750433202</v>
      </c>
      <c r="AY36" s="66">
        <f>VLOOKUP($A36,'RevPAR Raw Data'!$B$6:$BE$43,'RevPAR Raw Data'!AL$1,FALSE)</f>
        <v>57.693396251299802</v>
      </c>
      <c r="AZ36" s="65">
        <f>VLOOKUP($A36,'RevPAR Raw Data'!$B$6:$BE$43,'RevPAR Raw Data'!AN$1,FALSE)</f>
        <v>83.637465000000006</v>
      </c>
      <c r="BA36" s="65">
        <f>VLOOKUP($A36,'RevPAR Raw Data'!$B$6:$BE$43,'RevPAR Raw Data'!AO$1,FALSE)</f>
        <v>95.354735103986101</v>
      </c>
      <c r="BB36" s="66">
        <f>VLOOKUP($A36,'RevPAR Raw Data'!$B$6:$BE$43,'RevPAR Raw Data'!AP$1,FALSE)</f>
        <v>89.496100051992997</v>
      </c>
      <c r="BC36" s="67">
        <f>VLOOKUP($A36,'RevPAR Raw Data'!$B$6:$BE$43,'RevPAR Raw Data'!AR$1,FALSE)</f>
        <v>66.779883051497805</v>
      </c>
      <c r="BE36" s="59">
        <f>VLOOKUP($A36,'RevPAR Raw Data'!$B$6:$BE$43,'RevPAR Raw Data'!AT$1,FALSE)</f>
        <v>18.6820512793795</v>
      </c>
      <c r="BF36" s="60">
        <f>VLOOKUP($A36,'RevPAR Raw Data'!$B$6:$BE$43,'RevPAR Raw Data'!AU$1,FALSE)</f>
        <v>27.075578464664801</v>
      </c>
      <c r="BG36" s="60">
        <f>VLOOKUP($A36,'RevPAR Raw Data'!$B$6:$BE$43,'RevPAR Raw Data'!AV$1,FALSE)</f>
        <v>28.845078535363001</v>
      </c>
      <c r="BH36" s="60">
        <f>VLOOKUP($A36,'RevPAR Raw Data'!$B$6:$BE$43,'RevPAR Raw Data'!AW$1,FALSE)</f>
        <v>24.466400237038901</v>
      </c>
      <c r="BI36" s="60">
        <f>VLOOKUP($A36,'RevPAR Raw Data'!$B$6:$BE$43,'RevPAR Raw Data'!AX$1,FALSE)</f>
        <v>24.709733925406599</v>
      </c>
      <c r="BJ36" s="61">
        <f>VLOOKUP($A36,'RevPAR Raw Data'!$B$6:$BE$43,'RevPAR Raw Data'!AY$1,FALSE)</f>
        <v>24.6405039790899</v>
      </c>
      <c r="BK36" s="60">
        <f>VLOOKUP($A36,'RevPAR Raw Data'!$B$6:$BE$43,'RevPAR Raw Data'!BA$1,FALSE)</f>
        <v>15.4239106276999</v>
      </c>
      <c r="BL36" s="60">
        <f>VLOOKUP($A36,'RevPAR Raw Data'!$B$6:$BE$43,'RevPAR Raw Data'!BB$1,FALSE)</f>
        <v>16.385317384905999</v>
      </c>
      <c r="BM36" s="61">
        <f>VLOOKUP($A36,'RevPAR Raw Data'!$B$6:$BE$43,'RevPAR Raw Data'!BC$1,FALSE)</f>
        <v>15.9340963658082</v>
      </c>
      <c r="BN36" s="62">
        <f>VLOOKUP($A36,'RevPAR Raw Data'!$B$6:$BE$43,'RevPAR Raw Data'!BE$1,FALSE)</f>
        <v>21.156606805801001</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Data'!$B$6:$BE$43,'Occupancy Raw Data'!AG$1,FALSE)</f>
        <v>57.288479446587701</v>
      </c>
      <c r="C39" s="60">
        <f>VLOOKUP($A39,'Occupancy Raw Data'!$B$6:$BE$43,'Occupancy Raw Data'!AH$1,FALSE)</f>
        <v>57.6842490355194</v>
      </c>
      <c r="D39" s="60">
        <f>VLOOKUP($A39,'Occupancy Raw Data'!$B$6:$BE$43,'Occupancy Raw Data'!AI$1,FALSE)</f>
        <v>64.191166688838607</v>
      </c>
      <c r="E39" s="60">
        <f>VLOOKUP($A39,'Occupancy Raw Data'!$B$6:$BE$43,'Occupancy Raw Data'!AJ$1,FALSE)</f>
        <v>65.657010775575301</v>
      </c>
      <c r="F39" s="60">
        <f>VLOOKUP($A39,'Occupancy Raw Data'!$B$6:$BE$43,'Occupancy Raw Data'!AK$1,FALSE)</f>
        <v>64.963582546228494</v>
      </c>
      <c r="G39" s="61">
        <f>VLOOKUP($A39,'Occupancy Raw Data'!$B$6:$BE$43,'Occupancy Raw Data'!AL$1,FALSE)</f>
        <v>61.956897698549902</v>
      </c>
      <c r="H39" s="60">
        <f>VLOOKUP($A39,'Occupancy Raw Data'!$B$6:$BE$43,'Occupancy Raw Data'!AN$1,FALSE)</f>
        <v>74.334009578289198</v>
      </c>
      <c r="I39" s="60">
        <f>VLOOKUP($A39,'Occupancy Raw Data'!$B$6:$BE$43,'Occupancy Raw Data'!AO$1,FALSE)</f>
        <v>78.097146468005803</v>
      </c>
      <c r="J39" s="61">
        <f>VLOOKUP($A39,'Occupancy Raw Data'!$B$6:$BE$43,'Occupancy Raw Data'!AP$1,FALSE)</f>
        <v>76.215578023147501</v>
      </c>
      <c r="K39" s="62">
        <f>VLOOKUP($A39,'Occupancy Raw Data'!$B$6:$BE$43,'Occupancy Raw Data'!AR$1,FALSE)</f>
        <v>66.030806362720597</v>
      </c>
      <c r="M39" s="59">
        <f>VLOOKUP($A39,'Occupancy Raw Data'!$B$6:$BE$43,'Occupancy Raw Data'!AT$1,FALSE)</f>
        <v>4.4268573880966002</v>
      </c>
      <c r="N39" s="60">
        <f>VLOOKUP($A39,'Occupancy Raw Data'!$B$6:$BE$43,'Occupancy Raw Data'!AU$1,FALSE)</f>
        <v>8.1646030552315096</v>
      </c>
      <c r="O39" s="60">
        <f>VLOOKUP($A39,'Occupancy Raw Data'!$B$6:$BE$43,'Occupancy Raw Data'!AV$1,FALSE)</f>
        <v>10.0597884086708</v>
      </c>
      <c r="P39" s="60">
        <f>VLOOKUP($A39,'Occupancy Raw Data'!$B$6:$BE$43,'Occupancy Raw Data'!AW$1,FALSE)</f>
        <v>10.379955404813201</v>
      </c>
      <c r="Q39" s="60">
        <f>VLOOKUP($A39,'Occupancy Raw Data'!$B$6:$BE$43,'Occupancy Raw Data'!AX$1,FALSE)</f>
        <v>9.2111367137548594</v>
      </c>
      <c r="R39" s="61">
        <f>VLOOKUP($A39,'Occupancy Raw Data'!$B$6:$BE$43,'Occupancy Raw Data'!AY$1,FALSE)</f>
        <v>8.5131721291614504</v>
      </c>
      <c r="S39" s="60">
        <f>VLOOKUP($A39,'Occupancy Raw Data'!$B$6:$BE$43,'Occupancy Raw Data'!BA$1,FALSE)</f>
        <v>1.0179483736022701</v>
      </c>
      <c r="T39" s="60">
        <f>VLOOKUP($A39,'Occupancy Raw Data'!$B$6:$BE$43,'Occupancy Raw Data'!BB$1,FALSE)</f>
        <v>-0.83237260475088803</v>
      </c>
      <c r="U39" s="61">
        <f>VLOOKUP($A39,'Occupancy Raw Data'!$B$6:$BE$43,'Occupancy Raw Data'!BC$1,FALSE)</f>
        <v>6.1403905664186201E-2</v>
      </c>
      <c r="V39" s="62">
        <f>VLOOKUP($A39,'Occupancy Raw Data'!$B$6:$BE$43,'Occupancy Raw Data'!BE$1,FALSE)</f>
        <v>5.5724058627979103</v>
      </c>
      <c r="X39" s="64">
        <f>VLOOKUP($A39,'ADR Raw Data'!$B$6:$BE$43,'ADR Raw Data'!AG$1,FALSE)</f>
        <v>114.0980494035</v>
      </c>
      <c r="Y39" s="65">
        <f>VLOOKUP($A39,'ADR Raw Data'!$B$6:$BE$43,'ADR Raw Data'!AH$1,FALSE)</f>
        <v>104.260910375046</v>
      </c>
      <c r="Z39" s="65">
        <f>VLOOKUP($A39,'ADR Raw Data'!$B$6:$BE$43,'ADR Raw Data'!AI$1,FALSE)</f>
        <v>106.78496412102901</v>
      </c>
      <c r="AA39" s="65">
        <f>VLOOKUP($A39,'ADR Raw Data'!$B$6:$BE$43,'ADR Raw Data'!AJ$1,FALSE)</f>
        <v>106.573350260235</v>
      </c>
      <c r="AB39" s="65">
        <f>VLOOKUP($A39,'ADR Raw Data'!$B$6:$BE$43,'ADR Raw Data'!AK$1,FALSE)</f>
        <v>109.11641815877999</v>
      </c>
      <c r="AC39" s="66">
        <f>VLOOKUP($A39,'ADR Raw Data'!$B$6:$BE$43,'ADR Raw Data'!AL$1,FALSE)</f>
        <v>108.11144456015199</v>
      </c>
      <c r="AD39" s="65">
        <f>VLOOKUP($A39,'ADR Raw Data'!$B$6:$BE$43,'ADR Raw Data'!AN$1,FALSE)</f>
        <v>133.32757111058899</v>
      </c>
      <c r="AE39" s="65">
        <f>VLOOKUP($A39,'ADR Raw Data'!$B$6:$BE$43,'ADR Raw Data'!AO$1,FALSE)</f>
        <v>137.88252052081799</v>
      </c>
      <c r="AF39" s="66">
        <f>VLOOKUP($A39,'ADR Raw Data'!$B$6:$BE$43,'ADR Raw Data'!AP$1,FALSE)</f>
        <v>135.66127086378799</v>
      </c>
      <c r="AG39" s="67">
        <f>VLOOKUP($A39,'ADR Raw Data'!$B$6:$BE$43,'ADR Raw Data'!AR$1,FALSE)</f>
        <v>117.196926460112</v>
      </c>
      <c r="AI39" s="59">
        <f>VLOOKUP($A39,'ADR Raw Data'!$B$6:$BE$43,'ADR Raw Data'!AT$1,FALSE)</f>
        <v>19.184123905047699</v>
      </c>
      <c r="AJ39" s="60">
        <f>VLOOKUP($A39,'ADR Raw Data'!$B$6:$BE$43,'ADR Raw Data'!AU$1,FALSE)</f>
        <v>20.3289598625487</v>
      </c>
      <c r="AK39" s="60">
        <f>VLOOKUP($A39,'ADR Raw Data'!$B$6:$BE$43,'ADR Raw Data'!AV$1,FALSE)</f>
        <v>20.7189167640894</v>
      </c>
      <c r="AL39" s="60">
        <f>VLOOKUP($A39,'ADR Raw Data'!$B$6:$BE$43,'ADR Raw Data'!AW$1,FALSE)</f>
        <v>19.593736048582599</v>
      </c>
      <c r="AM39" s="60">
        <f>VLOOKUP($A39,'ADR Raw Data'!$B$6:$BE$43,'ADR Raw Data'!AX$1,FALSE)</f>
        <v>18.356408004937698</v>
      </c>
      <c r="AN39" s="61">
        <f>VLOOKUP($A39,'ADR Raw Data'!$B$6:$BE$43,'ADR Raw Data'!AY$1,FALSE)</f>
        <v>19.549794744250299</v>
      </c>
      <c r="AO39" s="60">
        <f>VLOOKUP($A39,'ADR Raw Data'!$B$6:$BE$43,'ADR Raw Data'!BA$1,FALSE)</f>
        <v>18.698665075752199</v>
      </c>
      <c r="AP39" s="60">
        <f>VLOOKUP($A39,'ADR Raw Data'!$B$6:$BE$43,'ADR Raw Data'!BB$1,FALSE)</f>
        <v>17.537980309867201</v>
      </c>
      <c r="AQ39" s="61">
        <f>VLOOKUP($A39,'ADR Raw Data'!$B$6:$BE$43,'ADR Raw Data'!BC$1,FALSE)</f>
        <v>18.067757120468301</v>
      </c>
      <c r="AR39" s="62">
        <f>VLOOKUP($A39,'ADR Raw Data'!$B$6:$BE$43,'ADR Raw Data'!BE$1,FALSE)</f>
        <v>18.445248429038401</v>
      </c>
      <c r="AT39" s="64">
        <f>VLOOKUP($A39,'RevPAR Raw Data'!$B$6:$BE$43,'RevPAR Raw Data'!AG$1,FALSE)</f>
        <v>65.3650375814819</v>
      </c>
      <c r="AU39" s="65">
        <f>VLOOKUP($A39,'RevPAR Raw Data'!$B$6:$BE$43,'RevPAR Raw Data'!AH$1,FALSE)</f>
        <v>60.142123187441697</v>
      </c>
      <c r="AV39" s="65">
        <f>VLOOKUP($A39,'RevPAR Raw Data'!$B$6:$BE$43,'RevPAR Raw Data'!AI$1,FALSE)</f>
        <v>68.546514317546794</v>
      </c>
      <c r="AW39" s="65">
        <f>VLOOKUP($A39,'RevPAR Raw Data'!$B$6:$BE$43,'RevPAR Raw Data'!AJ$1,FALSE)</f>
        <v>69.972876064254294</v>
      </c>
      <c r="AX39" s="65">
        <f>VLOOKUP($A39,'RevPAR Raw Data'!$B$6:$BE$43,'RevPAR Raw Data'!AK$1,FALSE)</f>
        <v>70.885934382067305</v>
      </c>
      <c r="AY39" s="66">
        <f>VLOOKUP($A39,'RevPAR Raw Data'!$B$6:$BE$43,'RevPAR Raw Data'!AL$1,FALSE)</f>
        <v>66.982497106558398</v>
      </c>
      <c r="AZ39" s="65">
        <f>VLOOKUP($A39,'RevPAR Raw Data'!$B$6:$BE$43,'RevPAR Raw Data'!AN$1,FALSE)</f>
        <v>99.107729479845602</v>
      </c>
      <c r="BA39" s="65">
        <f>VLOOKUP($A39,'RevPAR Raw Data'!$B$6:$BE$43,'RevPAR Raw Data'!AO$1,FALSE)</f>
        <v>107.68231400492201</v>
      </c>
      <c r="BB39" s="66">
        <f>VLOOKUP($A39,'RevPAR Raw Data'!$B$6:$BE$43,'RevPAR Raw Data'!AP$1,FALSE)</f>
        <v>103.39502174238299</v>
      </c>
      <c r="BC39" s="67">
        <f>VLOOKUP($A39,'RevPAR Raw Data'!$B$6:$BE$43,'RevPAR Raw Data'!AR$1,FALSE)</f>
        <v>77.386075573937106</v>
      </c>
      <c r="BE39" s="59">
        <f>VLOOKUP($A39,'RevPAR Raw Data'!$B$6:$BE$43,'RevPAR Raw Data'!AT$1,FALSE)</f>
        <v>24.460235099576501</v>
      </c>
      <c r="BF39" s="60">
        <f>VLOOKUP($A39,'RevPAR Raw Data'!$B$6:$BE$43,'RevPAR Raw Data'!AU$1,FALSE)</f>
        <v>30.153341795814701</v>
      </c>
      <c r="BG39" s="60">
        <f>VLOOKUP($A39,'RevPAR Raw Data'!$B$6:$BE$43,'RevPAR Raw Data'!AV$1,FALSE)</f>
        <v>32.8629843597963</v>
      </c>
      <c r="BH39" s="60">
        <f>VLOOKUP($A39,'RevPAR Raw Data'!$B$6:$BE$43,'RevPAR Raw Data'!AW$1,FALSE)</f>
        <v>32.007512517375602</v>
      </c>
      <c r="BI39" s="60">
        <f>VLOOKUP($A39,'RevPAR Raw Data'!$B$6:$BE$43,'RevPAR Raw Data'!AX$1,FALSE)</f>
        <v>29.258378555762</v>
      </c>
      <c r="BJ39" s="61">
        <f>VLOOKUP($A39,'RevPAR Raw Data'!$B$6:$BE$43,'RevPAR Raw Data'!AY$1,FALSE)</f>
        <v>29.7272745508876</v>
      </c>
      <c r="BK39" s="60">
        <f>VLOOKUP($A39,'RevPAR Raw Data'!$B$6:$BE$43,'RevPAR Raw Data'!BA$1,FALSE)</f>
        <v>19.906956206378499</v>
      </c>
      <c r="BL39" s="60">
        <f>VLOOKUP($A39,'RevPAR Raw Data'!$B$6:$BE$43,'RevPAR Raw Data'!BB$1,FALSE)</f>
        <v>16.5596263615904</v>
      </c>
      <c r="BM39" s="61">
        <f>VLOOKUP($A39,'RevPAR Raw Data'!$B$6:$BE$43,'RevPAR Raw Data'!BC$1,FALSE)</f>
        <v>18.1402553346703</v>
      </c>
      <c r="BN39" s="62">
        <f>VLOOKUP($A39,'RevPAR Raw Data'!$B$6:$BE$43,'RevPAR Raw Data'!BE$1,FALSE)</f>
        <v>25.045498396703699</v>
      </c>
    </row>
    <row r="40" spans="1:66" x14ac:dyDescent="0.25">
      <c r="A40" s="81" t="s">
        <v>79</v>
      </c>
      <c r="B40" s="59">
        <f>VLOOKUP($A40,'Occupancy Raw Data'!$B$6:$BE$43,'Occupancy Raw Data'!AG$1,FALSE)</f>
        <v>52.071694599627499</v>
      </c>
      <c r="C40" s="60">
        <f>VLOOKUP($A40,'Occupancy Raw Data'!$B$6:$BE$43,'Occupancy Raw Data'!AH$1,FALSE)</f>
        <v>55.702979515828602</v>
      </c>
      <c r="D40" s="60">
        <f>VLOOKUP($A40,'Occupancy Raw Data'!$B$6:$BE$43,'Occupancy Raw Data'!AI$1,FALSE)</f>
        <v>61.9413407821229</v>
      </c>
      <c r="E40" s="60">
        <f>VLOOKUP($A40,'Occupancy Raw Data'!$B$6:$BE$43,'Occupancy Raw Data'!AJ$1,FALSE)</f>
        <v>64.804469273742995</v>
      </c>
      <c r="F40" s="60">
        <f>VLOOKUP($A40,'Occupancy Raw Data'!$B$6:$BE$43,'Occupancy Raw Data'!AK$1,FALSE)</f>
        <v>61.662011173184297</v>
      </c>
      <c r="G40" s="61">
        <f>VLOOKUP($A40,'Occupancy Raw Data'!$B$6:$BE$43,'Occupancy Raw Data'!AL$1,FALSE)</f>
        <v>59.236499068901303</v>
      </c>
      <c r="H40" s="60">
        <f>VLOOKUP($A40,'Occupancy Raw Data'!$B$6:$BE$43,'Occupancy Raw Data'!AN$1,FALSE)</f>
        <v>73.254189944133998</v>
      </c>
      <c r="I40" s="60">
        <f>VLOOKUP($A40,'Occupancy Raw Data'!$B$6:$BE$43,'Occupancy Raw Data'!AO$1,FALSE)</f>
        <v>80.749534450651694</v>
      </c>
      <c r="J40" s="61">
        <f>VLOOKUP($A40,'Occupancy Raw Data'!$B$6:$BE$43,'Occupancy Raw Data'!AP$1,FALSE)</f>
        <v>77.001862197392896</v>
      </c>
      <c r="K40" s="62">
        <f>VLOOKUP($A40,'Occupancy Raw Data'!$B$6:$BE$43,'Occupancy Raw Data'!AR$1,FALSE)</f>
        <v>64.312317105613104</v>
      </c>
      <c r="M40" s="59">
        <f>VLOOKUP($A40,'Occupancy Raw Data'!$B$6:$BE$43,'Occupancy Raw Data'!AT$1,FALSE)</f>
        <v>-14.585719740358901</v>
      </c>
      <c r="N40" s="60">
        <f>VLOOKUP($A40,'Occupancy Raw Data'!$B$6:$BE$43,'Occupancy Raw Data'!AU$1,FALSE)</f>
        <v>-12.6323475721066</v>
      </c>
      <c r="O40" s="60">
        <f>VLOOKUP($A40,'Occupancy Raw Data'!$B$6:$BE$43,'Occupancy Raw Data'!AV$1,FALSE)</f>
        <v>-10.131712259371801</v>
      </c>
      <c r="P40" s="60">
        <f>VLOOKUP($A40,'Occupancy Raw Data'!$B$6:$BE$43,'Occupancy Raw Data'!AW$1,FALSE)</f>
        <v>-7.6616915422885503</v>
      </c>
      <c r="Q40" s="60">
        <f>VLOOKUP($A40,'Occupancy Raw Data'!$B$6:$BE$43,'Occupancy Raw Data'!AX$1,FALSE)</f>
        <v>-8.3073727933540997</v>
      </c>
      <c r="R40" s="61">
        <f>VLOOKUP($A40,'Occupancy Raw Data'!$B$6:$BE$43,'Occupancy Raw Data'!AY$1,FALSE)</f>
        <v>-10.5392673838149</v>
      </c>
      <c r="S40" s="60">
        <f>VLOOKUP($A40,'Occupancy Raw Data'!$B$6:$BE$43,'Occupancy Raw Data'!BA$1,FALSE)</f>
        <v>-8.3576004659289396</v>
      </c>
      <c r="T40" s="60">
        <f>VLOOKUP($A40,'Occupancy Raw Data'!$B$6:$BE$43,'Occupancy Raw Data'!BB$1,FALSE)</f>
        <v>-4.56671251719394</v>
      </c>
      <c r="U40" s="61">
        <f>VLOOKUP($A40,'Occupancy Raw Data'!$B$6:$BE$43,'Occupancy Raw Data'!BC$1,FALSE)</f>
        <v>-6.4082614231150004</v>
      </c>
      <c r="V40" s="62">
        <f>VLOOKUP($A40,'Occupancy Raw Data'!$B$6:$BE$43,'Occupancy Raw Data'!BE$1,FALSE)</f>
        <v>-9.1677625399210907</v>
      </c>
      <c r="X40" s="64">
        <f>VLOOKUP($A40,'ADR Raw Data'!$B$6:$BE$43,'ADR Raw Data'!AG$1,FALSE)</f>
        <v>124.21161823871201</v>
      </c>
      <c r="Y40" s="65">
        <f>VLOOKUP($A40,'ADR Raw Data'!$B$6:$BE$43,'ADR Raw Data'!AH$1,FALSE)</f>
        <v>112.278549937317</v>
      </c>
      <c r="Z40" s="65">
        <f>VLOOKUP($A40,'ADR Raw Data'!$B$6:$BE$43,'ADR Raw Data'!AI$1,FALSE)</f>
        <v>106.575535512965</v>
      </c>
      <c r="AA40" s="65">
        <f>VLOOKUP($A40,'ADR Raw Data'!$B$6:$BE$43,'ADR Raw Data'!AJ$1,FALSE)</f>
        <v>104.617895114942</v>
      </c>
      <c r="AB40" s="65">
        <f>VLOOKUP($A40,'ADR Raw Data'!$B$6:$BE$43,'ADR Raw Data'!AK$1,FALSE)</f>
        <v>112.46472253680599</v>
      </c>
      <c r="AC40" s="66">
        <f>VLOOKUP($A40,'ADR Raw Data'!$B$6:$BE$43,'ADR Raw Data'!AL$1,FALSE)</f>
        <v>111.54642643822601</v>
      </c>
      <c r="AD40" s="65">
        <f>VLOOKUP($A40,'ADR Raw Data'!$B$6:$BE$43,'ADR Raw Data'!AN$1,FALSE)</f>
        <v>145.713657451541</v>
      </c>
      <c r="AE40" s="65">
        <f>VLOOKUP($A40,'ADR Raw Data'!$B$6:$BE$43,'ADR Raw Data'!AO$1,FALSE)</f>
        <v>152.52871720957</v>
      </c>
      <c r="AF40" s="66">
        <f>VLOOKUP($A40,'ADR Raw Data'!$B$6:$BE$43,'ADR Raw Data'!AP$1,FALSE)</f>
        <v>149.287031438935</v>
      </c>
      <c r="AG40" s="67">
        <f>VLOOKUP($A40,'ADR Raw Data'!$B$6:$BE$43,'ADR Raw Data'!AR$1,FALSE)</f>
        <v>124.45706980351601</v>
      </c>
      <c r="AI40" s="59">
        <f>VLOOKUP($A40,'ADR Raw Data'!$B$6:$BE$43,'ADR Raw Data'!AT$1,FALSE)</f>
        <v>6.9232828587343898</v>
      </c>
      <c r="AJ40" s="60">
        <f>VLOOKUP($A40,'ADR Raw Data'!$B$6:$BE$43,'ADR Raw Data'!AU$1,FALSE)</f>
        <v>3.8055183057753998</v>
      </c>
      <c r="AK40" s="60">
        <f>VLOOKUP($A40,'ADR Raw Data'!$B$6:$BE$43,'ADR Raw Data'!AV$1,FALSE)</f>
        <v>2.5253446583726502</v>
      </c>
      <c r="AL40" s="60">
        <f>VLOOKUP($A40,'ADR Raw Data'!$B$6:$BE$43,'ADR Raw Data'!AW$1,FALSE)</f>
        <v>3.7446371055496601</v>
      </c>
      <c r="AM40" s="60">
        <f>VLOOKUP($A40,'ADR Raw Data'!$B$6:$BE$43,'ADR Raw Data'!AX$1,FALSE)</f>
        <v>9.9960442691840594</v>
      </c>
      <c r="AN40" s="61">
        <f>VLOOKUP($A40,'ADR Raw Data'!$B$6:$BE$43,'ADR Raw Data'!AY$1,FALSE)</f>
        <v>5.22660307043851</v>
      </c>
      <c r="AO40" s="60">
        <f>VLOOKUP($A40,'ADR Raw Data'!$B$6:$BE$43,'ADR Raw Data'!BA$1,FALSE)</f>
        <v>15.6286060234226</v>
      </c>
      <c r="AP40" s="60">
        <f>VLOOKUP($A40,'ADR Raw Data'!$B$6:$BE$43,'ADR Raw Data'!BB$1,FALSE)</f>
        <v>12.7213413982617</v>
      </c>
      <c r="AQ40" s="61">
        <f>VLOOKUP($A40,'ADR Raw Data'!$B$6:$BE$43,'ADR Raw Data'!BC$1,FALSE)</f>
        <v>14.1347443455589</v>
      </c>
      <c r="AR40" s="62">
        <f>VLOOKUP($A40,'ADR Raw Data'!$B$6:$BE$43,'ADR Raw Data'!BE$1,FALSE)</f>
        <v>8.9461215815077502</v>
      </c>
      <c r="AT40" s="64">
        <f>VLOOKUP($A40,'RevPAR Raw Data'!$B$6:$BE$43,'RevPAR Raw Data'!AG$1,FALSE)</f>
        <v>64.6790945065176</v>
      </c>
      <c r="AU40" s="65">
        <f>VLOOKUP($A40,'RevPAR Raw Data'!$B$6:$BE$43,'RevPAR Raw Data'!AH$1,FALSE)</f>
        <v>62.542497672253198</v>
      </c>
      <c r="AV40" s="65">
        <f>VLOOKUP($A40,'RevPAR Raw Data'!$B$6:$BE$43,'RevPAR Raw Data'!AI$1,FALSE)</f>
        <v>66.014315642458101</v>
      </c>
      <c r="AW40" s="65">
        <f>VLOOKUP($A40,'RevPAR Raw Data'!$B$6:$BE$43,'RevPAR Raw Data'!AJ$1,FALSE)</f>
        <v>67.797071694599595</v>
      </c>
      <c r="AX40" s="65">
        <f>VLOOKUP($A40,'RevPAR Raw Data'!$B$6:$BE$43,'RevPAR Raw Data'!AK$1,FALSE)</f>
        <v>69.348009776536301</v>
      </c>
      <c r="AY40" s="66">
        <f>VLOOKUP($A40,'RevPAR Raw Data'!$B$6:$BE$43,'RevPAR Raw Data'!AL$1,FALSE)</f>
        <v>66.076197858472895</v>
      </c>
      <c r="AZ40" s="65">
        <f>VLOOKUP($A40,'RevPAR Raw Data'!$B$6:$BE$43,'RevPAR Raw Data'!AN$1,FALSE)</f>
        <v>106.741359404096</v>
      </c>
      <c r="BA40" s="65">
        <f>VLOOKUP($A40,'RevPAR Raw Data'!$B$6:$BE$43,'RevPAR Raw Data'!AO$1,FALSE)</f>
        <v>123.166229050279</v>
      </c>
      <c r="BB40" s="66">
        <f>VLOOKUP($A40,'RevPAR Raw Data'!$B$6:$BE$43,'RevPAR Raw Data'!AP$1,FALSE)</f>
        <v>114.953794227188</v>
      </c>
      <c r="BC40" s="67">
        <f>VLOOKUP($A40,'RevPAR Raw Data'!$B$6:$BE$43,'RevPAR Raw Data'!AR$1,FALSE)</f>
        <v>80.041225392391496</v>
      </c>
      <c r="BE40" s="59">
        <f>VLOOKUP($A40,'RevPAR Raw Data'!$B$6:$BE$43,'RevPAR Raw Data'!AT$1,FALSE)</f>
        <v>-8.6722475162318204</v>
      </c>
      <c r="BF40" s="60">
        <f>VLOOKUP($A40,'RevPAR Raw Data'!$B$6:$BE$43,'RevPAR Raw Data'!AU$1,FALSE)</f>
        <v>-9.3075555656368891</v>
      </c>
      <c r="BG40" s="60">
        <f>VLOOKUP($A40,'RevPAR Raw Data'!$B$6:$BE$43,'RevPAR Raw Data'!AV$1,FALSE)</f>
        <v>-7.8622282553429104</v>
      </c>
      <c r="BH40" s="60">
        <f>VLOOKUP($A40,'RevPAR Raw Data'!$B$6:$BE$43,'RevPAR Raw Data'!AW$1,FALSE)</f>
        <v>-4.2039569811441799</v>
      </c>
      <c r="BI40" s="60">
        <f>VLOOKUP($A40,'RevPAR Raw Data'!$B$6:$BE$43,'RevPAR Raw Data'!AX$1,FALSE)</f>
        <v>0.85826281380013003</v>
      </c>
      <c r="BJ40" s="61">
        <f>VLOOKUP($A40,'RevPAR Raw Data'!$B$6:$BE$43,'RevPAR Raw Data'!AY$1,FALSE)</f>
        <v>-5.8635099860606203</v>
      </c>
      <c r="BK40" s="60">
        <f>VLOOKUP($A40,'RevPAR Raw Data'!$B$6:$BE$43,'RevPAR Raw Data'!BA$1,FALSE)</f>
        <v>5.96482910766189</v>
      </c>
      <c r="BL40" s="60">
        <f>VLOOKUP($A40,'RevPAR Raw Data'!$B$6:$BE$43,'RevPAR Raw Data'!BB$1,FALSE)</f>
        <v>7.5736817910783598</v>
      </c>
      <c r="BM40" s="61">
        <f>VLOOKUP($A40,'RevPAR Raw Data'!$B$6:$BE$43,'RevPAR Raw Data'!BC$1,FALSE)</f>
        <v>6.8206915532915104</v>
      </c>
      <c r="BN40" s="62">
        <f>VLOOKUP($A40,'RevPAR Raw Data'!$B$6:$BE$43,'RevPAR Raw Data'!BE$1,FALSE)</f>
        <v>-1.0418001415386</v>
      </c>
    </row>
    <row r="41" spans="1:66" x14ac:dyDescent="0.25">
      <c r="A41" s="81" t="s">
        <v>80</v>
      </c>
      <c r="B41" s="59">
        <f>VLOOKUP($A41,'Occupancy Raw Data'!$B$6:$BE$43,'Occupancy Raw Data'!AG$1,FALSE)</f>
        <v>53.373155305692102</v>
      </c>
      <c r="C41" s="60">
        <f>VLOOKUP($A41,'Occupancy Raw Data'!$B$6:$BE$43,'Occupancy Raw Data'!AH$1,FALSE)</f>
        <v>55.024595924103998</v>
      </c>
      <c r="D41" s="60">
        <f>VLOOKUP($A41,'Occupancy Raw Data'!$B$6:$BE$43,'Occupancy Raw Data'!AI$1,FALSE)</f>
        <v>60.541110330288099</v>
      </c>
      <c r="E41" s="60">
        <f>VLOOKUP($A41,'Occupancy Raw Data'!$B$6:$BE$43,'Occupancy Raw Data'!AJ$1,FALSE)</f>
        <v>63.369641602248699</v>
      </c>
      <c r="F41" s="60">
        <f>VLOOKUP($A41,'Occupancy Raw Data'!$B$6:$BE$43,'Occupancy Raw Data'!AK$1,FALSE)</f>
        <v>60.874912157413902</v>
      </c>
      <c r="G41" s="61">
        <f>VLOOKUP($A41,'Occupancy Raw Data'!$B$6:$BE$43,'Occupancy Raw Data'!AL$1,FALSE)</f>
        <v>58.636683063949398</v>
      </c>
      <c r="H41" s="60">
        <f>VLOOKUP($A41,'Occupancy Raw Data'!$B$6:$BE$43,'Occupancy Raw Data'!AN$1,FALSE)</f>
        <v>71.293042867181995</v>
      </c>
      <c r="I41" s="60">
        <f>VLOOKUP($A41,'Occupancy Raw Data'!$B$6:$BE$43,'Occupancy Raw Data'!AO$1,FALSE)</f>
        <v>77.090653548840393</v>
      </c>
      <c r="J41" s="61">
        <f>VLOOKUP($A41,'Occupancy Raw Data'!$B$6:$BE$43,'Occupancy Raw Data'!AP$1,FALSE)</f>
        <v>74.191848208011194</v>
      </c>
      <c r="K41" s="62">
        <f>VLOOKUP($A41,'Occupancy Raw Data'!$B$6:$BE$43,'Occupancy Raw Data'!AR$1,FALSE)</f>
        <v>63.0810159622527</v>
      </c>
      <c r="M41" s="59">
        <f>VLOOKUP($A41,'Occupancy Raw Data'!$B$6:$BE$43,'Occupancy Raw Data'!AT$1,FALSE)</f>
        <v>-5.7939099060409598</v>
      </c>
      <c r="N41" s="60">
        <f>VLOOKUP($A41,'Occupancy Raw Data'!$B$6:$BE$43,'Occupancy Raw Data'!AU$1,FALSE)</f>
        <v>-4.8341266977503698</v>
      </c>
      <c r="O41" s="60">
        <f>VLOOKUP($A41,'Occupancy Raw Data'!$B$6:$BE$43,'Occupancy Raw Data'!AV$1,FALSE)</f>
        <v>-3.3244049699587501</v>
      </c>
      <c r="P41" s="60">
        <f>VLOOKUP($A41,'Occupancy Raw Data'!$B$6:$BE$43,'Occupancy Raw Data'!AW$1,FALSE)</f>
        <v>-2.3111413258232201</v>
      </c>
      <c r="Q41" s="60">
        <f>VLOOKUP($A41,'Occupancy Raw Data'!$B$6:$BE$43,'Occupancy Raw Data'!AX$1,FALSE)</f>
        <v>-4.83419678108024</v>
      </c>
      <c r="R41" s="61">
        <f>VLOOKUP($A41,'Occupancy Raw Data'!$B$6:$BE$43,'Occupancy Raw Data'!AY$1,FALSE)</f>
        <v>-4.1678901805563804</v>
      </c>
      <c r="S41" s="60">
        <f>VLOOKUP($A41,'Occupancy Raw Data'!$B$6:$BE$43,'Occupancy Raw Data'!BA$1,FALSE)</f>
        <v>-7.29320795356848</v>
      </c>
      <c r="T41" s="60">
        <f>VLOOKUP($A41,'Occupancy Raw Data'!$B$6:$BE$43,'Occupancy Raw Data'!BB$1,FALSE)</f>
        <v>-7.3393129757779398</v>
      </c>
      <c r="U41" s="61">
        <f>VLOOKUP($A41,'Occupancy Raw Data'!$B$6:$BE$43,'Occupancy Raw Data'!BC$1,FALSE)</f>
        <v>-7.31716689148708</v>
      </c>
      <c r="V41" s="62">
        <f>VLOOKUP($A41,'Occupancy Raw Data'!$B$6:$BE$43,'Occupancy Raw Data'!BE$1,FALSE)</f>
        <v>-5.24977551751111</v>
      </c>
      <c r="X41" s="64">
        <f>VLOOKUP($A41,'ADR Raw Data'!$B$6:$BE$43,'ADR Raw Data'!AG$1,FALSE)</f>
        <v>137.849318630678</v>
      </c>
      <c r="Y41" s="65">
        <f>VLOOKUP($A41,'ADR Raw Data'!$B$6:$BE$43,'ADR Raw Data'!AH$1,FALSE)</f>
        <v>123.64311941251501</v>
      </c>
      <c r="Z41" s="65">
        <f>VLOOKUP($A41,'ADR Raw Data'!$B$6:$BE$43,'ADR Raw Data'!AI$1,FALSE)</f>
        <v>119.902704585026</v>
      </c>
      <c r="AA41" s="65">
        <f>VLOOKUP($A41,'ADR Raw Data'!$B$6:$BE$43,'ADR Raw Data'!AJ$1,FALSE)</f>
        <v>121.64462711394501</v>
      </c>
      <c r="AB41" s="65">
        <f>VLOOKUP($A41,'ADR Raw Data'!$B$6:$BE$43,'ADR Raw Data'!AK$1,FALSE)</f>
        <v>125.66588455988401</v>
      </c>
      <c r="AC41" s="66">
        <f>VLOOKUP($A41,'ADR Raw Data'!$B$6:$BE$43,'ADR Raw Data'!AL$1,FALSE)</f>
        <v>125.44497003834999</v>
      </c>
      <c r="AD41" s="65">
        <f>VLOOKUP($A41,'ADR Raw Data'!$B$6:$BE$43,'ADR Raw Data'!AN$1,FALSE)</f>
        <v>169.46747905372101</v>
      </c>
      <c r="AE41" s="65">
        <f>VLOOKUP($A41,'ADR Raw Data'!$B$6:$BE$43,'ADR Raw Data'!AO$1,FALSE)</f>
        <v>179.59421376481299</v>
      </c>
      <c r="AF41" s="66">
        <f>VLOOKUP($A41,'ADR Raw Data'!$B$6:$BE$43,'ADR Raw Data'!AP$1,FALSE)</f>
        <v>174.72868103244099</v>
      </c>
      <c r="AG41" s="67">
        <f>VLOOKUP($A41,'ADR Raw Data'!$B$6:$BE$43,'ADR Raw Data'!AR$1,FALSE)</f>
        <v>142.00621071059101</v>
      </c>
      <c r="AI41" s="59">
        <f>VLOOKUP($A41,'ADR Raw Data'!$B$6:$BE$43,'ADR Raw Data'!AT$1,FALSE)</f>
        <v>8.3947881983768795</v>
      </c>
      <c r="AJ41" s="60">
        <f>VLOOKUP($A41,'ADR Raw Data'!$B$6:$BE$43,'ADR Raw Data'!AU$1,FALSE)</f>
        <v>9.69329799180713</v>
      </c>
      <c r="AK41" s="60">
        <f>VLOOKUP($A41,'ADR Raw Data'!$B$6:$BE$43,'ADR Raw Data'!AV$1,FALSE)</f>
        <v>6.9790725242415803</v>
      </c>
      <c r="AL41" s="60">
        <f>VLOOKUP($A41,'ADR Raw Data'!$B$6:$BE$43,'ADR Raw Data'!AW$1,FALSE)</f>
        <v>7.1762050787483798</v>
      </c>
      <c r="AM41" s="60">
        <f>VLOOKUP($A41,'ADR Raw Data'!$B$6:$BE$43,'ADR Raw Data'!AX$1,FALSE)</f>
        <v>9.4485686913252298</v>
      </c>
      <c r="AN41" s="61">
        <f>VLOOKUP($A41,'ADR Raw Data'!$B$6:$BE$43,'ADR Raw Data'!AY$1,FALSE)</f>
        <v>8.2644786457617005</v>
      </c>
      <c r="AO41" s="60">
        <f>VLOOKUP($A41,'ADR Raw Data'!$B$6:$BE$43,'ADR Raw Data'!BA$1,FALSE)</f>
        <v>11.7324387640361</v>
      </c>
      <c r="AP41" s="60">
        <f>VLOOKUP($A41,'ADR Raw Data'!$B$6:$BE$43,'ADR Raw Data'!BB$1,FALSE)</f>
        <v>13.127820689752101</v>
      </c>
      <c r="AQ41" s="61">
        <f>VLOOKUP($A41,'ADR Raw Data'!$B$6:$BE$43,'ADR Raw Data'!BC$1,FALSE)</f>
        <v>12.4726289767039</v>
      </c>
      <c r="AR41" s="62">
        <f>VLOOKUP($A41,'ADR Raw Data'!$B$6:$BE$43,'ADR Raw Data'!BE$1,FALSE)</f>
        <v>9.7142070058306302</v>
      </c>
      <c r="AT41" s="64">
        <f>VLOOKUP($A41,'RevPAR Raw Data'!$B$6:$BE$43,'RevPAR Raw Data'!AG$1,FALSE)</f>
        <v>73.574530920590306</v>
      </c>
      <c r="AU41" s="65">
        <f>VLOOKUP($A41,'RevPAR Raw Data'!$B$6:$BE$43,'RevPAR Raw Data'!AH$1,FALSE)</f>
        <v>68.034126844694299</v>
      </c>
      <c r="AV41" s="65">
        <f>VLOOKUP($A41,'RevPAR Raw Data'!$B$6:$BE$43,'RevPAR Raw Data'!AI$1,FALSE)</f>
        <v>72.590428671820007</v>
      </c>
      <c r="AW41" s="65">
        <f>VLOOKUP($A41,'RevPAR Raw Data'!$B$6:$BE$43,'RevPAR Raw Data'!AJ$1,FALSE)</f>
        <v>77.085764230498896</v>
      </c>
      <c r="AX41" s="65">
        <f>VLOOKUP($A41,'RevPAR Raw Data'!$B$6:$BE$43,'RevPAR Raw Data'!AK$1,FALSE)</f>
        <v>76.498996837666894</v>
      </c>
      <c r="AY41" s="66">
        <f>VLOOKUP($A41,'RevPAR Raw Data'!$B$6:$BE$43,'RevPAR Raw Data'!AL$1,FALSE)</f>
        <v>73.556769501054106</v>
      </c>
      <c r="AZ41" s="65">
        <f>VLOOKUP($A41,'RevPAR Raw Data'!$B$6:$BE$43,'RevPAR Raw Data'!AN$1,FALSE)</f>
        <v>120.818522487702</v>
      </c>
      <c r="BA41" s="65">
        <f>VLOOKUP($A41,'RevPAR Raw Data'!$B$6:$BE$43,'RevPAR Raw Data'!AO$1,FALSE)</f>
        <v>138.450353127196</v>
      </c>
      <c r="BB41" s="66">
        <f>VLOOKUP($A41,'RevPAR Raw Data'!$B$6:$BE$43,'RevPAR Raw Data'!AP$1,FALSE)</f>
        <v>129.63443780744899</v>
      </c>
      <c r="BC41" s="67">
        <f>VLOOKUP($A41,'RevPAR Raw Data'!$B$6:$BE$43,'RevPAR Raw Data'!AR$1,FALSE)</f>
        <v>89.578960445738304</v>
      </c>
      <c r="BE41" s="59">
        <f>VLOOKUP($A41,'RevPAR Raw Data'!$B$6:$BE$43,'RevPAR Raw Data'!AT$1,FALSE)</f>
        <v>2.1144918273189899</v>
      </c>
      <c r="BF41" s="60">
        <f>VLOOKUP($A41,'RevPAR Raw Data'!$B$6:$BE$43,'RevPAR Raw Data'!AU$1,FALSE)</f>
        <v>4.3905849879423098</v>
      </c>
      <c r="BG41" s="60">
        <f>VLOOKUP($A41,'RevPAR Raw Data'!$B$6:$BE$43,'RevPAR Raw Data'!AV$1,FALSE)</f>
        <v>3.4226549204299102</v>
      </c>
      <c r="BH41" s="60">
        <f>VLOOKUP($A41,'RevPAR Raw Data'!$B$6:$BE$43,'RevPAR Raw Data'!AW$1,FALSE)</f>
        <v>4.6992115117243802</v>
      </c>
      <c r="BI41" s="60">
        <f>VLOOKUP($A41,'RevPAR Raw Data'!$B$6:$BE$43,'RevPAR Raw Data'!AX$1,FALSE)</f>
        <v>4.1576095067107897</v>
      </c>
      <c r="BJ41" s="61">
        <f>VLOOKUP($A41,'RevPAR Raw Data'!$B$6:$BE$43,'RevPAR Raw Data'!AY$1,FALSE)</f>
        <v>3.7521340712544302</v>
      </c>
      <c r="BK41" s="60">
        <f>VLOOKUP($A41,'RevPAR Raw Data'!$B$6:$BE$43,'RevPAR Raw Data'!BA$1,FALSE)</f>
        <v>3.58355965338143</v>
      </c>
      <c r="BL41" s="60">
        <f>VLOOKUP($A41,'RevPAR Raw Data'!$B$6:$BE$43,'RevPAR Raw Data'!BB$1,FALSE)</f>
        <v>4.8250158666543301</v>
      </c>
      <c r="BM41" s="61">
        <f>VLOOKUP($A41,'RevPAR Raw Data'!$B$6:$BE$43,'RevPAR Raw Data'!BC$1,FALSE)</f>
        <v>4.2428190072354601</v>
      </c>
      <c r="BN41" s="62">
        <f>VLOOKUP($A41,'RevPAR Raw Data'!$B$6:$BE$43,'RevPAR Raw Data'!BE$1,FALSE)</f>
        <v>3.9544574272070698</v>
      </c>
    </row>
    <row r="42" spans="1:66" x14ac:dyDescent="0.25">
      <c r="A42" s="81" t="s">
        <v>81</v>
      </c>
      <c r="B42" s="59">
        <f>VLOOKUP($A42,'Occupancy Raw Data'!$B$6:$BE$43,'Occupancy Raw Data'!AG$1,FALSE)</f>
        <v>66.367367192843602</v>
      </c>
      <c r="C42" s="60">
        <f>VLOOKUP($A42,'Occupancy Raw Data'!$B$6:$BE$43,'Occupancy Raw Data'!AH$1,FALSE)</f>
        <v>64.090768880007502</v>
      </c>
      <c r="D42" s="60">
        <f>VLOOKUP($A42,'Occupancy Raw Data'!$B$6:$BE$43,'Occupancy Raw Data'!AI$1,FALSE)</f>
        <v>67.329640706516599</v>
      </c>
      <c r="E42" s="60">
        <f>VLOOKUP($A42,'Occupancy Raw Data'!$B$6:$BE$43,'Occupancy Raw Data'!AJ$1,FALSE)</f>
        <v>69.619955841593395</v>
      </c>
      <c r="F42" s="60">
        <f>VLOOKUP($A42,'Occupancy Raw Data'!$B$6:$BE$43,'Occupancy Raw Data'!AK$1,FALSE)</f>
        <v>69.578347616586896</v>
      </c>
      <c r="G42" s="61">
        <f>VLOOKUP($A42,'Occupancy Raw Data'!$B$6:$BE$43,'Occupancy Raw Data'!AL$1,FALSE)</f>
        <v>67.3965248002404</v>
      </c>
      <c r="H42" s="60">
        <f>VLOOKUP($A42,'Occupancy Raw Data'!$B$6:$BE$43,'Occupancy Raw Data'!AN$1,FALSE)</f>
        <v>81.018596192176304</v>
      </c>
      <c r="I42" s="60">
        <f>VLOOKUP($A42,'Occupancy Raw Data'!$B$6:$BE$43,'Occupancy Raw Data'!AO$1,FALSE)</f>
        <v>86.680670295082805</v>
      </c>
      <c r="J42" s="61">
        <f>VLOOKUP($A42,'Occupancy Raw Data'!$B$6:$BE$43,'Occupancy Raw Data'!AP$1,FALSE)</f>
        <v>83.849633243629498</v>
      </c>
      <c r="K42" s="62">
        <f>VLOOKUP($A42,'Occupancy Raw Data'!$B$6:$BE$43,'Occupancy Raw Data'!AR$1,FALSE)</f>
        <v>72.095831568294003</v>
      </c>
      <c r="M42" s="59">
        <f>VLOOKUP($A42,'Occupancy Raw Data'!$B$6:$BE$43,'Occupancy Raw Data'!AT$1,FALSE)</f>
        <v>-0.132024515684775</v>
      </c>
      <c r="N42" s="60">
        <f>VLOOKUP($A42,'Occupancy Raw Data'!$B$6:$BE$43,'Occupancy Raw Data'!AU$1,FALSE)</f>
        <v>3.7530016543139699</v>
      </c>
      <c r="O42" s="60">
        <f>VLOOKUP($A42,'Occupancy Raw Data'!$B$6:$BE$43,'Occupancy Raw Data'!AV$1,FALSE)</f>
        <v>3.5117154986792301</v>
      </c>
      <c r="P42" s="60">
        <f>VLOOKUP($A42,'Occupancy Raw Data'!$B$6:$BE$43,'Occupancy Raw Data'!AW$1,FALSE)</f>
        <v>5.2055505786888396</v>
      </c>
      <c r="Q42" s="60">
        <f>VLOOKUP($A42,'Occupancy Raw Data'!$B$6:$BE$43,'Occupancy Raw Data'!AX$1,FALSE)</f>
        <v>1.58096710283182</v>
      </c>
      <c r="R42" s="61">
        <f>VLOOKUP($A42,'Occupancy Raw Data'!$B$6:$BE$43,'Occupancy Raw Data'!AY$1,FALSE)</f>
        <v>2.7562698587800298</v>
      </c>
      <c r="S42" s="60">
        <f>VLOOKUP($A42,'Occupancy Raw Data'!$B$6:$BE$43,'Occupancy Raw Data'!BA$1,FALSE)</f>
        <v>-5.2263006186114698</v>
      </c>
      <c r="T42" s="60">
        <f>VLOOKUP($A42,'Occupancy Raw Data'!$B$6:$BE$43,'Occupancy Raw Data'!BB$1,FALSE)</f>
        <v>-4.1945096159617101</v>
      </c>
      <c r="U42" s="61">
        <f>VLOOKUP($A42,'Occupancy Raw Data'!$B$6:$BE$43,'Occupancy Raw Data'!BC$1,FALSE)</f>
        <v>-4.6957771743756096</v>
      </c>
      <c r="V42" s="62">
        <f>VLOOKUP($A42,'Occupancy Raw Data'!$B$6:$BE$43,'Occupancy Raw Data'!BE$1,FALSE)</f>
        <v>0.151845000166797</v>
      </c>
      <c r="X42" s="64">
        <f>VLOOKUP($A42,'ADR Raw Data'!$B$6:$BE$43,'ADR Raw Data'!AG$1,FALSE)</f>
        <v>139.22636368229001</v>
      </c>
      <c r="Y42" s="65">
        <f>VLOOKUP($A42,'ADR Raw Data'!$B$6:$BE$43,'ADR Raw Data'!AH$1,FALSE)</f>
        <v>121.4699785511</v>
      </c>
      <c r="Z42" s="65">
        <f>VLOOKUP($A42,'ADR Raw Data'!$B$6:$BE$43,'ADR Raw Data'!AI$1,FALSE)</f>
        <v>121.397386610361</v>
      </c>
      <c r="AA42" s="65">
        <f>VLOOKUP($A42,'ADR Raw Data'!$B$6:$BE$43,'ADR Raw Data'!AJ$1,FALSE)</f>
        <v>124.89023298631101</v>
      </c>
      <c r="AB42" s="65">
        <f>VLOOKUP($A42,'ADR Raw Data'!$B$6:$BE$43,'ADR Raw Data'!AK$1,FALSE)</f>
        <v>126.889538474893</v>
      </c>
      <c r="AC42" s="66">
        <f>VLOOKUP($A42,'ADR Raw Data'!$B$6:$BE$43,'ADR Raw Data'!AL$1,FALSE)</f>
        <v>126.77837584175801</v>
      </c>
      <c r="AD42" s="65">
        <f>VLOOKUP($A42,'ADR Raw Data'!$B$6:$BE$43,'ADR Raw Data'!AN$1,FALSE)</f>
        <v>175.49121151377</v>
      </c>
      <c r="AE42" s="65">
        <f>VLOOKUP($A42,'ADR Raw Data'!$B$6:$BE$43,'ADR Raw Data'!AO$1,FALSE)</f>
        <v>189.281659079295</v>
      </c>
      <c r="AF42" s="66">
        <f>VLOOKUP($A42,'ADR Raw Data'!$B$6:$BE$43,'ADR Raw Data'!AP$1,FALSE)</f>
        <v>182.619240536722</v>
      </c>
      <c r="AG42" s="67">
        <f>VLOOKUP($A42,'ADR Raw Data'!$B$6:$BE$43,'ADR Raw Data'!AR$1,FALSE)</f>
        <v>145.32773810315001</v>
      </c>
      <c r="AI42" s="59">
        <f>VLOOKUP($A42,'ADR Raw Data'!$B$6:$BE$43,'ADR Raw Data'!AT$1,FALSE)</f>
        <v>8.7179065048782807</v>
      </c>
      <c r="AJ42" s="60">
        <f>VLOOKUP($A42,'ADR Raw Data'!$B$6:$BE$43,'ADR Raw Data'!AU$1,FALSE)</f>
        <v>8.3624257343730406</v>
      </c>
      <c r="AK42" s="60">
        <f>VLOOKUP($A42,'ADR Raw Data'!$B$6:$BE$43,'ADR Raw Data'!AV$1,FALSE)</f>
        <v>6.9902919244092798</v>
      </c>
      <c r="AL42" s="60">
        <f>VLOOKUP($A42,'ADR Raw Data'!$B$6:$BE$43,'ADR Raw Data'!AW$1,FALSE)</f>
        <v>9.5360409260107009</v>
      </c>
      <c r="AM42" s="60">
        <f>VLOOKUP($A42,'ADR Raw Data'!$B$6:$BE$43,'ADR Raw Data'!AX$1,FALSE)</f>
        <v>7.04687742420401</v>
      </c>
      <c r="AN42" s="61">
        <f>VLOOKUP($A42,'ADR Raw Data'!$B$6:$BE$43,'ADR Raw Data'!AY$1,FALSE)</f>
        <v>8.0473111048227999</v>
      </c>
      <c r="AO42" s="60">
        <f>VLOOKUP($A42,'ADR Raw Data'!$B$6:$BE$43,'ADR Raw Data'!BA$1,FALSE)</f>
        <v>5.8756474621419699</v>
      </c>
      <c r="AP42" s="60">
        <f>VLOOKUP($A42,'ADR Raw Data'!$B$6:$BE$43,'ADR Raw Data'!BB$1,FALSE)</f>
        <v>6.7127800806291296</v>
      </c>
      <c r="AQ42" s="61">
        <f>VLOOKUP($A42,'ADR Raw Data'!$B$6:$BE$43,'ADR Raw Data'!BC$1,FALSE)</f>
        <v>6.3419523669554803</v>
      </c>
      <c r="AR42" s="62">
        <f>VLOOKUP($A42,'ADR Raw Data'!$B$6:$BE$43,'ADR Raw Data'!BE$1,FALSE)</f>
        <v>6.6002895778786002</v>
      </c>
      <c r="AT42" s="64">
        <f>VLOOKUP($A42,'RevPAR Raw Data'!$B$6:$BE$43,'RevPAR Raw Data'!AG$1,FALSE)</f>
        <v>92.400872014269794</v>
      </c>
      <c r="AU42" s="65">
        <f>VLOOKUP($A42,'RevPAR Raw Data'!$B$6:$BE$43,'RevPAR Raw Data'!AH$1,FALSE)</f>
        <v>77.851043211780606</v>
      </c>
      <c r="AV42" s="65">
        <f>VLOOKUP($A42,'RevPAR Raw Data'!$B$6:$BE$43,'RevPAR Raw Data'!AI$1,FALSE)</f>
        <v>81.736424231857598</v>
      </c>
      <c r="AW42" s="65">
        <f>VLOOKUP($A42,'RevPAR Raw Data'!$B$6:$BE$43,'RevPAR Raw Data'!AJ$1,FALSE)</f>
        <v>86.948525055533494</v>
      </c>
      <c r="AX42" s="65">
        <f>VLOOKUP($A42,'RevPAR Raw Data'!$B$6:$BE$43,'RevPAR Raw Data'!AK$1,FALSE)</f>
        <v>88.287644169144102</v>
      </c>
      <c r="AY42" s="66">
        <f>VLOOKUP($A42,'RevPAR Raw Data'!$B$6:$BE$43,'RevPAR Raw Data'!AL$1,FALSE)</f>
        <v>85.444219515532595</v>
      </c>
      <c r="AZ42" s="65">
        <f>VLOOKUP($A42,'RevPAR Raw Data'!$B$6:$BE$43,'RevPAR Raw Data'!AN$1,FALSE)</f>
        <v>142.18051600909999</v>
      </c>
      <c r="BA42" s="65">
        <f>VLOOKUP($A42,'RevPAR Raw Data'!$B$6:$BE$43,'RevPAR Raw Data'!AO$1,FALSE)</f>
        <v>164.07061083558699</v>
      </c>
      <c r="BB42" s="66">
        <f>VLOOKUP($A42,'RevPAR Raw Data'!$B$6:$BE$43,'RevPAR Raw Data'!AP$1,FALSE)</f>
        <v>153.12556342234299</v>
      </c>
      <c r="BC42" s="67">
        <f>VLOOKUP($A42,'RevPAR Raw Data'!$B$6:$BE$43,'RevPAR Raw Data'!AR$1,FALSE)</f>
        <v>104.77524128485901</v>
      </c>
      <c r="BE42" s="59">
        <f>VLOOKUP($A42,'RevPAR Raw Data'!$B$6:$BE$43,'RevPAR Raw Data'!AT$1,FALSE)</f>
        <v>8.5743722153525805</v>
      </c>
      <c r="BF42" s="60">
        <f>VLOOKUP($A42,'RevPAR Raw Data'!$B$6:$BE$43,'RevPAR Raw Data'!AU$1,FALSE)</f>
        <v>12.429269364838801</v>
      </c>
      <c r="BG42" s="60">
        <f>VLOOKUP($A42,'RevPAR Raw Data'!$B$6:$BE$43,'RevPAR Raw Data'!AV$1,FALSE)</f>
        <v>10.7474865880009</v>
      </c>
      <c r="BH42" s="60">
        <f>VLOOKUP($A42,'RevPAR Raw Data'!$B$6:$BE$43,'RevPAR Raw Data'!AW$1,FALSE)</f>
        <v>15.2379949383075</v>
      </c>
      <c r="BI42" s="60">
        <f>VLOOKUP($A42,'RevPAR Raw Data'!$B$6:$BE$43,'RevPAR Raw Data'!AX$1,FALSE)</f>
        <v>8.7392533408893804</v>
      </c>
      <c r="BJ42" s="61">
        <f>VLOOKUP($A42,'RevPAR Raw Data'!$B$6:$BE$43,'RevPAR Raw Data'!AY$1,FALSE)</f>
        <v>11.0253865740273</v>
      </c>
      <c r="BK42" s="60">
        <f>VLOOKUP($A42,'RevPAR Raw Data'!$B$6:$BE$43,'RevPAR Raw Data'!BA$1,FALSE)</f>
        <v>0.342267843869142</v>
      </c>
      <c r="BL42" s="60">
        <f>VLOOKUP($A42,'RevPAR Raw Data'!$B$6:$BE$43,'RevPAR Raw Data'!BB$1,FALSE)</f>
        <v>2.23670225868706</v>
      </c>
      <c r="BM42" s="61">
        <f>VLOOKUP($A42,'RevPAR Raw Data'!$B$6:$BE$43,'RevPAR Raw Data'!BC$1,FALSE)</f>
        <v>1.3483712409226001</v>
      </c>
      <c r="BN42" s="62">
        <f>VLOOKUP($A42,'RevPAR Raw Data'!$B$6:$BE$43,'RevPAR Raw Data'!BE$1,FALSE)</f>
        <v>6.7621567877659396</v>
      </c>
    </row>
    <row r="43" spans="1:66" x14ac:dyDescent="0.25">
      <c r="A43" s="82" t="s">
        <v>82</v>
      </c>
      <c r="B43" s="59">
        <f>VLOOKUP($A43,'Occupancy Raw Data'!$B$6:$BE$43,'Occupancy Raw Data'!AG$1,FALSE)</f>
        <v>63.919283142586998</v>
      </c>
      <c r="C43" s="60">
        <f>VLOOKUP($A43,'Occupancy Raw Data'!$B$6:$BE$43,'Occupancy Raw Data'!AH$1,FALSE)</f>
        <v>67.659955347265495</v>
      </c>
      <c r="D43" s="60">
        <f>VLOOKUP($A43,'Occupancy Raw Data'!$B$6:$BE$43,'Occupancy Raw Data'!AI$1,FALSE)</f>
        <v>75.600901100227205</v>
      </c>
      <c r="E43" s="60">
        <f>VLOOKUP($A43,'Occupancy Raw Data'!$B$6:$BE$43,'Occupancy Raw Data'!AJ$1,FALSE)</f>
        <v>76.676488927328606</v>
      </c>
      <c r="F43" s="60">
        <f>VLOOKUP($A43,'Occupancy Raw Data'!$B$6:$BE$43,'Occupancy Raw Data'!AK$1,FALSE)</f>
        <v>73.596556509845698</v>
      </c>
      <c r="G43" s="61">
        <f>VLOOKUP($A43,'Occupancy Raw Data'!$B$6:$BE$43,'Occupancy Raw Data'!AL$1,FALSE)</f>
        <v>71.490637005450793</v>
      </c>
      <c r="H43" s="60">
        <f>VLOOKUP($A43,'Occupancy Raw Data'!$B$6:$BE$43,'Occupancy Raw Data'!AN$1,FALSE)</f>
        <v>78.518917070619693</v>
      </c>
      <c r="I43" s="60">
        <f>VLOOKUP($A43,'Occupancy Raw Data'!$B$6:$BE$43,'Occupancy Raw Data'!AO$1,FALSE)</f>
        <v>83.472956936259195</v>
      </c>
      <c r="J43" s="61">
        <f>VLOOKUP($A43,'Occupancy Raw Data'!$B$6:$BE$43,'Occupancy Raw Data'!AP$1,FALSE)</f>
        <v>80.995937003439394</v>
      </c>
      <c r="K43" s="62">
        <f>VLOOKUP($A43,'Occupancy Raw Data'!$B$6:$BE$43,'Occupancy Raw Data'!AR$1,FALSE)</f>
        <v>74.206437004876094</v>
      </c>
      <c r="M43" s="59">
        <f>VLOOKUP($A43,'Occupancy Raw Data'!$B$6:$BE$43,'Occupancy Raw Data'!AT$1,FALSE)</f>
        <v>31.837545425603299</v>
      </c>
      <c r="N43" s="60">
        <f>VLOOKUP($A43,'Occupancy Raw Data'!$B$6:$BE$43,'Occupancy Raw Data'!AU$1,FALSE)</f>
        <v>43.604496497186702</v>
      </c>
      <c r="O43" s="60">
        <f>VLOOKUP($A43,'Occupancy Raw Data'!$B$6:$BE$43,'Occupancy Raw Data'!AV$1,FALSE)</f>
        <v>50.518496604805001</v>
      </c>
      <c r="P43" s="60">
        <f>VLOOKUP($A43,'Occupancy Raw Data'!$B$6:$BE$43,'Occupancy Raw Data'!AW$1,FALSE)</f>
        <v>46.777489115945002</v>
      </c>
      <c r="Q43" s="60">
        <f>VLOOKUP($A43,'Occupancy Raw Data'!$B$6:$BE$43,'Occupancy Raw Data'!AX$1,FALSE)</f>
        <v>39.534743405925497</v>
      </c>
      <c r="R43" s="61">
        <f>VLOOKUP($A43,'Occupancy Raw Data'!$B$6:$BE$43,'Occupancy Raw Data'!AY$1,FALSE)</f>
        <v>42.519500675664801</v>
      </c>
      <c r="S43" s="60">
        <f>VLOOKUP($A43,'Occupancy Raw Data'!$B$6:$BE$43,'Occupancy Raw Data'!BA$1,FALSE)</f>
        <v>25.020472132136302</v>
      </c>
      <c r="T43" s="60">
        <f>VLOOKUP($A43,'Occupancy Raw Data'!$B$6:$BE$43,'Occupancy Raw Data'!BB$1,FALSE)</f>
        <v>23.518605455387199</v>
      </c>
      <c r="U43" s="61">
        <f>VLOOKUP($A43,'Occupancy Raw Data'!$B$6:$BE$43,'Occupancy Raw Data'!BC$1,FALSE)</f>
        <v>24.242041087634899</v>
      </c>
      <c r="V43" s="62">
        <f>VLOOKUP($A43,'Occupancy Raw Data'!$B$6:$BE$43,'Occupancy Raw Data'!BE$1,FALSE)</f>
        <v>36.267878926748502</v>
      </c>
      <c r="X43" s="64">
        <f>VLOOKUP($A43,'ADR Raw Data'!$B$6:$BE$43,'ADR Raw Data'!AG$1,FALSE)</f>
        <v>129.929983794202</v>
      </c>
      <c r="Y43" s="65">
        <f>VLOOKUP($A43,'ADR Raw Data'!$B$6:$BE$43,'ADR Raw Data'!AH$1,FALSE)</f>
        <v>143.22058043610701</v>
      </c>
      <c r="Z43" s="65">
        <f>VLOOKUP($A43,'ADR Raw Data'!$B$6:$BE$43,'ADR Raw Data'!AI$1,FALSE)</f>
        <v>150.07618859164799</v>
      </c>
      <c r="AA43" s="65">
        <f>VLOOKUP($A43,'ADR Raw Data'!$B$6:$BE$43,'ADR Raw Data'!AJ$1,FALSE)</f>
        <v>148.61268892022099</v>
      </c>
      <c r="AB43" s="65">
        <f>VLOOKUP($A43,'ADR Raw Data'!$B$6:$BE$43,'ADR Raw Data'!AK$1,FALSE)</f>
        <v>139.99327808144301</v>
      </c>
      <c r="AC43" s="66">
        <f>VLOOKUP($A43,'ADR Raw Data'!$B$6:$BE$43,'ADR Raw Data'!AL$1,FALSE)</f>
        <v>142.786102143882</v>
      </c>
      <c r="AD43" s="65">
        <f>VLOOKUP($A43,'ADR Raw Data'!$B$6:$BE$43,'ADR Raw Data'!AN$1,FALSE)</f>
        <v>133.89765550851999</v>
      </c>
      <c r="AE43" s="65">
        <f>VLOOKUP($A43,'ADR Raw Data'!$B$6:$BE$43,'ADR Raw Data'!AO$1,FALSE)</f>
        <v>137.14640592526499</v>
      </c>
      <c r="AF43" s="66">
        <f>VLOOKUP($A43,'ADR Raw Data'!$B$6:$BE$43,'ADR Raw Data'!AP$1,FALSE)</f>
        <v>135.57170740338299</v>
      </c>
      <c r="AG43" s="67">
        <f>VLOOKUP($A43,'ADR Raw Data'!$B$6:$BE$43,'ADR Raw Data'!AR$1,FALSE)</f>
        <v>140.536252417691</v>
      </c>
      <c r="AI43" s="59">
        <f>VLOOKUP($A43,'ADR Raw Data'!$B$6:$BE$43,'ADR Raw Data'!AT$1,FALSE)</f>
        <v>33.541112310734299</v>
      </c>
      <c r="AJ43" s="60">
        <f>VLOOKUP($A43,'ADR Raw Data'!$B$6:$BE$43,'ADR Raw Data'!AU$1,FALSE)</f>
        <v>43.995853324551199</v>
      </c>
      <c r="AK43" s="60">
        <f>VLOOKUP($A43,'ADR Raw Data'!$B$6:$BE$43,'ADR Raw Data'!AV$1,FALSE)</f>
        <v>46.970497247111901</v>
      </c>
      <c r="AL43" s="60">
        <f>VLOOKUP($A43,'ADR Raw Data'!$B$6:$BE$43,'ADR Raw Data'!AW$1,FALSE)</f>
        <v>45.4295655928155</v>
      </c>
      <c r="AM43" s="60">
        <f>VLOOKUP($A43,'ADR Raw Data'!$B$6:$BE$43,'ADR Raw Data'!AX$1,FALSE)</f>
        <v>39.242236944181499</v>
      </c>
      <c r="AN43" s="61">
        <f>VLOOKUP($A43,'ADR Raw Data'!$B$6:$BE$43,'ADR Raw Data'!AY$1,FALSE)</f>
        <v>42.2616939204771</v>
      </c>
      <c r="AO43" s="60">
        <f>VLOOKUP($A43,'ADR Raw Data'!$B$6:$BE$43,'ADR Raw Data'!BA$1,FALSE)</f>
        <v>29.735197136586301</v>
      </c>
      <c r="AP43" s="60">
        <f>VLOOKUP($A43,'ADR Raw Data'!$B$6:$BE$43,'ADR Raw Data'!BB$1,FALSE)</f>
        <v>30.3198923149919</v>
      </c>
      <c r="AQ43" s="61">
        <f>VLOOKUP($A43,'ADR Raw Data'!$B$6:$BE$43,'ADR Raw Data'!BC$1,FALSE)</f>
        <v>30.031687877390699</v>
      </c>
      <c r="AR43" s="62">
        <f>VLOOKUP($A43,'ADR Raw Data'!$B$6:$BE$43,'ADR Raw Data'!BE$1,FALSE)</f>
        <v>38.187333923926403</v>
      </c>
      <c r="AT43" s="64">
        <f>VLOOKUP($A43,'RevPAR Raw Data'!$B$6:$BE$43,'RevPAR Raw Data'!AG$1,FALSE)</f>
        <v>83.050314228533395</v>
      </c>
      <c r="AU43" s="65">
        <f>VLOOKUP($A43,'RevPAR Raw Data'!$B$6:$BE$43,'RevPAR Raw Data'!AH$1,FALSE)</f>
        <v>96.902980771164707</v>
      </c>
      <c r="AV43" s="65">
        <f>VLOOKUP($A43,'RevPAR Raw Data'!$B$6:$BE$43,'RevPAR Raw Data'!AI$1,FALSE)</f>
        <v>113.458950912162</v>
      </c>
      <c r="AW43" s="65">
        <f>VLOOKUP($A43,'RevPAR Raw Data'!$B$6:$BE$43,'RevPAR Raw Data'!AJ$1,FALSE)</f>
        <v>113.95099196451901</v>
      </c>
      <c r="AX43" s="65">
        <f>VLOOKUP($A43,'RevPAR Raw Data'!$B$6:$BE$43,'RevPAR Raw Data'!AK$1,FALSE)</f>
        <v>103.030232013194</v>
      </c>
      <c r="AY43" s="66">
        <f>VLOOKUP($A43,'RevPAR Raw Data'!$B$6:$BE$43,'RevPAR Raw Data'!AL$1,FALSE)</f>
        <v>102.078693977914</v>
      </c>
      <c r="AZ43" s="65">
        <f>VLOOKUP($A43,'RevPAR Raw Data'!$B$6:$BE$43,'RevPAR Raw Data'!AN$1,FALSE)</f>
        <v>105.134989088239</v>
      </c>
      <c r="BA43" s="65">
        <f>VLOOKUP($A43,'RevPAR Raw Data'!$B$6:$BE$43,'RevPAR Raw Data'!AO$1,FALSE)</f>
        <v>114.480160357624</v>
      </c>
      <c r="BB43" s="66">
        <f>VLOOKUP($A43,'RevPAR Raw Data'!$B$6:$BE$43,'RevPAR Raw Data'!AP$1,FALSE)</f>
        <v>109.80757472293099</v>
      </c>
      <c r="BC43" s="67">
        <f>VLOOKUP($A43,'RevPAR Raw Data'!$B$6:$BE$43,'RevPAR Raw Data'!AR$1,FALSE)</f>
        <v>104.286945619348</v>
      </c>
      <c r="BE43" s="59">
        <f>VLOOKUP($A43,'RevPAR Raw Data'!$B$6:$BE$43,'RevPAR Raw Data'!AT$1,FALSE)</f>
        <v>76.057324604520403</v>
      </c>
      <c r="BF43" s="60">
        <f>VLOOKUP($A43,'RevPAR Raw Data'!$B$6:$BE$43,'RevPAR Raw Data'!AU$1,FALSE)</f>
        <v>106.784520143549</v>
      </c>
      <c r="BG43" s="60">
        <f>VLOOKUP($A43,'RevPAR Raw Data'!$B$6:$BE$43,'RevPAR Raw Data'!AV$1,FALSE)</f>
        <v>121.21778290895899</v>
      </c>
      <c r="BH43" s="60">
        <f>VLOOKUP($A43,'RevPAR Raw Data'!$B$6:$BE$43,'RevPAR Raw Data'!AW$1,FALSE)</f>
        <v>113.457864809361</v>
      </c>
      <c r="BI43" s="60">
        <f>VLOOKUP($A43,'RevPAR Raw Data'!$B$6:$BE$43,'RevPAR Raw Data'!AX$1,FALSE)</f>
        <v>94.291298032734502</v>
      </c>
      <c r="BJ43" s="61">
        <f>VLOOKUP($A43,'RevPAR Raw Data'!$B$6:$BE$43,'RevPAR Raw Data'!AY$1,FALSE)</f>
        <v>102.75065582820601</v>
      </c>
      <c r="BK43" s="60">
        <f>VLOOKUP($A43,'RevPAR Raw Data'!$B$6:$BE$43,'RevPAR Raw Data'!BA$1,FALSE)</f>
        <v>62.195555981718002</v>
      </c>
      <c r="BL43" s="60">
        <f>VLOOKUP($A43,'RevPAR Raw Data'!$B$6:$BE$43,'RevPAR Raw Data'!BB$1,FALSE)</f>
        <v>60.969313618440403</v>
      </c>
      <c r="BM43" s="61">
        <f>VLOOKUP($A43,'RevPAR Raw Data'!$B$6:$BE$43,'RevPAR Raw Data'!BC$1,FALSE)</f>
        <v>61.554023079573099</v>
      </c>
      <c r="BN43" s="62">
        <f>VLOOKUP($A43,'RevPAR Raw Data'!$B$6:$BE$43,'RevPAR Raw Data'!BE$1,FALSE)</f>
        <v>88.304948883557799</v>
      </c>
    </row>
    <row r="44" spans="1:66" x14ac:dyDescent="0.25">
      <c r="A44" s="81" t="s">
        <v>83</v>
      </c>
      <c r="B44" s="59">
        <f>VLOOKUP($A44,'Occupancy Raw Data'!$B$6:$BE$43,'Occupancy Raw Data'!AG$1,FALSE)</f>
        <v>52.150013915947603</v>
      </c>
      <c r="C44" s="60">
        <f>VLOOKUP($A44,'Occupancy Raw Data'!$B$6:$BE$43,'Occupancy Raw Data'!AH$1,FALSE)</f>
        <v>53.279525002319303</v>
      </c>
      <c r="D44" s="60">
        <f>VLOOKUP($A44,'Occupancy Raw Data'!$B$6:$BE$43,'Occupancy Raw Data'!AI$1,FALSE)</f>
        <v>59.3654327859727</v>
      </c>
      <c r="E44" s="60">
        <f>VLOOKUP($A44,'Occupancy Raw Data'!$B$6:$BE$43,'Occupancy Raw Data'!AJ$1,FALSE)</f>
        <v>63.148251229242</v>
      </c>
      <c r="F44" s="60">
        <f>VLOOKUP($A44,'Occupancy Raw Data'!$B$6:$BE$43,'Occupancy Raw Data'!AK$1,FALSE)</f>
        <v>62.974301883291503</v>
      </c>
      <c r="G44" s="61">
        <f>VLOOKUP($A44,'Occupancy Raw Data'!$B$6:$BE$43,'Occupancy Raw Data'!AL$1,FALSE)</f>
        <v>58.183504963354601</v>
      </c>
      <c r="H44" s="60">
        <f>VLOOKUP($A44,'Occupancy Raw Data'!$B$6:$BE$43,'Occupancy Raw Data'!AN$1,FALSE)</f>
        <v>74.6126727896836</v>
      </c>
      <c r="I44" s="60">
        <f>VLOOKUP($A44,'Occupancy Raw Data'!$B$6:$BE$43,'Occupancy Raw Data'!AO$1,FALSE)</f>
        <v>79.156229705909595</v>
      </c>
      <c r="J44" s="61">
        <f>VLOOKUP($A44,'Occupancy Raw Data'!$B$6:$BE$43,'Occupancy Raw Data'!AP$1,FALSE)</f>
        <v>76.884451247796605</v>
      </c>
      <c r="K44" s="62">
        <f>VLOOKUP($A44,'Occupancy Raw Data'!$B$6:$BE$43,'Occupancy Raw Data'!AR$1,FALSE)</f>
        <v>63.5266324731952</v>
      </c>
      <c r="M44" s="59">
        <f>VLOOKUP($A44,'Occupancy Raw Data'!$B$6:$BE$43,'Occupancy Raw Data'!AT$1,FALSE)</f>
        <v>0.51272693754336895</v>
      </c>
      <c r="N44" s="60">
        <f>VLOOKUP($A44,'Occupancy Raw Data'!$B$6:$BE$43,'Occupancy Raw Data'!AU$1,FALSE)</f>
        <v>4.9662900580501299</v>
      </c>
      <c r="O44" s="60">
        <f>VLOOKUP($A44,'Occupancy Raw Data'!$B$6:$BE$43,'Occupancy Raw Data'!AV$1,FALSE)</f>
        <v>6.15924624825427</v>
      </c>
      <c r="P44" s="60">
        <f>VLOOKUP($A44,'Occupancy Raw Data'!$B$6:$BE$43,'Occupancy Raw Data'!AW$1,FALSE)</f>
        <v>5.9270502055083698</v>
      </c>
      <c r="Q44" s="60">
        <f>VLOOKUP($A44,'Occupancy Raw Data'!$B$6:$BE$43,'Occupancy Raw Data'!AX$1,FALSE)</f>
        <v>-0.75353184255275196</v>
      </c>
      <c r="R44" s="61">
        <f>VLOOKUP($A44,'Occupancy Raw Data'!$B$6:$BE$43,'Occupancy Raw Data'!AY$1,FALSE)</f>
        <v>3.2973754117374798</v>
      </c>
      <c r="S44" s="60">
        <f>VLOOKUP($A44,'Occupancy Raw Data'!$B$6:$BE$43,'Occupancy Raw Data'!BA$1,FALSE)</f>
        <v>-2.6840309506622702</v>
      </c>
      <c r="T44" s="60">
        <f>VLOOKUP($A44,'Occupancy Raw Data'!$B$6:$BE$43,'Occupancy Raw Data'!BB$1,FALSE)</f>
        <v>-1.39217583892983</v>
      </c>
      <c r="U44" s="61">
        <f>VLOOKUP($A44,'Occupancy Raw Data'!$B$6:$BE$43,'Occupancy Raw Data'!BC$1,FALSE)</f>
        <v>-2.02327369335968</v>
      </c>
      <c r="V44" s="62">
        <f>VLOOKUP($A44,'Occupancy Raw Data'!$B$6:$BE$43,'Occupancy Raw Data'!BE$1,FALSE)</f>
        <v>1.39337983749855</v>
      </c>
      <c r="X44" s="64">
        <f>VLOOKUP($A44,'ADR Raw Data'!$B$6:$BE$43,'ADR Raw Data'!AG$1,FALSE)</f>
        <v>97.282639982210299</v>
      </c>
      <c r="Y44" s="65">
        <f>VLOOKUP($A44,'ADR Raw Data'!$B$6:$BE$43,'ADR Raw Data'!AH$1,FALSE)</f>
        <v>95.237733327529099</v>
      </c>
      <c r="Z44" s="65">
        <f>VLOOKUP($A44,'ADR Raw Data'!$B$6:$BE$43,'ADR Raw Data'!AI$1,FALSE)</f>
        <v>98.205059774964795</v>
      </c>
      <c r="AA44" s="65">
        <f>VLOOKUP($A44,'ADR Raw Data'!$B$6:$BE$43,'ADR Raw Data'!AJ$1,FALSE)</f>
        <v>98.556130679105195</v>
      </c>
      <c r="AB44" s="65">
        <f>VLOOKUP($A44,'ADR Raw Data'!$B$6:$BE$43,'ADR Raw Data'!AK$1,FALSE)</f>
        <v>101.02855701237399</v>
      </c>
      <c r="AC44" s="66">
        <f>VLOOKUP($A44,'ADR Raw Data'!$B$6:$BE$43,'ADR Raw Data'!AL$1,FALSE)</f>
        <v>98.183663100325205</v>
      </c>
      <c r="AD44" s="65">
        <f>VLOOKUP($A44,'ADR Raw Data'!$B$6:$BE$43,'ADR Raw Data'!AN$1,FALSE)</f>
        <v>121.329968915138</v>
      </c>
      <c r="AE44" s="65">
        <f>VLOOKUP($A44,'ADR Raw Data'!$B$6:$BE$43,'ADR Raw Data'!AO$1,FALSE)</f>
        <v>124.68439098713699</v>
      </c>
      <c r="AF44" s="66">
        <f>VLOOKUP($A44,'ADR Raw Data'!$B$6:$BE$43,'ADR Raw Data'!AP$1,FALSE)</f>
        <v>123.05673811068</v>
      </c>
      <c r="AG44" s="67">
        <f>VLOOKUP($A44,'ADR Raw Data'!$B$6:$BE$43,'ADR Raw Data'!AR$1,FALSE)</f>
        <v>106.78456749299799</v>
      </c>
      <c r="AI44" s="59">
        <f>VLOOKUP($A44,'ADR Raw Data'!$B$6:$BE$43,'ADR Raw Data'!AT$1,FALSE)</f>
        <v>8.4447393549012908</v>
      </c>
      <c r="AJ44" s="60">
        <f>VLOOKUP($A44,'ADR Raw Data'!$B$6:$BE$43,'ADR Raw Data'!AU$1,FALSE)</f>
        <v>10.233991886319201</v>
      </c>
      <c r="AK44" s="60">
        <f>VLOOKUP($A44,'ADR Raw Data'!$B$6:$BE$43,'ADR Raw Data'!AV$1,FALSE)</f>
        <v>11.161502487678</v>
      </c>
      <c r="AL44" s="60">
        <f>VLOOKUP($A44,'ADR Raw Data'!$B$6:$BE$43,'ADR Raw Data'!AW$1,FALSE)</f>
        <v>9.1335789521732291</v>
      </c>
      <c r="AM44" s="60">
        <f>VLOOKUP($A44,'ADR Raw Data'!$B$6:$BE$43,'ADR Raw Data'!AX$1,FALSE)</f>
        <v>7.9899375326614104</v>
      </c>
      <c r="AN44" s="61">
        <f>VLOOKUP($A44,'ADR Raw Data'!$B$6:$BE$43,'ADR Raw Data'!AY$1,FALSE)</f>
        <v>9.2950676402944108</v>
      </c>
      <c r="AO44" s="60">
        <f>VLOOKUP($A44,'ADR Raw Data'!$B$6:$BE$43,'ADR Raw Data'!BA$1,FALSE)</f>
        <v>11.2733310680975</v>
      </c>
      <c r="AP44" s="60">
        <f>VLOOKUP($A44,'ADR Raw Data'!$B$6:$BE$43,'ADR Raw Data'!BB$1,FALSE)</f>
        <v>12.277635952090799</v>
      </c>
      <c r="AQ44" s="61">
        <f>VLOOKUP($A44,'ADR Raw Data'!$B$6:$BE$43,'ADR Raw Data'!BC$1,FALSE)</f>
        <v>11.801640830282601</v>
      </c>
      <c r="AR44" s="62">
        <f>VLOOKUP($A44,'ADR Raw Data'!$B$6:$BE$43,'ADR Raw Data'!BE$1,FALSE)</f>
        <v>10.003129964993001</v>
      </c>
      <c r="AT44" s="64">
        <f>VLOOKUP($A44,'RevPAR Raw Data'!$B$6:$BE$43,'RevPAR Raw Data'!AG$1,FALSE)</f>
        <v>50.732910288523897</v>
      </c>
      <c r="AU44" s="65">
        <f>VLOOKUP($A44,'RevPAR Raw Data'!$B$6:$BE$43,'RevPAR Raw Data'!AH$1,FALSE)</f>
        <v>50.742211939883099</v>
      </c>
      <c r="AV44" s="65">
        <f>VLOOKUP($A44,'RevPAR Raw Data'!$B$6:$BE$43,'RevPAR Raw Data'!AI$1,FALSE)</f>
        <v>58.299858753130998</v>
      </c>
      <c r="AW44" s="65">
        <f>VLOOKUP($A44,'RevPAR Raw Data'!$B$6:$BE$43,'RevPAR Raw Data'!AJ$1,FALSE)</f>
        <v>62.236473003061498</v>
      </c>
      <c r="AX44" s="65">
        <f>VLOOKUP($A44,'RevPAR Raw Data'!$B$6:$BE$43,'RevPAR Raw Data'!AK$1,FALSE)</f>
        <v>63.622028481306202</v>
      </c>
      <c r="AY44" s="66">
        <f>VLOOKUP($A44,'RevPAR Raw Data'!$B$6:$BE$43,'RevPAR Raw Data'!AL$1,FALSE)</f>
        <v>57.1266964931811</v>
      </c>
      <c r="AZ44" s="65">
        <f>VLOOKUP($A44,'RevPAR Raw Data'!$B$6:$BE$43,'RevPAR Raw Data'!AN$1,FALSE)</f>
        <v>90.527532702477004</v>
      </c>
      <c r="BA44" s="65">
        <f>VLOOKUP($A44,'RevPAR Raw Data'!$B$6:$BE$43,'RevPAR Raw Data'!AO$1,FALSE)</f>
        <v>98.695462937192602</v>
      </c>
      <c r="BB44" s="66">
        <f>VLOOKUP($A44,'RevPAR Raw Data'!$B$6:$BE$43,'RevPAR Raw Data'!AP$1,FALSE)</f>
        <v>94.611497819834796</v>
      </c>
      <c r="BC44" s="67">
        <f>VLOOKUP($A44,'RevPAR Raw Data'!$B$6:$BE$43,'RevPAR Raw Data'!AR$1,FALSE)</f>
        <v>67.836639729367903</v>
      </c>
      <c r="BE44" s="59">
        <f>VLOOKUP($A44,'RevPAR Raw Data'!$B$6:$BE$43,'RevPAR Raw Data'!AT$1,FALSE)</f>
        <v>9.0007647459225595</v>
      </c>
      <c r="BF44" s="60">
        <f>VLOOKUP($A44,'RevPAR Raw Data'!$B$6:$BE$43,'RevPAR Raw Data'!AU$1,FALSE)</f>
        <v>15.708531665961299</v>
      </c>
      <c r="BG44" s="60">
        <f>VLOOKUP($A44,'RevPAR Raw Data'!$B$6:$BE$43,'RevPAR Raw Data'!AV$1,FALSE)</f>
        <v>18.008213159153399</v>
      </c>
      <c r="BH44" s="60">
        <f>VLOOKUP($A44,'RevPAR Raw Data'!$B$6:$BE$43,'RevPAR Raw Data'!AW$1,FALSE)</f>
        <v>15.601980967736599</v>
      </c>
      <c r="BI44" s="60">
        <f>VLOOKUP($A44,'RevPAR Raw Data'!$B$6:$BE$43,'RevPAR Raw Data'!AX$1,FALSE)</f>
        <v>7.1761989665999799</v>
      </c>
      <c r="BJ44" s="61">
        <f>VLOOKUP($A44,'RevPAR Raw Data'!$B$6:$BE$43,'RevPAR Raw Data'!AY$1,FALSE)</f>
        <v>12.8989363269073</v>
      </c>
      <c r="BK44" s="60">
        <f>VLOOKUP($A44,'RevPAR Raw Data'!$B$6:$BE$43,'RevPAR Raw Data'!BA$1,FALSE)</f>
        <v>8.2867204223969004</v>
      </c>
      <c r="BL44" s="60">
        <f>VLOOKUP($A44,'RevPAR Raw Data'!$B$6:$BE$43,'RevPAR Raw Data'!BB$1,FALSE)</f>
        <v>10.7145338318442</v>
      </c>
      <c r="BM44" s="61">
        <f>VLOOKUP($A44,'RevPAR Raw Data'!$B$6:$BE$43,'RevPAR Raw Data'!BC$1,FALSE)</f>
        <v>9.5395876426190203</v>
      </c>
      <c r="BN44" s="62">
        <f>VLOOKUP($A44,'RevPAR Raw Data'!$B$6:$BE$43,'RevPAR Raw Data'!BE$1,FALSE)</f>
        <v>11.535891398542599</v>
      </c>
    </row>
    <row r="45" spans="1:66" x14ac:dyDescent="0.25">
      <c r="A45" s="83" t="s">
        <v>84</v>
      </c>
      <c r="B45" s="59">
        <f>VLOOKUP($A45,'Occupancy Raw Data'!$B$6:$BE$43,'Occupancy Raw Data'!AG$1,FALSE)</f>
        <v>47.637695805962601</v>
      </c>
      <c r="C45" s="60">
        <f>VLOOKUP($A45,'Occupancy Raw Data'!$B$6:$BE$43,'Occupancy Raw Data'!AH$1,FALSE)</f>
        <v>55.0088428499242</v>
      </c>
      <c r="D45" s="60">
        <f>VLOOKUP($A45,'Occupancy Raw Data'!$B$6:$BE$43,'Occupancy Raw Data'!AI$1,FALSE)</f>
        <v>61.173572511369301</v>
      </c>
      <c r="E45" s="60">
        <f>VLOOKUP($A45,'Occupancy Raw Data'!$B$6:$BE$43,'Occupancy Raw Data'!AJ$1,FALSE)</f>
        <v>64.249621020717498</v>
      </c>
      <c r="F45" s="60">
        <f>VLOOKUP($A45,'Occupancy Raw Data'!$B$6:$BE$43,'Occupancy Raw Data'!AK$1,FALSE)</f>
        <v>61.5904497220818</v>
      </c>
      <c r="G45" s="61">
        <f>VLOOKUP($A45,'Occupancy Raw Data'!$B$6:$BE$43,'Occupancy Raw Data'!AL$1,FALSE)</f>
        <v>57.932036382011098</v>
      </c>
      <c r="H45" s="60">
        <f>VLOOKUP($A45,'Occupancy Raw Data'!$B$6:$BE$43,'Occupancy Raw Data'!AN$1,FALSE)</f>
        <v>67.016169782718507</v>
      </c>
      <c r="I45" s="60">
        <f>VLOOKUP($A45,'Occupancy Raw Data'!$B$6:$BE$43,'Occupancy Raw Data'!AO$1,FALSE)</f>
        <v>69.1258211217786</v>
      </c>
      <c r="J45" s="61">
        <f>VLOOKUP($A45,'Occupancy Raw Data'!$B$6:$BE$43,'Occupancy Raw Data'!AP$1,FALSE)</f>
        <v>68.070995452248596</v>
      </c>
      <c r="K45" s="62">
        <f>VLOOKUP($A45,'Occupancy Raw Data'!$B$6:$BE$43,'Occupancy Raw Data'!AR$1,FALSE)</f>
        <v>60.828881830650403</v>
      </c>
      <c r="M45" s="59">
        <f>VLOOKUP($A45,'Occupancy Raw Data'!$B$6:$BE$43,'Occupancy Raw Data'!AT$1,FALSE)</f>
        <v>-2.81861183877235</v>
      </c>
      <c r="N45" s="60">
        <f>VLOOKUP($A45,'Occupancy Raw Data'!$B$6:$BE$43,'Occupancy Raw Data'!AU$1,FALSE)</f>
        <v>2.0650595107353901E-2</v>
      </c>
      <c r="O45" s="60">
        <f>VLOOKUP($A45,'Occupancy Raw Data'!$B$6:$BE$43,'Occupancy Raw Data'!AV$1,FALSE)</f>
        <v>-2.7434347880407599</v>
      </c>
      <c r="P45" s="60">
        <f>VLOOKUP($A45,'Occupancy Raw Data'!$B$6:$BE$43,'Occupancy Raw Data'!AW$1,FALSE)</f>
        <v>0.48004042445679601</v>
      </c>
      <c r="Q45" s="60">
        <f>VLOOKUP($A45,'Occupancy Raw Data'!$B$6:$BE$43,'Occupancy Raw Data'!AX$1,FALSE)</f>
        <v>1.2588749668125401</v>
      </c>
      <c r="R45" s="61">
        <f>VLOOKUP($A45,'Occupancy Raw Data'!$B$6:$BE$43,'Occupancy Raw Data'!AY$1,FALSE)</f>
        <v>-0.693645097623667</v>
      </c>
      <c r="S45" s="60">
        <f>VLOOKUP($A45,'Occupancy Raw Data'!$B$6:$BE$43,'Occupancy Raw Data'!BA$1,FALSE)</f>
        <v>-1.9233460070389501</v>
      </c>
      <c r="T45" s="60">
        <f>VLOOKUP($A45,'Occupancy Raw Data'!$B$6:$BE$43,'Occupancy Raw Data'!BB$1,FALSE)</f>
        <v>-3.6659165654616501</v>
      </c>
      <c r="U45" s="61">
        <f>VLOOKUP($A45,'Occupancy Raw Data'!$B$6:$BE$43,'Occupancy Raw Data'!BC$1,FALSE)</f>
        <v>-2.8159393624078102</v>
      </c>
      <c r="V45" s="62">
        <f>VLOOKUP($A45,'Occupancy Raw Data'!$B$6:$BE$43,'Occupancy Raw Data'!BE$1,FALSE)</f>
        <v>-1.3822181356622001</v>
      </c>
      <c r="X45" s="64">
        <f>VLOOKUP($A45,'ADR Raw Data'!$B$6:$BE$43,'ADR Raw Data'!AG$1,FALSE)</f>
        <v>89.846910633784105</v>
      </c>
      <c r="Y45" s="65">
        <f>VLOOKUP($A45,'ADR Raw Data'!$B$6:$BE$43,'ADR Raw Data'!AH$1,FALSE)</f>
        <v>91.338120335285296</v>
      </c>
      <c r="Z45" s="65">
        <f>VLOOKUP($A45,'ADR Raw Data'!$B$6:$BE$43,'ADR Raw Data'!AI$1,FALSE)</f>
        <v>94.569901910170302</v>
      </c>
      <c r="AA45" s="65">
        <f>VLOOKUP($A45,'ADR Raw Data'!$B$6:$BE$43,'ADR Raw Data'!AJ$1,FALSE)</f>
        <v>96.889196814785606</v>
      </c>
      <c r="AB45" s="65">
        <f>VLOOKUP($A45,'ADR Raw Data'!$B$6:$BE$43,'ADR Raw Data'!AK$1,FALSE)</f>
        <v>99.906581889037</v>
      </c>
      <c r="AC45" s="66">
        <f>VLOOKUP($A45,'ADR Raw Data'!$B$6:$BE$43,'ADR Raw Data'!AL$1,FALSE)</f>
        <v>94.828595913561102</v>
      </c>
      <c r="AD45" s="65">
        <f>VLOOKUP($A45,'ADR Raw Data'!$B$6:$BE$43,'ADR Raw Data'!AN$1,FALSE)</f>
        <v>114.00324693685199</v>
      </c>
      <c r="AE45" s="65">
        <f>VLOOKUP($A45,'ADR Raw Data'!$B$6:$BE$43,'ADR Raw Data'!AO$1,FALSE)</f>
        <v>115.238713450292</v>
      </c>
      <c r="AF45" s="66">
        <f>VLOOKUP($A45,'ADR Raw Data'!$B$6:$BE$43,'ADR Raw Data'!AP$1,FALSE)</f>
        <v>114.630552565649</v>
      </c>
      <c r="AG45" s="67">
        <f>VLOOKUP($A45,'ADR Raw Data'!$B$6:$BE$43,'ADR Raw Data'!AR$1,FALSE)</f>
        <v>101.159887707118</v>
      </c>
      <c r="AI45" s="59">
        <f>VLOOKUP($A45,'ADR Raw Data'!$B$6:$BE$43,'ADR Raw Data'!AT$1,FALSE)</f>
        <v>7.8481498703559698</v>
      </c>
      <c r="AJ45" s="60">
        <f>VLOOKUP($A45,'ADR Raw Data'!$B$6:$BE$43,'ADR Raw Data'!AU$1,FALSE)</f>
        <v>11.026348163848599</v>
      </c>
      <c r="AK45" s="60">
        <f>VLOOKUP($A45,'ADR Raw Data'!$B$6:$BE$43,'ADR Raw Data'!AV$1,FALSE)</f>
        <v>12.5987297909662</v>
      </c>
      <c r="AL45" s="60">
        <f>VLOOKUP($A45,'ADR Raw Data'!$B$6:$BE$43,'ADR Raw Data'!AW$1,FALSE)</f>
        <v>13.925029660411299</v>
      </c>
      <c r="AM45" s="60">
        <f>VLOOKUP($A45,'ADR Raw Data'!$B$6:$BE$43,'ADR Raw Data'!AX$1,FALSE)</f>
        <v>14.4183623523978</v>
      </c>
      <c r="AN45" s="61">
        <f>VLOOKUP($A45,'ADR Raw Data'!$B$6:$BE$43,'ADR Raw Data'!AY$1,FALSE)</f>
        <v>12.255524752912301</v>
      </c>
      <c r="AO45" s="60">
        <f>VLOOKUP($A45,'ADR Raw Data'!$B$6:$BE$43,'ADR Raw Data'!BA$1,FALSE)</f>
        <v>18.348248833174001</v>
      </c>
      <c r="AP45" s="60">
        <f>VLOOKUP($A45,'ADR Raw Data'!$B$6:$BE$43,'ADR Raw Data'!BB$1,FALSE)</f>
        <v>16.7029681604781</v>
      </c>
      <c r="AQ45" s="61">
        <f>VLOOKUP($A45,'ADR Raw Data'!$B$6:$BE$43,'ADR Raw Data'!BC$1,FALSE)</f>
        <v>17.489635023406301</v>
      </c>
      <c r="AR45" s="62">
        <f>VLOOKUP($A45,'ADR Raw Data'!$B$6:$BE$43,'ADR Raw Data'!BE$1,FALSE)</f>
        <v>14.017712973501901</v>
      </c>
      <c r="AT45" s="64">
        <f>VLOOKUP($A45,'RevPAR Raw Data'!$B$6:$BE$43,'RevPAR Raw Data'!AG$1,FALSE)</f>
        <v>42.800997978777097</v>
      </c>
      <c r="AU45" s="65">
        <f>VLOOKUP($A45,'RevPAR Raw Data'!$B$6:$BE$43,'RevPAR Raw Data'!AH$1,FALSE)</f>
        <v>50.244043077311701</v>
      </c>
      <c r="AV45" s="65">
        <f>VLOOKUP($A45,'RevPAR Raw Data'!$B$6:$BE$43,'RevPAR Raw Data'!AI$1,FALSE)</f>
        <v>57.851787518948903</v>
      </c>
      <c r="AW45" s="65">
        <f>VLOOKUP($A45,'RevPAR Raw Data'!$B$6:$BE$43,'RevPAR Raw Data'!AJ$1,FALSE)</f>
        <v>62.250941763516899</v>
      </c>
      <c r="AX45" s="65">
        <f>VLOOKUP($A45,'RevPAR Raw Data'!$B$6:$BE$43,'RevPAR Raw Data'!AK$1,FALSE)</f>
        <v>61.532913087417803</v>
      </c>
      <c r="AY45" s="66">
        <f>VLOOKUP($A45,'RevPAR Raw Data'!$B$6:$BE$43,'RevPAR Raw Data'!AL$1,FALSE)</f>
        <v>54.936136685194498</v>
      </c>
      <c r="AZ45" s="65">
        <f>VLOOKUP($A45,'RevPAR Raw Data'!$B$6:$BE$43,'RevPAR Raw Data'!AN$1,FALSE)</f>
        <v>76.400609525012598</v>
      </c>
      <c r="BA45" s="65">
        <f>VLOOKUP($A45,'RevPAR Raw Data'!$B$6:$BE$43,'RevPAR Raw Data'!AO$1,FALSE)</f>
        <v>79.659706922688201</v>
      </c>
      <c r="BB45" s="66">
        <f>VLOOKUP($A45,'RevPAR Raw Data'!$B$6:$BE$43,'RevPAR Raw Data'!AP$1,FALSE)</f>
        <v>78.030158223850407</v>
      </c>
      <c r="BC45" s="67">
        <f>VLOOKUP($A45,'RevPAR Raw Data'!$B$6:$BE$43,'RevPAR Raw Data'!AR$1,FALSE)</f>
        <v>61.5344285533819</v>
      </c>
      <c r="BE45" s="59">
        <f>VLOOKUP($A45,'RevPAR Raw Data'!$B$6:$BE$43,'RevPAR Raw Data'!AT$1,FALSE)</f>
        <v>4.8083291502131598</v>
      </c>
      <c r="BF45" s="60">
        <f>VLOOKUP($A45,'RevPAR Raw Data'!$B$6:$BE$43,'RevPAR Raw Data'!AU$1,FALSE)</f>
        <v>11.0492757654704</v>
      </c>
      <c r="BG45" s="60">
        <f>VLOOKUP($A45,'RevPAR Raw Data'!$B$6:$BE$43,'RevPAR Raw Data'!AV$1,FALSE)</f>
        <v>9.5096570669888099</v>
      </c>
      <c r="BH45" s="60">
        <f>VLOOKUP($A45,'RevPAR Raw Data'!$B$6:$BE$43,'RevPAR Raw Data'!AW$1,FALSE)</f>
        <v>14.4719158563557</v>
      </c>
      <c r="BI45" s="60">
        <f>VLOOKUP($A45,'RevPAR Raw Data'!$B$6:$BE$43,'RevPAR Raw Data'!AX$1,FALSE)</f>
        <v>15.858746473488999</v>
      </c>
      <c r="BJ45" s="61">
        <f>VLOOKUP($A45,'RevPAR Raw Data'!$B$6:$BE$43,'RevPAR Raw Data'!AY$1,FALSE)</f>
        <v>11.476869808651999</v>
      </c>
      <c r="BK45" s="60">
        <f>VLOOKUP($A45,'RevPAR Raw Data'!$B$6:$BE$43,'RevPAR Raw Data'!BA$1,FALSE)</f>
        <v>16.072002514840602</v>
      </c>
      <c r="BL45" s="60">
        <f>VLOOKUP($A45,'RevPAR Raw Data'!$B$6:$BE$43,'RevPAR Raw Data'!BB$1,FALSE)</f>
        <v>12.424734718297699</v>
      </c>
      <c r="BM45" s="61">
        <f>VLOOKUP($A45,'RevPAR Raw Data'!$B$6:$BE$43,'RevPAR Raw Data'!BC$1,FALSE)</f>
        <v>14.1811981440329</v>
      </c>
      <c r="BN45" s="62">
        <f>VLOOKUP($A45,'RevPAR Raw Data'!$B$6:$BE$43,'RevPAR Raw Data'!BE$1,FALSE)</f>
        <v>12.4417394669148</v>
      </c>
    </row>
    <row r="46" spans="1:66" x14ac:dyDescent="0.25">
      <c r="A46" s="84" t="s">
        <v>85</v>
      </c>
      <c r="B46" s="59">
        <f>VLOOKUP($A46,'Occupancy Raw Data'!$B$6:$BE$43,'Occupancy Raw Data'!AG$1,FALSE)</f>
        <v>43.515595403459997</v>
      </c>
      <c r="C46" s="60">
        <f>VLOOKUP($A46,'Occupancy Raw Data'!$B$6:$BE$43,'Occupancy Raw Data'!AH$1,FALSE)</f>
        <v>47.464957696678802</v>
      </c>
      <c r="D46" s="60">
        <f>VLOOKUP($A46,'Occupancy Raw Data'!$B$6:$BE$43,'Occupancy Raw Data'!AI$1,FALSE)</f>
        <v>53.6778633665866</v>
      </c>
      <c r="E46" s="60">
        <f>VLOOKUP($A46,'Occupancy Raw Data'!$B$6:$BE$43,'Occupancy Raw Data'!AJ$1,FALSE)</f>
        <v>57.5041040535421</v>
      </c>
      <c r="F46" s="60">
        <f>VLOOKUP($A46,'Occupancy Raw Data'!$B$6:$BE$43,'Occupancy Raw Data'!AK$1,FALSE)</f>
        <v>60.155954034600299</v>
      </c>
      <c r="G46" s="61">
        <f>VLOOKUP($A46,'Occupancy Raw Data'!$B$6:$BE$43,'Occupancy Raw Data'!AL$1,FALSE)</f>
        <v>52.463694910973601</v>
      </c>
      <c r="H46" s="60">
        <f>VLOOKUP($A46,'Occupancy Raw Data'!$B$6:$BE$43,'Occupancy Raw Data'!AN$1,FALSE)</f>
        <v>74.109736077787502</v>
      </c>
      <c r="I46" s="60">
        <f>VLOOKUP($A46,'Occupancy Raw Data'!$B$6:$BE$43,'Occupancy Raw Data'!AO$1,FALSE)</f>
        <v>69.749968430357299</v>
      </c>
      <c r="J46" s="61">
        <f>VLOOKUP($A46,'Occupancy Raw Data'!$B$6:$BE$43,'Occupancy Raw Data'!AP$1,FALSE)</f>
        <v>71.929852254072401</v>
      </c>
      <c r="K46" s="62">
        <f>VLOOKUP($A46,'Occupancy Raw Data'!$B$6:$BE$43,'Occupancy Raw Data'!AR$1,FALSE)</f>
        <v>58.025454151859002</v>
      </c>
      <c r="M46" s="59">
        <f>VLOOKUP($A46,'Occupancy Raw Data'!$B$6:$BE$43,'Occupancy Raw Data'!AT$1,FALSE)</f>
        <v>-3.3407091444736601</v>
      </c>
      <c r="N46" s="60">
        <f>VLOOKUP($A46,'Occupancy Raw Data'!$B$6:$BE$43,'Occupancy Raw Data'!AU$1,FALSE)</f>
        <v>-3.7578574387832102</v>
      </c>
      <c r="O46" s="60">
        <f>VLOOKUP($A46,'Occupancy Raw Data'!$B$6:$BE$43,'Occupancy Raw Data'!AV$1,FALSE)</f>
        <v>-3.86054322402383</v>
      </c>
      <c r="P46" s="60">
        <f>VLOOKUP($A46,'Occupancy Raw Data'!$B$6:$BE$43,'Occupancy Raw Data'!AW$1,FALSE)</f>
        <v>-2.8514283054493199</v>
      </c>
      <c r="Q46" s="60">
        <f>VLOOKUP($A46,'Occupancy Raw Data'!$B$6:$BE$43,'Occupancy Raw Data'!AX$1,FALSE)</f>
        <v>0.24937526649860001</v>
      </c>
      <c r="R46" s="61">
        <f>VLOOKUP($A46,'Occupancy Raw Data'!$B$6:$BE$43,'Occupancy Raw Data'!AY$1,FALSE)</f>
        <v>-2.6169559004276102</v>
      </c>
      <c r="S46" s="60">
        <f>VLOOKUP($A46,'Occupancy Raw Data'!$B$6:$BE$43,'Occupancy Raw Data'!BA$1,FALSE)</f>
        <v>0.33746907749524102</v>
      </c>
      <c r="T46" s="60">
        <f>VLOOKUP($A46,'Occupancy Raw Data'!$B$6:$BE$43,'Occupancy Raw Data'!BB$1,FALSE)</f>
        <v>-1.93587183802771</v>
      </c>
      <c r="U46" s="61">
        <f>VLOOKUP($A46,'Occupancy Raw Data'!$B$6:$BE$43,'Occupancy Raw Data'!BC$1,FALSE)</f>
        <v>-0.77777064316745204</v>
      </c>
      <c r="V46" s="62">
        <f>VLOOKUP($A46,'Occupancy Raw Data'!$B$6:$BE$43,'Occupancy Raw Data'!BE$1,FALSE)</f>
        <v>-1.9730870532217999</v>
      </c>
      <c r="X46" s="64">
        <f>VLOOKUP($A46,'ADR Raw Data'!$B$6:$BE$43,'ADR Raw Data'!AG$1,FALSE)</f>
        <v>101.7811027278</v>
      </c>
      <c r="Y46" s="65">
        <f>VLOOKUP($A46,'ADR Raw Data'!$B$6:$BE$43,'ADR Raw Data'!AH$1,FALSE)</f>
        <v>100.546807449285</v>
      </c>
      <c r="Z46" s="65">
        <f>VLOOKUP($A46,'ADR Raw Data'!$B$6:$BE$43,'ADR Raw Data'!AI$1,FALSE)</f>
        <v>100.064881491501</v>
      </c>
      <c r="AA46" s="65">
        <f>VLOOKUP($A46,'ADR Raw Data'!$B$6:$BE$43,'ADR Raw Data'!AJ$1,FALSE)</f>
        <v>100.328356848751</v>
      </c>
      <c r="AB46" s="65">
        <f>VLOOKUP($A46,'ADR Raw Data'!$B$6:$BE$43,'ADR Raw Data'!AK$1,FALSE)</f>
        <v>106.501532930989</v>
      </c>
      <c r="AC46" s="66">
        <f>VLOOKUP($A46,'ADR Raw Data'!$B$6:$BE$43,'ADR Raw Data'!AL$1,FALSE)</f>
        <v>101.970621479805</v>
      </c>
      <c r="AD46" s="65">
        <f>VLOOKUP($A46,'ADR Raw Data'!$B$6:$BE$43,'ADR Raw Data'!AN$1,FALSE)</f>
        <v>129.36507135250201</v>
      </c>
      <c r="AE46" s="65">
        <f>VLOOKUP($A46,'ADR Raw Data'!$B$6:$BE$43,'ADR Raw Data'!AO$1,FALSE)</f>
        <v>127.686862043993</v>
      </c>
      <c r="AF46" s="66">
        <f>VLOOKUP($A46,'ADR Raw Data'!$B$6:$BE$43,'ADR Raw Data'!AP$1,FALSE)</f>
        <v>128.55139634400501</v>
      </c>
      <c r="AG46" s="67">
        <f>VLOOKUP($A46,'ADR Raw Data'!$B$6:$BE$43,'ADR Raw Data'!AR$1,FALSE)</f>
        <v>111.38496871623801</v>
      </c>
      <c r="AI46" s="59">
        <f>VLOOKUP($A46,'ADR Raw Data'!$B$6:$BE$43,'ADR Raw Data'!AT$1,FALSE)</f>
        <v>14.3388332142625</v>
      </c>
      <c r="AJ46" s="60">
        <f>VLOOKUP($A46,'ADR Raw Data'!$B$6:$BE$43,'ADR Raw Data'!AU$1,FALSE)</f>
        <v>16.734714164139501</v>
      </c>
      <c r="AK46" s="60">
        <f>VLOOKUP($A46,'ADR Raw Data'!$B$6:$BE$43,'ADR Raw Data'!AV$1,FALSE)</f>
        <v>15.9225236997467</v>
      </c>
      <c r="AL46" s="60">
        <f>VLOOKUP($A46,'ADR Raw Data'!$B$6:$BE$43,'ADR Raw Data'!AW$1,FALSE)</f>
        <v>16.497960677695598</v>
      </c>
      <c r="AM46" s="60">
        <f>VLOOKUP($A46,'ADR Raw Data'!$B$6:$BE$43,'ADR Raw Data'!AX$1,FALSE)</f>
        <v>19.883577291421101</v>
      </c>
      <c r="AN46" s="61">
        <f>VLOOKUP($A46,'ADR Raw Data'!$B$6:$BE$43,'ADR Raw Data'!AY$1,FALSE)</f>
        <v>16.867076701339201</v>
      </c>
      <c r="AO46" s="60">
        <f>VLOOKUP($A46,'ADR Raw Data'!$B$6:$BE$43,'ADR Raw Data'!BA$1,FALSE)</f>
        <v>23.760356771746899</v>
      </c>
      <c r="AP46" s="60">
        <f>VLOOKUP($A46,'ADR Raw Data'!$B$6:$BE$43,'ADR Raw Data'!BB$1,FALSE)</f>
        <v>22.589791977075102</v>
      </c>
      <c r="AQ46" s="61">
        <f>VLOOKUP($A46,'ADR Raw Data'!$B$6:$BE$43,'ADR Raw Data'!BC$1,FALSE)</f>
        <v>23.196357880032899</v>
      </c>
      <c r="AR46" s="62">
        <f>VLOOKUP($A46,'ADR Raw Data'!$B$6:$BE$43,'ADR Raw Data'!BE$1,FALSE)</f>
        <v>19.467644622398598</v>
      </c>
      <c r="AT46" s="64">
        <f>VLOOKUP($A46,'RevPAR Raw Data'!$B$6:$BE$43,'RevPAR Raw Data'!AG$1,FALSE)</f>
        <v>44.290652860209597</v>
      </c>
      <c r="AU46" s="65">
        <f>VLOOKUP($A46,'RevPAR Raw Data'!$B$6:$BE$43,'RevPAR Raw Data'!AH$1,FALSE)</f>
        <v>47.724499621164199</v>
      </c>
      <c r="AV46" s="65">
        <f>VLOOKUP($A46,'RevPAR Raw Data'!$B$6:$BE$43,'RevPAR Raw Data'!AI$1,FALSE)</f>
        <v>53.712690364944997</v>
      </c>
      <c r="AW46" s="65">
        <f>VLOOKUP($A46,'RevPAR Raw Data'!$B$6:$BE$43,'RevPAR Raw Data'!AJ$1,FALSE)</f>
        <v>57.692922717514797</v>
      </c>
      <c r="AX46" s="65">
        <f>VLOOKUP($A46,'RevPAR Raw Data'!$B$6:$BE$43,'RevPAR Raw Data'!AK$1,FALSE)</f>
        <v>64.067013196110594</v>
      </c>
      <c r="AY46" s="66">
        <f>VLOOKUP($A46,'RevPAR Raw Data'!$B$6:$BE$43,'RevPAR Raw Data'!AL$1,FALSE)</f>
        <v>53.497555751988799</v>
      </c>
      <c r="AZ46" s="65">
        <f>VLOOKUP($A46,'RevPAR Raw Data'!$B$6:$BE$43,'RevPAR Raw Data'!AN$1,FALSE)</f>
        <v>95.872112956181297</v>
      </c>
      <c r="BA46" s="65">
        <f>VLOOKUP($A46,'RevPAR Raw Data'!$B$6:$BE$43,'RevPAR Raw Data'!AO$1,FALSE)</f>
        <v>89.061545965399603</v>
      </c>
      <c r="BB46" s="66">
        <f>VLOOKUP($A46,'RevPAR Raw Data'!$B$6:$BE$43,'RevPAR Raw Data'!AP$1,FALSE)</f>
        <v>92.466829460790507</v>
      </c>
      <c r="BC46" s="67">
        <f>VLOOKUP($A46,'RevPAR Raw Data'!$B$6:$BE$43,'RevPAR Raw Data'!AR$1,FALSE)</f>
        <v>64.631633954503599</v>
      </c>
      <c r="BE46" s="59">
        <f>VLOOKUP($A46,'RevPAR Raw Data'!$B$6:$BE$43,'RevPAR Raw Data'!AT$1,FALSE)</f>
        <v>10.519105357389099</v>
      </c>
      <c r="BF46" s="60">
        <f>VLOOKUP($A46,'RevPAR Raw Data'!$B$6:$BE$43,'RevPAR Raw Data'!AU$1,FALSE)</f>
        <v>12.34799002428</v>
      </c>
      <c r="BG46" s="60">
        <f>VLOOKUP($A46,'RevPAR Raw Data'!$B$6:$BE$43,'RevPAR Raw Data'!AV$1,FALSE)</f>
        <v>11.4472845659387</v>
      </c>
      <c r="BH46" s="60">
        <f>VLOOKUP($A46,'RevPAR Raw Data'!$B$6:$BE$43,'RevPAR Raw Data'!AW$1,FALSE)</f>
        <v>13.176104851660501</v>
      </c>
      <c r="BI46" s="60">
        <f>VLOOKUP($A46,'RevPAR Raw Data'!$B$6:$BE$43,'RevPAR Raw Data'!AX$1,FALSE)</f>
        <v>20.182537281779599</v>
      </c>
      <c r="BJ46" s="61">
        <f>VLOOKUP($A46,'RevPAR Raw Data'!$B$6:$BE$43,'RevPAR Raw Data'!AY$1,FALSE)</f>
        <v>13.8087168419463</v>
      </c>
      <c r="BK46" s="60">
        <f>VLOOKUP($A46,'RevPAR Raw Data'!$B$6:$BE$43,'RevPAR Raw Data'!BA$1,FALSE)</f>
        <v>24.178009706049298</v>
      </c>
      <c r="BL46" s="60">
        <f>VLOOKUP($A46,'RevPAR Raw Data'!$B$6:$BE$43,'RevPAR Raw Data'!BB$1,FALSE)</f>
        <v>20.216610717894099</v>
      </c>
      <c r="BM46" s="61">
        <f>VLOOKUP($A46,'RevPAR Raw Data'!$B$6:$BE$43,'RevPAR Raw Data'!BC$1,FALSE)</f>
        <v>22.238172774990499</v>
      </c>
      <c r="BN46" s="62">
        <f>VLOOKUP($A46,'RevPAR Raw Data'!$B$6:$BE$43,'RevPAR Raw Data'!BE$1,FALSE)</f>
        <v>17.110443993564999</v>
      </c>
    </row>
    <row r="47" spans="1:66" x14ac:dyDescent="0.25">
      <c r="A47" s="81" t="s">
        <v>86</v>
      </c>
      <c r="B47" s="59">
        <f>VLOOKUP($A47,'Occupancy Raw Data'!$B$6:$BE$43,'Occupancy Raw Data'!AG$1,FALSE)</f>
        <v>46.099407504937403</v>
      </c>
      <c r="C47" s="60">
        <f>VLOOKUP($A47,'Occupancy Raw Data'!$B$6:$BE$43,'Occupancy Raw Data'!AH$1,FALSE)</f>
        <v>54.8716260697827</v>
      </c>
      <c r="D47" s="60">
        <f>VLOOKUP($A47,'Occupancy Raw Data'!$B$6:$BE$43,'Occupancy Raw Data'!AI$1,FALSE)</f>
        <v>62.7221856484529</v>
      </c>
      <c r="E47" s="60">
        <f>VLOOKUP($A47,'Occupancy Raw Data'!$B$6:$BE$43,'Occupancy Raw Data'!AJ$1,FALSE)</f>
        <v>63.923633969716903</v>
      </c>
      <c r="F47" s="60">
        <f>VLOOKUP($A47,'Occupancy Raw Data'!$B$6:$BE$43,'Occupancy Raw Data'!AK$1,FALSE)</f>
        <v>60.862409479920998</v>
      </c>
      <c r="G47" s="61">
        <f>VLOOKUP($A47,'Occupancy Raw Data'!$B$6:$BE$43,'Occupancy Raw Data'!AL$1,FALSE)</f>
        <v>57.695852534562199</v>
      </c>
      <c r="H47" s="60">
        <f>VLOOKUP($A47,'Occupancy Raw Data'!$B$6:$BE$43,'Occupancy Raw Data'!AN$1,FALSE)</f>
        <v>67.198815009874906</v>
      </c>
      <c r="I47" s="60">
        <f>VLOOKUP($A47,'Occupancy Raw Data'!$B$6:$BE$43,'Occupancy Raw Data'!AO$1,FALSE)</f>
        <v>67.791310072415996</v>
      </c>
      <c r="J47" s="61">
        <f>VLOOKUP($A47,'Occupancy Raw Data'!$B$6:$BE$43,'Occupancy Raw Data'!AP$1,FALSE)</f>
        <v>67.495062541145401</v>
      </c>
      <c r="K47" s="62">
        <f>VLOOKUP($A47,'Occupancy Raw Data'!$B$6:$BE$43,'Occupancy Raw Data'!AR$1,FALSE)</f>
        <v>60.495626822157398</v>
      </c>
      <c r="M47" s="59">
        <f>VLOOKUP($A47,'Occupancy Raw Data'!$B$6:$BE$43,'Occupancy Raw Data'!AT$1,FALSE)</f>
        <v>0.32234957020057298</v>
      </c>
      <c r="N47" s="60">
        <f>VLOOKUP($A47,'Occupancy Raw Data'!$B$6:$BE$43,'Occupancy Raw Data'!AU$1,FALSE)</f>
        <v>7.2025723472668801</v>
      </c>
      <c r="O47" s="60">
        <f>VLOOKUP($A47,'Occupancy Raw Data'!$B$6:$BE$43,'Occupancy Raw Data'!AV$1,FALSE)</f>
        <v>9.8904267589388599</v>
      </c>
      <c r="P47" s="60">
        <f>VLOOKUP($A47,'Occupancy Raw Data'!$B$6:$BE$43,'Occupancy Raw Data'!AW$1,FALSE)</f>
        <v>9.8416289592760098</v>
      </c>
      <c r="Q47" s="60">
        <f>VLOOKUP($A47,'Occupancy Raw Data'!$B$6:$BE$43,'Occupancy Raw Data'!AX$1,FALSE)</f>
        <v>7.2816942268639302</v>
      </c>
      <c r="R47" s="61">
        <f>VLOOKUP($A47,'Occupancy Raw Data'!$B$6:$BE$43,'Occupancy Raw Data'!AY$1,FALSE)</f>
        <v>7.1852259524246298</v>
      </c>
      <c r="S47" s="60">
        <f>VLOOKUP($A47,'Occupancy Raw Data'!$B$6:$BE$43,'Occupancy Raw Data'!BA$1,FALSE)</f>
        <v>0.34406488080609399</v>
      </c>
      <c r="T47" s="60">
        <f>VLOOKUP($A47,'Occupancy Raw Data'!$B$6:$BE$43,'Occupancy Raw Data'!BB$1,FALSE)</f>
        <v>-1.7882689556509199</v>
      </c>
      <c r="U47" s="61">
        <f>VLOOKUP($A47,'Occupancy Raw Data'!$B$6:$BE$43,'Occupancy Raw Data'!BC$1,FALSE)</f>
        <v>-0.73823066682802796</v>
      </c>
      <c r="V47" s="62">
        <f>VLOOKUP($A47,'Occupancy Raw Data'!$B$6:$BE$43,'Occupancy Raw Data'!BE$1,FALSE)</f>
        <v>4.52551186220344</v>
      </c>
      <c r="X47" s="64">
        <f>VLOOKUP($A47,'ADR Raw Data'!$B$6:$BE$43,'ADR Raw Data'!AG$1,FALSE)</f>
        <v>86.623941449482302</v>
      </c>
      <c r="Y47" s="65">
        <f>VLOOKUP($A47,'ADR Raw Data'!$B$6:$BE$43,'ADR Raw Data'!AH$1,FALSE)</f>
        <v>87.031307738452298</v>
      </c>
      <c r="Z47" s="65">
        <f>VLOOKUP($A47,'ADR Raw Data'!$B$6:$BE$43,'ADR Raw Data'!AI$1,FALSE)</f>
        <v>89.326344791393296</v>
      </c>
      <c r="AA47" s="65">
        <f>VLOOKUP($A47,'ADR Raw Data'!$B$6:$BE$43,'ADR Raw Data'!AJ$1,FALSE)</f>
        <v>88.257018537590099</v>
      </c>
      <c r="AB47" s="65">
        <f>VLOOKUP($A47,'ADR Raw Data'!$B$6:$BE$43,'ADR Raw Data'!AK$1,FALSE)</f>
        <v>90.400846403461301</v>
      </c>
      <c r="AC47" s="66">
        <f>VLOOKUP($A47,'ADR Raw Data'!$B$6:$BE$43,'ADR Raw Data'!AL$1,FALSE)</f>
        <v>88.447702533089895</v>
      </c>
      <c r="AD47" s="65">
        <f>VLOOKUP($A47,'ADR Raw Data'!$B$6:$BE$43,'ADR Raw Data'!AN$1,FALSE)</f>
        <v>103.70806269899499</v>
      </c>
      <c r="AE47" s="65">
        <f>VLOOKUP($A47,'ADR Raw Data'!$B$6:$BE$43,'ADR Raw Data'!AO$1,FALSE)</f>
        <v>104.920031561058</v>
      </c>
      <c r="AF47" s="66">
        <f>VLOOKUP($A47,'ADR Raw Data'!$B$6:$BE$43,'ADR Raw Data'!AP$1,FALSE)</f>
        <v>104.31670690075499</v>
      </c>
      <c r="AG47" s="67">
        <f>VLOOKUP($A47,'ADR Raw Data'!$B$6:$BE$43,'ADR Raw Data'!AR$1,FALSE)</f>
        <v>93.506294597745807</v>
      </c>
      <c r="AI47" s="59">
        <f>VLOOKUP($A47,'ADR Raw Data'!$B$6:$BE$43,'ADR Raw Data'!AT$1,FALSE)</f>
        <v>6.7003875106890103</v>
      </c>
      <c r="AJ47" s="60">
        <f>VLOOKUP($A47,'ADR Raw Data'!$B$6:$BE$43,'ADR Raw Data'!AU$1,FALSE)</f>
        <v>9.5537298806188602</v>
      </c>
      <c r="AK47" s="60">
        <f>VLOOKUP($A47,'ADR Raw Data'!$B$6:$BE$43,'ADR Raw Data'!AV$1,FALSE)</f>
        <v>11.6203621115961</v>
      </c>
      <c r="AL47" s="60">
        <f>VLOOKUP($A47,'ADR Raw Data'!$B$6:$BE$43,'ADR Raw Data'!AW$1,FALSE)</f>
        <v>9.5422022759508192</v>
      </c>
      <c r="AM47" s="60">
        <f>VLOOKUP($A47,'ADR Raw Data'!$B$6:$BE$43,'ADR Raw Data'!AX$1,FALSE)</f>
        <v>9.6621022950335202</v>
      </c>
      <c r="AN47" s="61">
        <f>VLOOKUP($A47,'ADR Raw Data'!$B$6:$BE$43,'ADR Raw Data'!AY$1,FALSE)</f>
        <v>9.5487838956634192</v>
      </c>
      <c r="AO47" s="60">
        <f>VLOOKUP($A47,'ADR Raw Data'!$B$6:$BE$43,'ADR Raw Data'!BA$1,FALSE)</f>
        <v>14.376599775217599</v>
      </c>
      <c r="AP47" s="60">
        <f>VLOOKUP($A47,'ADR Raw Data'!$B$6:$BE$43,'ADR Raw Data'!BB$1,FALSE)</f>
        <v>13.518986522120001</v>
      </c>
      <c r="AQ47" s="61">
        <f>VLOOKUP($A47,'ADR Raw Data'!$B$6:$BE$43,'ADR Raw Data'!BC$1,FALSE)</f>
        <v>13.9300961500161</v>
      </c>
      <c r="AR47" s="62">
        <f>VLOOKUP($A47,'ADR Raw Data'!$B$6:$BE$43,'ADR Raw Data'!BE$1,FALSE)</f>
        <v>10.8268842947442</v>
      </c>
      <c r="AT47" s="64">
        <f>VLOOKUP($A47,'RevPAR Raw Data'!$B$6:$BE$43,'RevPAR Raw Data'!AG$1,FALSE)</f>
        <v>39.933123765635202</v>
      </c>
      <c r="AU47" s="65">
        <f>VLOOKUP($A47,'RevPAR Raw Data'!$B$6:$BE$43,'RevPAR Raw Data'!AH$1,FALSE)</f>
        <v>47.755493745885403</v>
      </c>
      <c r="AV47" s="65">
        <f>VLOOKUP($A47,'RevPAR Raw Data'!$B$6:$BE$43,'RevPAR Raw Data'!AI$1,FALSE)</f>
        <v>56.027435813034799</v>
      </c>
      <c r="AW47" s="65">
        <f>VLOOKUP($A47,'RevPAR Raw Data'!$B$6:$BE$43,'RevPAR Raw Data'!AJ$1,FALSE)</f>
        <v>56.4170934825543</v>
      </c>
      <c r="AX47" s="65">
        <f>VLOOKUP($A47,'RevPAR Raw Data'!$B$6:$BE$43,'RevPAR Raw Data'!AK$1,FALSE)</f>
        <v>55.020133311389003</v>
      </c>
      <c r="AY47" s="66">
        <f>VLOOKUP($A47,'RevPAR Raw Data'!$B$6:$BE$43,'RevPAR Raw Data'!AL$1,FALSE)</f>
        <v>51.030656023699798</v>
      </c>
      <c r="AZ47" s="65">
        <f>VLOOKUP($A47,'RevPAR Raw Data'!$B$6:$BE$43,'RevPAR Raw Data'!AN$1,FALSE)</f>
        <v>69.690589203423301</v>
      </c>
      <c r="BA47" s="65">
        <f>VLOOKUP($A47,'RevPAR Raw Data'!$B$6:$BE$43,'RevPAR Raw Data'!AO$1,FALSE)</f>
        <v>71.126663923633899</v>
      </c>
      <c r="BB47" s="66">
        <f>VLOOKUP($A47,'RevPAR Raw Data'!$B$6:$BE$43,'RevPAR Raw Data'!AP$1,FALSE)</f>
        <v>70.4086265635286</v>
      </c>
      <c r="BC47" s="67">
        <f>VLOOKUP($A47,'RevPAR Raw Data'!$B$6:$BE$43,'RevPAR Raw Data'!AR$1,FALSE)</f>
        <v>56.567219035079397</v>
      </c>
      <c r="BE47" s="59">
        <f>VLOOKUP($A47,'RevPAR Raw Data'!$B$6:$BE$43,'RevPAR Raw Data'!AT$1,FALSE)</f>
        <v>7.0443357512320599</v>
      </c>
      <c r="BF47" s="60">
        <f>VLOOKUP($A47,'RevPAR Raw Data'!$B$6:$BE$43,'RevPAR Raw Data'!AU$1,FALSE)</f>
        <v>17.4444165343997</v>
      </c>
      <c r="BG47" s="60">
        <f>VLOOKUP($A47,'RevPAR Raw Data'!$B$6:$BE$43,'RevPAR Raw Data'!AV$1,FALSE)</f>
        <v>22.6600922743058</v>
      </c>
      <c r="BH47" s="60">
        <f>VLOOKUP($A47,'RevPAR Raw Data'!$B$6:$BE$43,'RevPAR Raw Data'!AW$1,FALSE)</f>
        <v>20.322939377769501</v>
      </c>
      <c r="BI47" s="60">
        <f>VLOOKUP($A47,'RevPAR Raw Data'!$B$6:$BE$43,'RevPAR Raw Data'!AX$1,FALSE)</f>
        <v>17.6473612669086</v>
      </c>
      <c r="BJ47" s="61">
        <f>VLOOKUP($A47,'RevPAR Raw Data'!$B$6:$BE$43,'RevPAR Raw Data'!AY$1,FALSE)</f>
        <v>17.420111546700198</v>
      </c>
      <c r="BK47" s="60">
        <f>VLOOKUP($A47,'RevPAR Raw Data'!$B$6:$BE$43,'RevPAR Raw Data'!BA$1,FALSE)</f>
        <v>14.770129486904301</v>
      </c>
      <c r="BL47" s="60">
        <f>VLOOKUP($A47,'RevPAR Raw Data'!$B$6:$BE$43,'RevPAR Raw Data'!BB$1,FALSE)</f>
        <v>11.488961727375401</v>
      </c>
      <c r="BM47" s="61">
        <f>VLOOKUP($A47,'RevPAR Raw Data'!$B$6:$BE$43,'RevPAR Raw Data'!BC$1,FALSE)</f>
        <v>13.08902924149</v>
      </c>
      <c r="BN47" s="62">
        <f>VLOOKUP($A47,'RevPAR Raw Data'!$B$6:$BE$43,'RevPAR Raw Data'!BE$1,FALSE)</f>
        <v>15.8423680900134</v>
      </c>
    </row>
    <row r="48" spans="1:66" ht="15" thickBot="1" x14ac:dyDescent="0.3">
      <c r="A48" s="81" t="s">
        <v>87</v>
      </c>
      <c r="B48" s="85">
        <f>VLOOKUP($A48,'Occupancy Raw Data'!$B$6:$BE$43,'Occupancy Raw Data'!AG$1,FALSE)</f>
        <v>51.542363586509403</v>
      </c>
      <c r="C48" s="86">
        <f>VLOOKUP($A48,'Occupancy Raw Data'!$B$6:$BE$43,'Occupancy Raw Data'!AH$1,FALSE)</f>
        <v>53.650260488072298</v>
      </c>
      <c r="D48" s="86">
        <f>VLOOKUP($A48,'Occupancy Raw Data'!$B$6:$BE$43,'Occupancy Raw Data'!AI$1,FALSE)</f>
        <v>59.627776254455704</v>
      </c>
      <c r="E48" s="86">
        <f>VLOOKUP($A48,'Occupancy Raw Data'!$B$6:$BE$43,'Occupancy Raw Data'!AJ$1,FALSE)</f>
        <v>63.278036742528101</v>
      </c>
      <c r="F48" s="86">
        <f>VLOOKUP($A48,'Occupancy Raw Data'!$B$6:$BE$43,'Occupancy Raw Data'!AK$1,FALSE)</f>
        <v>61.468330134356997</v>
      </c>
      <c r="G48" s="87">
        <f>VLOOKUP($A48,'Occupancy Raw Data'!$B$6:$BE$43,'Occupancy Raw Data'!AL$1,FALSE)</f>
        <v>57.913353441184498</v>
      </c>
      <c r="H48" s="86">
        <f>VLOOKUP($A48,'Occupancy Raw Data'!$B$6:$BE$43,'Occupancy Raw Data'!AN$1,FALSE)</f>
        <v>68.532355360570307</v>
      </c>
      <c r="I48" s="86">
        <f>VLOOKUP($A48,'Occupancy Raw Data'!$B$6:$BE$43,'Occupancy Raw Data'!AO$1,FALSE)</f>
        <v>69.533177954483094</v>
      </c>
      <c r="J48" s="87">
        <f>VLOOKUP($A48,'Occupancy Raw Data'!$B$6:$BE$43,'Occupancy Raw Data'!AP$1,FALSE)</f>
        <v>69.032766657526693</v>
      </c>
      <c r="K48" s="88">
        <f>VLOOKUP($A48,'Occupancy Raw Data'!$B$6:$BE$43,'Occupancy Raw Data'!AR$1,FALSE)</f>
        <v>61.090328645853702</v>
      </c>
      <c r="M48" s="85">
        <f>VLOOKUP($A48,'Occupancy Raw Data'!$B$6:$BE$43,'Occupancy Raw Data'!AT$1,FALSE)</f>
        <v>7.9831259153363403</v>
      </c>
      <c r="N48" s="86">
        <f>VLOOKUP($A48,'Occupancy Raw Data'!$B$6:$BE$43,'Occupancy Raw Data'!AU$1,FALSE)</f>
        <v>12.280330737909701</v>
      </c>
      <c r="O48" s="86">
        <f>VLOOKUP($A48,'Occupancy Raw Data'!$B$6:$BE$43,'Occupancy Raw Data'!AV$1,FALSE)</f>
        <v>11.212230625570999</v>
      </c>
      <c r="P48" s="86">
        <f>VLOOKUP($A48,'Occupancy Raw Data'!$B$6:$BE$43,'Occupancy Raw Data'!AW$1,FALSE)</f>
        <v>12.9510862193523</v>
      </c>
      <c r="Q48" s="86">
        <f>VLOOKUP($A48,'Occupancy Raw Data'!$B$6:$BE$43,'Occupancy Raw Data'!AX$1,FALSE)</f>
        <v>6.7537776849072904</v>
      </c>
      <c r="R48" s="87">
        <f>VLOOKUP($A48,'Occupancy Raw Data'!$B$6:$BE$43,'Occupancy Raw Data'!AY$1,FALSE)</f>
        <v>10.2135138989473</v>
      </c>
      <c r="S48" s="86">
        <f>VLOOKUP($A48,'Occupancy Raw Data'!$B$6:$BE$43,'Occupancy Raw Data'!BA$1,FALSE)</f>
        <v>-0.48974561982662601</v>
      </c>
      <c r="T48" s="86">
        <f>VLOOKUP($A48,'Occupancy Raw Data'!$B$6:$BE$43,'Occupancy Raw Data'!BB$1,FALSE)</f>
        <v>-2.5050346722699302</v>
      </c>
      <c r="U48" s="87">
        <f>VLOOKUP($A48,'Occupancy Raw Data'!$B$6:$BE$43,'Occupancy Raw Data'!BC$1,FALSE)</f>
        <v>-1.51500097304453</v>
      </c>
      <c r="V48" s="88">
        <f>VLOOKUP($A48,'Occupancy Raw Data'!$B$6:$BE$43,'Occupancy Raw Data'!BE$1,FALSE)</f>
        <v>6.1327892690260004</v>
      </c>
      <c r="X48" s="89">
        <f>VLOOKUP($A48,'ADR Raw Data'!$B$6:$BE$43,'ADR Raw Data'!AG$1,FALSE)</f>
        <v>108.174416810746</v>
      </c>
      <c r="Y48" s="90">
        <f>VLOOKUP($A48,'ADR Raw Data'!$B$6:$BE$43,'ADR Raw Data'!AH$1,FALSE)</f>
        <v>102.042863348878</v>
      </c>
      <c r="Z48" s="90">
        <f>VLOOKUP($A48,'ADR Raw Data'!$B$6:$BE$43,'ADR Raw Data'!AI$1,FALSE)</f>
        <v>103.192233143645</v>
      </c>
      <c r="AA48" s="90">
        <f>VLOOKUP($A48,'ADR Raw Data'!$B$6:$BE$43,'ADR Raw Data'!AJ$1,FALSE)</f>
        <v>104.290609901419</v>
      </c>
      <c r="AB48" s="90">
        <f>VLOOKUP($A48,'ADR Raw Data'!$B$6:$BE$43,'ADR Raw Data'!AK$1,FALSE)</f>
        <v>106.716472621835</v>
      </c>
      <c r="AC48" s="91">
        <f>VLOOKUP($A48,'ADR Raw Data'!$B$6:$BE$43,'ADR Raw Data'!AL$1,FALSE)</f>
        <v>104.85423938260401</v>
      </c>
      <c r="AD48" s="90">
        <f>VLOOKUP($A48,'ADR Raw Data'!$B$6:$BE$43,'ADR Raw Data'!AN$1,FALSE)</f>
        <v>128.486919729932</v>
      </c>
      <c r="AE48" s="90">
        <f>VLOOKUP($A48,'ADR Raw Data'!$B$6:$BE$43,'ADR Raw Data'!AO$1,FALSE)</f>
        <v>134.25462808695201</v>
      </c>
      <c r="AF48" s="91">
        <f>VLOOKUP($A48,'ADR Raw Data'!$B$6:$BE$43,'ADR Raw Data'!AP$1,FALSE)</f>
        <v>131.39167866540799</v>
      </c>
      <c r="AG48" s="92">
        <f>VLOOKUP($A48,'ADR Raw Data'!$B$6:$BE$43,'ADR Raw Data'!AR$1,FALSE)</f>
        <v>113.422127502685</v>
      </c>
      <c r="AI48" s="85">
        <f>VLOOKUP($A48,'ADR Raw Data'!$B$6:$BE$43,'ADR Raw Data'!AT$1,FALSE)</f>
        <v>6.4356677207708</v>
      </c>
      <c r="AJ48" s="86">
        <f>VLOOKUP($A48,'ADR Raw Data'!$B$6:$BE$43,'ADR Raw Data'!AU$1,FALSE)</f>
        <v>16.2720316984412</v>
      </c>
      <c r="AK48" s="86">
        <f>VLOOKUP($A48,'ADR Raw Data'!$B$6:$BE$43,'ADR Raw Data'!AV$1,FALSE)</f>
        <v>14.616432424554599</v>
      </c>
      <c r="AL48" s="86">
        <f>VLOOKUP($A48,'ADR Raw Data'!$B$6:$BE$43,'ADR Raw Data'!AW$1,FALSE)</f>
        <v>15.8570623872175</v>
      </c>
      <c r="AM48" s="86">
        <f>VLOOKUP($A48,'ADR Raw Data'!$B$6:$BE$43,'ADR Raw Data'!AX$1,FALSE)</f>
        <v>13.7143704506907</v>
      </c>
      <c r="AN48" s="87">
        <f>VLOOKUP($A48,'ADR Raw Data'!$B$6:$BE$43,'ADR Raw Data'!AY$1,FALSE)</f>
        <v>13.2828828618518</v>
      </c>
      <c r="AO48" s="86">
        <f>VLOOKUP($A48,'ADR Raw Data'!$B$6:$BE$43,'ADR Raw Data'!BA$1,FALSE)</f>
        <v>11.0809919645727</v>
      </c>
      <c r="AP48" s="86">
        <f>VLOOKUP($A48,'ADR Raw Data'!$B$6:$BE$43,'ADR Raw Data'!BB$1,FALSE)</f>
        <v>12.9796061902452</v>
      </c>
      <c r="AQ48" s="87">
        <f>VLOOKUP($A48,'ADR Raw Data'!$B$6:$BE$43,'ADR Raw Data'!BC$1,FALSE)</f>
        <v>12.034529502195801</v>
      </c>
      <c r="AR48" s="88">
        <f>VLOOKUP($A48,'ADR Raw Data'!$B$6:$BE$43,'ADR Raw Data'!BE$1,FALSE)</f>
        <v>12.1216313685524</v>
      </c>
      <c r="AT48" s="89">
        <f>VLOOKUP($A48,'RevPAR Raw Data'!$B$6:$BE$43,'RevPAR Raw Data'!AG$1,FALSE)</f>
        <v>55.755651220180901</v>
      </c>
      <c r="AU48" s="90">
        <f>VLOOKUP($A48,'RevPAR Raw Data'!$B$6:$BE$43,'RevPAR Raw Data'!AH$1,FALSE)</f>
        <v>54.746261996161202</v>
      </c>
      <c r="AV48" s="90">
        <f>VLOOKUP($A48,'RevPAR Raw Data'!$B$6:$BE$43,'RevPAR Raw Data'!AI$1,FALSE)</f>
        <v>61.531233890869203</v>
      </c>
      <c r="AW48" s="90">
        <f>VLOOKUP($A48,'RevPAR Raw Data'!$B$6:$BE$43,'RevPAR Raw Data'!AJ$1,FALSE)</f>
        <v>65.993050452426601</v>
      </c>
      <c r="AX48" s="90">
        <f>VLOOKUP($A48,'RevPAR Raw Data'!$B$6:$BE$43,'RevPAR Raw Data'!AK$1,FALSE)</f>
        <v>65.596833698930595</v>
      </c>
      <c r="AY48" s="91">
        <f>VLOOKUP($A48,'RevPAR Raw Data'!$B$6:$BE$43,'RevPAR Raw Data'!AL$1,FALSE)</f>
        <v>60.724606251713702</v>
      </c>
      <c r="AZ48" s="90">
        <f>VLOOKUP($A48,'RevPAR Raw Data'!$B$6:$BE$43,'RevPAR Raw Data'!AN$1,FALSE)</f>
        <v>88.055112421168005</v>
      </c>
      <c r="BA48" s="90">
        <f>VLOOKUP($A48,'RevPAR Raw Data'!$B$6:$BE$43,'RevPAR Raw Data'!AO$1,FALSE)</f>
        <v>93.351509459829899</v>
      </c>
      <c r="BB48" s="91">
        <f>VLOOKUP($A48,'RevPAR Raw Data'!$B$6:$BE$43,'RevPAR Raw Data'!AP$1,FALSE)</f>
        <v>90.703310940498994</v>
      </c>
      <c r="BC48" s="92">
        <f>VLOOKUP($A48,'RevPAR Raw Data'!$B$6:$BE$43,'RevPAR Raw Data'!AR$1,FALSE)</f>
        <v>69.289950448509501</v>
      </c>
      <c r="BE48" s="85">
        <f>VLOOKUP($A48,'RevPAR Raw Data'!$B$6:$BE$43,'RevPAR Raw Data'!AT$1,FALSE)</f>
        <v>14.9325610937489</v>
      </c>
      <c r="BF48" s="86">
        <f>VLOOKUP($A48,'RevPAR Raw Data'!$B$6:$BE$43,'RevPAR Raw Data'!AU$1,FALSE)</f>
        <v>30.550621746697001</v>
      </c>
      <c r="BG48" s="86">
        <f>VLOOKUP($A48,'RevPAR Raw Data'!$B$6:$BE$43,'RevPAR Raw Data'!AV$1,FALSE)</f>
        <v>27.467491162797401</v>
      </c>
      <c r="BH48" s="86">
        <f>VLOOKUP($A48,'RevPAR Raw Data'!$B$6:$BE$43,'RevPAR Raw Data'!AW$1,FALSE)</f>
        <v>30.8618104281949</v>
      </c>
      <c r="BI48" s="86">
        <f>VLOOKUP($A48,'RevPAR Raw Data'!$B$6:$BE$43,'RevPAR Raw Data'!AX$1,FALSE)</f>
        <v>21.394386226722201</v>
      </c>
      <c r="BJ48" s="87">
        <f>VLOOKUP($A48,'RevPAR Raw Data'!$B$6:$BE$43,'RevPAR Raw Data'!AY$1,FALSE)</f>
        <v>24.8530458480753</v>
      </c>
      <c r="BK48" s="86">
        <f>VLOOKUP($A48,'RevPAR Raw Data'!$B$6:$BE$43,'RevPAR Raw Data'!BA$1,FALSE)</f>
        <v>10.5369776719663</v>
      </c>
      <c r="BL48" s="86">
        <f>VLOOKUP($A48,'RevPAR Raw Data'!$B$6:$BE$43,'RevPAR Raw Data'!BB$1,FALSE)</f>
        <v>10.149427882585501</v>
      </c>
      <c r="BM48" s="87">
        <f>VLOOKUP($A48,'RevPAR Raw Data'!$B$6:$BE$43,'RevPAR Raw Data'!BC$1,FALSE)</f>
        <v>10.337205290091701</v>
      </c>
      <c r="BN48" s="88">
        <f>VLOOKUP($A48,'RevPAR Raw Data'!$B$6:$BE$43,'RevPAR Raw Data'!BE$1,FALSE)</f>
        <v>18.997814745379898</v>
      </c>
    </row>
    <row r="49" spans="1:11" ht="14.25" customHeight="1" x14ac:dyDescent="0.25">
      <c r="A49" s="185" t="s">
        <v>115</v>
      </c>
      <c r="B49" s="185"/>
      <c r="C49" s="185"/>
      <c r="D49" s="185"/>
      <c r="E49" s="185"/>
      <c r="F49" s="185"/>
      <c r="G49" s="185"/>
      <c r="H49" s="185"/>
      <c r="I49" s="185"/>
      <c r="J49" s="185"/>
      <c r="K49" s="185"/>
    </row>
    <row r="50" spans="1:11" x14ac:dyDescent="0.25">
      <c r="A50" s="185"/>
      <c r="B50" s="185"/>
      <c r="C50" s="185"/>
      <c r="D50" s="185"/>
      <c r="E50" s="185"/>
      <c r="F50" s="185"/>
      <c r="G50" s="185"/>
      <c r="H50" s="185"/>
      <c r="I50" s="185"/>
      <c r="J50" s="185"/>
      <c r="K50" s="185"/>
    </row>
    <row r="51" spans="1:11" x14ac:dyDescent="0.25">
      <c r="A51" s="185"/>
      <c r="B51" s="185"/>
      <c r="C51" s="185"/>
      <c r="D51" s="185"/>
      <c r="E51" s="185"/>
      <c r="F51" s="185"/>
      <c r="G51" s="185"/>
      <c r="H51" s="185"/>
      <c r="I51" s="185"/>
      <c r="J51" s="185"/>
      <c r="K51" s="185"/>
    </row>
  </sheetData>
  <sheetProtection algorithmName="SHA-512" hashValue="5iVdS1+F5kfuZywfGqU2J72FxOygPY9iadBcQnI8erdgc9ES+42loiGPRBdCSDT5iwwrzMNn/zqKePsirSRDUg==" saltValue="rgTKiDCIp/Huz/fLzCbT7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G2:G3"/>
    <mergeCell ref="J2:J3"/>
    <mergeCell ref="K2:K3"/>
    <mergeCell ref="R2:R3"/>
    <mergeCell ref="U2:U3"/>
    <mergeCell ref="V2:V3"/>
    <mergeCell ref="A49:K51"/>
    <mergeCell ref="A1:A3"/>
    <mergeCell ref="AY2:AY3"/>
    <mergeCell ref="BB2:BB3"/>
    <mergeCell ref="BC2:BC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topLeftCell="X1" zoomScale="85" zoomScaleNormal="85" workbookViewId="0">
      <selection activeCell="BC19" sqref="AV19:BC20"/>
    </sheetView>
  </sheetViews>
  <sheetFormatPr defaultRowHeight="12.75" x14ac:dyDescent="0.2"/>
  <cols>
    <col min="1" max="1" width="20.7109375" customWidth="1"/>
    <col min="2" max="2" width="28.140625" customWidth="1"/>
    <col min="3" max="3" width="2.85546875" customWidth="1"/>
    <col min="4" max="5" width="5.28515625" customWidth="1"/>
    <col min="6" max="6" width="4.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6</v>
      </c>
      <c r="H2" s="200"/>
      <c r="I2" s="200"/>
      <c r="J2" s="200"/>
      <c r="K2" s="200"/>
      <c r="L2" s="200"/>
      <c r="M2" s="200"/>
      <c r="N2" s="200"/>
      <c r="O2" s="200"/>
      <c r="P2" s="200"/>
      <c r="Q2" s="200"/>
      <c r="R2" s="200"/>
      <c r="T2" s="199" t="s">
        <v>7</v>
      </c>
      <c r="U2" s="200"/>
      <c r="V2" s="200"/>
      <c r="W2" s="200"/>
      <c r="X2" s="200"/>
      <c r="Y2" s="200"/>
      <c r="Z2" s="200"/>
      <c r="AA2" s="200"/>
      <c r="AB2" s="200"/>
      <c r="AC2" s="200"/>
      <c r="AD2" s="200"/>
      <c r="AE2" s="200"/>
      <c r="AF2" s="4"/>
      <c r="AG2" s="199" t="s">
        <v>34</v>
      </c>
      <c r="AH2" s="200"/>
      <c r="AI2" s="200"/>
      <c r="AJ2" s="200"/>
      <c r="AK2" s="200"/>
      <c r="AL2" s="200"/>
      <c r="AM2" s="200"/>
      <c r="AN2" s="200"/>
      <c r="AO2" s="200"/>
      <c r="AP2" s="200"/>
      <c r="AQ2" s="200"/>
      <c r="AR2" s="200"/>
      <c r="AT2" s="199" t="s">
        <v>35</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38">
        <v>59.177896844143397</v>
      </c>
      <c r="H6" s="139">
        <v>68.792028583517094</v>
      </c>
      <c r="I6" s="139">
        <v>73.419926262268902</v>
      </c>
      <c r="J6" s="139">
        <v>73.492101498988802</v>
      </c>
      <c r="K6" s="139">
        <v>72.062183600353293</v>
      </c>
      <c r="L6" s="140">
        <v>69.388800154775595</v>
      </c>
      <c r="M6" s="141"/>
      <c r="N6" s="142">
        <v>76.994636822370097</v>
      </c>
      <c r="O6" s="143">
        <v>78.612593907622397</v>
      </c>
      <c r="P6" s="144">
        <v>77.803615364996304</v>
      </c>
      <c r="Q6" s="141"/>
      <c r="R6" s="145">
        <v>71.793022291540098</v>
      </c>
      <c r="S6" s="146"/>
      <c r="T6" s="138">
        <v>4.8819012320581301</v>
      </c>
      <c r="U6" s="139">
        <v>11.4821290620086</v>
      </c>
      <c r="V6" s="139">
        <v>13.4197276759033</v>
      </c>
      <c r="W6" s="139">
        <v>10.9580665618777</v>
      </c>
      <c r="X6" s="139">
        <v>5.8920667184516802</v>
      </c>
      <c r="Y6" s="140">
        <v>9.3944142505215105</v>
      </c>
      <c r="Z6" s="141"/>
      <c r="AA6" s="142">
        <v>-0.74416445297686296</v>
      </c>
      <c r="AB6" s="143">
        <v>-0.85231353453638703</v>
      </c>
      <c r="AC6" s="144">
        <v>-0.79883071702720798</v>
      </c>
      <c r="AD6" s="141"/>
      <c r="AE6" s="145">
        <v>6.0212323327608503</v>
      </c>
      <c r="AF6" s="33"/>
      <c r="AG6" s="138">
        <v>59.428223647788798</v>
      </c>
      <c r="AH6" s="139">
        <v>60.872428603161197</v>
      </c>
      <c r="AI6" s="139">
        <v>66.492837947238101</v>
      </c>
      <c r="AJ6" s="139">
        <v>67.804595012460297</v>
      </c>
      <c r="AK6" s="139">
        <v>67.240278287169701</v>
      </c>
      <c r="AL6" s="140">
        <v>64.368031290299498</v>
      </c>
      <c r="AM6" s="141"/>
      <c r="AN6" s="142">
        <v>74.984688670094201</v>
      </c>
      <c r="AO6" s="143">
        <v>79.467090030651406</v>
      </c>
      <c r="AP6" s="144">
        <v>77.225889350372796</v>
      </c>
      <c r="AQ6" s="141"/>
      <c r="AR6" s="145">
        <v>68.042234053430505</v>
      </c>
      <c r="AS6" s="146"/>
      <c r="AT6" s="138">
        <v>4.0805705003647299</v>
      </c>
      <c r="AU6" s="139">
        <v>10.531387573294399</v>
      </c>
      <c r="AV6" s="139">
        <v>12.951482106914201</v>
      </c>
      <c r="AW6" s="139">
        <v>11.531982975713399</v>
      </c>
      <c r="AX6" s="139">
        <v>6.6130305829036997</v>
      </c>
      <c r="AY6" s="140">
        <v>9.1310026288161197</v>
      </c>
      <c r="AZ6" s="141"/>
      <c r="BA6" s="142">
        <v>0.15880112846648201</v>
      </c>
      <c r="BB6" s="143">
        <v>-0.59649529975258797</v>
      </c>
      <c r="BC6" s="144">
        <v>-0.23123490117398901</v>
      </c>
      <c r="BD6" s="141"/>
      <c r="BE6" s="145">
        <v>5.9050208375275002</v>
      </c>
    </row>
    <row r="7" spans="1:57" x14ac:dyDescent="0.2">
      <c r="A7" s="23" t="s">
        <v>18</v>
      </c>
      <c r="B7" s="44" t="str">
        <f>TRIM(A7)</f>
        <v>Virginia</v>
      </c>
      <c r="C7" s="11"/>
      <c r="D7" s="28" t="s">
        <v>16</v>
      </c>
      <c r="E7" s="31" t="s">
        <v>17</v>
      </c>
      <c r="F7" s="12"/>
      <c r="G7" s="147">
        <v>58.358902038508603</v>
      </c>
      <c r="H7" s="141">
        <v>69.146037009509598</v>
      </c>
      <c r="I7" s="141">
        <v>73.1334845221987</v>
      </c>
      <c r="J7" s="141">
        <v>74.322667530602999</v>
      </c>
      <c r="K7" s="141">
        <v>73.801764717092595</v>
      </c>
      <c r="L7" s="148">
        <v>69.752571163582502</v>
      </c>
      <c r="M7" s="141"/>
      <c r="N7" s="149">
        <v>80.443910836684196</v>
      </c>
      <c r="O7" s="150">
        <v>81.582909305738099</v>
      </c>
      <c r="P7" s="151">
        <v>81.013410071211197</v>
      </c>
      <c r="Q7" s="141"/>
      <c r="R7" s="152">
        <v>72.9699537086193</v>
      </c>
      <c r="S7" s="146"/>
      <c r="T7" s="147">
        <v>9.5049297438181508</v>
      </c>
      <c r="U7" s="141">
        <v>16.470596376994202</v>
      </c>
      <c r="V7" s="141">
        <v>17.100236604850899</v>
      </c>
      <c r="W7" s="141">
        <v>16.877675185557599</v>
      </c>
      <c r="X7" s="141">
        <v>13.8731120573752</v>
      </c>
      <c r="Y7" s="148">
        <v>14.907715281734401</v>
      </c>
      <c r="Z7" s="141"/>
      <c r="AA7" s="149">
        <v>5.2063670395843902</v>
      </c>
      <c r="AB7" s="150">
        <v>6.6369464175266097</v>
      </c>
      <c r="AC7" s="151">
        <v>5.9218546471205</v>
      </c>
      <c r="AD7" s="141"/>
      <c r="AE7" s="152">
        <v>11.896543232135199</v>
      </c>
      <c r="AF7" s="34"/>
      <c r="AG7" s="147">
        <v>59.554817908930602</v>
      </c>
      <c r="AH7" s="141">
        <v>61.073964074138701</v>
      </c>
      <c r="AI7" s="141">
        <v>67.229801629528396</v>
      </c>
      <c r="AJ7" s="141">
        <v>69.196208070159201</v>
      </c>
      <c r="AK7" s="141">
        <v>67.9040677960718</v>
      </c>
      <c r="AL7" s="148">
        <v>64.991823888982694</v>
      </c>
      <c r="AM7" s="141"/>
      <c r="AN7" s="149">
        <v>76.471961540721594</v>
      </c>
      <c r="AO7" s="150">
        <v>80.628219034928705</v>
      </c>
      <c r="AP7" s="151">
        <v>78.5500902878251</v>
      </c>
      <c r="AQ7" s="141"/>
      <c r="AR7" s="152">
        <v>68.865674933329501</v>
      </c>
      <c r="AS7" s="146"/>
      <c r="AT7" s="147">
        <v>9.5628787926137804</v>
      </c>
      <c r="AU7" s="141">
        <v>15.4901666704743</v>
      </c>
      <c r="AV7" s="141">
        <v>17.788189937391099</v>
      </c>
      <c r="AW7" s="141">
        <v>17.557981673581899</v>
      </c>
      <c r="AX7" s="141">
        <v>13.424437658133799</v>
      </c>
      <c r="AY7" s="148">
        <v>14.8080596062835</v>
      </c>
      <c r="AZ7" s="141"/>
      <c r="BA7" s="149">
        <v>4.9991839990669904</v>
      </c>
      <c r="BB7" s="150">
        <v>4.5939385500858503</v>
      </c>
      <c r="BC7" s="151">
        <v>4.7908091942340798</v>
      </c>
      <c r="BD7" s="141"/>
      <c r="BE7" s="152">
        <v>11.339141987050599</v>
      </c>
    </row>
    <row r="8" spans="1:57" x14ac:dyDescent="0.2">
      <c r="A8" s="24" t="s">
        <v>19</v>
      </c>
      <c r="B8" s="44" t="str">
        <f t="shared" ref="B8:B43" si="0">TRIM(A8)</f>
        <v>Norfolk/Virginia Beach, VA</v>
      </c>
      <c r="C8" s="12"/>
      <c r="D8" s="28" t="s">
        <v>16</v>
      </c>
      <c r="E8" s="31" t="s">
        <v>17</v>
      </c>
      <c r="F8" s="12"/>
      <c r="G8" s="147">
        <v>65.284689120527901</v>
      </c>
      <c r="H8" s="141">
        <v>72.539416478969102</v>
      </c>
      <c r="I8" s="141">
        <v>74.501073804410396</v>
      </c>
      <c r="J8" s="141">
        <v>79.087004347598295</v>
      </c>
      <c r="K8" s="141">
        <v>79.110575663925403</v>
      </c>
      <c r="L8" s="148">
        <v>74.104551883086202</v>
      </c>
      <c r="M8" s="141"/>
      <c r="N8" s="149">
        <v>87.690534806977098</v>
      </c>
      <c r="O8" s="150">
        <v>89.251479754858295</v>
      </c>
      <c r="P8" s="151">
        <v>88.471007280917703</v>
      </c>
      <c r="Q8" s="141"/>
      <c r="R8" s="152">
        <v>78.209253425323794</v>
      </c>
      <c r="S8" s="146"/>
      <c r="T8" s="147">
        <v>-1.05687232007869</v>
      </c>
      <c r="U8" s="141">
        <v>1.21915059078909</v>
      </c>
      <c r="V8" s="141">
        <v>-0.62521426467475905</v>
      </c>
      <c r="W8" s="141">
        <v>2.11124838178505</v>
      </c>
      <c r="X8" s="141">
        <v>-1.54105459504785</v>
      </c>
      <c r="Y8" s="148">
        <v>2.8245460162751999E-2</v>
      </c>
      <c r="Z8" s="141"/>
      <c r="AA8" s="149">
        <v>-3.8245881537996098</v>
      </c>
      <c r="AB8" s="150">
        <v>-2.5281576402927</v>
      </c>
      <c r="AC8" s="151">
        <v>-3.1749940724464301</v>
      </c>
      <c r="AD8" s="141"/>
      <c r="AE8" s="152">
        <v>-1.0299851175368</v>
      </c>
      <c r="AF8" s="35"/>
      <c r="AG8" s="147">
        <v>66.468214982774597</v>
      </c>
      <c r="AH8" s="141">
        <v>64.180453491570702</v>
      </c>
      <c r="AI8" s="141">
        <v>67.446064369080801</v>
      </c>
      <c r="AJ8" s="141">
        <v>69.733145607543904</v>
      </c>
      <c r="AK8" s="141">
        <v>69.672243868897496</v>
      </c>
      <c r="AL8" s="148">
        <v>67.5001571799815</v>
      </c>
      <c r="AM8" s="141"/>
      <c r="AN8" s="149">
        <v>81.066107855014494</v>
      </c>
      <c r="AO8" s="150">
        <v>86.731934121345006</v>
      </c>
      <c r="AP8" s="151">
        <v>83.899020988179799</v>
      </c>
      <c r="AQ8" s="141"/>
      <c r="AR8" s="152">
        <v>72.185849301970407</v>
      </c>
      <c r="AS8" s="146"/>
      <c r="AT8" s="147">
        <v>-0.15245880456635699</v>
      </c>
      <c r="AU8" s="141">
        <v>3.58764235475422</v>
      </c>
      <c r="AV8" s="141">
        <v>3.40218062728799</v>
      </c>
      <c r="AW8" s="141">
        <v>5.0525668784833204</v>
      </c>
      <c r="AX8" s="141">
        <v>1.49314712289803</v>
      </c>
      <c r="AY8" s="148">
        <v>2.6522201817629698</v>
      </c>
      <c r="AZ8" s="141"/>
      <c r="BA8" s="149">
        <v>-5.2068920786896697</v>
      </c>
      <c r="BB8" s="150">
        <v>-4.1421319844091604</v>
      </c>
      <c r="BC8" s="151">
        <v>-4.6595062627764197</v>
      </c>
      <c r="BD8" s="141"/>
      <c r="BE8" s="152">
        <v>0.103299912001413</v>
      </c>
    </row>
    <row r="9" spans="1:57" x14ac:dyDescent="0.2">
      <c r="A9" s="24" t="s">
        <v>20</v>
      </c>
      <c r="B9" s="95" t="s">
        <v>72</v>
      </c>
      <c r="C9" s="12"/>
      <c r="D9" s="28" t="s">
        <v>16</v>
      </c>
      <c r="E9" s="31" t="s">
        <v>17</v>
      </c>
      <c r="F9" s="12"/>
      <c r="G9" s="147">
        <v>54.850166481686998</v>
      </c>
      <c r="H9" s="141">
        <v>65.447280799111994</v>
      </c>
      <c r="I9" s="141">
        <v>70.139844617092095</v>
      </c>
      <c r="J9" s="141">
        <v>69.784683684794601</v>
      </c>
      <c r="K9" s="141">
        <v>68.781354051054294</v>
      </c>
      <c r="L9" s="148">
        <v>65.800665926747996</v>
      </c>
      <c r="M9" s="141"/>
      <c r="N9" s="149">
        <v>74.162042175360696</v>
      </c>
      <c r="O9" s="150">
        <v>76.186459489456098</v>
      </c>
      <c r="P9" s="151">
        <v>75.174250832408404</v>
      </c>
      <c r="Q9" s="141"/>
      <c r="R9" s="152">
        <v>68.478833042651004</v>
      </c>
      <c r="S9" s="146"/>
      <c r="T9" s="147">
        <v>7.0297435638722998</v>
      </c>
      <c r="U9" s="141">
        <v>11.2957758268133</v>
      </c>
      <c r="V9" s="141">
        <v>13.796914847543199</v>
      </c>
      <c r="W9" s="141">
        <v>12.484908216887201</v>
      </c>
      <c r="X9" s="141">
        <v>11.447061514240101</v>
      </c>
      <c r="Y9" s="148">
        <v>11.3588871817986</v>
      </c>
      <c r="Z9" s="141"/>
      <c r="AA9" s="149">
        <v>-2.38107981127559</v>
      </c>
      <c r="AB9" s="150">
        <v>-1.9706994533904001</v>
      </c>
      <c r="AC9" s="151">
        <v>-2.1735571101869202</v>
      </c>
      <c r="AD9" s="141"/>
      <c r="AE9" s="152">
        <v>6.7282159393346399</v>
      </c>
      <c r="AF9" s="35"/>
      <c r="AG9" s="147">
        <v>58.056603773584897</v>
      </c>
      <c r="AH9" s="141">
        <v>58.0976692563817</v>
      </c>
      <c r="AI9" s="141">
        <v>64.902330743618194</v>
      </c>
      <c r="AJ9" s="141">
        <v>65.543840177580407</v>
      </c>
      <c r="AK9" s="141">
        <v>64.036625971143096</v>
      </c>
      <c r="AL9" s="148">
        <v>62.127413984461697</v>
      </c>
      <c r="AM9" s="141"/>
      <c r="AN9" s="149">
        <v>73.7691453940066</v>
      </c>
      <c r="AO9" s="150">
        <v>77.748057713651406</v>
      </c>
      <c r="AP9" s="151">
        <v>75.758601553828996</v>
      </c>
      <c r="AQ9" s="141"/>
      <c r="AR9" s="152">
        <v>66.022039004280899</v>
      </c>
      <c r="AS9" s="146"/>
      <c r="AT9" s="147">
        <v>2.59435698610586</v>
      </c>
      <c r="AU9" s="141">
        <v>8.4943445203564405</v>
      </c>
      <c r="AV9" s="141">
        <v>11.4987478212859</v>
      </c>
      <c r="AW9" s="141">
        <v>10.3857216683927</v>
      </c>
      <c r="AX9" s="141">
        <v>8.1492388306503791</v>
      </c>
      <c r="AY9" s="148">
        <v>8.2604318625454596</v>
      </c>
      <c r="AZ9" s="141"/>
      <c r="BA9" s="149">
        <v>-1.0590382197274799</v>
      </c>
      <c r="BB9" s="150">
        <v>-2.6737758395153501</v>
      </c>
      <c r="BC9" s="151">
        <v>-1.89424531460779</v>
      </c>
      <c r="BD9" s="141"/>
      <c r="BE9" s="152">
        <v>4.7072030939999401</v>
      </c>
    </row>
    <row r="10" spans="1:57" x14ac:dyDescent="0.2">
      <c r="A10" s="24" t="s">
        <v>21</v>
      </c>
      <c r="B10" s="44" t="str">
        <f t="shared" si="0"/>
        <v>Virginia Area</v>
      </c>
      <c r="C10" s="12"/>
      <c r="D10" s="28" t="s">
        <v>16</v>
      </c>
      <c r="E10" s="31" t="s">
        <v>17</v>
      </c>
      <c r="F10" s="12"/>
      <c r="G10" s="147">
        <v>48.526407251720101</v>
      </c>
      <c r="H10" s="141">
        <v>60.862315947678603</v>
      </c>
      <c r="I10" s="141">
        <v>63.724960665054098</v>
      </c>
      <c r="J10" s="141">
        <v>66.284667590352896</v>
      </c>
      <c r="K10" s="141">
        <v>65.347673954394907</v>
      </c>
      <c r="L10" s="148">
        <v>60.949205081840098</v>
      </c>
      <c r="M10" s="141"/>
      <c r="N10" s="149">
        <v>75.443252001972596</v>
      </c>
      <c r="O10" s="150">
        <v>75.168494469623994</v>
      </c>
      <c r="P10" s="151">
        <v>75.305873235798302</v>
      </c>
      <c r="Q10" s="141"/>
      <c r="R10" s="152">
        <v>65.051110268685306</v>
      </c>
      <c r="S10" s="146"/>
      <c r="T10" s="147">
        <v>0.95627110737285503</v>
      </c>
      <c r="U10" s="141">
        <v>5.8218733466241099</v>
      </c>
      <c r="V10" s="141">
        <v>4.45173845282355</v>
      </c>
      <c r="W10" s="141">
        <v>7.0762127660476404</v>
      </c>
      <c r="X10" s="141">
        <v>2.9223414366467799</v>
      </c>
      <c r="Y10" s="148">
        <v>4.3700469605125098</v>
      </c>
      <c r="Z10" s="141"/>
      <c r="AA10" s="149">
        <v>-0.24028867312511301</v>
      </c>
      <c r="AB10" s="150">
        <v>2.5706476304586698</v>
      </c>
      <c r="AC10" s="151">
        <v>1.14309017987053</v>
      </c>
      <c r="AD10" s="141"/>
      <c r="AE10" s="152">
        <v>3.2801638066649899</v>
      </c>
      <c r="AF10" s="35"/>
      <c r="AG10" s="147">
        <v>50.172604090834298</v>
      </c>
      <c r="AH10" s="141">
        <v>53.0651903341709</v>
      </c>
      <c r="AI10" s="141">
        <v>59.227273794706797</v>
      </c>
      <c r="AJ10" s="141">
        <v>62.711058403588197</v>
      </c>
      <c r="AK10" s="141">
        <v>62.393443392903201</v>
      </c>
      <c r="AL10" s="148">
        <v>57.5139140032407</v>
      </c>
      <c r="AM10" s="141"/>
      <c r="AN10" s="149">
        <v>72.119742620294403</v>
      </c>
      <c r="AO10" s="150">
        <v>73.947936970152398</v>
      </c>
      <c r="AP10" s="151">
        <v>73.0338397952234</v>
      </c>
      <c r="AQ10" s="141"/>
      <c r="AR10" s="152">
        <v>61.948178515235703</v>
      </c>
      <c r="AS10" s="146"/>
      <c r="AT10" s="147">
        <v>2.1274048233096701</v>
      </c>
      <c r="AU10" s="141">
        <v>4.3113149086385096</v>
      </c>
      <c r="AV10" s="141">
        <v>4.2491354362490403</v>
      </c>
      <c r="AW10" s="141">
        <v>5.7247393008386203</v>
      </c>
      <c r="AX10" s="141">
        <v>3.15630835485248</v>
      </c>
      <c r="AY10" s="148">
        <v>3.9613008156593699</v>
      </c>
      <c r="AZ10" s="141"/>
      <c r="BA10" s="149">
        <v>-0.19535778726995301</v>
      </c>
      <c r="BB10" s="150">
        <v>-1.1768854349770801</v>
      </c>
      <c r="BC10" s="151">
        <v>-0.69468864980834499</v>
      </c>
      <c r="BD10" s="141"/>
      <c r="BE10" s="152">
        <v>2.3450177508108001</v>
      </c>
    </row>
    <row r="11" spans="1:57" x14ac:dyDescent="0.2">
      <c r="A11" s="41" t="s">
        <v>22</v>
      </c>
      <c r="B11" s="95" t="s">
        <v>88</v>
      </c>
      <c r="C11" s="12"/>
      <c r="D11" s="28" t="s">
        <v>16</v>
      </c>
      <c r="E11" s="31" t="s">
        <v>17</v>
      </c>
      <c r="F11" s="12"/>
      <c r="G11" s="147">
        <v>61.8395743074406</v>
      </c>
      <c r="H11" s="141">
        <v>73.615330684739405</v>
      </c>
      <c r="I11" s="141">
        <v>79.767019612777901</v>
      </c>
      <c r="J11" s="141">
        <v>78.097866144138607</v>
      </c>
      <c r="K11" s="141">
        <v>75.871429341866303</v>
      </c>
      <c r="L11" s="148">
        <v>73.838244018192597</v>
      </c>
      <c r="M11" s="141"/>
      <c r="N11" s="149">
        <v>81.373253995361907</v>
      </c>
      <c r="O11" s="150">
        <v>83.464864184658495</v>
      </c>
      <c r="P11" s="151">
        <v>82.419059090010194</v>
      </c>
      <c r="Q11" s="141"/>
      <c r="R11" s="152">
        <v>76.289905467283305</v>
      </c>
      <c r="S11" s="146"/>
      <c r="T11" s="147">
        <v>41.021249951771097</v>
      </c>
      <c r="U11" s="141">
        <v>62.4217486981712</v>
      </c>
      <c r="V11" s="141">
        <v>66.668278919756602</v>
      </c>
      <c r="W11" s="141">
        <v>60.331997463603798</v>
      </c>
      <c r="X11" s="141">
        <v>50.973422741944802</v>
      </c>
      <c r="Y11" s="148">
        <v>56.437302266211702</v>
      </c>
      <c r="Z11" s="141"/>
      <c r="AA11" s="149">
        <v>28.6694795395873</v>
      </c>
      <c r="AB11" s="150">
        <v>26.4403250665973</v>
      </c>
      <c r="AC11" s="151">
        <v>27.5310230223437</v>
      </c>
      <c r="AD11" s="141"/>
      <c r="AE11" s="152">
        <v>46.208131949067997</v>
      </c>
      <c r="AF11" s="35"/>
      <c r="AG11" s="147">
        <v>61.957279997839599</v>
      </c>
      <c r="AH11" s="141">
        <v>64.652483673956098</v>
      </c>
      <c r="AI11" s="141">
        <v>71.850795036702607</v>
      </c>
      <c r="AJ11" s="141">
        <v>72.867040402609405</v>
      </c>
      <c r="AK11" s="141">
        <v>69.389407217016398</v>
      </c>
      <c r="AL11" s="148">
        <v>68.144252712207205</v>
      </c>
      <c r="AM11" s="141"/>
      <c r="AN11" s="149">
        <v>76.334329512771504</v>
      </c>
      <c r="AO11" s="150">
        <v>81.7993744083076</v>
      </c>
      <c r="AP11" s="151">
        <v>79.066851960539594</v>
      </c>
      <c r="AQ11" s="141"/>
      <c r="AR11" s="152">
        <v>71.265949044037399</v>
      </c>
      <c r="AS11" s="146"/>
      <c r="AT11" s="147">
        <v>37.961948647486501</v>
      </c>
      <c r="AU11" s="141">
        <v>55.776739061484101</v>
      </c>
      <c r="AV11" s="141">
        <v>64.453517086160403</v>
      </c>
      <c r="AW11" s="141">
        <v>61.7752156884358</v>
      </c>
      <c r="AX11" s="141">
        <v>49.579621821677698</v>
      </c>
      <c r="AY11" s="148">
        <v>53.7980534109263</v>
      </c>
      <c r="AZ11" s="141"/>
      <c r="BA11" s="149">
        <v>31.198618672829799</v>
      </c>
      <c r="BB11" s="150">
        <v>27.429648541514702</v>
      </c>
      <c r="BC11" s="151">
        <v>29.221590619508099</v>
      </c>
      <c r="BD11" s="141"/>
      <c r="BE11" s="152">
        <v>45.048651572794398</v>
      </c>
    </row>
    <row r="12" spans="1:57" x14ac:dyDescent="0.2">
      <c r="A12" s="24" t="s">
        <v>23</v>
      </c>
      <c r="B12" s="44" t="str">
        <f t="shared" si="0"/>
        <v>Arlington, VA</v>
      </c>
      <c r="C12" s="12"/>
      <c r="D12" s="28" t="s">
        <v>16</v>
      </c>
      <c r="E12" s="31" t="s">
        <v>17</v>
      </c>
      <c r="F12" s="12"/>
      <c r="G12" s="147">
        <v>68.832372322899502</v>
      </c>
      <c r="H12" s="141">
        <v>79.056836902800597</v>
      </c>
      <c r="I12" s="141">
        <v>89.260708401976899</v>
      </c>
      <c r="J12" s="141">
        <v>87.592668863261906</v>
      </c>
      <c r="K12" s="141">
        <v>89.929983525535405</v>
      </c>
      <c r="L12" s="148">
        <v>82.934514003294794</v>
      </c>
      <c r="M12" s="141"/>
      <c r="N12" s="149">
        <v>87.211696869851707</v>
      </c>
      <c r="O12" s="150">
        <v>84.441927512355804</v>
      </c>
      <c r="P12" s="151">
        <v>85.826812191103699</v>
      </c>
      <c r="Q12" s="141"/>
      <c r="R12" s="152">
        <v>83.760884914097403</v>
      </c>
      <c r="S12" s="146"/>
      <c r="T12" s="147">
        <v>69.634360321534999</v>
      </c>
      <c r="U12" s="141">
        <v>91.902298412319894</v>
      </c>
      <c r="V12" s="141">
        <v>101.783890262762</v>
      </c>
      <c r="W12" s="141">
        <v>103.261424534222</v>
      </c>
      <c r="X12" s="141">
        <v>94.324756285778307</v>
      </c>
      <c r="Y12" s="148">
        <v>92.529878245480901</v>
      </c>
      <c r="Z12" s="141"/>
      <c r="AA12" s="149">
        <v>59.212588860653497</v>
      </c>
      <c r="AB12" s="150">
        <v>44.839706646214204</v>
      </c>
      <c r="AC12" s="151">
        <v>51.802225089247202</v>
      </c>
      <c r="AD12" s="141"/>
      <c r="AE12" s="152">
        <v>78.5087058124181</v>
      </c>
      <c r="AF12" s="35"/>
      <c r="AG12" s="147">
        <v>68.0318163097199</v>
      </c>
      <c r="AH12" s="141">
        <v>71.555807248764395</v>
      </c>
      <c r="AI12" s="141">
        <v>80.899917627677098</v>
      </c>
      <c r="AJ12" s="141">
        <v>82.261635090609502</v>
      </c>
      <c r="AK12" s="141">
        <v>78.737644151564993</v>
      </c>
      <c r="AL12" s="148">
        <v>76.297364085667198</v>
      </c>
      <c r="AM12" s="141"/>
      <c r="AN12" s="149">
        <v>80.763488467874694</v>
      </c>
      <c r="AO12" s="150">
        <v>81.762252883031294</v>
      </c>
      <c r="AP12" s="151">
        <v>81.262870675453001</v>
      </c>
      <c r="AQ12" s="141"/>
      <c r="AR12" s="152">
        <v>77.716080254177399</v>
      </c>
      <c r="AS12" s="146"/>
      <c r="AT12" s="147">
        <v>76.193706266161101</v>
      </c>
      <c r="AU12" s="141">
        <v>106.348372557427</v>
      </c>
      <c r="AV12" s="141">
        <v>123.843869839044</v>
      </c>
      <c r="AW12" s="141">
        <v>113.515470666688</v>
      </c>
      <c r="AX12" s="141">
        <v>89.094810653761499</v>
      </c>
      <c r="AY12" s="148">
        <v>101.209477688044</v>
      </c>
      <c r="AZ12" s="141"/>
      <c r="BA12" s="149">
        <v>57.971808465302999</v>
      </c>
      <c r="BB12" s="150">
        <v>43.446690079748002</v>
      </c>
      <c r="BC12" s="151">
        <v>50.314758747226797</v>
      </c>
      <c r="BD12" s="141"/>
      <c r="BE12" s="152">
        <v>82.725961984600502</v>
      </c>
    </row>
    <row r="13" spans="1:57" x14ac:dyDescent="0.2">
      <c r="A13" s="24" t="s">
        <v>24</v>
      </c>
      <c r="B13" s="44" t="str">
        <f t="shared" si="0"/>
        <v>Suburban Virginia Area</v>
      </c>
      <c r="C13" s="12"/>
      <c r="D13" s="28" t="s">
        <v>16</v>
      </c>
      <c r="E13" s="31" t="s">
        <v>17</v>
      </c>
      <c r="F13" s="12"/>
      <c r="G13" s="147">
        <v>54.864523374982397</v>
      </c>
      <c r="H13" s="141">
        <v>69.858205812157706</v>
      </c>
      <c r="I13" s="141">
        <v>71.388459918573602</v>
      </c>
      <c r="J13" s="141">
        <v>74.350694931910695</v>
      </c>
      <c r="K13" s="141">
        <v>78.688754738172094</v>
      </c>
      <c r="L13" s="148">
        <v>69.830127755159296</v>
      </c>
      <c r="M13" s="141"/>
      <c r="N13" s="149">
        <v>82.619682717955897</v>
      </c>
      <c r="O13" s="150">
        <v>86.045205671767505</v>
      </c>
      <c r="P13" s="151">
        <v>84.332444194861694</v>
      </c>
      <c r="Q13" s="141"/>
      <c r="R13" s="152">
        <v>73.973646737931404</v>
      </c>
      <c r="S13" s="146"/>
      <c r="T13" s="147">
        <v>-3.0698960130439201</v>
      </c>
      <c r="U13" s="141">
        <v>10.2899469306927</v>
      </c>
      <c r="V13" s="141">
        <v>8.5770841543940399</v>
      </c>
      <c r="W13" s="141">
        <v>10.8822102095525</v>
      </c>
      <c r="X13" s="141">
        <v>20.600761217040301</v>
      </c>
      <c r="Y13" s="148">
        <v>9.7982734653373296</v>
      </c>
      <c r="Z13" s="141"/>
      <c r="AA13" s="149">
        <v>6.97462167398227</v>
      </c>
      <c r="AB13" s="150">
        <v>9.1805183846786207</v>
      </c>
      <c r="AC13" s="151">
        <v>8.0887170634252907</v>
      </c>
      <c r="AD13" s="141"/>
      <c r="AE13" s="152">
        <v>9.2355220777734992</v>
      </c>
      <c r="AF13" s="35"/>
      <c r="AG13" s="147">
        <v>59.806261406710597</v>
      </c>
      <c r="AH13" s="141">
        <v>62.463147550189497</v>
      </c>
      <c r="AI13" s="141">
        <v>67.429453881791304</v>
      </c>
      <c r="AJ13" s="141">
        <v>69.451073985680097</v>
      </c>
      <c r="AK13" s="141">
        <v>69.661659413168607</v>
      </c>
      <c r="AL13" s="148">
        <v>65.762319247508003</v>
      </c>
      <c r="AM13" s="141"/>
      <c r="AN13" s="149">
        <v>80.952548083672596</v>
      </c>
      <c r="AO13" s="150">
        <v>88.986382142355694</v>
      </c>
      <c r="AP13" s="151">
        <v>84.969465113014095</v>
      </c>
      <c r="AQ13" s="141"/>
      <c r="AR13" s="152">
        <v>71.250075209081203</v>
      </c>
      <c r="AS13" s="146"/>
      <c r="AT13" s="147">
        <v>2.0636506462444602</v>
      </c>
      <c r="AU13" s="141">
        <v>7.29228620583525</v>
      </c>
      <c r="AV13" s="141">
        <v>7.8560795558414904</v>
      </c>
      <c r="AW13" s="141">
        <v>8.5348767549496092</v>
      </c>
      <c r="AX13" s="141">
        <v>9.8834688921494909</v>
      </c>
      <c r="AY13" s="148">
        <v>7.1951222631937197</v>
      </c>
      <c r="AZ13" s="141"/>
      <c r="BA13" s="149">
        <v>6.8246149917586596</v>
      </c>
      <c r="BB13" s="150">
        <v>9.7550052145897492</v>
      </c>
      <c r="BC13" s="151">
        <v>8.3392840492219094</v>
      </c>
      <c r="BD13" s="141"/>
      <c r="BE13" s="152">
        <v>7.5734367321389797</v>
      </c>
    </row>
    <row r="14" spans="1:57" x14ac:dyDescent="0.2">
      <c r="A14" s="24" t="s">
        <v>25</v>
      </c>
      <c r="B14" s="44" t="str">
        <f t="shared" si="0"/>
        <v>Alexandria, VA</v>
      </c>
      <c r="C14" s="12"/>
      <c r="D14" s="28" t="s">
        <v>16</v>
      </c>
      <c r="E14" s="31" t="s">
        <v>17</v>
      </c>
      <c r="F14" s="12"/>
      <c r="G14" s="147">
        <v>64.210652018151407</v>
      </c>
      <c r="H14" s="141">
        <v>74.229758777167405</v>
      </c>
      <c r="I14" s="141">
        <v>78.791497492237795</v>
      </c>
      <c r="J14" s="141">
        <v>76.677812276092595</v>
      </c>
      <c r="K14" s="141">
        <v>76.104609505612601</v>
      </c>
      <c r="L14" s="148">
        <v>74.002866013852397</v>
      </c>
      <c r="M14" s="141"/>
      <c r="N14" s="149">
        <v>83.448770002388301</v>
      </c>
      <c r="O14" s="150">
        <v>87.186529734893696</v>
      </c>
      <c r="P14" s="151">
        <v>85.317649868640999</v>
      </c>
      <c r="Q14" s="141"/>
      <c r="R14" s="152">
        <v>77.235661400934802</v>
      </c>
      <c r="S14" s="146"/>
      <c r="T14" s="147">
        <v>33.844876026969096</v>
      </c>
      <c r="U14" s="141">
        <v>53.178279725988503</v>
      </c>
      <c r="V14" s="141">
        <v>55.337593747836401</v>
      </c>
      <c r="W14" s="141">
        <v>52.129933147677903</v>
      </c>
      <c r="X14" s="141">
        <v>46.682554059687199</v>
      </c>
      <c r="Y14" s="148">
        <v>48.336149042158802</v>
      </c>
      <c r="Z14" s="141"/>
      <c r="AA14" s="149">
        <v>29.301931121747302</v>
      </c>
      <c r="AB14" s="150">
        <v>28.309382905405901</v>
      </c>
      <c r="AC14" s="151">
        <v>28.7928751370649</v>
      </c>
      <c r="AD14" s="141"/>
      <c r="AE14" s="152">
        <v>41.556782241887099</v>
      </c>
      <c r="AF14" s="35"/>
      <c r="AG14" s="147">
        <v>64.998805827561398</v>
      </c>
      <c r="AH14" s="141">
        <v>67.002030093145393</v>
      </c>
      <c r="AI14" s="141">
        <v>74.134224982087403</v>
      </c>
      <c r="AJ14" s="141">
        <v>75.1015046572725</v>
      </c>
      <c r="AK14" s="141">
        <v>73.044542631956006</v>
      </c>
      <c r="AL14" s="148">
        <v>70.856221638404506</v>
      </c>
      <c r="AM14" s="141"/>
      <c r="AN14" s="149">
        <v>80.466324337234198</v>
      </c>
      <c r="AO14" s="150">
        <v>87.019345593503701</v>
      </c>
      <c r="AP14" s="151">
        <v>83.7428349653689</v>
      </c>
      <c r="AQ14" s="141"/>
      <c r="AR14" s="152">
        <v>74.538111160394394</v>
      </c>
      <c r="AS14" s="146"/>
      <c r="AT14" s="147">
        <v>38.114280257960402</v>
      </c>
      <c r="AU14" s="141">
        <v>52.4661995109591</v>
      </c>
      <c r="AV14" s="141">
        <v>58.423308988180203</v>
      </c>
      <c r="AW14" s="141">
        <v>57.803373201563403</v>
      </c>
      <c r="AX14" s="141">
        <v>47.893952216315</v>
      </c>
      <c r="AY14" s="148">
        <v>50.896764096270502</v>
      </c>
      <c r="AZ14" s="141"/>
      <c r="BA14" s="149">
        <v>31.749508202387499</v>
      </c>
      <c r="BB14" s="150">
        <v>26.252658353890698</v>
      </c>
      <c r="BC14" s="151">
        <v>28.8351307159523</v>
      </c>
      <c r="BD14" s="141"/>
      <c r="BE14" s="152">
        <v>43.034538326318099</v>
      </c>
    </row>
    <row r="15" spans="1:57" x14ac:dyDescent="0.2">
      <c r="A15" s="24" t="s">
        <v>26</v>
      </c>
      <c r="B15" s="44" t="str">
        <f t="shared" si="0"/>
        <v>Fairfax/Tysons Corner, VA</v>
      </c>
      <c r="C15" s="12"/>
      <c r="D15" s="28" t="s">
        <v>16</v>
      </c>
      <c r="E15" s="31" t="s">
        <v>17</v>
      </c>
      <c r="F15" s="12"/>
      <c r="G15" s="147">
        <v>55.868919844713403</v>
      </c>
      <c r="H15" s="141">
        <v>67.629595798127397</v>
      </c>
      <c r="I15" s="141">
        <v>77.460607444621999</v>
      </c>
      <c r="J15" s="141">
        <v>73.509933774834394</v>
      </c>
      <c r="K15" s="141">
        <v>65.300296871431797</v>
      </c>
      <c r="L15" s="148">
        <v>67.953870746745807</v>
      </c>
      <c r="M15" s="141"/>
      <c r="N15" s="149">
        <v>70.095912308746193</v>
      </c>
      <c r="O15" s="150">
        <v>74.811600822105504</v>
      </c>
      <c r="P15" s="151">
        <v>72.453756565425806</v>
      </c>
      <c r="Q15" s="141"/>
      <c r="R15" s="152">
        <v>69.239552409225794</v>
      </c>
      <c r="S15" s="146"/>
      <c r="T15" s="147">
        <v>25.708916312671001</v>
      </c>
      <c r="U15" s="141">
        <v>40.1303062821965</v>
      </c>
      <c r="V15" s="141">
        <v>50.428610131343497</v>
      </c>
      <c r="W15" s="141">
        <v>41.545170619937998</v>
      </c>
      <c r="X15" s="141">
        <v>27.3277865010973</v>
      </c>
      <c r="Y15" s="148">
        <v>37.326388641761497</v>
      </c>
      <c r="Z15" s="141"/>
      <c r="AA15" s="149">
        <v>15.6002429476094</v>
      </c>
      <c r="AB15" s="150">
        <v>19.028389234002301</v>
      </c>
      <c r="AC15" s="151">
        <v>17.3450671304449</v>
      </c>
      <c r="AD15" s="141"/>
      <c r="AE15" s="152">
        <v>30.673860749220399</v>
      </c>
      <c r="AF15" s="35"/>
      <c r="AG15" s="147">
        <v>57.0278602420643</v>
      </c>
      <c r="AH15" s="141">
        <v>61.423841059602601</v>
      </c>
      <c r="AI15" s="141">
        <v>71.457524548983699</v>
      </c>
      <c r="AJ15" s="141">
        <v>71.046471797213897</v>
      </c>
      <c r="AK15" s="141">
        <v>63.696049326330197</v>
      </c>
      <c r="AL15" s="148">
        <v>64.930349394838998</v>
      </c>
      <c r="AM15" s="141"/>
      <c r="AN15" s="149">
        <v>68.146266270837998</v>
      </c>
      <c r="AO15" s="150">
        <v>75.359671157798502</v>
      </c>
      <c r="AP15" s="151">
        <v>71.7529687143183</v>
      </c>
      <c r="AQ15" s="141"/>
      <c r="AR15" s="152">
        <v>66.879669200404507</v>
      </c>
      <c r="AS15" s="146"/>
      <c r="AT15" s="147">
        <v>22.739098571566402</v>
      </c>
      <c r="AU15" s="141">
        <v>35.484012272395603</v>
      </c>
      <c r="AV15" s="141">
        <v>46.639365919044899</v>
      </c>
      <c r="AW15" s="141">
        <v>43.960732783541197</v>
      </c>
      <c r="AX15" s="141">
        <v>32.038496161399998</v>
      </c>
      <c r="AY15" s="148">
        <v>36.338881635568796</v>
      </c>
      <c r="AZ15" s="141"/>
      <c r="BA15" s="149">
        <v>18.565723352552201</v>
      </c>
      <c r="BB15" s="150">
        <v>20.251662765471501</v>
      </c>
      <c r="BC15" s="151">
        <v>19.445127350631498</v>
      </c>
      <c r="BD15" s="141"/>
      <c r="BE15" s="152">
        <v>30.673577491519001</v>
      </c>
    </row>
    <row r="16" spans="1:57" x14ac:dyDescent="0.2">
      <c r="A16" s="24" t="s">
        <v>27</v>
      </c>
      <c r="B16" s="44" t="str">
        <f t="shared" si="0"/>
        <v>I-95 Fredericksburg, VA</v>
      </c>
      <c r="C16" s="12"/>
      <c r="D16" s="28" t="s">
        <v>16</v>
      </c>
      <c r="E16" s="31" t="s">
        <v>17</v>
      </c>
      <c r="F16" s="12"/>
      <c r="G16" s="147">
        <v>65.682005413675398</v>
      </c>
      <c r="H16" s="141">
        <v>76.297516770624895</v>
      </c>
      <c r="I16" s="141">
        <v>80.251853595386606</v>
      </c>
      <c r="J16" s="141">
        <v>78.321760621395697</v>
      </c>
      <c r="K16" s="141">
        <v>73.237613275273603</v>
      </c>
      <c r="L16" s="148">
        <v>74.758149935271206</v>
      </c>
      <c r="M16" s="141"/>
      <c r="N16" s="149">
        <v>79.227962810403596</v>
      </c>
      <c r="O16" s="150">
        <v>80.5578439449217</v>
      </c>
      <c r="P16" s="151">
        <v>79.892903377662705</v>
      </c>
      <c r="Q16" s="141"/>
      <c r="R16" s="152">
        <v>76.225222347383095</v>
      </c>
      <c r="S16" s="146"/>
      <c r="T16" s="147">
        <v>15.2836192782695</v>
      </c>
      <c r="U16" s="141">
        <v>27.473414257546398</v>
      </c>
      <c r="V16" s="141">
        <v>30.804810034103799</v>
      </c>
      <c r="W16" s="141">
        <v>22.7253327488365</v>
      </c>
      <c r="X16" s="141">
        <v>9.2825382804487901</v>
      </c>
      <c r="Y16" s="148">
        <v>20.9616899395647</v>
      </c>
      <c r="Z16" s="141"/>
      <c r="AA16" s="149">
        <v>-2.7974870630721398</v>
      </c>
      <c r="AB16" s="150">
        <v>-6.6290500766095703E-2</v>
      </c>
      <c r="AC16" s="151">
        <v>-1.4394434091841899</v>
      </c>
      <c r="AD16" s="141"/>
      <c r="AE16" s="152">
        <v>13.2533748923472</v>
      </c>
      <c r="AF16" s="35"/>
      <c r="AG16" s="147">
        <v>61.565846769448001</v>
      </c>
      <c r="AH16" s="141">
        <v>62.1278098152289</v>
      </c>
      <c r="AI16" s="141">
        <v>67.170766152759697</v>
      </c>
      <c r="AJ16" s="141">
        <v>69.868777215487796</v>
      </c>
      <c r="AK16" s="141">
        <v>70.516064493350498</v>
      </c>
      <c r="AL16" s="148">
        <v>66.249852889254996</v>
      </c>
      <c r="AM16" s="141"/>
      <c r="AN16" s="149">
        <v>78.969047899258499</v>
      </c>
      <c r="AO16" s="150">
        <v>83.217606213957794</v>
      </c>
      <c r="AP16" s="151">
        <v>81.093327056608203</v>
      </c>
      <c r="AQ16" s="141"/>
      <c r="AR16" s="152">
        <v>70.490845508498694</v>
      </c>
      <c r="AS16" s="146"/>
      <c r="AT16" s="147">
        <v>7.4454612663467401</v>
      </c>
      <c r="AU16" s="141">
        <v>11.473594713727</v>
      </c>
      <c r="AV16" s="141">
        <v>13.9764642012415</v>
      </c>
      <c r="AW16" s="141">
        <v>14.5654626832393</v>
      </c>
      <c r="AX16" s="141">
        <v>10.3223129272902</v>
      </c>
      <c r="AY16" s="148">
        <v>11.580328074313099</v>
      </c>
      <c r="AZ16" s="141"/>
      <c r="BA16" s="149">
        <v>1.1025715031562</v>
      </c>
      <c r="BB16" s="150">
        <v>2.6084102808360101</v>
      </c>
      <c r="BC16" s="151">
        <v>1.86965111693399</v>
      </c>
      <c r="BD16" s="141"/>
      <c r="BE16" s="152">
        <v>8.1906175769460692</v>
      </c>
    </row>
    <row r="17" spans="1:57" x14ac:dyDescent="0.2">
      <c r="A17" s="24" t="s">
        <v>28</v>
      </c>
      <c r="B17" s="44" t="str">
        <f t="shared" si="0"/>
        <v>Dulles Airport Area, VA</v>
      </c>
      <c r="C17" s="12"/>
      <c r="D17" s="28" t="s">
        <v>16</v>
      </c>
      <c r="E17" s="31" t="s">
        <v>17</v>
      </c>
      <c r="F17" s="12"/>
      <c r="G17" s="147">
        <v>68.842203548085905</v>
      </c>
      <c r="H17" s="141">
        <v>83.436041083099894</v>
      </c>
      <c r="I17" s="141">
        <v>87.366946778711394</v>
      </c>
      <c r="J17" s="141">
        <v>84.145658263305293</v>
      </c>
      <c r="K17" s="141">
        <v>86.890756302520998</v>
      </c>
      <c r="L17" s="148">
        <v>82.136321195144703</v>
      </c>
      <c r="M17" s="141"/>
      <c r="N17" s="149">
        <v>85.854341736694593</v>
      </c>
      <c r="O17" s="150">
        <v>86.405228758169898</v>
      </c>
      <c r="P17" s="151">
        <v>86.129785247432295</v>
      </c>
      <c r="Q17" s="141"/>
      <c r="R17" s="152">
        <v>83.277310924369701</v>
      </c>
      <c r="S17" s="146"/>
      <c r="T17" s="147">
        <v>29.285029567382502</v>
      </c>
      <c r="U17" s="141">
        <v>49.146275107168499</v>
      </c>
      <c r="V17" s="141">
        <v>47.650714460669199</v>
      </c>
      <c r="W17" s="141">
        <v>37.680722193396697</v>
      </c>
      <c r="X17" s="141">
        <v>49.850848088312802</v>
      </c>
      <c r="Y17" s="148">
        <v>42.863899334925399</v>
      </c>
      <c r="Z17" s="141"/>
      <c r="AA17" s="149">
        <v>29.360249375248301</v>
      </c>
      <c r="AB17" s="150">
        <v>32.047943235954698</v>
      </c>
      <c r="AC17" s="151">
        <v>30.694576728763099</v>
      </c>
      <c r="AD17" s="141"/>
      <c r="AE17" s="152">
        <v>39.038279163761302</v>
      </c>
      <c r="AF17" s="35"/>
      <c r="AG17" s="147">
        <v>67.651727357609701</v>
      </c>
      <c r="AH17" s="141">
        <v>74.582166199813202</v>
      </c>
      <c r="AI17" s="141">
        <v>83.608776844070903</v>
      </c>
      <c r="AJ17" s="141">
        <v>84.059290382819697</v>
      </c>
      <c r="AK17" s="141">
        <v>79.794584500466797</v>
      </c>
      <c r="AL17" s="148">
        <v>77.939309056956105</v>
      </c>
      <c r="AM17" s="141"/>
      <c r="AN17" s="149">
        <v>80.508870214752505</v>
      </c>
      <c r="AO17" s="150">
        <v>85.357142857142804</v>
      </c>
      <c r="AP17" s="151">
        <v>82.933006535947698</v>
      </c>
      <c r="AQ17" s="141"/>
      <c r="AR17" s="152">
        <v>79.366079765239405</v>
      </c>
      <c r="AS17" s="146"/>
      <c r="AT17" s="147">
        <v>32.797835183456002</v>
      </c>
      <c r="AU17" s="141">
        <v>42.187703678946797</v>
      </c>
      <c r="AV17" s="141">
        <v>48.199016249750002</v>
      </c>
      <c r="AW17" s="141">
        <v>38.720427528473301</v>
      </c>
      <c r="AX17" s="141">
        <v>38.788449265634803</v>
      </c>
      <c r="AY17" s="148">
        <v>40.227475278858797</v>
      </c>
      <c r="AZ17" s="141"/>
      <c r="BA17" s="149">
        <v>27.3624438107678</v>
      </c>
      <c r="BB17" s="150">
        <v>29.708796284078002</v>
      </c>
      <c r="BC17" s="151">
        <v>28.559210478505001</v>
      </c>
      <c r="BD17" s="141"/>
      <c r="BE17" s="152">
        <v>36.5279244025918</v>
      </c>
    </row>
    <row r="18" spans="1:57" x14ac:dyDescent="0.2">
      <c r="A18" s="24" t="s">
        <v>29</v>
      </c>
      <c r="B18" s="44" t="str">
        <f t="shared" si="0"/>
        <v>Williamsburg, VA</v>
      </c>
      <c r="C18" s="12"/>
      <c r="D18" s="28" t="s">
        <v>16</v>
      </c>
      <c r="E18" s="31" t="s">
        <v>17</v>
      </c>
      <c r="F18" s="12"/>
      <c r="G18" s="147">
        <v>55.151190794755102</v>
      </c>
      <c r="H18" s="141">
        <v>63.714209258763702</v>
      </c>
      <c r="I18" s="141">
        <v>57.947551511907903</v>
      </c>
      <c r="J18" s="141">
        <v>61.332619748461298</v>
      </c>
      <c r="K18" s="141">
        <v>64.289537061814201</v>
      </c>
      <c r="L18" s="148">
        <v>60.487021675140397</v>
      </c>
      <c r="M18" s="141"/>
      <c r="N18" s="149">
        <v>84.706984211934696</v>
      </c>
      <c r="O18" s="150">
        <v>87.369547765587299</v>
      </c>
      <c r="P18" s="151">
        <v>86.038265988760998</v>
      </c>
      <c r="Q18" s="141"/>
      <c r="R18" s="152">
        <v>67.787377193317695</v>
      </c>
      <c r="S18" s="146"/>
      <c r="T18" s="147">
        <v>16.179401360123499</v>
      </c>
      <c r="U18" s="141">
        <v>15.191610096710701</v>
      </c>
      <c r="V18" s="141">
        <v>2.3439098679343202E-2</v>
      </c>
      <c r="W18" s="141">
        <v>1.37087778887602</v>
      </c>
      <c r="X18" s="141">
        <v>-3.8153749435672202</v>
      </c>
      <c r="Y18" s="148">
        <v>4.9906434732786398</v>
      </c>
      <c r="Z18" s="141"/>
      <c r="AA18" s="149">
        <v>2.61552417352903</v>
      </c>
      <c r="AB18" s="150">
        <v>5.8410002927096096</v>
      </c>
      <c r="AC18" s="151">
        <v>4.2282622331193203</v>
      </c>
      <c r="AD18" s="141"/>
      <c r="AE18" s="152">
        <v>4.7128886440886699</v>
      </c>
      <c r="AF18" s="35"/>
      <c r="AG18" s="147">
        <v>55.719828739630699</v>
      </c>
      <c r="AH18" s="141">
        <v>52.331415573989801</v>
      </c>
      <c r="AI18" s="141">
        <v>50.558603157613</v>
      </c>
      <c r="AJ18" s="141">
        <v>54.432031040941901</v>
      </c>
      <c r="AK18" s="141">
        <v>56.4791276424939</v>
      </c>
      <c r="AL18" s="148">
        <v>53.9042012309339</v>
      </c>
      <c r="AM18" s="141"/>
      <c r="AN18" s="149">
        <v>75.474979930425405</v>
      </c>
      <c r="AO18" s="150">
        <v>82.676612255820103</v>
      </c>
      <c r="AP18" s="151">
        <v>79.075796093122804</v>
      </c>
      <c r="AQ18" s="141"/>
      <c r="AR18" s="152">
        <v>61.096085477273498</v>
      </c>
      <c r="AS18" s="146"/>
      <c r="AT18" s="147">
        <v>10.629669219533699</v>
      </c>
      <c r="AU18" s="141">
        <v>25.866835441226801</v>
      </c>
      <c r="AV18" s="141">
        <v>14.3706171557597</v>
      </c>
      <c r="AW18" s="141">
        <v>19.883725626198199</v>
      </c>
      <c r="AX18" s="141">
        <v>9.0251077606102399</v>
      </c>
      <c r="AY18" s="148">
        <v>15.4974713406567</v>
      </c>
      <c r="AZ18" s="141"/>
      <c r="BA18" s="149">
        <v>-1.63635509414362</v>
      </c>
      <c r="BB18" s="150">
        <v>0.945422391827901</v>
      </c>
      <c r="BC18" s="151">
        <v>-0.30338098409118902</v>
      </c>
      <c r="BD18" s="141"/>
      <c r="BE18" s="152">
        <v>9.1030796361830308</v>
      </c>
    </row>
    <row r="19" spans="1:57" x14ac:dyDescent="0.2">
      <c r="A19" s="24" t="s">
        <v>30</v>
      </c>
      <c r="B19" s="44" t="str">
        <f t="shared" si="0"/>
        <v>Virginia Beach, VA</v>
      </c>
      <c r="C19" s="12"/>
      <c r="D19" s="28" t="s">
        <v>16</v>
      </c>
      <c r="E19" s="31" t="s">
        <v>17</v>
      </c>
      <c r="F19" s="12"/>
      <c r="G19" s="147">
        <v>67.111650485436797</v>
      </c>
      <c r="H19" s="141">
        <v>73.648867313915801</v>
      </c>
      <c r="I19" s="141">
        <v>77.588996763753997</v>
      </c>
      <c r="J19" s="141">
        <v>81.618122977346204</v>
      </c>
      <c r="K19" s="141">
        <v>79.951456310679603</v>
      </c>
      <c r="L19" s="148">
        <v>75.983818770226506</v>
      </c>
      <c r="M19" s="141"/>
      <c r="N19" s="149">
        <v>88.826860841423894</v>
      </c>
      <c r="O19" s="150">
        <v>94.053398058252398</v>
      </c>
      <c r="P19" s="151">
        <v>91.440129449838096</v>
      </c>
      <c r="Q19" s="141"/>
      <c r="R19" s="152">
        <v>80.399907535829797</v>
      </c>
      <c r="S19" s="146"/>
      <c r="T19" s="147">
        <v>-10.6064541090063</v>
      </c>
      <c r="U19" s="141">
        <v>-6.8515423331888901</v>
      </c>
      <c r="V19" s="141">
        <v>-7.2122098397485699</v>
      </c>
      <c r="W19" s="141">
        <v>-6.3462031269900399</v>
      </c>
      <c r="X19" s="141">
        <v>-9.8655901090819604</v>
      </c>
      <c r="Y19" s="148">
        <v>-8.1459221212319299</v>
      </c>
      <c r="Z19" s="141"/>
      <c r="AA19" s="149">
        <v>-7.61517825500861</v>
      </c>
      <c r="AB19" s="150">
        <v>-2.2549071111522401</v>
      </c>
      <c r="AC19" s="151">
        <v>-4.9340064146546299</v>
      </c>
      <c r="AD19" s="141"/>
      <c r="AE19" s="152">
        <v>-7.1262865053080802</v>
      </c>
      <c r="AF19" s="35"/>
      <c r="AG19" s="147">
        <v>69.357200976403504</v>
      </c>
      <c r="AH19" s="141">
        <v>62.603742880390499</v>
      </c>
      <c r="AI19" s="141">
        <v>65.620423108218006</v>
      </c>
      <c r="AJ19" s="141">
        <v>67.874239350912703</v>
      </c>
      <c r="AK19" s="141">
        <v>67.914807302231196</v>
      </c>
      <c r="AL19" s="148">
        <v>66.675471391417403</v>
      </c>
      <c r="AM19" s="141"/>
      <c r="AN19" s="149">
        <v>82.659229208924899</v>
      </c>
      <c r="AO19" s="150">
        <v>91.324543610547593</v>
      </c>
      <c r="AP19" s="151">
        <v>86.991886409736296</v>
      </c>
      <c r="AQ19" s="141"/>
      <c r="AR19" s="152">
        <v>72.487234536381493</v>
      </c>
      <c r="AS19" s="146"/>
      <c r="AT19" s="147">
        <v>-7.47020239648465</v>
      </c>
      <c r="AU19" s="141">
        <v>-7.1912167541379803</v>
      </c>
      <c r="AV19" s="141">
        <v>-6.7847945985632103</v>
      </c>
      <c r="AW19" s="141">
        <v>-5.0984173623706202</v>
      </c>
      <c r="AX19" s="141">
        <v>-7.4167228079091903</v>
      </c>
      <c r="AY19" s="148">
        <v>-6.79553326484662</v>
      </c>
      <c r="AZ19" s="141"/>
      <c r="BA19" s="149">
        <v>-7.9874265475628397</v>
      </c>
      <c r="BB19" s="150">
        <v>-4.3390920930072401</v>
      </c>
      <c r="BC19" s="151">
        <v>-6.1078138788386704</v>
      </c>
      <c r="BD19" s="141"/>
      <c r="BE19" s="152">
        <v>-6.5517206258401597</v>
      </c>
    </row>
    <row r="20" spans="1:57" x14ac:dyDescent="0.2">
      <c r="A20" s="41" t="s">
        <v>31</v>
      </c>
      <c r="B20" s="44" t="str">
        <f t="shared" si="0"/>
        <v>Norfolk/Portsmouth, VA</v>
      </c>
      <c r="C20" s="12"/>
      <c r="D20" s="28" t="s">
        <v>16</v>
      </c>
      <c r="E20" s="31" t="s">
        <v>17</v>
      </c>
      <c r="F20" s="12"/>
      <c r="G20" s="147">
        <v>68.845545598313095</v>
      </c>
      <c r="H20" s="141">
        <v>74.696889826041101</v>
      </c>
      <c r="I20" s="141">
        <v>78.351783517835102</v>
      </c>
      <c r="J20" s="141">
        <v>81.725531541029596</v>
      </c>
      <c r="K20" s="141">
        <v>81.233526620980399</v>
      </c>
      <c r="L20" s="148">
        <v>76.970655420839904</v>
      </c>
      <c r="M20" s="141"/>
      <c r="N20" s="149">
        <v>83.781409242663798</v>
      </c>
      <c r="O20" s="150">
        <v>87.032156035846</v>
      </c>
      <c r="P20" s="151">
        <v>85.406782639254899</v>
      </c>
      <c r="Q20" s="141"/>
      <c r="R20" s="152">
        <v>79.380977483244195</v>
      </c>
      <c r="S20" s="146"/>
      <c r="T20" s="147">
        <v>5.0596322180266498</v>
      </c>
      <c r="U20" s="141">
        <v>7.3378646679332897</v>
      </c>
      <c r="V20" s="141">
        <v>7.4080232368588703</v>
      </c>
      <c r="W20" s="141">
        <v>9.0888195534767497</v>
      </c>
      <c r="X20" s="141">
        <v>3.2478849300174302</v>
      </c>
      <c r="Y20" s="148">
        <v>6.4121649305366502</v>
      </c>
      <c r="Z20" s="141"/>
      <c r="AA20" s="149">
        <v>-6.4693019659508</v>
      </c>
      <c r="AB20" s="150">
        <v>-4.54483599615802</v>
      </c>
      <c r="AC20" s="151">
        <v>-5.4985536449048897</v>
      </c>
      <c r="AD20" s="141"/>
      <c r="AE20" s="152">
        <v>2.4430833597522299</v>
      </c>
      <c r="AF20" s="35"/>
      <c r="AG20" s="147">
        <v>69.478123352661996</v>
      </c>
      <c r="AH20" s="141">
        <v>67.914250571077105</v>
      </c>
      <c r="AI20" s="141">
        <v>73.2296608680372</v>
      </c>
      <c r="AJ20" s="141">
        <v>74.644175013178696</v>
      </c>
      <c r="AK20" s="141">
        <v>74.002811456685905</v>
      </c>
      <c r="AL20" s="148">
        <v>71.853804252328203</v>
      </c>
      <c r="AM20" s="141"/>
      <c r="AN20" s="149">
        <v>77.842206993498493</v>
      </c>
      <c r="AO20" s="150">
        <v>83.078545071164896</v>
      </c>
      <c r="AP20" s="151">
        <v>80.460376032331695</v>
      </c>
      <c r="AQ20" s="141"/>
      <c r="AR20" s="152">
        <v>74.312824760900597</v>
      </c>
      <c r="AS20" s="146"/>
      <c r="AT20" s="147">
        <v>5.2135605918133097</v>
      </c>
      <c r="AU20" s="141">
        <v>7.4128917150007902</v>
      </c>
      <c r="AV20" s="141">
        <v>9.7191310714416392</v>
      </c>
      <c r="AW20" s="141">
        <v>10.9110575644723</v>
      </c>
      <c r="AX20" s="141">
        <v>5.4878462483304</v>
      </c>
      <c r="AY20" s="148">
        <v>7.7399890333663599</v>
      </c>
      <c r="AZ20" s="141"/>
      <c r="BA20" s="149">
        <v>-7.4128547802607097</v>
      </c>
      <c r="BB20" s="150">
        <v>-6.9847295626356303</v>
      </c>
      <c r="BC20" s="151">
        <v>-7.1923198929598602</v>
      </c>
      <c r="BD20" s="141"/>
      <c r="BE20" s="152">
        <v>2.6317072439798199</v>
      </c>
    </row>
    <row r="21" spans="1:57" x14ac:dyDescent="0.2">
      <c r="A21" s="42" t="s">
        <v>32</v>
      </c>
      <c r="B21" s="44" t="str">
        <f t="shared" si="0"/>
        <v>Newport News/Hampton, VA</v>
      </c>
      <c r="C21" s="12"/>
      <c r="D21" s="28" t="s">
        <v>16</v>
      </c>
      <c r="E21" s="31" t="s">
        <v>17</v>
      </c>
      <c r="F21" s="13"/>
      <c r="G21" s="147">
        <v>64.598961338718894</v>
      </c>
      <c r="H21" s="141">
        <v>67.989036353144797</v>
      </c>
      <c r="I21" s="141">
        <v>71.869590305827998</v>
      </c>
      <c r="J21" s="141">
        <v>82.299480669359397</v>
      </c>
      <c r="K21" s="141">
        <v>85.588574725908799</v>
      </c>
      <c r="L21" s="148">
        <v>74.469128678592</v>
      </c>
      <c r="M21" s="141"/>
      <c r="N21" s="149">
        <v>89.858626658972796</v>
      </c>
      <c r="O21" s="150">
        <v>84.189267166762804</v>
      </c>
      <c r="P21" s="151">
        <v>87.0239469128678</v>
      </c>
      <c r="Q21" s="141"/>
      <c r="R21" s="152">
        <v>78.056219602670794</v>
      </c>
      <c r="S21" s="146"/>
      <c r="T21" s="147">
        <v>0.30700143540237901</v>
      </c>
      <c r="U21" s="141">
        <v>-1.1374606525758599</v>
      </c>
      <c r="V21" s="141">
        <v>1.4697260567860599</v>
      </c>
      <c r="W21" s="141">
        <v>14.6337430351078</v>
      </c>
      <c r="X21" s="141">
        <v>12.020106716472601</v>
      </c>
      <c r="Y21" s="148">
        <v>5.7201826787085901</v>
      </c>
      <c r="Z21" s="141"/>
      <c r="AA21" s="149">
        <v>-0.88832540024399698</v>
      </c>
      <c r="AB21" s="150">
        <v>-7.2720807952266702</v>
      </c>
      <c r="AC21" s="151">
        <v>-4.08244931708614</v>
      </c>
      <c r="AD21" s="141"/>
      <c r="AE21" s="152">
        <v>2.3870480250284101</v>
      </c>
      <c r="AF21" s="35"/>
      <c r="AG21" s="147">
        <v>66.905085473142094</v>
      </c>
      <c r="AH21" s="141">
        <v>66.940848294113394</v>
      </c>
      <c r="AI21" s="141">
        <v>71.336098991488399</v>
      </c>
      <c r="AJ21" s="141">
        <v>74.559166816304497</v>
      </c>
      <c r="AK21" s="141">
        <v>75.291793858861496</v>
      </c>
      <c r="AL21" s="148">
        <v>71.000028658222007</v>
      </c>
      <c r="AM21" s="141"/>
      <c r="AN21" s="149">
        <v>83.451247979888606</v>
      </c>
      <c r="AO21" s="150">
        <v>85.580894235949003</v>
      </c>
      <c r="AP21" s="151">
        <v>84.516071107918805</v>
      </c>
      <c r="AQ21" s="141"/>
      <c r="AR21" s="152">
        <v>74.854813433982301</v>
      </c>
      <c r="AS21" s="146"/>
      <c r="AT21" s="147">
        <v>3.6139403240399099</v>
      </c>
      <c r="AU21" s="141">
        <v>7.6859569248300099</v>
      </c>
      <c r="AV21" s="141">
        <v>9.2043496290205393</v>
      </c>
      <c r="AW21" s="141">
        <v>11.3568569021645</v>
      </c>
      <c r="AX21" s="141">
        <v>9.4645068572546496</v>
      </c>
      <c r="AY21" s="148">
        <v>8.2993987757323602</v>
      </c>
      <c r="AZ21" s="141"/>
      <c r="BA21" s="149">
        <v>-2.2454986891169901</v>
      </c>
      <c r="BB21" s="150">
        <v>-4.8733757717985098</v>
      </c>
      <c r="BC21" s="151">
        <v>-3.5938872476452399</v>
      </c>
      <c r="BD21" s="141"/>
      <c r="BE21" s="152">
        <v>4.1450931481212496</v>
      </c>
    </row>
    <row r="22" spans="1:57" x14ac:dyDescent="0.2">
      <c r="A22" s="43" t="s">
        <v>33</v>
      </c>
      <c r="B22" s="44" t="str">
        <f t="shared" si="0"/>
        <v>Chesapeake/Suffolk, VA</v>
      </c>
      <c r="C22" s="12"/>
      <c r="D22" s="29" t="s">
        <v>16</v>
      </c>
      <c r="E22" s="32" t="s">
        <v>17</v>
      </c>
      <c r="F22" s="12"/>
      <c r="G22" s="153">
        <v>71.860262008733599</v>
      </c>
      <c r="H22" s="154">
        <v>85.030567685589503</v>
      </c>
      <c r="I22" s="154">
        <v>88.803493449781598</v>
      </c>
      <c r="J22" s="154">
        <v>90.288209606986797</v>
      </c>
      <c r="K22" s="154">
        <v>86.689956331877696</v>
      </c>
      <c r="L22" s="155">
        <v>84.534497816593799</v>
      </c>
      <c r="M22" s="141"/>
      <c r="N22" s="156">
        <v>90.393013100436605</v>
      </c>
      <c r="O22" s="157">
        <v>89.676855895196496</v>
      </c>
      <c r="P22" s="158">
        <v>90.034934497816494</v>
      </c>
      <c r="Q22" s="141"/>
      <c r="R22" s="159">
        <v>86.106051154086003</v>
      </c>
      <c r="S22" s="146"/>
      <c r="T22" s="153">
        <v>-2.16409036860879</v>
      </c>
      <c r="U22" s="154">
        <v>2.3118957545187002</v>
      </c>
      <c r="V22" s="154">
        <v>3.0819140308191399</v>
      </c>
      <c r="W22" s="154">
        <v>1.8120937561552</v>
      </c>
      <c r="X22" s="154">
        <v>-0.28129395218002801</v>
      </c>
      <c r="Y22" s="155">
        <v>1.03970938243768</v>
      </c>
      <c r="Z22" s="141"/>
      <c r="AA22" s="156">
        <v>-4.0600667408231299</v>
      </c>
      <c r="AB22" s="157">
        <v>-5.50340511687833</v>
      </c>
      <c r="AC22" s="158">
        <v>-4.7843354576521602</v>
      </c>
      <c r="AD22" s="141"/>
      <c r="AE22" s="159">
        <v>-0.77352196917414295</v>
      </c>
      <c r="AF22" s="36"/>
      <c r="AG22" s="153">
        <v>70.772925764192095</v>
      </c>
      <c r="AH22" s="154">
        <v>75.951965065502094</v>
      </c>
      <c r="AI22" s="154">
        <v>82.912663755458496</v>
      </c>
      <c r="AJ22" s="154">
        <v>82.960698689956303</v>
      </c>
      <c r="AK22" s="154">
        <v>79.5414847161572</v>
      </c>
      <c r="AL22" s="155">
        <v>78.427947598253198</v>
      </c>
      <c r="AM22" s="141"/>
      <c r="AN22" s="156">
        <v>85.240174672489005</v>
      </c>
      <c r="AO22" s="157">
        <v>87.170305676855804</v>
      </c>
      <c r="AP22" s="158">
        <v>86.205240174672397</v>
      </c>
      <c r="AQ22" s="141"/>
      <c r="AR22" s="159">
        <v>80.650031191515893</v>
      </c>
      <c r="AS22" s="96"/>
      <c r="AT22" s="153">
        <v>-3.1782065834279201</v>
      </c>
      <c r="AU22" s="154">
        <v>0.50852354810748301</v>
      </c>
      <c r="AV22" s="154">
        <v>3.3081234017084702</v>
      </c>
      <c r="AW22" s="154">
        <v>1.9041999678163299</v>
      </c>
      <c r="AX22" s="154">
        <v>0.51318838980244996</v>
      </c>
      <c r="AY22" s="155">
        <v>0.68619096739471597</v>
      </c>
      <c r="AZ22" s="141"/>
      <c r="BA22" s="156">
        <v>-4.8129906861071801</v>
      </c>
      <c r="BB22" s="157">
        <v>-6.2508805710796898</v>
      </c>
      <c r="BC22" s="158">
        <v>-5.5454545454545396</v>
      </c>
      <c r="BD22" s="141"/>
      <c r="BE22" s="159">
        <v>-1.3024093810120001</v>
      </c>
    </row>
    <row r="23" spans="1:57" x14ac:dyDescent="0.2">
      <c r="A23" s="22" t="s">
        <v>43</v>
      </c>
      <c r="B23" s="44" t="str">
        <f t="shared" si="0"/>
        <v>Richmond CBD/Airport, VA</v>
      </c>
      <c r="C23" s="10"/>
      <c r="D23" s="27" t="s">
        <v>16</v>
      </c>
      <c r="E23" s="30" t="s">
        <v>17</v>
      </c>
      <c r="F23" s="3"/>
      <c r="G23" s="138">
        <v>53.983490113265503</v>
      </c>
      <c r="H23" s="139">
        <v>64.388558264542098</v>
      </c>
      <c r="I23" s="139">
        <v>71.472451526204594</v>
      </c>
      <c r="J23" s="139">
        <v>68.765598003455494</v>
      </c>
      <c r="K23" s="139">
        <v>70.819735073910493</v>
      </c>
      <c r="L23" s="140">
        <v>65.885966596275594</v>
      </c>
      <c r="M23" s="141"/>
      <c r="N23" s="142">
        <v>68.496832405452096</v>
      </c>
      <c r="O23" s="143">
        <v>73.181032827798006</v>
      </c>
      <c r="P23" s="144">
        <v>70.838932616625002</v>
      </c>
      <c r="Q23" s="141"/>
      <c r="R23" s="145">
        <v>67.301099744946896</v>
      </c>
      <c r="S23" s="146"/>
      <c r="T23" s="138">
        <v>27.647956666927701</v>
      </c>
      <c r="U23" s="139">
        <v>28.9482976562592</v>
      </c>
      <c r="V23" s="139">
        <v>35.371493138533403</v>
      </c>
      <c r="W23" s="139">
        <v>31.282041372998201</v>
      </c>
      <c r="X23" s="139">
        <v>29.5740676768668</v>
      </c>
      <c r="Y23" s="140">
        <v>30.6962237085853</v>
      </c>
      <c r="Z23" s="141"/>
      <c r="AA23" s="142">
        <v>3.4021749996990902</v>
      </c>
      <c r="AB23" s="143">
        <v>5.77949180399645</v>
      </c>
      <c r="AC23" s="144">
        <v>4.6166339973292203</v>
      </c>
      <c r="AD23" s="141"/>
      <c r="AE23" s="145">
        <v>21.581386681956499</v>
      </c>
      <c r="AF23" s="33"/>
      <c r="AG23" s="138">
        <v>57.717412171242003</v>
      </c>
      <c r="AH23" s="139">
        <v>55.096947590708297</v>
      </c>
      <c r="AI23" s="139">
        <v>63.884622768285602</v>
      </c>
      <c r="AJ23" s="139">
        <v>64.330965636398503</v>
      </c>
      <c r="AK23" s="139">
        <v>64.302169322326705</v>
      </c>
      <c r="AL23" s="140">
        <v>61.066423497792201</v>
      </c>
      <c r="AM23" s="141"/>
      <c r="AN23" s="142">
        <v>74.755231330389705</v>
      </c>
      <c r="AO23" s="143">
        <v>78.517949702438003</v>
      </c>
      <c r="AP23" s="144">
        <v>76.636590516413804</v>
      </c>
      <c r="AQ23" s="141"/>
      <c r="AR23" s="145">
        <v>65.5150426459698</v>
      </c>
      <c r="AS23" s="146"/>
      <c r="AT23" s="138">
        <v>13.7309097081313</v>
      </c>
      <c r="AU23" s="139">
        <v>26.549582770687199</v>
      </c>
      <c r="AV23" s="139">
        <v>34.396016699449497</v>
      </c>
      <c r="AW23" s="139">
        <v>30.6062881127074</v>
      </c>
      <c r="AX23" s="139">
        <v>23.870796908075199</v>
      </c>
      <c r="AY23" s="140">
        <v>25.657353458023699</v>
      </c>
      <c r="AZ23" s="141"/>
      <c r="BA23" s="142">
        <v>6.4715604848794399</v>
      </c>
      <c r="BB23" s="143">
        <v>0.80962960334941203</v>
      </c>
      <c r="BC23" s="144">
        <v>3.4938673478376199</v>
      </c>
      <c r="BD23" s="141"/>
      <c r="BE23" s="145">
        <v>17.264365197623601</v>
      </c>
    </row>
    <row r="24" spans="1:57" x14ac:dyDescent="0.2">
      <c r="A24" s="23" t="s">
        <v>44</v>
      </c>
      <c r="B24" s="44" t="str">
        <f t="shared" si="0"/>
        <v>Richmond North/Glen Allen, VA</v>
      </c>
      <c r="C24" s="11"/>
      <c r="D24" s="28" t="s">
        <v>16</v>
      </c>
      <c r="E24" s="31" t="s">
        <v>17</v>
      </c>
      <c r="F24" s="12"/>
      <c r="G24" s="147">
        <v>53.166738474795302</v>
      </c>
      <c r="H24" s="141">
        <v>64.971994829814705</v>
      </c>
      <c r="I24" s="141">
        <v>68.7526928048255</v>
      </c>
      <c r="J24" s="141">
        <v>68.7419215855234</v>
      </c>
      <c r="K24" s="141">
        <v>69.0435157259801</v>
      </c>
      <c r="L24" s="148">
        <v>64.935372684187797</v>
      </c>
      <c r="M24" s="141"/>
      <c r="N24" s="149">
        <v>77.348125807841399</v>
      </c>
      <c r="O24" s="150">
        <v>79.523912106850403</v>
      </c>
      <c r="P24" s="151">
        <v>78.436018957345894</v>
      </c>
      <c r="Q24" s="141"/>
      <c r="R24" s="152">
        <v>68.792700190804396</v>
      </c>
      <c r="S24" s="146"/>
      <c r="T24" s="147">
        <v>4.6165497634092096</v>
      </c>
      <c r="U24" s="141">
        <v>11.645855444982701</v>
      </c>
      <c r="V24" s="141">
        <v>10.0873195514766</v>
      </c>
      <c r="W24" s="141">
        <v>8.43355761032897</v>
      </c>
      <c r="X24" s="141">
        <v>10.220291169567901</v>
      </c>
      <c r="Y24" s="148">
        <v>9.1332496302519708</v>
      </c>
      <c r="Z24" s="141"/>
      <c r="AA24" s="149">
        <v>-2.3210476774801601</v>
      </c>
      <c r="AB24" s="150">
        <v>-1.47731290292928</v>
      </c>
      <c r="AC24" s="151">
        <v>-1.8951430017550599</v>
      </c>
      <c r="AD24" s="141"/>
      <c r="AE24" s="152">
        <v>5.27789745799224</v>
      </c>
      <c r="AF24" s="34"/>
      <c r="AG24" s="147">
        <v>56.422339508832302</v>
      </c>
      <c r="AH24" s="141">
        <v>56.228457561395899</v>
      </c>
      <c r="AI24" s="141">
        <v>63.407475226195601</v>
      </c>
      <c r="AJ24" s="141">
        <v>63.959500215424299</v>
      </c>
      <c r="AK24" s="141">
        <v>62.917384747953399</v>
      </c>
      <c r="AL24" s="148">
        <v>60.5870314519603</v>
      </c>
      <c r="AM24" s="141"/>
      <c r="AN24" s="149">
        <v>74.671477811288199</v>
      </c>
      <c r="AO24" s="150">
        <v>79.090370529943897</v>
      </c>
      <c r="AP24" s="151">
        <v>76.880924170616098</v>
      </c>
      <c r="AQ24" s="141"/>
      <c r="AR24" s="152">
        <v>65.242429371576193</v>
      </c>
      <c r="AS24" s="146"/>
      <c r="AT24" s="147">
        <v>-0.33462461375043601</v>
      </c>
      <c r="AU24" s="141">
        <v>5.2718597163374996</v>
      </c>
      <c r="AV24" s="141">
        <v>6.4721369685935999</v>
      </c>
      <c r="AW24" s="141">
        <v>5.1762897415567304</v>
      </c>
      <c r="AX24" s="141">
        <v>4.6264015594771104</v>
      </c>
      <c r="AY24" s="148">
        <v>4.2718085524110201</v>
      </c>
      <c r="AZ24" s="141"/>
      <c r="BA24" s="149">
        <v>-1.6701512207940199</v>
      </c>
      <c r="BB24" s="150">
        <v>-2.2326909373859798</v>
      </c>
      <c r="BC24" s="151">
        <v>-1.96031050721304</v>
      </c>
      <c r="BD24" s="141"/>
      <c r="BE24" s="152">
        <v>2.0869443648247499</v>
      </c>
    </row>
    <row r="25" spans="1:57" x14ac:dyDescent="0.2">
      <c r="A25" s="24" t="s">
        <v>45</v>
      </c>
      <c r="B25" s="44" t="str">
        <f t="shared" si="0"/>
        <v>Richmond West/Midlothian, VA</v>
      </c>
      <c r="C25" s="12"/>
      <c r="D25" s="28" t="s">
        <v>16</v>
      </c>
      <c r="E25" s="31" t="s">
        <v>17</v>
      </c>
      <c r="F25" s="12"/>
      <c r="G25" s="147">
        <v>55.805892547660299</v>
      </c>
      <c r="H25" s="141">
        <v>67.244367417677594</v>
      </c>
      <c r="I25" s="141">
        <v>71.819757365684495</v>
      </c>
      <c r="J25" s="141">
        <v>68.700173310225296</v>
      </c>
      <c r="K25" s="141">
        <v>67.001733102252999</v>
      </c>
      <c r="L25" s="148">
        <v>66.114384748700104</v>
      </c>
      <c r="M25" s="141"/>
      <c r="N25" s="149">
        <v>76.1871750433275</v>
      </c>
      <c r="O25" s="150">
        <v>80</v>
      </c>
      <c r="P25" s="151">
        <v>78.093587521663693</v>
      </c>
      <c r="Q25" s="141"/>
      <c r="R25" s="152">
        <v>69.537014112403995</v>
      </c>
      <c r="S25" s="146"/>
      <c r="T25" s="147">
        <v>8.6369770580296805</v>
      </c>
      <c r="U25" s="141">
        <v>14.521841794568999</v>
      </c>
      <c r="V25" s="141">
        <v>17.327293318233199</v>
      </c>
      <c r="W25" s="141">
        <v>10.049972237645701</v>
      </c>
      <c r="X25" s="141">
        <v>6.7955801104972302</v>
      </c>
      <c r="Y25" s="148">
        <v>11.504735180638299</v>
      </c>
      <c r="Z25" s="141"/>
      <c r="AA25" s="149">
        <v>-2.0499108734402798</v>
      </c>
      <c r="AB25" s="150">
        <v>-0.98670098670098605</v>
      </c>
      <c r="AC25" s="151">
        <v>-1.50819672131147</v>
      </c>
      <c r="AD25" s="141"/>
      <c r="AE25" s="152">
        <v>6.9698354661791502</v>
      </c>
      <c r="AF25" s="35"/>
      <c r="AG25" s="147">
        <v>62.244367417677601</v>
      </c>
      <c r="AH25" s="141">
        <v>61.247833622183698</v>
      </c>
      <c r="AI25" s="141">
        <v>66.351819757365604</v>
      </c>
      <c r="AJ25" s="141">
        <v>65.701906412478294</v>
      </c>
      <c r="AK25" s="141">
        <v>65.329289428076194</v>
      </c>
      <c r="AL25" s="148">
        <v>64.175043327556295</v>
      </c>
      <c r="AM25" s="141"/>
      <c r="AN25" s="149">
        <v>77.062391681109105</v>
      </c>
      <c r="AO25" s="150">
        <v>83.786828422876894</v>
      </c>
      <c r="AP25" s="151">
        <v>80.424610051993</v>
      </c>
      <c r="AQ25" s="141"/>
      <c r="AR25" s="152">
        <v>68.817776677395301</v>
      </c>
      <c r="AS25" s="146"/>
      <c r="AT25" s="147">
        <v>6.0847732978880504</v>
      </c>
      <c r="AU25" s="141">
        <v>11.377245508982</v>
      </c>
      <c r="AV25" s="141">
        <v>11.099825885084099</v>
      </c>
      <c r="AW25" s="141">
        <v>8.9524356947837305</v>
      </c>
      <c r="AX25" s="141">
        <v>8.7564916330063394</v>
      </c>
      <c r="AY25" s="148">
        <v>9.2300884955752203</v>
      </c>
      <c r="AZ25" s="141"/>
      <c r="BA25" s="149">
        <v>-0.157179746266981</v>
      </c>
      <c r="BB25" s="150">
        <v>0.10353038616834</v>
      </c>
      <c r="BC25" s="151">
        <v>-2.1544759237315501E-2</v>
      </c>
      <c r="BD25" s="141"/>
      <c r="BE25" s="152">
        <v>5.9562383257728797</v>
      </c>
    </row>
    <row r="26" spans="1:57" x14ac:dyDescent="0.2">
      <c r="A26" s="24" t="s">
        <v>46</v>
      </c>
      <c r="B26" s="44" t="str">
        <f t="shared" si="0"/>
        <v>Petersburg/Chester, VA</v>
      </c>
      <c r="C26" s="12"/>
      <c r="D26" s="28" t="s">
        <v>16</v>
      </c>
      <c r="E26" s="31" t="s">
        <v>17</v>
      </c>
      <c r="F26" s="12"/>
      <c r="G26" s="147">
        <v>58.2280940353604</v>
      </c>
      <c r="H26" s="141">
        <v>66.368758500097101</v>
      </c>
      <c r="I26" s="141">
        <v>70.351661161841804</v>
      </c>
      <c r="J26" s="141">
        <v>73.304837769574505</v>
      </c>
      <c r="K26" s="141">
        <v>67.243054206333696</v>
      </c>
      <c r="L26" s="148">
        <v>67.099281134641501</v>
      </c>
      <c r="M26" s="141"/>
      <c r="N26" s="149">
        <v>73.013405867495607</v>
      </c>
      <c r="O26" s="150">
        <v>71.070526520303005</v>
      </c>
      <c r="P26" s="151">
        <v>72.041966193899299</v>
      </c>
      <c r="Q26" s="141"/>
      <c r="R26" s="152">
        <v>68.511476865858</v>
      </c>
      <c r="S26" s="146"/>
      <c r="T26" s="147">
        <v>-4.7058823529411704</v>
      </c>
      <c r="U26" s="141">
        <v>-3.8288288288288199</v>
      </c>
      <c r="V26" s="141">
        <v>1.2300810735253001</v>
      </c>
      <c r="W26" s="141">
        <v>5.7158868030260503</v>
      </c>
      <c r="X26" s="141">
        <v>0.727590221187427</v>
      </c>
      <c r="Y26" s="148">
        <v>-6.3661091498350503E-2</v>
      </c>
      <c r="Z26" s="141"/>
      <c r="AA26" s="149">
        <v>-7.9147267826513099</v>
      </c>
      <c r="AB26" s="150">
        <v>-10.5842092397946</v>
      </c>
      <c r="AC26" s="151">
        <v>-9.2511013215858995</v>
      </c>
      <c r="AD26" s="141"/>
      <c r="AE26" s="152">
        <v>-3.0136340418844001</v>
      </c>
      <c r="AF26" s="35"/>
      <c r="AG26" s="147">
        <v>59.000388575869401</v>
      </c>
      <c r="AH26" s="141">
        <v>62.740431319214998</v>
      </c>
      <c r="AI26" s="141">
        <v>67.816203613755505</v>
      </c>
      <c r="AJ26" s="141">
        <v>69.540509034388904</v>
      </c>
      <c r="AK26" s="141">
        <v>65.062172139110103</v>
      </c>
      <c r="AL26" s="148">
        <v>64.831940936467802</v>
      </c>
      <c r="AM26" s="141"/>
      <c r="AN26" s="149">
        <v>69.297649115989799</v>
      </c>
      <c r="AO26" s="150">
        <v>71.162813289294704</v>
      </c>
      <c r="AP26" s="151">
        <v>70.230231202642301</v>
      </c>
      <c r="AQ26" s="141"/>
      <c r="AR26" s="152">
        <v>66.3743095839462</v>
      </c>
      <c r="AS26" s="146"/>
      <c r="AT26" s="147">
        <v>-3.8470672049394401</v>
      </c>
      <c r="AU26" s="141">
        <v>-0.78347031262001599</v>
      </c>
      <c r="AV26" s="141">
        <v>2.8432527990571499</v>
      </c>
      <c r="AW26" s="141">
        <v>4.2373498361849196</v>
      </c>
      <c r="AX26" s="141">
        <v>0.72943299744322398</v>
      </c>
      <c r="AY26" s="148">
        <v>0.71988047267623401</v>
      </c>
      <c r="AZ26" s="141"/>
      <c r="BA26" s="149">
        <v>-7.7524893314366903</v>
      </c>
      <c r="BB26" s="150">
        <v>-8.7847092516498506</v>
      </c>
      <c r="BC26" s="151">
        <v>-8.2783557472722595</v>
      </c>
      <c r="BD26" s="141"/>
      <c r="BE26" s="152">
        <v>-2.1812269273640101</v>
      </c>
    </row>
    <row r="27" spans="1:57" x14ac:dyDescent="0.2">
      <c r="A27" s="99" t="s">
        <v>99</v>
      </c>
      <c r="B27" s="45" t="s">
        <v>71</v>
      </c>
      <c r="C27" s="12"/>
      <c r="D27" s="28" t="s">
        <v>16</v>
      </c>
      <c r="E27" s="31" t="s">
        <v>17</v>
      </c>
      <c r="F27" s="12"/>
      <c r="G27" s="147">
        <v>47.583567236539899</v>
      </c>
      <c r="H27" s="141">
        <v>59.535595815258901</v>
      </c>
      <c r="I27" s="141">
        <v>61.8269966828272</v>
      </c>
      <c r="J27" s="141">
        <v>64.674661903546806</v>
      </c>
      <c r="K27" s="141">
        <v>63.929573870885399</v>
      </c>
      <c r="L27" s="148">
        <v>59.510079101811598</v>
      </c>
      <c r="M27" s="141"/>
      <c r="N27" s="149">
        <v>74.615973462618001</v>
      </c>
      <c r="O27" s="150">
        <v>75.590711916305096</v>
      </c>
      <c r="P27" s="151">
        <v>75.103342689461499</v>
      </c>
      <c r="Q27" s="141"/>
      <c r="R27" s="152">
        <v>63.965297269711598</v>
      </c>
      <c r="S27" s="146"/>
      <c r="T27" s="147">
        <v>-2.3500274254439799</v>
      </c>
      <c r="U27" s="141">
        <v>0.78308577127111501</v>
      </c>
      <c r="V27" s="141">
        <v>0.51000533593016295</v>
      </c>
      <c r="W27" s="141">
        <v>3.9805573473128599</v>
      </c>
      <c r="X27" s="141">
        <v>2.8164703352145302</v>
      </c>
      <c r="Y27" s="148">
        <v>1.31371204388874</v>
      </c>
      <c r="Z27" s="141"/>
      <c r="AA27" s="149">
        <v>-0.28587999768959199</v>
      </c>
      <c r="AB27" s="150">
        <v>1.42584059774968</v>
      </c>
      <c r="AC27" s="151">
        <v>0.56825069709921805</v>
      </c>
      <c r="AD27" s="141"/>
      <c r="AE27" s="152">
        <v>1.0624073082615699</v>
      </c>
      <c r="AF27" s="35"/>
      <c r="AG27" s="147">
        <v>48.468997193161499</v>
      </c>
      <c r="AH27" s="141">
        <v>51.871650931360001</v>
      </c>
      <c r="AI27" s="141">
        <v>57.404950242408702</v>
      </c>
      <c r="AJ27" s="141">
        <v>60.944118397550298</v>
      </c>
      <c r="AK27" s="141">
        <v>60.136514416943001</v>
      </c>
      <c r="AL27" s="148">
        <v>55.765246236284703</v>
      </c>
      <c r="AM27" s="141"/>
      <c r="AN27" s="149">
        <v>69.289359530492405</v>
      </c>
      <c r="AO27" s="150">
        <v>72.538912988007098</v>
      </c>
      <c r="AP27" s="151">
        <v>70.914136259249801</v>
      </c>
      <c r="AQ27" s="141"/>
      <c r="AR27" s="152">
        <v>60.093500528560398</v>
      </c>
      <c r="AS27" s="146"/>
      <c r="AT27" s="147">
        <v>-2.74610083096512</v>
      </c>
      <c r="AU27" s="141">
        <v>1.36999760486673E-2</v>
      </c>
      <c r="AV27" s="141">
        <v>-0.235422533907646</v>
      </c>
      <c r="AW27" s="141">
        <v>2.3088691172068398</v>
      </c>
      <c r="AX27" s="141">
        <v>0.78434360617315402</v>
      </c>
      <c r="AY27" s="148">
        <v>0.124575966842167</v>
      </c>
      <c r="AZ27" s="141"/>
      <c r="BA27" s="149">
        <v>-3.50211772360375</v>
      </c>
      <c r="BB27" s="150">
        <v>-3.56101124973212</v>
      </c>
      <c r="BC27" s="151">
        <v>-3.5322481513711601</v>
      </c>
      <c r="BD27" s="141"/>
      <c r="BE27" s="152">
        <v>-1.1388296745875</v>
      </c>
    </row>
    <row r="28" spans="1:57" x14ac:dyDescent="0.2">
      <c r="A28" s="24" t="s">
        <v>48</v>
      </c>
      <c r="B28" s="44" t="str">
        <f t="shared" si="0"/>
        <v>Roanoke, VA</v>
      </c>
      <c r="C28" s="12"/>
      <c r="D28" s="28" t="s">
        <v>16</v>
      </c>
      <c r="E28" s="31" t="s">
        <v>17</v>
      </c>
      <c r="F28" s="12"/>
      <c r="G28" s="147">
        <v>49.130816505706697</v>
      </c>
      <c r="H28" s="141">
        <v>61.071115013169397</v>
      </c>
      <c r="I28" s="141">
        <v>65.566286215978906</v>
      </c>
      <c r="J28" s="141">
        <v>70.763827919227296</v>
      </c>
      <c r="K28" s="141">
        <v>66.602282704126395</v>
      </c>
      <c r="L28" s="148">
        <v>62.626865671641703</v>
      </c>
      <c r="M28" s="141"/>
      <c r="N28" s="149">
        <v>71.009657594380997</v>
      </c>
      <c r="O28" s="150">
        <v>68.323090430201901</v>
      </c>
      <c r="P28" s="151">
        <v>69.666374012291399</v>
      </c>
      <c r="Q28" s="141"/>
      <c r="R28" s="152">
        <v>64.638153768970199</v>
      </c>
      <c r="S28" s="146"/>
      <c r="T28" s="147">
        <v>5.0319187196547297</v>
      </c>
      <c r="U28" s="141">
        <v>8.8734037817193396</v>
      </c>
      <c r="V28" s="141">
        <v>6.4889511253799599</v>
      </c>
      <c r="W28" s="141">
        <v>11.796609606392</v>
      </c>
      <c r="X28" s="141">
        <v>6.7667309977498098</v>
      </c>
      <c r="Y28" s="148">
        <v>7.9327819108790401</v>
      </c>
      <c r="Z28" s="141"/>
      <c r="AA28" s="149">
        <v>0.22193284138591099</v>
      </c>
      <c r="AB28" s="150">
        <v>-2.4544864313083798</v>
      </c>
      <c r="AC28" s="151">
        <v>-1.10858208955223</v>
      </c>
      <c r="AD28" s="141"/>
      <c r="AE28" s="152">
        <v>4.9772426634042599</v>
      </c>
      <c r="AF28" s="35"/>
      <c r="AG28" s="147">
        <v>54.231782265144801</v>
      </c>
      <c r="AH28" s="141">
        <v>55.759438103599599</v>
      </c>
      <c r="AI28" s="141">
        <v>63.432835820895498</v>
      </c>
      <c r="AJ28" s="141">
        <v>67.8841088674275</v>
      </c>
      <c r="AK28" s="141">
        <v>65.719929762949903</v>
      </c>
      <c r="AL28" s="148">
        <v>61.405618964003502</v>
      </c>
      <c r="AM28" s="141"/>
      <c r="AN28" s="149">
        <v>71.597892888498606</v>
      </c>
      <c r="AO28" s="150">
        <v>72.330992098331805</v>
      </c>
      <c r="AP28" s="151">
        <v>71.964442493415206</v>
      </c>
      <c r="AQ28" s="141"/>
      <c r="AR28" s="152">
        <v>64.422425686692506</v>
      </c>
      <c r="AS28" s="146"/>
      <c r="AT28" s="147">
        <v>7.2733181332494397</v>
      </c>
      <c r="AU28" s="141">
        <v>10.7871890656071</v>
      </c>
      <c r="AV28" s="141">
        <v>12.229225454871001</v>
      </c>
      <c r="AW28" s="141">
        <v>13.7512085433831</v>
      </c>
      <c r="AX28" s="141">
        <v>7.3835284011596602</v>
      </c>
      <c r="AY28" s="148">
        <v>10.328809720148</v>
      </c>
      <c r="AZ28" s="141"/>
      <c r="BA28" s="149">
        <v>-0.15158152501645</v>
      </c>
      <c r="BB28" s="150">
        <v>-2.5749322418862799</v>
      </c>
      <c r="BC28" s="151">
        <v>-1.38431169841632</v>
      </c>
      <c r="BD28" s="141"/>
      <c r="BE28" s="152">
        <v>6.29914195214561</v>
      </c>
    </row>
    <row r="29" spans="1:57" x14ac:dyDescent="0.2">
      <c r="A29" s="24" t="s">
        <v>49</v>
      </c>
      <c r="B29" s="44" t="str">
        <f t="shared" si="0"/>
        <v>Charlottesville, VA</v>
      </c>
      <c r="C29" s="12"/>
      <c r="D29" s="28" t="s">
        <v>16</v>
      </c>
      <c r="E29" s="31" t="s">
        <v>17</v>
      </c>
      <c r="F29" s="12"/>
      <c r="G29" s="147">
        <v>60.934079299440498</v>
      </c>
      <c r="H29" s="141">
        <v>73.777669666747698</v>
      </c>
      <c r="I29" s="141">
        <v>74.702018973485707</v>
      </c>
      <c r="J29" s="141">
        <v>79.202140598394493</v>
      </c>
      <c r="K29" s="141">
        <v>75.9912430065677</v>
      </c>
      <c r="L29" s="148">
        <v>72.921430308927199</v>
      </c>
      <c r="M29" s="141"/>
      <c r="N29" s="149">
        <v>81.391388956458201</v>
      </c>
      <c r="O29" s="150">
        <v>80.710289467282806</v>
      </c>
      <c r="P29" s="151">
        <v>81.050839211870496</v>
      </c>
      <c r="Q29" s="141"/>
      <c r="R29" s="152">
        <v>75.244118566910998</v>
      </c>
      <c r="S29" s="146"/>
      <c r="T29" s="147">
        <v>19.3623439035178</v>
      </c>
      <c r="U29" s="141">
        <v>24.589527764079801</v>
      </c>
      <c r="V29" s="141">
        <v>15.284901663546099</v>
      </c>
      <c r="W29" s="141">
        <v>20.3749265281436</v>
      </c>
      <c r="X29" s="141">
        <v>16.355074552588601</v>
      </c>
      <c r="Y29" s="148">
        <v>19.086506725758799</v>
      </c>
      <c r="Z29" s="141"/>
      <c r="AA29" s="149">
        <v>4.74951079536278</v>
      </c>
      <c r="AB29" s="150">
        <v>-2.0949097331655202</v>
      </c>
      <c r="AC29" s="151">
        <v>1.22608408043693</v>
      </c>
      <c r="AD29" s="141"/>
      <c r="AE29" s="152">
        <v>12.9529312537873</v>
      </c>
      <c r="AF29" s="35"/>
      <c r="AG29" s="147">
        <v>64.965945025541203</v>
      </c>
      <c r="AH29" s="141">
        <v>61.542203843347103</v>
      </c>
      <c r="AI29" s="141">
        <v>65.835563123327603</v>
      </c>
      <c r="AJ29" s="141">
        <v>70.3478472391145</v>
      </c>
      <c r="AK29" s="141">
        <v>72.105327171004603</v>
      </c>
      <c r="AL29" s="148">
        <v>66.959377280466995</v>
      </c>
      <c r="AM29" s="141"/>
      <c r="AN29" s="149">
        <v>79.147409389442899</v>
      </c>
      <c r="AO29" s="150">
        <v>84.1522743857942</v>
      </c>
      <c r="AP29" s="151">
        <v>81.649841887618507</v>
      </c>
      <c r="AQ29" s="141"/>
      <c r="AR29" s="152">
        <v>71.156652882510301</v>
      </c>
      <c r="AS29" s="146"/>
      <c r="AT29" s="147">
        <v>18.9671735910755</v>
      </c>
      <c r="AU29" s="141">
        <v>15.458140351639599</v>
      </c>
      <c r="AV29" s="141">
        <v>12.1595069500459</v>
      </c>
      <c r="AW29" s="141">
        <v>16.864940485265901</v>
      </c>
      <c r="AX29" s="141">
        <v>16.1775427162809</v>
      </c>
      <c r="AY29" s="148">
        <v>15.8989332229208</v>
      </c>
      <c r="AZ29" s="141"/>
      <c r="BA29" s="149">
        <v>8.2646755647571997</v>
      </c>
      <c r="BB29" s="150">
        <v>3.9939203514710702</v>
      </c>
      <c r="BC29" s="151">
        <v>6.0209540537837301</v>
      </c>
      <c r="BD29" s="141"/>
      <c r="BE29" s="152">
        <v>12.463666759940899</v>
      </c>
    </row>
    <row r="30" spans="1:57" x14ac:dyDescent="0.2">
      <c r="A30" s="24" t="s">
        <v>50</v>
      </c>
      <c r="B30" s="46" t="s">
        <v>73</v>
      </c>
      <c r="C30" s="12"/>
      <c r="D30" s="28" t="s">
        <v>16</v>
      </c>
      <c r="E30" s="31" t="s">
        <v>17</v>
      </c>
      <c r="F30" s="12"/>
      <c r="G30" s="147">
        <v>50.572320499479702</v>
      </c>
      <c r="H30" s="141">
        <v>64.055299539170505</v>
      </c>
      <c r="I30" s="141">
        <v>70.090679351865603</v>
      </c>
      <c r="J30" s="141">
        <v>73.242158465883705</v>
      </c>
      <c r="K30" s="141">
        <v>78.073435409543606</v>
      </c>
      <c r="L30" s="148">
        <v>67.206778653188607</v>
      </c>
      <c r="M30" s="141"/>
      <c r="N30" s="149">
        <v>91.690203656904998</v>
      </c>
      <c r="O30" s="150">
        <v>92.983499331053906</v>
      </c>
      <c r="P30" s="151">
        <v>92.336851493979395</v>
      </c>
      <c r="Q30" s="141"/>
      <c r="R30" s="152">
        <v>74.386799464843094</v>
      </c>
      <c r="S30" s="146"/>
      <c r="T30" s="147">
        <v>-2.20238050289294</v>
      </c>
      <c r="U30" s="141">
        <v>-3.5187869025652398</v>
      </c>
      <c r="V30" s="141">
        <v>-0.39588185961417699</v>
      </c>
      <c r="W30" s="141">
        <v>4.6630758686652802</v>
      </c>
      <c r="X30" s="141">
        <v>16.4111966648119</v>
      </c>
      <c r="Y30" s="148">
        <v>3.2305541334369399</v>
      </c>
      <c r="Z30" s="141"/>
      <c r="AA30" s="149">
        <v>13.6658237369373</v>
      </c>
      <c r="AB30" s="150">
        <v>28.758277394196899</v>
      </c>
      <c r="AC30" s="151">
        <v>20.7949150030223</v>
      </c>
      <c r="AD30" s="141"/>
      <c r="AE30" s="152">
        <v>8.8435884108906606</v>
      </c>
      <c r="AF30" s="35"/>
      <c r="AG30" s="147">
        <v>51.6340595820364</v>
      </c>
      <c r="AH30" s="141">
        <v>57.262487031273103</v>
      </c>
      <c r="AI30" s="141">
        <v>64.650955980435697</v>
      </c>
      <c r="AJ30" s="141">
        <v>66.290633813270006</v>
      </c>
      <c r="AK30" s="141">
        <v>65.422294789965804</v>
      </c>
      <c r="AL30" s="148">
        <v>61.049236244994802</v>
      </c>
      <c r="AM30" s="141"/>
      <c r="AN30" s="149">
        <v>74.614071545198101</v>
      </c>
      <c r="AO30" s="150">
        <v>77.252486269852994</v>
      </c>
      <c r="AP30" s="151">
        <v>75.933278907525604</v>
      </c>
      <c r="AQ30" s="141"/>
      <c r="AR30" s="152">
        <v>65.2991163194812</v>
      </c>
      <c r="AS30" s="146"/>
      <c r="AT30" s="147">
        <v>1.5382200385290801</v>
      </c>
      <c r="AU30" s="141">
        <v>2.0075375632974799</v>
      </c>
      <c r="AV30" s="141">
        <v>2.6831967437508499</v>
      </c>
      <c r="AW30" s="141">
        <v>3.9492061819476798</v>
      </c>
      <c r="AX30" s="141">
        <v>3.2253722282556798</v>
      </c>
      <c r="AY30" s="148">
        <v>2.7421686890794401</v>
      </c>
      <c r="AZ30" s="141"/>
      <c r="BA30" s="149">
        <v>0.44027978058398398</v>
      </c>
      <c r="BB30" s="150">
        <v>1.8364706465023</v>
      </c>
      <c r="BC30" s="151">
        <v>1.1456857528050901</v>
      </c>
      <c r="BD30" s="141"/>
      <c r="BE30" s="152">
        <v>2.2019764878148602</v>
      </c>
    </row>
    <row r="31" spans="1:57" x14ac:dyDescent="0.2">
      <c r="A31" s="24" t="s">
        <v>51</v>
      </c>
      <c r="B31" s="44" t="str">
        <f t="shared" si="0"/>
        <v>Staunton &amp; Harrisonburg, VA</v>
      </c>
      <c r="C31" s="12"/>
      <c r="D31" s="28" t="s">
        <v>16</v>
      </c>
      <c r="E31" s="31" t="s">
        <v>17</v>
      </c>
      <c r="F31" s="12"/>
      <c r="G31" s="147">
        <v>49.509611612397002</v>
      </c>
      <c r="H31" s="141">
        <v>64.162416633974104</v>
      </c>
      <c r="I31" s="141">
        <v>66.673205178501306</v>
      </c>
      <c r="J31" s="141">
        <v>66.477049823460106</v>
      </c>
      <c r="K31" s="141">
        <v>62.416633974107398</v>
      </c>
      <c r="L31" s="148">
        <v>61.847783444488002</v>
      </c>
      <c r="M31" s="141"/>
      <c r="N31" s="149">
        <v>74.695959199686101</v>
      </c>
      <c r="O31" s="150">
        <v>78.2071400549234</v>
      </c>
      <c r="P31" s="151">
        <v>76.4515496273048</v>
      </c>
      <c r="Q31" s="141"/>
      <c r="R31" s="152">
        <v>66.020288068149895</v>
      </c>
      <c r="S31" s="146"/>
      <c r="T31" s="147">
        <v>-0.57412698783514504</v>
      </c>
      <c r="U31" s="141">
        <v>13.3095765042012</v>
      </c>
      <c r="V31" s="141">
        <v>10.819841374191601</v>
      </c>
      <c r="W31" s="141">
        <v>10.1195032644716</v>
      </c>
      <c r="X31" s="141">
        <v>-10.2829688026497</v>
      </c>
      <c r="Y31" s="148">
        <v>4.2881589805332698</v>
      </c>
      <c r="Z31" s="141"/>
      <c r="AA31" s="149">
        <v>-6.4866255795019701</v>
      </c>
      <c r="AB31" s="150">
        <v>2.7769188037022001</v>
      </c>
      <c r="AC31" s="151">
        <v>-1.96720134324882</v>
      </c>
      <c r="AD31" s="141"/>
      <c r="AE31" s="152">
        <v>2.1319862870146702</v>
      </c>
      <c r="AF31" s="35"/>
      <c r="AG31" s="147">
        <v>52.819733228717098</v>
      </c>
      <c r="AH31" s="141">
        <v>56.590819929383997</v>
      </c>
      <c r="AI31" s="141">
        <v>63.500392310709998</v>
      </c>
      <c r="AJ31" s="141">
        <v>65.452138093369896</v>
      </c>
      <c r="AK31" s="141">
        <v>63.956453511180797</v>
      </c>
      <c r="AL31" s="148">
        <v>60.463907414672398</v>
      </c>
      <c r="AM31" s="141"/>
      <c r="AN31" s="149">
        <v>75.784621420164697</v>
      </c>
      <c r="AO31" s="150">
        <v>79.232051785013695</v>
      </c>
      <c r="AP31" s="151">
        <v>77.508336602589196</v>
      </c>
      <c r="AQ31" s="141"/>
      <c r="AR31" s="152">
        <v>65.333744325505805</v>
      </c>
      <c r="AS31" s="146"/>
      <c r="AT31" s="147">
        <v>5.1770316556761999</v>
      </c>
      <c r="AU31" s="141">
        <v>12.3316864033643</v>
      </c>
      <c r="AV31" s="141">
        <v>12.2012351939917</v>
      </c>
      <c r="AW31" s="141">
        <v>8.2475539956300103</v>
      </c>
      <c r="AX31" s="141">
        <v>-3.1517975784858998</v>
      </c>
      <c r="AY31" s="148">
        <v>6.5644905508093601</v>
      </c>
      <c r="AZ31" s="141"/>
      <c r="BA31" s="149">
        <v>-1.9287333788671499</v>
      </c>
      <c r="BB31" s="150">
        <v>-0.52128295045454898</v>
      </c>
      <c r="BC31" s="151">
        <v>-1.21436997806439</v>
      </c>
      <c r="BD31" s="141"/>
      <c r="BE31" s="152">
        <v>3.7941204739601302</v>
      </c>
    </row>
    <row r="32" spans="1:57" x14ac:dyDescent="0.2">
      <c r="A32" s="24" t="s">
        <v>52</v>
      </c>
      <c r="B32" s="44" t="str">
        <f t="shared" si="0"/>
        <v>Blacksburg &amp; Wytheville, VA</v>
      </c>
      <c r="C32" s="12"/>
      <c r="D32" s="28" t="s">
        <v>16</v>
      </c>
      <c r="E32" s="31" t="s">
        <v>17</v>
      </c>
      <c r="F32" s="12"/>
      <c r="G32" s="147">
        <v>43.8534969803233</v>
      </c>
      <c r="H32" s="141">
        <v>52.854081433859299</v>
      </c>
      <c r="I32" s="141">
        <v>57.062146892655299</v>
      </c>
      <c r="J32" s="141">
        <v>59.341515682836501</v>
      </c>
      <c r="K32" s="141">
        <v>63.413208649912299</v>
      </c>
      <c r="L32" s="148">
        <v>55.304889927917301</v>
      </c>
      <c r="M32" s="141"/>
      <c r="N32" s="149">
        <v>79.251899473991799</v>
      </c>
      <c r="O32" s="150">
        <v>68.926553672316302</v>
      </c>
      <c r="P32" s="151">
        <v>74.089226573154093</v>
      </c>
      <c r="Q32" s="141"/>
      <c r="R32" s="152">
        <v>60.671843255127797</v>
      </c>
      <c r="S32" s="146"/>
      <c r="T32" s="147">
        <v>-7.12290955325191</v>
      </c>
      <c r="U32" s="141">
        <v>-4.43708497041247</v>
      </c>
      <c r="V32" s="141">
        <v>-1.8390564739888799</v>
      </c>
      <c r="W32" s="141">
        <v>-4.54498756486477</v>
      </c>
      <c r="X32" s="141">
        <v>0.39925700631382699</v>
      </c>
      <c r="Y32" s="148">
        <v>-3.3077524027026302</v>
      </c>
      <c r="Z32" s="141"/>
      <c r="AA32" s="149">
        <v>0.260828559904135</v>
      </c>
      <c r="AB32" s="150">
        <v>-2.6668823773859001</v>
      </c>
      <c r="AC32" s="151">
        <v>-1.1226294340766401</v>
      </c>
      <c r="AD32" s="141"/>
      <c r="AE32" s="152">
        <v>-2.5564201517560101</v>
      </c>
      <c r="AF32" s="35"/>
      <c r="AG32" s="147">
        <v>41.350087668030298</v>
      </c>
      <c r="AH32" s="141">
        <v>45.991622832651402</v>
      </c>
      <c r="AI32" s="141">
        <v>52.3865186051042</v>
      </c>
      <c r="AJ32" s="141">
        <v>56.730956555620402</v>
      </c>
      <c r="AK32" s="141">
        <v>59.531463082018298</v>
      </c>
      <c r="AL32" s="148">
        <v>51.198129748684899</v>
      </c>
      <c r="AM32" s="141"/>
      <c r="AN32" s="149">
        <v>74.751607247223802</v>
      </c>
      <c r="AO32" s="150">
        <v>68.751217611533207</v>
      </c>
      <c r="AP32" s="151">
        <v>71.751412429378504</v>
      </c>
      <c r="AQ32" s="141"/>
      <c r="AR32" s="152">
        <v>57.070496228883101</v>
      </c>
      <c r="AS32" s="146"/>
      <c r="AT32" s="147">
        <v>-3.8747817584319399</v>
      </c>
      <c r="AU32" s="141">
        <v>-3.3676429205359599</v>
      </c>
      <c r="AV32" s="141">
        <v>-2.68518563985808</v>
      </c>
      <c r="AW32" s="141">
        <v>-3.2279062400098</v>
      </c>
      <c r="AX32" s="141">
        <v>8.9666349979815693E-2</v>
      </c>
      <c r="AY32" s="148">
        <v>-2.4963680766751999</v>
      </c>
      <c r="AZ32" s="141"/>
      <c r="BA32" s="149">
        <v>1.6149137094888</v>
      </c>
      <c r="BB32" s="150">
        <v>-1.7979200380485301</v>
      </c>
      <c r="BC32" s="151">
        <v>-4.9266585031602701E-2</v>
      </c>
      <c r="BD32" s="141"/>
      <c r="BE32" s="152">
        <v>-1.6312529662358599</v>
      </c>
    </row>
    <row r="33" spans="1:57" x14ac:dyDescent="0.2">
      <c r="A33" s="24" t="s">
        <v>53</v>
      </c>
      <c r="B33" s="44" t="str">
        <f t="shared" si="0"/>
        <v>Lynchburg, VA</v>
      </c>
      <c r="C33" s="12"/>
      <c r="D33" s="28" t="s">
        <v>16</v>
      </c>
      <c r="E33" s="31" t="s">
        <v>17</v>
      </c>
      <c r="F33" s="12"/>
      <c r="G33" s="147">
        <v>42.765164351067398</v>
      </c>
      <c r="H33" s="141">
        <v>59.505252456794302</v>
      </c>
      <c r="I33" s="141">
        <v>63.978312436462197</v>
      </c>
      <c r="J33" s="141">
        <v>62.080650626906099</v>
      </c>
      <c r="K33" s="141">
        <v>65.943747882073794</v>
      </c>
      <c r="L33" s="148">
        <v>58.8546255506607</v>
      </c>
      <c r="M33" s="141"/>
      <c r="N33" s="149">
        <v>75.872585564215498</v>
      </c>
      <c r="O33" s="150">
        <v>83.463232802439805</v>
      </c>
      <c r="P33" s="151">
        <v>79.667909183327595</v>
      </c>
      <c r="Q33" s="141"/>
      <c r="R33" s="152">
        <v>64.801278017136994</v>
      </c>
      <c r="S33" s="146"/>
      <c r="T33" s="147">
        <v>4.8172757475083001</v>
      </c>
      <c r="U33" s="141">
        <v>12.4919923126201</v>
      </c>
      <c r="V33" s="141">
        <v>10.538641686182601</v>
      </c>
      <c r="W33" s="141">
        <v>14.499999999999901</v>
      </c>
      <c r="X33" s="141">
        <v>5.6460369163952198</v>
      </c>
      <c r="Y33" s="148">
        <v>9.7157296272899494</v>
      </c>
      <c r="Z33" s="141"/>
      <c r="AA33" s="149">
        <v>1.9116977696859301</v>
      </c>
      <c r="AB33" s="150">
        <v>42.123485285631801</v>
      </c>
      <c r="AC33" s="151">
        <v>19.643765903307798</v>
      </c>
      <c r="AD33" s="141"/>
      <c r="AE33" s="152">
        <v>13.009708737864001</v>
      </c>
      <c r="AF33" s="35"/>
      <c r="AG33" s="147">
        <v>43.815655709928798</v>
      </c>
      <c r="AH33" s="141">
        <v>50.1948492036597</v>
      </c>
      <c r="AI33" s="141">
        <v>58.522534733988401</v>
      </c>
      <c r="AJ33" s="141">
        <v>59.488309047780398</v>
      </c>
      <c r="AK33" s="141">
        <v>59.708573364960998</v>
      </c>
      <c r="AL33" s="148">
        <v>54.3459844120637</v>
      </c>
      <c r="AM33" s="141"/>
      <c r="AN33" s="149">
        <v>71.221619789901695</v>
      </c>
      <c r="AO33" s="150">
        <v>72.119620467638001</v>
      </c>
      <c r="AP33" s="151">
        <v>71.670620128769897</v>
      </c>
      <c r="AQ33" s="141"/>
      <c r="AR33" s="152">
        <v>59.295880331122603</v>
      </c>
      <c r="AS33" s="146"/>
      <c r="AT33" s="147">
        <v>1.83106910809214</v>
      </c>
      <c r="AU33" s="141">
        <v>3.4392458100558598</v>
      </c>
      <c r="AV33" s="141">
        <v>5.4334554334554301</v>
      </c>
      <c r="AW33" s="141">
        <v>8.0640196983687193</v>
      </c>
      <c r="AX33" s="141">
        <v>8.6983343615052409</v>
      </c>
      <c r="AY33" s="148">
        <v>5.71503905606275</v>
      </c>
      <c r="AZ33" s="141"/>
      <c r="BA33" s="149">
        <v>10.0680806493846</v>
      </c>
      <c r="BB33" s="150">
        <v>10.029727284477101</v>
      </c>
      <c r="BC33" s="151">
        <v>10.0487804878048</v>
      </c>
      <c r="BD33" s="141"/>
      <c r="BE33" s="152">
        <v>7.1725435296176299</v>
      </c>
    </row>
    <row r="34" spans="1:57" x14ac:dyDescent="0.2">
      <c r="A34" s="24" t="s">
        <v>78</v>
      </c>
      <c r="B34" s="44" t="str">
        <f t="shared" si="0"/>
        <v>Central Virginia</v>
      </c>
      <c r="C34" s="12"/>
      <c r="D34" s="28" t="s">
        <v>16</v>
      </c>
      <c r="E34" s="31" t="s">
        <v>17</v>
      </c>
      <c r="F34" s="12"/>
      <c r="G34" s="147">
        <v>54.393375016628902</v>
      </c>
      <c r="H34" s="141">
        <v>65.947186377544199</v>
      </c>
      <c r="I34" s="141">
        <v>69.858321138752103</v>
      </c>
      <c r="J34" s="141">
        <v>70.300651855793504</v>
      </c>
      <c r="K34" s="141">
        <v>69.8949048822668</v>
      </c>
      <c r="L34" s="148">
        <v>66.078887854197106</v>
      </c>
      <c r="M34" s="141"/>
      <c r="N34" s="149">
        <v>75.778235998403602</v>
      </c>
      <c r="O34" s="150">
        <v>77.796993481442001</v>
      </c>
      <c r="P34" s="151">
        <v>76.787614739922802</v>
      </c>
      <c r="Q34" s="141"/>
      <c r="R34" s="152">
        <v>69.138524107261603</v>
      </c>
      <c r="S34" s="146"/>
      <c r="T34" s="147">
        <v>8.3110062284477806</v>
      </c>
      <c r="U34" s="141">
        <v>11.8801425436355</v>
      </c>
      <c r="V34" s="141">
        <v>12.3565569634348</v>
      </c>
      <c r="W34" s="141">
        <v>12.7602043963656</v>
      </c>
      <c r="X34" s="141">
        <v>11.900361276537399</v>
      </c>
      <c r="Y34" s="148">
        <v>11.564458627965299</v>
      </c>
      <c r="Z34" s="141"/>
      <c r="AA34" s="149">
        <v>-0.43774108232302</v>
      </c>
      <c r="AB34" s="150">
        <v>1.4561381749825</v>
      </c>
      <c r="AC34" s="151">
        <v>0.51272505451842298</v>
      </c>
      <c r="AD34" s="141"/>
      <c r="AE34" s="152">
        <v>7.8031092561982396</v>
      </c>
      <c r="AF34" s="35"/>
      <c r="AG34" s="147">
        <v>57.288479446587701</v>
      </c>
      <c r="AH34" s="141">
        <v>57.6842490355194</v>
      </c>
      <c r="AI34" s="141">
        <v>64.191166688838607</v>
      </c>
      <c r="AJ34" s="141">
        <v>65.657010775575301</v>
      </c>
      <c r="AK34" s="141">
        <v>64.963582546228494</v>
      </c>
      <c r="AL34" s="148">
        <v>61.956897698549902</v>
      </c>
      <c r="AM34" s="141"/>
      <c r="AN34" s="149">
        <v>74.334009578289198</v>
      </c>
      <c r="AO34" s="150">
        <v>78.097146468005803</v>
      </c>
      <c r="AP34" s="151">
        <v>76.215578023147501</v>
      </c>
      <c r="AQ34" s="141"/>
      <c r="AR34" s="152">
        <v>66.030806362720597</v>
      </c>
      <c r="AS34" s="146"/>
      <c r="AT34" s="147">
        <v>4.4268573880966002</v>
      </c>
      <c r="AU34" s="141">
        <v>8.1646030552315096</v>
      </c>
      <c r="AV34" s="141">
        <v>10.0597884086708</v>
      </c>
      <c r="AW34" s="141">
        <v>10.379955404813201</v>
      </c>
      <c r="AX34" s="141">
        <v>9.2111367137548594</v>
      </c>
      <c r="AY34" s="148">
        <v>8.5131721291614504</v>
      </c>
      <c r="AZ34" s="141"/>
      <c r="BA34" s="149">
        <v>1.0179483736022701</v>
      </c>
      <c r="BB34" s="150">
        <v>-0.83237260475088803</v>
      </c>
      <c r="BC34" s="151">
        <v>6.1403905664186201E-2</v>
      </c>
      <c r="BD34" s="141"/>
      <c r="BE34" s="152">
        <v>5.5724058627979103</v>
      </c>
    </row>
    <row r="35" spans="1:57" x14ac:dyDescent="0.2">
      <c r="A35" s="24" t="s">
        <v>79</v>
      </c>
      <c r="B35" s="44" t="str">
        <f t="shared" si="0"/>
        <v>Chesapeake Bay</v>
      </c>
      <c r="C35" s="12"/>
      <c r="D35" s="28" t="s">
        <v>16</v>
      </c>
      <c r="E35" s="31" t="s">
        <v>17</v>
      </c>
      <c r="F35" s="12"/>
      <c r="G35" s="147">
        <v>47.951582867783898</v>
      </c>
      <c r="H35" s="141">
        <v>63.500931098696398</v>
      </c>
      <c r="I35" s="141">
        <v>64.897579143389095</v>
      </c>
      <c r="J35" s="141">
        <v>71.508379888268095</v>
      </c>
      <c r="K35" s="141">
        <v>67.597765363128403</v>
      </c>
      <c r="L35" s="148">
        <v>63.091247672253203</v>
      </c>
      <c r="M35" s="141"/>
      <c r="N35" s="149">
        <v>79.981378026070701</v>
      </c>
      <c r="O35" s="150">
        <v>81.0986964618249</v>
      </c>
      <c r="P35" s="151">
        <v>80.540037243947793</v>
      </c>
      <c r="Q35" s="141"/>
      <c r="R35" s="152">
        <v>68.076616121308803</v>
      </c>
      <c r="S35" s="146"/>
      <c r="T35" s="147">
        <v>-19.53125</v>
      </c>
      <c r="U35" s="141">
        <v>-11.6580310880829</v>
      </c>
      <c r="V35" s="141">
        <v>-9.3628088426527896</v>
      </c>
      <c r="W35" s="141">
        <v>0.39215686274509798</v>
      </c>
      <c r="X35" s="141">
        <v>-3.7135278514588799</v>
      </c>
      <c r="Y35" s="148">
        <v>-8.4324324324324298</v>
      </c>
      <c r="Z35" s="141"/>
      <c r="AA35" s="149">
        <v>-3.69955156950672</v>
      </c>
      <c r="AB35" s="150">
        <v>-3.6504424778761</v>
      </c>
      <c r="AC35" s="151">
        <v>-3.6748329621380802</v>
      </c>
      <c r="AD35" s="141"/>
      <c r="AE35" s="152">
        <v>-6.8777292576419198</v>
      </c>
      <c r="AF35" s="35"/>
      <c r="AG35" s="147">
        <v>52.071694599627499</v>
      </c>
      <c r="AH35" s="141">
        <v>55.702979515828602</v>
      </c>
      <c r="AI35" s="141">
        <v>61.9413407821229</v>
      </c>
      <c r="AJ35" s="141">
        <v>64.804469273742995</v>
      </c>
      <c r="AK35" s="141">
        <v>61.662011173184297</v>
      </c>
      <c r="AL35" s="148">
        <v>59.236499068901303</v>
      </c>
      <c r="AM35" s="141"/>
      <c r="AN35" s="149">
        <v>73.254189944133998</v>
      </c>
      <c r="AO35" s="150">
        <v>80.749534450651694</v>
      </c>
      <c r="AP35" s="151">
        <v>77.001862197392896</v>
      </c>
      <c r="AQ35" s="141"/>
      <c r="AR35" s="152">
        <v>64.312317105613104</v>
      </c>
      <c r="AS35" s="146"/>
      <c r="AT35" s="147">
        <v>-14.585719740358901</v>
      </c>
      <c r="AU35" s="141">
        <v>-12.6323475721066</v>
      </c>
      <c r="AV35" s="141">
        <v>-10.131712259371801</v>
      </c>
      <c r="AW35" s="141">
        <v>-7.6616915422885503</v>
      </c>
      <c r="AX35" s="141">
        <v>-8.3073727933540997</v>
      </c>
      <c r="AY35" s="148">
        <v>-10.5392673838149</v>
      </c>
      <c r="AZ35" s="141"/>
      <c r="BA35" s="149">
        <v>-8.3576004659289396</v>
      </c>
      <c r="BB35" s="150">
        <v>-4.56671251719394</v>
      </c>
      <c r="BC35" s="151">
        <v>-6.4082614231150004</v>
      </c>
      <c r="BD35" s="141"/>
      <c r="BE35" s="152">
        <v>-9.1677625399210907</v>
      </c>
    </row>
    <row r="36" spans="1:57" x14ac:dyDescent="0.2">
      <c r="A36" s="24" t="s">
        <v>80</v>
      </c>
      <c r="B36" s="44" t="str">
        <f t="shared" si="0"/>
        <v>Coastal Virginia - Eastern Shore</v>
      </c>
      <c r="C36" s="12"/>
      <c r="D36" s="28" t="s">
        <v>16</v>
      </c>
      <c r="E36" s="31" t="s">
        <v>17</v>
      </c>
      <c r="F36" s="12"/>
      <c r="G36" s="147">
        <v>52.7758257203092</v>
      </c>
      <c r="H36" s="141">
        <v>62.473647224174201</v>
      </c>
      <c r="I36" s="141">
        <v>65.706254392129296</v>
      </c>
      <c r="J36" s="141">
        <v>68.938861560084305</v>
      </c>
      <c r="K36" s="141">
        <v>68.306394940266998</v>
      </c>
      <c r="L36" s="148">
        <v>63.640196767392801</v>
      </c>
      <c r="M36" s="141"/>
      <c r="N36" s="149">
        <v>81.026001405481296</v>
      </c>
      <c r="O36" s="150">
        <v>83.766690091356196</v>
      </c>
      <c r="P36" s="151">
        <v>82.396345748418796</v>
      </c>
      <c r="Q36" s="141"/>
      <c r="R36" s="152">
        <v>68.999096476257407</v>
      </c>
      <c r="S36" s="146"/>
      <c r="T36" s="147">
        <v>-11.068359974064499</v>
      </c>
      <c r="U36" s="141">
        <v>-11.866501372002</v>
      </c>
      <c r="V36" s="141">
        <v>-9.4014123435830097</v>
      </c>
      <c r="W36" s="141">
        <v>-3.9892567313893998</v>
      </c>
      <c r="X36" s="141">
        <v>-3.72712358234081</v>
      </c>
      <c r="Y36" s="148">
        <v>-7.9034920570563001</v>
      </c>
      <c r="Z36" s="141"/>
      <c r="AA36" s="149">
        <v>-4.2134479508844098</v>
      </c>
      <c r="AB36" s="150">
        <v>-1.2795962988266201</v>
      </c>
      <c r="AC36" s="151">
        <v>-2.7442513418430901</v>
      </c>
      <c r="AD36" s="141"/>
      <c r="AE36" s="152">
        <v>-6.2058633790847004</v>
      </c>
      <c r="AF36" s="35"/>
      <c r="AG36" s="147">
        <v>53.373155305692102</v>
      </c>
      <c r="AH36" s="141">
        <v>55.024595924103998</v>
      </c>
      <c r="AI36" s="141">
        <v>60.541110330288099</v>
      </c>
      <c r="AJ36" s="141">
        <v>63.369641602248699</v>
      </c>
      <c r="AK36" s="141">
        <v>60.874912157413902</v>
      </c>
      <c r="AL36" s="148">
        <v>58.636683063949398</v>
      </c>
      <c r="AM36" s="141"/>
      <c r="AN36" s="149">
        <v>71.293042867181995</v>
      </c>
      <c r="AO36" s="150">
        <v>77.090653548840393</v>
      </c>
      <c r="AP36" s="151">
        <v>74.191848208011194</v>
      </c>
      <c r="AQ36" s="141"/>
      <c r="AR36" s="152">
        <v>63.0810159622527</v>
      </c>
      <c r="AS36" s="146"/>
      <c r="AT36" s="147">
        <v>-5.7939099060409598</v>
      </c>
      <c r="AU36" s="141">
        <v>-4.8341266977503698</v>
      </c>
      <c r="AV36" s="141">
        <v>-3.3244049699587501</v>
      </c>
      <c r="AW36" s="141">
        <v>-2.3111413258232201</v>
      </c>
      <c r="AX36" s="141">
        <v>-4.83419678108024</v>
      </c>
      <c r="AY36" s="148">
        <v>-4.1678901805563804</v>
      </c>
      <c r="AZ36" s="141"/>
      <c r="BA36" s="149">
        <v>-7.29320795356848</v>
      </c>
      <c r="BB36" s="150">
        <v>-7.3393129757779398</v>
      </c>
      <c r="BC36" s="151">
        <v>-7.31716689148708</v>
      </c>
      <c r="BD36" s="141"/>
      <c r="BE36" s="152">
        <v>-5.24977551751111</v>
      </c>
    </row>
    <row r="37" spans="1:57" x14ac:dyDescent="0.2">
      <c r="A37" s="24" t="s">
        <v>81</v>
      </c>
      <c r="B37" s="44" t="str">
        <f t="shared" si="0"/>
        <v>Coastal Virginia - Hampton Roads</v>
      </c>
      <c r="C37" s="12"/>
      <c r="D37" s="28" t="s">
        <v>16</v>
      </c>
      <c r="E37" s="31" t="s">
        <v>17</v>
      </c>
      <c r="F37" s="12"/>
      <c r="G37" s="147">
        <v>65.129086854901502</v>
      </c>
      <c r="H37" s="141">
        <v>72.629825645434195</v>
      </c>
      <c r="I37" s="141">
        <v>74.599038229051899</v>
      </c>
      <c r="J37" s="141">
        <v>79.211777664347295</v>
      </c>
      <c r="K37" s="141">
        <v>79.268194395937897</v>
      </c>
      <c r="L37" s="148">
        <v>74.167584557934603</v>
      </c>
      <c r="M37" s="141"/>
      <c r="N37" s="149">
        <v>87.784434355103002</v>
      </c>
      <c r="O37" s="150">
        <v>89.267388442629496</v>
      </c>
      <c r="P37" s="151">
        <v>88.525911398866199</v>
      </c>
      <c r="Q37" s="141"/>
      <c r="R37" s="152">
        <v>78.269963655343602</v>
      </c>
      <c r="S37" s="146"/>
      <c r="T37" s="147">
        <v>-0.92562989916599803</v>
      </c>
      <c r="U37" s="141">
        <v>1.60410017765712</v>
      </c>
      <c r="V37" s="141">
        <v>-0.39264904438454101</v>
      </c>
      <c r="W37" s="141">
        <v>2.44719594234529</v>
      </c>
      <c r="X37" s="141">
        <v>-1.3694276020482801</v>
      </c>
      <c r="Y37" s="148">
        <v>0.28006265926843099</v>
      </c>
      <c r="Z37" s="141"/>
      <c r="AA37" s="149">
        <v>-3.7450249489273801</v>
      </c>
      <c r="AB37" s="150">
        <v>-2.5245651894365699</v>
      </c>
      <c r="AC37" s="151">
        <v>-3.1335281435880198</v>
      </c>
      <c r="AD37" s="141"/>
      <c r="AE37" s="152">
        <v>-0.84906236758270304</v>
      </c>
      <c r="AF37" s="35"/>
      <c r="AG37" s="147">
        <v>66.367367192843602</v>
      </c>
      <c r="AH37" s="141">
        <v>64.090768880007502</v>
      </c>
      <c r="AI37" s="141">
        <v>67.329640706516599</v>
      </c>
      <c r="AJ37" s="141">
        <v>69.619955841593395</v>
      </c>
      <c r="AK37" s="141">
        <v>69.578347616586896</v>
      </c>
      <c r="AL37" s="148">
        <v>67.3965248002404</v>
      </c>
      <c r="AM37" s="141"/>
      <c r="AN37" s="149">
        <v>81.018596192176304</v>
      </c>
      <c r="AO37" s="150">
        <v>86.680670295082805</v>
      </c>
      <c r="AP37" s="151">
        <v>83.849633243629498</v>
      </c>
      <c r="AQ37" s="141"/>
      <c r="AR37" s="152">
        <v>72.095831568294003</v>
      </c>
      <c r="AS37" s="146"/>
      <c r="AT37" s="147">
        <v>-0.132024515684775</v>
      </c>
      <c r="AU37" s="141">
        <v>3.7530016543139699</v>
      </c>
      <c r="AV37" s="141">
        <v>3.5117154986792301</v>
      </c>
      <c r="AW37" s="141">
        <v>5.2055505786888396</v>
      </c>
      <c r="AX37" s="141">
        <v>1.58096710283182</v>
      </c>
      <c r="AY37" s="148">
        <v>2.7562698587800298</v>
      </c>
      <c r="AZ37" s="141"/>
      <c r="BA37" s="149">
        <v>-5.2263006186114698</v>
      </c>
      <c r="BB37" s="150">
        <v>-4.1945096159617101</v>
      </c>
      <c r="BC37" s="151">
        <v>-4.6957771743756096</v>
      </c>
      <c r="BD37" s="141"/>
      <c r="BE37" s="152">
        <v>0.151845000166797</v>
      </c>
    </row>
    <row r="38" spans="1:57" x14ac:dyDescent="0.2">
      <c r="A38" s="25" t="s">
        <v>82</v>
      </c>
      <c r="B38" s="44" t="str">
        <f t="shared" si="0"/>
        <v>Northern Virginia</v>
      </c>
      <c r="C38" s="12"/>
      <c r="D38" s="28" t="s">
        <v>16</v>
      </c>
      <c r="E38" s="31" t="s">
        <v>17</v>
      </c>
      <c r="F38" s="13"/>
      <c r="G38" s="147">
        <v>64.199368425287105</v>
      </c>
      <c r="H38" s="141">
        <v>76.2334815053201</v>
      </c>
      <c r="I38" s="141">
        <v>82.237464046503206</v>
      </c>
      <c r="J38" s="141">
        <v>80.125510388800606</v>
      </c>
      <c r="K38" s="141">
        <v>79.250558159180898</v>
      </c>
      <c r="L38" s="148">
        <v>76.409276505018397</v>
      </c>
      <c r="M38" s="141"/>
      <c r="N38" s="149">
        <v>81.833175774885802</v>
      </c>
      <c r="O38" s="150">
        <v>83.404067019329403</v>
      </c>
      <c r="P38" s="151">
        <v>82.618621397107603</v>
      </c>
      <c r="Q38" s="141"/>
      <c r="R38" s="152">
        <v>78.183375045615307</v>
      </c>
      <c r="S38" s="146"/>
      <c r="T38" s="147">
        <v>31.271812315459702</v>
      </c>
      <c r="U38" s="141">
        <v>48.080741091063501</v>
      </c>
      <c r="V38" s="141">
        <v>51.590575260323803</v>
      </c>
      <c r="W38" s="141">
        <v>45.811687651819099</v>
      </c>
      <c r="X38" s="141">
        <v>42.805287228540301</v>
      </c>
      <c r="Y38" s="148">
        <v>44.123131723542997</v>
      </c>
      <c r="Z38" s="141"/>
      <c r="AA38" s="149">
        <v>23.820930216988501</v>
      </c>
      <c r="AB38" s="150">
        <v>23.504685327952899</v>
      </c>
      <c r="AC38" s="151">
        <v>23.6611023569805</v>
      </c>
      <c r="AD38" s="141"/>
      <c r="AE38" s="152">
        <v>37.265525367304598</v>
      </c>
      <c r="AF38" s="35"/>
      <c r="AG38" s="147">
        <v>63.919283142586998</v>
      </c>
      <c r="AH38" s="141">
        <v>67.659955347265495</v>
      </c>
      <c r="AI38" s="141">
        <v>75.600901100227205</v>
      </c>
      <c r="AJ38" s="141">
        <v>76.676488927328606</v>
      </c>
      <c r="AK38" s="141">
        <v>73.596556509845698</v>
      </c>
      <c r="AL38" s="148">
        <v>71.490637005450793</v>
      </c>
      <c r="AM38" s="141"/>
      <c r="AN38" s="149">
        <v>78.518917070619693</v>
      </c>
      <c r="AO38" s="150">
        <v>83.472956936259195</v>
      </c>
      <c r="AP38" s="151">
        <v>80.995937003439394</v>
      </c>
      <c r="AQ38" s="141"/>
      <c r="AR38" s="152">
        <v>74.206437004876094</v>
      </c>
      <c r="AS38" s="146"/>
      <c r="AT38" s="147">
        <v>31.837545425603299</v>
      </c>
      <c r="AU38" s="141">
        <v>43.604496497186702</v>
      </c>
      <c r="AV38" s="141">
        <v>50.518496604805001</v>
      </c>
      <c r="AW38" s="141">
        <v>46.777489115945002</v>
      </c>
      <c r="AX38" s="141">
        <v>39.534743405925497</v>
      </c>
      <c r="AY38" s="148">
        <v>42.519500675664801</v>
      </c>
      <c r="AZ38" s="141"/>
      <c r="BA38" s="149">
        <v>25.020472132136302</v>
      </c>
      <c r="BB38" s="150">
        <v>23.518605455387199</v>
      </c>
      <c r="BC38" s="151">
        <v>24.242041087634899</v>
      </c>
      <c r="BD38" s="141"/>
      <c r="BE38" s="152">
        <v>36.267878926748502</v>
      </c>
    </row>
    <row r="39" spans="1:57" x14ac:dyDescent="0.2">
      <c r="A39" s="26" t="s">
        <v>83</v>
      </c>
      <c r="B39" s="44" t="str">
        <f t="shared" si="0"/>
        <v>Shenandoah Valley</v>
      </c>
      <c r="C39" s="12"/>
      <c r="D39" s="29" t="s">
        <v>16</v>
      </c>
      <c r="E39" s="32" t="s">
        <v>17</v>
      </c>
      <c r="F39" s="12"/>
      <c r="G39" s="153">
        <v>49.540773726690702</v>
      </c>
      <c r="H39" s="154">
        <v>59.736524724000297</v>
      </c>
      <c r="I39" s="154">
        <v>61.656925503293401</v>
      </c>
      <c r="J39" s="154">
        <v>64.505056127655607</v>
      </c>
      <c r="K39" s="154">
        <v>63.169125150756003</v>
      </c>
      <c r="L39" s="155">
        <v>59.721681046479198</v>
      </c>
      <c r="M39" s="141"/>
      <c r="N39" s="156">
        <v>74.923462287781703</v>
      </c>
      <c r="O39" s="157">
        <v>78.458112997495107</v>
      </c>
      <c r="P39" s="158">
        <v>76.690787642638398</v>
      </c>
      <c r="Q39" s="141"/>
      <c r="R39" s="159">
        <v>64.569997216810407</v>
      </c>
      <c r="S39" s="146"/>
      <c r="T39" s="153">
        <v>-2.0547088247535301</v>
      </c>
      <c r="U39" s="154">
        <v>5.4490586338636904</v>
      </c>
      <c r="V39" s="154">
        <v>4.4745042141825397</v>
      </c>
      <c r="W39" s="154">
        <v>6.9789102317206897</v>
      </c>
      <c r="X39" s="154">
        <v>-3.9718787387983898</v>
      </c>
      <c r="Y39" s="155">
        <v>2.1495195370839499</v>
      </c>
      <c r="Z39" s="141"/>
      <c r="AA39" s="156">
        <v>-6.2695569312842299</v>
      </c>
      <c r="AB39" s="157">
        <v>-0.17874984673396799</v>
      </c>
      <c r="AC39" s="158">
        <v>-3.24982591623586</v>
      </c>
      <c r="AD39" s="141"/>
      <c r="AE39" s="159">
        <v>0.25096830131595899</v>
      </c>
      <c r="AF39" s="36"/>
      <c r="AG39" s="153">
        <v>52.150013915947603</v>
      </c>
      <c r="AH39" s="154">
        <v>53.279525002319303</v>
      </c>
      <c r="AI39" s="154">
        <v>59.3654327859727</v>
      </c>
      <c r="AJ39" s="154">
        <v>63.148251229242</v>
      </c>
      <c r="AK39" s="154">
        <v>62.974301883291503</v>
      </c>
      <c r="AL39" s="155">
        <v>58.183504963354601</v>
      </c>
      <c r="AM39" s="141"/>
      <c r="AN39" s="156">
        <v>74.6126727896836</v>
      </c>
      <c r="AO39" s="157">
        <v>79.156229705909595</v>
      </c>
      <c r="AP39" s="158">
        <v>76.884451247796605</v>
      </c>
      <c r="AQ39" s="141"/>
      <c r="AR39" s="159">
        <v>63.5266324731952</v>
      </c>
      <c r="AS39" s="96"/>
      <c r="AT39" s="153">
        <v>0.51272693754336895</v>
      </c>
      <c r="AU39" s="154">
        <v>4.9662900580501299</v>
      </c>
      <c r="AV39" s="154">
        <v>6.15924624825427</v>
      </c>
      <c r="AW39" s="154">
        <v>5.9270502055083698</v>
      </c>
      <c r="AX39" s="154">
        <v>-0.75353184255275196</v>
      </c>
      <c r="AY39" s="155">
        <v>3.2973754117374798</v>
      </c>
      <c r="AZ39" s="141"/>
      <c r="BA39" s="156">
        <v>-2.6840309506622702</v>
      </c>
      <c r="BB39" s="157">
        <v>-1.39217583892983</v>
      </c>
      <c r="BC39" s="158">
        <v>-2.02327369335968</v>
      </c>
      <c r="BD39" s="141"/>
      <c r="BE39" s="159">
        <v>1.39337983749855</v>
      </c>
    </row>
    <row r="40" spans="1:57" x14ac:dyDescent="0.2">
      <c r="A40" s="22" t="s">
        <v>84</v>
      </c>
      <c r="B40" s="44" t="str">
        <f t="shared" si="0"/>
        <v>Southern Virginia</v>
      </c>
      <c r="C40" s="10"/>
      <c r="D40" s="27" t="s">
        <v>16</v>
      </c>
      <c r="E40" s="30" t="s">
        <v>17</v>
      </c>
      <c r="F40" s="3"/>
      <c r="G40" s="138">
        <v>48.004042445679602</v>
      </c>
      <c r="H40" s="139">
        <v>64.022233451237895</v>
      </c>
      <c r="I40" s="139">
        <v>68.5447195553309</v>
      </c>
      <c r="J40" s="139">
        <v>68.898433552299096</v>
      </c>
      <c r="K40" s="139">
        <v>68.216270843860499</v>
      </c>
      <c r="L40" s="140">
        <v>63.537139969681597</v>
      </c>
      <c r="M40" s="141"/>
      <c r="N40" s="142">
        <v>76.806467913087403</v>
      </c>
      <c r="O40" s="143">
        <v>75.694795351187395</v>
      </c>
      <c r="P40" s="144">
        <v>76.250631632137399</v>
      </c>
      <c r="Q40" s="141"/>
      <c r="R40" s="145">
        <v>67.169566158954694</v>
      </c>
      <c r="S40" s="146"/>
      <c r="T40" s="138">
        <v>1.98294701200209</v>
      </c>
      <c r="U40" s="139">
        <v>5.3875920677042703</v>
      </c>
      <c r="V40" s="139">
        <v>5.0895719628185301</v>
      </c>
      <c r="W40" s="139">
        <v>5.3070984771305403</v>
      </c>
      <c r="X40" s="139">
        <v>7.9570669104788498</v>
      </c>
      <c r="Y40" s="140">
        <v>5.3126638573909899</v>
      </c>
      <c r="Z40" s="141"/>
      <c r="AA40" s="142">
        <v>9.4444008922782707</v>
      </c>
      <c r="AB40" s="143">
        <v>7.4752592330141203</v>
      </c>
      <c r="AC40" s="144">
        <v>8.4580693851969198</v>
      </c>
      <c r="AD40" s="141"/>
      <c r="AE40" s="145">
        <v>6.3126699811894298</v>
      </c>
      <c r="AF40" s="33"/>
      <c r="AG40" s="138">
        <v>47.637695805962601</v>
      </c>
      <c r="AH40" s="139">
        <v>55.0088428499242</v>
      </c>
      <c r="AI40" s="139">
        <v>61.173572511369301</v>
      </c>
      <c r="AJ40" s="139">
        <v>64.249621020717498</v>
      </c>
      <c r="AK40" s="139">
        <v>61.5904497220818</v>
      </c>
      <c r="AL40" s="140">
        <v>57.932036382011098</v>
      </c>
      <c r="AM40" s="141"/>
      <c r="AN40" s="142">
        <v>67.016169782718507</v>
      </c>
      <c r="AO40" s="143">
        <v>69.1258211217786</v>
      </c>
      <c r="AP40" s="144">
        <v>68.070995452248596</v>
      </c>
      <c r="AQ40" s="141"/>
      <c r="AR40" s="145">
        <v>60.828881830650403</v>
      </c>
      <c r="AS40" s="146"/>
      <c r="AT40" s="138">
        <v>-2.81861183877235</v>
      </c>
      <c r="AU40" s="139">
        <v>2.0650595107353901E-2</v>
      </c>
      <c r="AV40" s="139">
        <v>-2.7434347880407599</v>
      </c>
      <c r="AW40" s="139">
        <v>0.48004042445679601</v>
      </c>
      <c r="AX40" s="139">
        <v>1.2588749668125401</v>
      </c>
      <c r="AY40" s="140">
        <v>-0.693645097623667</v>
      </c>
      <c r="AZ40" s="141"/>
      <c r="BA40" s="142">
        <v>-1.9233460070389501</v>
      </c>
      <c r="BB40" s="143">
        <v>-3.6659165654616501</v>
      </c>
      <c r="BC40" s="144">
        <v>-2.8159393624078102</v>
      </c>
      <c r="BD40" s="141"/>
      <c r="BE40" s="145">
        <v>-1.3822181356622001</v>
      </c>
    </row>
    <row r="41" spans="1:57" x14ac:dyDescent="0.2">
      <c r="A41" s="23" t="s">
        <v>85</v>
      </c>
      <c r="B41" s="44" t="str">
        <f t="shared" si="0"/>
        <v>Southwest Virginia - Blue Ridge Highlands</v>
      </c>
      <c r="C41" s="11"/>
      <c r="D41" s="28" t="s">
        <v>16</v>
      </c>
      <c r="E41" s="31" t="s">
        <v>17</v>
      </c>
      <c r="F41" s="12"/>
      <c r="G41" s="147">
        <v>43.641873973986598</v>
      </c>
      <c r="H41" s="141">
        <v>53.706276044955104</v>
      </c>
      <c r="I41" s="141">
        <v>57.759818158858401</v>
      </c>
      <c r="J41" s="141">
        <v>60.512690996337902</v>
      </c>
      <c r="K41" s="141">
        <v>65.664856673822399</v>
      </c>
      <c r="L41" s="148">
        <v>56.257103169592099</v>
      </c>
      <c r="M41" s="141"/>
      <c r="N41" s="149">
        <v>83.091299406490705</v>
      </c>
      <c r="O41" s="150">
        <v>75.602980174264403</v>
      </c>
      <c r="P41" s="151">
        <v>79.347139790377497</v>
      </c>
      <c r="Q41" s="141"/>
      <c r="R41" s="152">
        <v>62.8542564898165</v>
      </c>
      <c r="S41" s="146"/>
      <c r="T41" s="147">
        <v>-6.3921993499458196</v>
      </c>
      <c r="U41" s="141">
        <v>-6.5685413005272402</v>
      </c>
      <c r="V41" s="141">
        <v>-4.1893590280686999</v>
      </c>
      <c r="W41" s="141">
        <v>-4.1599999999999904</v>
      </c>
      <c r="X41" s="141">
        <v>3.2565528196981699</v>
      </c>
      <c r="Y41" s="148">
        <v>-3.3790231630085801</v>
      </c>
      <c r="Z41" s="141"/>
      <c r="AA41" s="149">
        <v>4.5938642505166101</v>
      </c>
      <c r="AB41" s="150">
        <v>7.1978513876454704</v>
      </c>
      <c r="AC41" s="151">
        <v>5.8184573930616299</v>
      </c>
      <c r="AD41" s="141"/>
      <c r="AE41" s="152">
        <v>-0.25193243630117301</v>
      </c>
      <c r="AF41" s="34"/>
      <c r="AG41" s="147">
        <v>43.515595403459997</v>
      </c>
      <c r="AH41" s="141">
        <v>47.464957696678802</v>
      </c>
      <c r="AI41" s="141">
        <v>53.6778633665866</v>
      </c>
      <c r="AJ41" s="141">
        <v>57.5041040535421</v>
      </c>
      <c r="AK41" s="141">
        <v>60.155954034600299</v>
      </c>
      <c r="AL41" s="148">
        <v>52.463694910973601</v>
      </c>
      <c r="AM41" s="141"/>
      <c r="AN41" s="149">
        <v>74.109736077787502</v>
      </c>
      <c r="AO41" s="150">
        <v>69.749968430357299</v>
      </c>
      <c r="AP41" s="151">
        <v>71.929852254072401</v>
      </c>
      <c r="AQ41" s="141"/>
      <c r="AR41" s="152">
        <v>58.025454151859002</v>
      </c>
      <c r="AS41" s="146"/>
      <c r="AT41" s="147">
        <v>-3.3407091444736601</v>
      </c>
      <c r="AU41" s="141">
        <v>-3.7578574387832102</v>
      </c>
      <c r="AV41" s="141">
        <v>-3.86054322402383</v>
      </c>
      <c r="AW41" s="141">
        <v>-2.8514283054493199</v>
      </c>
      <c r="AX41" s="141">
        <v>0.24937526649860001</v>
      </c>
      <c r="AY41" s="148">
        <v>-2.6169559004276102</v>
      </c>
      <c r="AZ41" s="141"/>
      <c r="BA41" s="149">
        <v>0.33746907749524102</v>
      </c>
      <c r="BB41" s="150">
        <v>-1.93587183802771</v>
      </c>
      <c r="BC41" s="151">
        <v>-0.77777064316745204</v>
      </c>
      <c r="BD41" s="141"/>
      <c r="BE41" s="152">
        <v>-1.9730870532217999</v>
      </c>
    </row>
    <row r="42" spans="1:57" x14ac:dyDescent="0.2">
      <c r="A42" s="24" t="s">
        <v>86</v>
      </c>
      <c r="B42" s="44" t="str">
        <f t="shared" si="0"/>
        <v>Southwest Virginia - Heart of Appalachia</v>
      </c>
      <c r="C42" s="12"/>
      <c r="D42" s="28" t="s">
        <v>16</v>
      </c>
      <c r="E42" s="31" t="s">
        <v>17</v>
      </c>
      <c r="F42" s="12"/>
      <c r="G42" s="147">
        <v>48.321263989466701</v>
      </c>
      <c r="H42" s="141">
        <v>60.895325872284303</v>
      </c>
      <c r="I42" s="141">
        <v>65.2402896642527</v>
      </c>
      <c r="J42" s="141">
        <v>64.647794601711595</v>
      </c>
      <c r="K42" s="141">
        <v>61.816984858459499</v>
      </c>
      <c r="L42" s="148">
        <v>60.184331797234996</v>
      </c>
      <c r="M42" s="141"/>
      <c r="N42" s="149">
        <v>71.362738643844594</v>
      </c>
      <c r="O42" s="150">
        <v>70.506912442396299</v>
      </c>
      <c r="P42" s="151">
        <v>70.934825543120397</v>
      </c>
      <c r="Q42" s="141"/>
      <c r="R42" s="152">
        <v>63.255901438916503</v>
      </c>
      <c r="S42" s="146"/>
      <c r="T42" s="147">
        <v>0.96286107290233802</v>
      </c>
      <c r="U42" s="141">
        <v>0.762527233115468</v>
      </c>
      <c r="V42" s="141">
        <v>5.3134962805525996</v>
      </c>
      <c r="W42" s="141">
        <v>6.2770562770562703</v>
      </c>
      <c r="X42" s="141">
        <v>9.0592334494773503</v>
      </c>
      <c r="Y42" s="148">
        <v>4.5756119881034003</v>
      </c>
      <c r="Z42" s="141"/>
      <c r="AA42" s="149">
        <v>6.7980295566502402</v>
      </c>
      <c r="AB42" s="150">
        <v>9.2857142857142794</v>
      </c>
      <c r="AC42" s="151">
        <v>8.0200501253132792</v>
      </c>
      <c r="AD42" s="141"/>
      <c r="AE42" s="152">
        <v>5.6550424128180898</v>
      </c>
      <c r="AF42" s="35"/>
      <c r="AG42" s="147">
        <v>46.099407504937403</v>
      </c>
      <c r="AH42" s="141">
        <v>54.8716260697827</v>
      </c>
      <c r="AI42" s="141">
        <v>62.7221856484529</v>
      </c>
      <c r="AJ42" s="141">
        <v>63.923633969716903</v>
      </c>
      <c r="AK42" s="141">
        <v>60.862409479920998</v>
      </c>
      <c r="AL42" s="148">
        <v>57.695852534562199</v>
      </c>
      <c r="AM42" s="141"/>
      <c r="AN42" s="149">
        <v>67.198815009874906</v>
      </c>
      <c r="AO42" s="150">
        <v>67.791310072415996</v>
      </c>
      <c r="AP42" s="151">
        <v>67.495062541145401</v>
      </c>
      <c r="AQ42" s="141"/>
      <c r="AR42" s="152">
        <v>60.495626822157398</v>
      </c>
      <c r="AS42" s="146"/>
      <c r="AT42" s="147">
        <v>0.32234957020057298</v>
      </c>
      <c r="AU42" s="141">
        <v>7.2025723472668801</v>
      </c>
      <c r="AV42" s="141">
        <v>9.8904267589388599</v>
      </c>
      <c r="AW42" s="141">
        <v>9.8416289592760098</v>
      </c>
      <c r="AX42" s="141">
        <v>7.2816942268639302</v>
      </c>
      <c r="AY42" s="148">
        <v>7.1852259524246298</v>
      </c>
      <c r="AZ42" s="141"/>
      <c r="BA42" s="149">
        <v>0.34406488080609399</v>
      </c>
      <c r="BB42" s="150">
        <v>-1.7882689556509199</v>
      </c>
      <c r="BC42" s="151">
        <v>-0.73823066682802796</v>
      </c>
      <c r="BD42" s="141"/>
      <c r="BE42" s="152">
        <v>4.52551186220344</v>
      </c>
    </row>
    <row r="43" spans="1:57" x14ac:dyDescent="0.2">
      <c r="A43" s="26" t="s">
        <v>87</v>
      </c>
      <c r="B43" s="44" t="str">
        <f t="shared" si="0"/>
        <v>Virginia Mountains</v>
      </c>
      <c r="C43" s="12"/>
      <c r="D43" s="29" t="s">
        <v>16</v>
      </c>
      <c r="E43" s="32" t="s">
        <v>17</v>
      </c>
      <c r="F43" s="12"/>
      <c r="G43" s="153">
        <v>46.750754044419999</v>
      </c>
      <c r="H43" s="154">
        <v>59.8299972580202</v>
      </c>
      <c r="I43" s="154">
        <v>62.7227858513846</v>
      </c>
      <c r="J43" s="154">
        <v>66.986564299424103</v>
      </c>
      <c r="K43" s="154">
        <v>63.024403619413199</v>
      </c>
      <c r="L43" s="155">
        <v>59.862901014532397</v>
      </c>
      <c r="M43" s="141"/>
      <c r="N43" s="156">
        <v>68.947079791609497</v>
      </c>
      <c r="O43" s="157">
        <v>67.274472168905902</v>
      </c>
      <c r="P43" s="158">
        <v>68.110775980257699</v>
      </c>
      <c r="Q43" s="141"/>
      <c r="R43" s="159">
        <v>62.219436719025403</v>
      </c>
      <c r="S43" s="146"/>
      <c r="T43" s="153">
        <v>4.58295943953802</v>
      </c>
      <c r="U43" s="154">
        <v>11.2606968312846</v>
      </c>
      <c r="V43" s="154">
        <v>6.8130453272662299</v>
      </c>
      <c r="W43" s="154">
        <v>12.6260956421415</v>
      </c>
      <c r="X43" s="154">
        <v>5.5576938471002997</v>
      </c>
      <c r="Y43" s="155">
        <v>8.2974831055023905</v>
      </c>
      <c r="Z43" s="141"/>
      <c r="AA43" s="156">
        <v>-0.47685582911858598</v>
      </c>
      <c r="AB43" s="157">
        <v>-1.7053309929201601</v>
      </c>
      <c r="AC43" s="158">
        <v>-1.0873656574878601</v>
      </c>
      <c r="AD43" s="141"/>
      <c r="AE43" s="159">
        <v>5.17632889745797</v>
      </c>
      <c r="AF43" s="36"/>
      <c r="AG43" s="153">
        <v>51.542363586509403</v>
      </c>
      <c r="AH43" s="154">
        <v>53.650260488072298</v>
      </c>
      <c r="AI43" s="154">
        <v>59.627776254455704</v>
      </c>
      <c r="AJ43" s="154">
        <v>63.278036742528101</v>
      </c>
      <c r="AK43" s="154">
        <v>61.468330134356997</v>
      </c>
      <c r="AL43" s="155">
        <v>57.913353441184498</v>
      </c>
      <c r="AM43" s="141"/>
      <c r="AN43" s="156">
        <v>68.532355360570307</v>
      </c>
      <c r="AO43" s="157">
        <v>69.533177954483094</v>
      </c>
      <c r="AP43" s="158">
        <v>69.032766657526693</v>
      </c>
      <c r="AQ43" s="141"/>
      <c r="AR43" s="159">
        <v>61.090328645853702</v>
      </c>
      <c r="AS43" s="146"/>
      <c r="AT43" s="153">
        <v>7.9831259153363403</v>
      </c>
      <c r="AU43" s="154">
        <v>12.280330737909701</v>
      </c>
      <c r="AV43" s="154">
        <v>11.212230625570999</v>
      </c>
      <c r="AW43" s="154">
        <v>12.9510862193523</v>
      </c>
      <c r="AX43" s="154">
        <v>6.7537776849072904</v>
      </c>
      <c r="AY43" s="155">
        <v>10.2135138989473</v>
      </c>
      <c r="AZ43" s="141"/>
      <c r="BA43" s="156">
        <v>-0.48974561982662601</v>
      </c>
      <c r="BB43" s="157">
        <v>-2.5050346722699302</v>
      </c>
      <c r="BC43" s="158">
        <v>-1.51500097304453</v>
      </c>
      <c r="BD43" s="141"/>
      <c r="BE43" s="159">
        <v>6.1327892690260004</v>
      </c>
    </row>
  </sheetData>
  <sheetProtection algorithmName="SHA-512" hashValue="Mzcd3ateVTCBS3FAU/eXBOLhkUbfMgVZ10g2Jcy6qpuDijiWqqZn2quAPl9n5i8ekrYs4OXz4ITT6G4ZBzngBQ==" saltValue="rZfgP4LpSFKFRx0cchtOkg=="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BC19" sqref="AV19:BC20"/>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36</v>
      </c>
      <c r="H2" s="200"/>
      <c r="I2" s="200"/>
      <c r="J2" s="200"/>
      <c r="K2" s="200"/>
      <c r="L2" s="200"/>
      <c r="M2" s="200"/>
      <c r="N2" s="200"/>
      <c r="O2" s="200"/>
      <c r="P2" s="200"/>
      <c r="Q2" s="200"/>
      <c r="R2" s="200"/>
      <c r="T2" s="199" t="s">
        <v>37</v>
      </c>
      <c r="U2" s="200"/>
      <c r="V2" s="200"/>
      <c r="W2" s="200"/>
      <c r="X2" s="200"/>
      <c r="Y2" s="200"/>
      <c r="Z2" s="200"/>
      <c r="AA2" s="200"/>
      <c r="AB2" s="200"/>
      <c r="AC2" s="200"/>
      <c r="AD2" s="200"/>
      <c r="AE2" s="200"/>
      <c r="AF2" s="4"/>
      <c r="AG2" s="199" t="s">
        <v>38</v>
      </c>
      <c r="AH2" s="200"/>
      <c r="AI2" s="200"/>
      <c r="AJ2" s="200"/>
      <c r="AK2" s="200"/>
      <c r="AL2" s="200"/>
      <c r="AM2" s="200"/>
      <c r="AN2" s="200"/>
      <c r="AO2" s="200"/>
      <c r="AP2" s="200"/>
      <c r="AQ2" s="200"/>
      <c r="AR2" s="200"/>
      <c r="AT2" s="199" t="s">
        <v>39</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146.23204546537599</v>
      </c>
      <c r="H6" s="161">
        <v>149.237324483393</v>
      </c>
      <c r="I6" s="161">
        <v>152.080233199372</v>
      </c>
      <c r="J6" s="161">
        <v>150.65277523246499</v>
      </c>
      <c r="K6" s="161">
        <v>149.62554739289601</v>
      </c>
      <c r="L6" s="162">
        <v>149.70678851351701</v>
      </c>
      <c r="M6" s="163"/>
      <c r="N6" s="164">
        <v>164.781777510372</v>
      </c>
      <c r="O6" s="165">
        <v>168.90285916437799</v>
      </c>
      <c r="P6" s="166">
        <v>166.863743219849</v>
      </c>
      <c r="Q6" s="163"/>
      <c r="R6" s="167">
        <v>155.01915165612201</v>
      </c>
      <c r="S6" s="146"/>
      <c r="T6" s="138">
        <v>20.985569259699499</v>
      </c>
      <c r="U6" s="139">
        <v>25.3954454634085</v>
      </c>
      <c r="V6" s="139">
        <v>26.218652972441301</v>
      </c>
      <c r="W6" s="139">
        <v>24.0515148286186</v>
      </c>
      <c r="X6" s="139">
        <v>19.8253789109568</v>
      </c>
      <c r="Y6" s="140">
        <v>23.308154091062502</v>
      </c>
      <c r="Z6" s="141"/>
      <c r="AA6" s="142">
        <v>13.845115990374101</v>
      </c>
      <c r="AB6" s="143">
        <v>13.2639520841308</v>
      </c>
      <c r="AC6" s="144">
        <v>13.546259080359</v>
      </c>
      <c r="AD6" s="141"/>
      <c r="AE6" s="145">
        <v>19.371260679773801</v>
      </c>
      <c r="AF6" s="33"/>
      <c r="AG6" s="160">
        <v>147.78128941272601</v>
      </c>
      <c r="AH6" s="161">
        <v>143.63544524730901</v>
      </c>
      <c r="AI6" s="161">
        <v>145.47145843581299</v>
      </c>
      <c r="AJ6" s="161">
        <v>145.123172142588</v>
      </c>
      <c r="AK6" s="161">
        <v>144.88573508872599</v>
      </c>
      <c r="AL6" s="162">
        <v>145.35491736237699</v>
      </c>
      <c r="AM6" s="163"/>
      <c r="AN6" s="164">
        <v>164.11602087041601</v>
      </c>
      <c r="AO6" s="165">
        <v>171.529830886301</v>
      </c>
      <c r="AP6" s="166">
        <v>167.93050531959801</v>
      </c>
      <c r="AQ6" s="163"/>
      <c r="AR6" s="167">
        <v>152.676718279017</v>
      </c>
      <c r="AS6" s="146"/>
      <c r="AT6" s="138">
        <v>21.165357183070899</v>
      </c>
      <c r="AU6" s="139">
        <v>26.960016016654599</v>
      </c>
      <c r="AV6" s="139">
        <v>27.863321294640599</v>
      </c>
      <c r="AW6" s="139">
        <v>26.549416186408699</v>
      </c>
      <c r="AX6" s="139">
        <v>22.006864072681299</v>
      </c>
      <c r="AY6" s="140">
        <v>24.778497293647799</v>
      </c>
      <c r="AZ6" s="141"/>
      <c r="BA6" s="142">
        <v>16.991979990634199</v>
      </c>
      <c r="BB6" s="143">
        <v>16.867708864406499</v>
      </c>
      <c r="BC6" s="144">
        <v>16.916644803684601</v>
      </c>
      <c r="BD6" s="141"/>
      <c r="BE6" s="145">
        <v>21.328340930234202</v>
      </c>
    </row>
    <row r="7" spans="1:57" x14ac:dyDescent="0.2">
      <c r="A7" s="23" t="s">
        <v>18</v>
      </c>
      <c r="B7" s="44" t="str">
        <f>TRIM(A7)</f>
        <v>Virginia</v>
      </c>
      <c r="C7" s="11"/>
      <c r="D7" s="28" t="s">
        <v>16</v>
      </c>
      <c r="E7" s="31" t="s">
        <v>17</v>
      </c>
      <c r="F7" s="12"/>
      <c r="G7" s="168">
        <v>121.013597933992</v>
      </c>
      <c r="H7" s="163">
        <v>127.58668499572801</v>
      </c>
      <c r="I7" s="163">
        <v>131.348822707294</v>
      </c>
      <c r="J7" s="163">
        <v>131.24399522470401</v>
      </c>
      <c r="K7" s="163">
        <v>130.57599747628601</v>
      </c>
      <c r="L7" s="169">
        <v>128.687655693518</v>
      </c>
      <c r="M7" s="163"/>
      <c r="N7" s="170">
        <v>147.136072775873</v>
      </c>
      <c r="O7" s="171">
        <v>150.71877078340199</v>
      </c>
      <c r="P7" s="172">
        <v>148.94001440949401</v>
      </c>
      <c r="Q7" s="163"/>
      <c r="R7" s="173">
        <v>135.111875754278</v>
      </c>
      <c r="S7" s="146"/>
      <c r="T7" s="147">
        <v>16.9961778352402</v>
      </c>
      <c r="U7" s="141">
        <v>22.681363505316799</v>
      </c>
      <c r="V7" s="141">
        <v>24.173656056212799</v>
      </c>
      <c r="W7" s="141">
        <v>23.423393396238001</v>
      </c>
      <c r="X7" s="141">
        <v>20.171945745468101</v>
      </c>
      <c r="Y7" s="148">
        <v>21.690154209369201</v>
      </c>
      <c r="Z7" s="141"/>
      <c r="AA7" s="149">
        <v>13.7728625776031</v>
      </c>
      <c r="AB7" s="150">
        <v>12.6321210291191</v>
      </c>
      <c r="AC7" s="151">
        <v>13.201794491751899</v>
      </c>
      <c r="AD7" s="141"/>
      <c r="AE7" s="152">
        <v>18.102095047095698</v>
      </c>
      <c r="AF7" s="34"/>
      <c r="AG7" s="168">
        <v>124.205084129341</v>
      </c>
      <c r="AH7" s="163">
        <v>121.71662177874801</v>
      </c>
      <c r="AI7" s="163">
        <v>124.966681165322</v>
      </c>
      <c r="AJ7" s="163">
        <v>125.167325184761</v>
      </c>
      <c r="AK7" s="163">
        <v>123.609068154177</v>
      </c>
      <c r="AL7" s="169">
        <v>123.975317767476</v>
      </c>
      <c r="AM7" s="163"/>
      <c r="AN7" s="170">
        <v>143.10827813182701</v>
      </c>
      <c r="AO7" s="171">
        <v>149.52179544593201</v>
      </c>
      <c r="AP7" s="172">
        <v>146.39987510447901</v>
      </c>
      <c r="AQ7" s="163"/>
      <c r="AR7" s="173">
        <v>131.28345196569899</v>
      </c>
      <c r="AS7" s="146"/>
      <c r="AT7" s="147">
        <v>18.0134406507525</v>
      </c>
      <c r="AU7" s="141">
        <v>24.413264661533798</v>
      </c>
      <c r="AV7" s="141">
        <v>25.759868792149501</v>
      </c>
      <c r="AW7" s="141">
        <v>25.4398107809489</v>
      </c>
      <c r="AX7" s="141">
        <v>21.2695331396135</v>
      </c>
      <c r="AY7" s="148">
        <v>22.944738260480602</v>
      </c>
      <c r="AZ7" s="141"/>
      <c r="BA7" s="149">
        <v>15.193613449355899</v>
      </c>
      <c r="BB7" s="150">
        <v>15.328989519222301</v>
      </c>
      <c r="BC7" s="151">
        <v>15.259787023502099</v>
      </c>
      <c r="BD7" s="141"/>
      <c r="BE7" s="152">
        <v>19.453500143318902</v>
      </c>
    </row>
    <row r="8" spans="1:57" x14ac:dyDescent="0.2">
      <c r="A8" s="24" t="s">
        <v>19</v>
      </c>
      <c r="B8" s="44" t="str">
        <f t="shared" ref="B8:B43" si="0">TRIM(A8)</f>
        <v>Norfolk/Virginia Beach, VA</v>
      </c>
      <c r="C8" s="12"/>
      <c r="D8" s="28" t="s">
        <v>16</v>
      </c>
      <c r="E8" s="31" t="s">
        <v>17</v>
      </c>
      <c r="F8" s="12"/>
      <c r="G8" s="168">
        <v>132.785274389216</v>
      </c>
      <c r="H8" s="163">
        <v>134.02457849947601</v>
      </c>
      <c r="I8" s="163">
        <v>134.955237105392</v>
      </c>
      <c r="J8" s="163">
        <v>139.002792373414</v>
      </c>
      <c r="K8" s="163">
        <v>141.687222555121</v>
      </c>
      <c r="L8" s="169">
        <v>136.69198734670201</v>
      </c>
      <c r="M8" s="163"/>
      <c r="N8" s="170">
        <v>185.140979120124</v>
      </c>
      <c r="O8" s="171">
        <v>194.19993913962</v>
      </c>
      <c r="P8" s="172">
        <v>189.710417242451</v>
      </c>
      <c r="Q8" s="163"/>
      <c r="R8" s="173">
        <v>153.827679432434</v>
      </c>
      <c r="S8" s="146"/>
      <c r="T8" s="147">
        <v>5.2422402841978899</v>
      </c>
      <c r="U8" s="141">
        <v>7.02042635707559</v>
      </c>
      <c r="V8" s="141">
        <v>5.8652063298161403</v>
      </c>
      <c r="W8" s="141">
        <v>7.8426716970866304</v>
      </c>
      <c r="X8" s="141">
        <v>6.0415372831618104</v>
      </c>
      <c r="Y8" s="148">
        <v>6.42633462840036</v>
      </c>
      <c r="Z8" s="141"/>
      <c r="AA8" s="149">
        <v>3.0216087764372102</v>
      </c>
      <c r="AB8" s="150">
        <v>2.4231277910419302</v>
      </c>
      <c r="AC8" s="151">
        <v>2.7301354409421199</v>
      </c>
      <c r="AD8" s="141"/>
      <c r="AE8" s="152">
        <v>4.6342823040896501</v>
      </c>
      <c r="AF8" s="35"/>
      <c r="AG8" s="168">
        <v>138.714423067448</v>
      </c>
      <c r="AH8" s="163">
        <v>121.213264334843</v>
      </c>
      <c r="AI8" s="163">
        <v>121.173958857231</v>
      </c>
      <c r="AJ8" s="163">
        <v>124.658139125331</v>
      </c>
      <c r="AK8" s="163">
        <v>126.64915381181</v>
      </c>
      <c r="AL8" s="169">
        <v>126.486017579472</v>
      </c>
      <c r="AM8" s="163"/>
      <c r="AN8" s="170">
        <v>175.12375176586499</v>
      </c>
      <c r="AO8" s="171">
        <v>188.85846865165601</v>
      </c>
      <c r="AP8" s="172">
        <v>182.22299169788701</v>
      </c>
      <c r="AQ8" s="163"/>
      <c r="AR8" s="173">
        <v>144.996093528778</v>
      </c>
      <c r="AS8" s="146"/>
      <c r="AT8" s="147">
        <v>8.79506247111512</v>
      </c>
      <c r="AU8" s="141">
        <v>8.5482027434073498</v>
      </c>
      <c r="AV8" s="141">
        <v>7.2604612202945802</v>
      </c>
      <c r="AW8" s="141">
        <v>9.7682223179430796</v>
      </c>
      <c r="AX8" s="141">
        <v>7.3015281400928602</v>
      </c>
      <c r="AY8" s="148">
        <v>8.2522031035566403</v>
      </c>
      <c r="AZ8" s="141"/>
      <c r="BA8" s="149">
        <v>6.1153035994895504</v>
      </c>
      <c r="BB8" s="150">
        <v>6.9467868856833697</v>
      </c>
      <c r="BC8" s="151">
        <v>6.5792171566642299</v>
      </c>
      <c r="BD8" s="141"/>
      <c r="BE8" s="152">
        <v>6.8369500447888196</v>
      </c>
    </row>
    <row r="9" spans="1:57" ht="14.25" x14ac:dyDescent="0.25">
      <c r="A9" s="24" t="s">
        <v>20</v>
      </c>
      <c r="B9" s="79" t="s">
        <v>72</v>
      </c>
      <c r="C9" s="12"/>
      <c r="D9" s="28" t="s">
        <v>16</v>
      </c>
      <c r="E9" s="31" t="s">
        <v>17</v>
      </c>
      <c r="F9" s="12"/>
      <c r="G9" s="168">
        <v>97.939299902873302</v>
      </c>
      <c r="H9" s="163">
        <v>102.1333675485</v>
      </c>
      <c r="I9" s="163">
        <v>104.839878365719</v>
      </c>
      <c r="J9" s="163">
        <v>102.741530122781</v>
      </c>
      <c r="K9" s="163">
        <v>103.17494418769699</v>
      </c>
      <c r="L9" s="169">
        <v>102.357895440438</v>
      </c>
      <c r="M9" s="163"/>
      <c r="N9" s="170">
        <v>115.20626201736</v>
      </c>
      <c r="O9" s="171">
        <v>118.902013833692</v>
      </c>
      <c r="P9" s="172">
        <v>117.07901926415801</v>
      </c>
      <c r="Q9" s="163"/>
      <c r="R9" s="173">
        <v>106.975169778835</v>
      </c>
      <c r="S9" s="146"/>
      <c r="T9" s="147">
        <v>20.493283353454199</v>
      </c>
      <c r="U9" s="141">
        <v>22.7509461873858</v>
      </c>
      <c r="V9" s="141">
        <v>23.1084364223432</v>
      </c>
      <c r="W9" s="141">
        <v>19.766840657243801</v>
      </c>
      <c r="X9" s="141">
        <v>19.167063994858601</v>
      </c>
      <c r="Y9" s="148">
        <v>21.096519542274201</v>
      </c>
      <c r="Z9" s="141"/>
      <c r="AA9" s="149">
        <v>14.201699051083899</v>
      </c>
      <c r="AB9" s="150">
        <v>15.521779919636799</v>
      </c>
      <c r="AC9" s="151">
        <v>14.879671043114801</v>
      </c>
      <c r="AD9" s="141"/>
      <c r="AE9" s="152">
        <v>18.235847244795199</v>
      </c>
      <c r="AF9" s="35"/>
      <c r="AG9" s="168">
        <v>102.665047246171</v>
      </c>
      <c r="AH9" s="163">
        <v>98.867506401635197</v>
      </c>
      <c r="AI9" s="163">
        <v>102.764629604801</v>
      </c>
      <c r="AJ9" s="163">
        <v>101.79506901701799</v>
      </c>
      <c r="AK9" s="163">
        <v>101.365893174688</v>
      </c>
      <c r="AL9" s="169">
        <v>101.524229435051</v>
      </c>
      <c r="AM9" s="163"/>
      <c r="AN9" s="170">
        <v>118.945452082267</v>
      </c>
      <c r="AO9" s="171">
        <v>122.856930326476</v>
      </c>
      <c r="AP9" s="172">
        <v>120.95254982456299</v>
      </c>
      <c r="AQ9" s="163"/>
      <c r="AR9" s="173">
        <v>107.893801109027</v>
      </c>
      <c r="AS9" s="146"/>
      <c r="AT9" s="147">
        <v>15.882614209475101</v>
      </c>
      <c r="AU9" s="141">
        <v>22.302161418609199</v>
      </c>
      <c r="AV9" s="141">
        <v>23.5111955721352</v>
      </c>
      <c r="AW9" s="141">
        <v>21.770977000618199</v>
      </c>
      <c r="AX9" s="141">
        <v>18.858680893925801</v>
      </c>
      <c r="AY9" s="148">
        <v>20.381668567399601</v>
      </c>
      <c r="AZ9" s="141"/>
      <c r="BA9" s="149">
        <v>17.1469521124971</v>
      </c>
      <c r="BB9" s="150">
        <v>15.916145065504001</v>
      </c>
      <c r="BC9" s="151">
        <v>16.481669418940999</v>
      </c>
      <c r="BD9" s="141"/>
      <c r="BE9" s="152">
        <v>18.357051446220499</v>
      </c>
    </row>
    <row r="10" spans="1:57" x14ac:dyDescent="0.2">
      <c r="A10" s="24" t="s">
        <v>21</v>
      </c>
      <c r="B10" s="44" t="str">
        <f t="shared" si="0"/>
        <v>Virginia Area</v>
      </c>
      <c r="C10" s="12"/>
      <c r="D10" s="28" t="s">
        <v>16</v>
      </c>
      <c r="E10" s="31" t="s">
        <v>17</v>
      </c>
      <c r="F10" s="12"/>
      <c r="G10" s="168">
        <v>103.10653842431201</v>
      </c>
      <c r="H10" s="163">
        <v>104.396023845352</v>
      </c>
      <c r="I10" s="163">
        <v>106.915227004716</v>
      </c>
      <c r="J10" s="163">
        <v>107.989354141571</v>
      </c>
      <c r="K10" s="163">
        <v>110.890504905307</v>
      </c>
      <c r="L10" s="169">
        <v>106.89168875703101</v>
      </c>
      <c r="M10" s="163"/>
      <c r="N10" s="170">
        <v>134.87440639979999</v>
      </c>
      <c r="O10" s="171">
        <v>136.19776562841699</v>
      </c>
      <c r="P10" s="172">
        <v>135.53487892726201</v>
      </c>
      <c r="Q10" s="163"/>
      <c r="R10" s="173">
        <v>116.365559990717</v>
      </c>
      <c r="S10" s="146"/>
      <c r="T10" s="147">
        <v>9.6995047406368808</v>
      </c>
      <c r="U10" s="141">
        <v>12.4046081194841</v>
      </c>
      <c r="V10" s="141">
        <v>14.8508564557439</v>
      </c>
      <c r="W10" s="141">
        <v>16.028146576533199</v>
      </c>
      <c r="X10" s="141">
        <v>15.048664237998301</v>
      </c>
      <c r="Y10" s="148">
        <v>13.8250889065742</v>
      </c>
      <c r="Z10" s="141"/>
      <c r="AA10" s="149">
        <v>16.614593164658</v>
      </c>
      <c r="AB10" s="150">
        <v>14.5526804972205</v>
      </c>
      <c r="AC10" s="151">
        <v>15.5934521793587</v>
      </c>
      <c r="AD10" s="141"/>
      <c r="AE10" s="152">
        <v>14.3163937391356</v>
      </c>
      <c r="AF10" s="35"/>
      <c r="AG10" s="168">
        <v>111.617179265153</v>
      </c>
      <c r="AH10" s="163">
        <v>102.886332215916</v>
      </c>
      <c r="AI10" s="163">
        <v>103.82425482985199</v>
      </c>
      <c r="AJ10" s="163">
        <v>104.633452727562</v>
      </c>
      <c r="AK10" s="163">
        <v>109.28204542888299</v>
      </c>
      <c r="AL10" s="169">
        <v>106.371451585572</v>
      </c>
      <c r="AM10" s="163"/>
      <c r="AN10" s="170">
        <v>135.17626995433099</v>
      </c>
      <c r="AO10" s="171">
        <v>138.894473272624</v>
      </c>
      <c r="AP10" s="172">
        <v>137.058640273311</v>
      </c>
      <c r="AQ10" s="163"/>
      <c r="AR10" s="173">
        <v>116.708216816968</v>
      </c>
      <c r="AS10" s="146"/>
      <c r="AT10" s="147">
        <v>13.9303106043048</v>
      </c>
      <c r="AU10" s="141">
        <v>13.836933820291501</v>
      </c>
      <c r="AV10" s="141">
        <v>13.6057422012152</v>
      </c>
      <c r="AW10" s="141">
        <v>13.633159508218</v>
      </c>
      <c r="AX10" s="141">
        <v>14.3028547608744</v>
      </c>
      <c r="AY10" s="148">
        <v>13.8355664148943</v>
      </c>
      <c r="AZ10" s="141"/>
      <c r="BA10" s="149">
        <v>17.3306238854769</v>
      </c>
      <c r="BB10" s="150">
        <v>17.101455432062799</v>
      </c>
      <c r="BC10" s="151">
        <v>17.204519516091601</v>
      </c>
      <c r="BD10" s="141"/>
      <c r="BE10" s="152">
        <v>14.870330426761599</v>
      </c>
    </row>
    <row r="11" spans="1:57" x14ac:dyDescent="0.2">
      <c r="A11" s="41" t="s">
        <v>22</v>
      </c>
      <c r="B11" s="44" t="str">
        <f t="shared" si="0"/>
        <v>Washington, DC</v>
      </c>
      <c r="C11" s="12"/>
      <c r="D11" s="28" t="s">
        <v>16</v>
      </c>
      <c r="E11" s="31" t="s">
        <v>17</v>
      </c>
      <c r="F11" s="12"/>
      <c r="G11" s="168">
        <v>168.05700954955699</v>
      </c>
      <c r="H11" s="163">
        <v>185.57895958485901</v>
      </c>
      <c r="I11" s="163">
        <v>191.45184125123899</v>
      </c>
      <c r="J11" s="163">
        <v>188.41272365256</v>
      </c>
      <c r="K11" s="163">
        <v>177.953727520435</v>
      </c>
      <c r="L11" s="169">
        <v>182.94532709256401</v>
      </c>
      <c r="M11" s="163"/>
      <c r="N11" s="170">
        <v>173.00343495598099</v>
      </c>
      <c r="O11" s="171">
        <v>173.91653093971399</v>
      </c>
      <c r="P11" s="172">
        <v>173.46577602800599</v>
      </c>
      <c r="Q11" s="163"/>
      <c r="R11" s="173">
        <v>180.01928680471701</v>
      </c>
      <c r="S11" s="146"/>
      <c r="T11" s="147">
        <v>51.705883389689497</v>
      </c>
      <c r="U11" s="141">
        <v>62.036421326735699</v>
      </c>
      <c r="V11" s="141">
        <v>62.760761837925003</v>
      </c>
      <c r="W11" s="141">
        <v>61.566606238148601</v>
      </c>
      <c r="X11" s="141">
        <v>53.8007282020288</v>
      </c>
      <c r="Y11" s="148">
        <v>58.887372256788602</v>
      </c>
      <c r="Z11" s="141"/>
      <c r="AA11" s="149">
        <v>43.649312676817203</v>
      </c>
      <c r="AB11" s="150">
        <v>41.2702196908537</v>
      </c>
      <c r="AC11" s="151">
        <v>42.4179520025003</v>
      </c>
      <c r="AD11" s="141"/>
      <c r="AE11" s="152">
        <v>53.210571891430398</v>
      </c>
      <c r="AF11" s="35"/>
      <c r="AG11" s="168">
        <v>162.32904629767501</v>
      </c>
      <c r="AH11" s="163">
        <v>177.83601965165801</v>
      </c>
      <c r="AI11" s="163">
        <v>183.25114500206701</v>
      </c>
      <c r="AJ11" s="163">
        <v>181.37512712975899</v>
      </c>
      <c r="AK11" s="163">
        <v>171.050893173112</v>
      </c>
      <c r="AL11" s="169">
        <v>175.533408806393</v>
      </c>
      <c r="AM11" s="163"/>
      <c r="AN11" s="170">
        <v>165.97489553935901</v>
      </c>
      <c r="AO11" s="171">
        <v>169.58300876124699</v>
      </c>
      <c r="AP11" s="172">
        <v>167.84129970890999</v>
      </c>
      <c r="AQ11" s="163"/>
      <c r="AR11" s="173">
        <v>173.094348915908</v>
      </c>
      <c r="AS11" s="146"/>
      <c r="AT11" s="147">
        <v>45.513082612858703</v>
      </c>
      <c r="AU11" s="141">
        <v>59.9432215135636</v>
      </c>
      <c r="AV11" s="141">
        <v>62.733888995656798</v>
      </c>
      <c r="AW11" s="141">
        <v>61.859071358307403</v>
      </c>
      <c r="AX11" s="141">
        <v>54.142512844884997</v>
      </c>
      <c r="AY11" s="148">
        <v>57.184262895953303</v>
      </c>
      <c r="AZ11" s="141"/>
      <c r="BA11" s="149">
        <v>41.3362159627642</v>
      </c>
      <c r="BB11" s="150">
        <v>40.041956929187997</v>
      </c>
      <c r="BC11" s="151">
        <v>40.625414360837198</v>
      </c>
      <c r="BD11" s="141"/>
      <c r="BE11" s="152">
        <v>51.296399059873202</v>
      </c>
    </row>
    <row r="12" spans="1:57" x14ac:dyDescent="0.2">
      <c r="A12" s="24" t="s">
        <v>23</v>
      </c>
      <c r="B12" s="44" t="str">
        <f t="shared" si="0"/>
        <v>Arlington, VA</v>
      </c>
      <c r="C12" s="12"/>
      <c r="D12" s="28" t="s">
        <v>16</v>
      </c>
      <c r="E12" s="31" t="s">
        <v>17</v>
      </c>
      <c r="F12" s="12"/>
      <c r="G12" s="168">
        <v>172.401030665669</v>
      </c>
      <c r="H12" s="163">
        <v>200.12135582182799</v>
      </c>
      <c r="I12" s="163">
        <v>211.72164263467499</v>
      </c>
      <c r="J12" s="163">
        <v>211.152509697895</v>
      </c>
      <c r="K12" s="163">
        <v>195.81846691092201</v>
      </c>
      <c r="L12" s="169">
        <v>199.414011124078</v>
      </c>
      <c r="M12" s="163"/>
      <c r="N12" s="170">
        <v>172.20132585596201</v>
      </c>
      <c r="O12" s="171">
        <v>170.674218997683</v>
      </c>
      <c r="P12" s="172">
        <v>171.45009297582601</v>
      </c>
      <c r="Q12" s="163"/>
      <c r="R12" s="173">
        <v>191.22725783225599</v>
      </c>
      <c r="S12" s="146"/>
      <c r="T12" s="147">
        <v>47.118609828859299</v>
      </c>
      <c r="U12" s="141">
        <v>50.433637782790299</v>
      </c>
      <c r="V12" s="141">
        <v>56.174619352569799</v>
      </c>
      <c r="W12" s="141">
        <v>56.169638473273402</v>
      </c>
      <c r="X12" s="141">
        <v>55.578838313575503</v>
      </c>
      <c r="Y12" s="148">
        <v>54.0329811799974</v>
      </c>
      <c r="Z12" s="141"/>
      <c r="AA12" s="149">
        <v>59.961535031390802</v>
      </c>
      <c r="AB12" s="150">
        <v>56.0455059558698</v>
      </c>
      <c r="AC12" s="151">
        <v>57.960256012496899</v>
      </c>
      <c r="AD12" s="141"/>
      <c r="AE12" s="152">
        <v>56.411358043435001</v>
      </c>
      <c r="AF12" s="35"/>
      <c r="AG12" s="168">
        <v>166.850001135116</v>
      </c>
      <c r="AH12" s="163">
        <v>193.723672926109</v>
      </c>
      <c r="AI12" s="163">
        <v>202.76191835306</v>
      </c>
      <c r="AJ12" s="163">
        <v>200.56745845980501</v>
      </c>
      <c r="AK12" s="163">
        <v>183.87791584935201</v>
      </c>
      <c r="AL12" s="169">
        <v>190.29151734142999</v>
      </c>
      <c r="AM12" s="163"/>
      <c r="AN12" s="170">
        <v>157.981541992031</v>
      </c>
      <c r="AO12" s="171">
        <v>159.752740924975</v>
      </c>
      <c r="AP12" s="172">
        <v>158.872583705533</v>
      </c>
      <c r="AQ12" s="163"/>
      <c r="AR12" s="173">
        <v>180.90499607264101</v>
      </c>
      <c r="AS12" s="146"/>
      <c r="AT12" s="147">
        <v>44.475419122765999</v>
      </c>
      <c r="AU12" s="141">
        <v>51.867378596544803</v>
      </c>
      <c r="AV12" s="141">
        <v>53.872750087943103</v>
      </c>
      <c r="AW12" s="141">
        <v>53.209634034472103</v>
      </c>
      <c r="AX12" s="141">
        <v>48.983359326332</v>
      </c>
      <c r="AY12" s="148">
        <v>51.413835916314397</v>
      </c>
      <c r="AZ12" s="141"/>
      <c r="BA12" s="149">
        <v>45.328434198239997</v>
      </c>
      <c r="BB12" s="150">
        <v>46.766852327042699</v>
      </c>
      <c r="BC12" s="151">
        <v>46.047957341677503</v>
      </c>
      <c r="BD12" s="141"/>
      <c r="BE12" s="152">
        <v>51.333601668756998</v>
      </c>
    </row>
    <row r="13" spans="1:57" x14ac:dyDescent="0.2">
      <c r="A13" s="24" t="s">
        <v>24</v>
      </c>
      <c r="B13" s="44" t="str">
        <f t="shared" si="0"/>
        <v>Suburban Virginia Area</v>
      </c>
      <c r="C13" s="12"/>
      <c r="D13" s="28" t="s">
        <v>16</v>
      </c>
      <c r="E13" s="31" t="s">
        <v>17</v>
      </c>
      <c r="F13" s="12"/>
      <c r="G13" s="168">
        <v>123.40990788126901</v>
      </c>
      <c r="H13" s="163">
        <v>130.40899115755599</v>
      </c>
      <c r="I13" s="163">
        <v>124.93825762045201</v>
      </c>
      <c r="J13" s="163">
        <v>126.768995468277</v>
      </c>
      <c r="K13" s="163">
        <v>143.32900267618101</v>
      </c>
      <c r="L13" s="169">
        <v>130.327292320064</v>
      </c>
      <c r="M13" s="163"/>
      <c r="N13" s="170">
        <v>157.128028887</v>
      </c>
      <c r="O13" s="171">
        <v>166.46419317996401</v>
      </c>
      <c r="P13" s="172">
        <v>161.89091809555501</v>
      </c>
      <c r="Q13" s="163"/>
      <c r="R13" s="173">
        <v>140.60831932545199</v>
      </c>
      <c r="S13" s="146"/>
      <c r="T13" s="147">
        <v>9.8480602425097707</v>
      </c>
      <c r="U13" s="141">
        <v>22.2437505525204</v>
      </c>
      <c r="V13" s="141">
        <v>12.4473040950406</v>
      </c>
      <c r="W13" s="141">
        <v>11.2740349493141</v>
      </c>
      <c r="X13" s="141">
        <v>16.318765520383501</v>
      </c>
      <c r="Y13" s="148">
        <v>14.799808694968</v>
      </c>
      <c r="Z13" s="141"/>
      <c r="AA13" s="149">
        <v>5.6392872991032696</v>
      </c>
      <c r="AB13" s="150">
        <v>9.5392443775202693</v>
      </c>
      <c r="AC13" s="151">
        <v>7.66157239646635</v>
      </c>
      <c r="AD13" s="141"/>
      <c r="AE13" s="152">
        <v>11.9010401971638</v>
      </c>
      <c r="AF13" s="35"/>
      <c r="AG13" s="168">
        <v>129.21248474178401</v>
      </c>
      <c r="AH13" s="163">
        <v>123.58458448053</v>
      </c>
      <c r="AI13" s="163">
        <v>119.83067509889599</v>
      </c>
      <c r="AJ13" s="163">
        <v>119.761528704265</v>
      </c>
      <c r="AK13" s="163">
        <v>131.66932537283299</v>
      </c>
      <c r="AL13" s="169">
        <v>124.743730800021</v>
      </c>
      <c r="AM13" s="163"/>
      <c r="AN13" s="170">
        <v>158.755226967266</v>
      </c>
      <c r="AO13" s="171">
        <v>171.672678472824</v>
      </c>
      <c r="AP13" s="172">
        <v>165.519287882855</v>
      </c>
      <c r="AQ13" s="163"/>
      <c r="AR13" s="173">
        <v>138.63715884141101</v>
      </c>
      <c r="AS13" s="146"/>
      <c r="AT13" s="147">
        <v>9.7473245883384507</v>
      </c>
      <c r="AU13" s="141">
        <v>15.6431571388159</v>
      </c>
      <c r="AV13" s="141">
        <v>12.9153596012083</v>
      </c>
      <c r="AW13" s="141">
        <v>10.3131623113897</v>
      </c>
      <c r="AX13" s="141">
        <v>14.050187152564099</v>
      </c>
      <c r="AY13" s="148">
        <v>12.4647083648261</v>
      </c>
      <c r="AZ13" s="141"/>
      <c r="BA13" s="149">
        <v>9.5697569164006193</v>
      </c>
      <c r="BB13" s="150">
        <v>13.8791022887027</v>
      </c>
      <c r="BC13" s="151">
        <v>11.8988026536114</v>
      </c>
      <c r="BD13" s="141"/>
      <c r="BE13" s="152">
        <v>12.3021828404591</v>
      </c>
    </row>
    <row r="14" spans="1:57" x14ac:dyDescent="0.2">
      <c r="A14" s="24" t="s">
        <v>25</v>
      </c>
      <c r="B14" s="44" t="str">
        <f t="shared" si="0"/>
        <v>Alexandria, VA</v>
      </c>
      <c r="C14" s="12"/>
      <c r="D14" s="28" t="s">
        <v>16</v>
      </c>
      <c r="E14" s="31" t="s">
        <v>17</v>
      </c>
      <c r="F14" s="12"/>
      <c r="G14" s="168">
        <v>140.06794867026201</v>
      </c>
      <c r="H14" s="163">
        <v>153.03029440154401</v>
      </c>
      <c r="I14" s="163">
        <v>158.239942406789</v>
      </c>
      <c r="J14" s="163">
        <v>155.26966048902</v>
      </c>
      <c r="K14" s="163">
        <v>148.20316020712301</v>
      </c>
      <c r="L14" s="169">
        <v>151.361434242375</v>
      </c>
      <c r="M14" s="163"/>
      <c r="N14" s="170">
        <v>143.10792644533399</v>
      </c>
      <c r="O14" s="171">
        <v>145.17521709354801</v>
      </c>
      <c r="P14" s="172">
        <v>144.164213730841</v>
      </c>
      <c r="Q14" s="163"/>
      <c r="R14" s="173">
        <v>149.089907894155</v>
      </c>
      <c r="S14" s="146"/>
      <c r="T14" s="147">
        <v>34.246825296115098</v>
      </c>
      <c r="U14" s="141">
        <v>43.364400145348597</v>
      </c>
      <c r="V14" s="141">
        <v>44.628480128087197</v>
      </c>
      <c r="W14" s="141">
        <v>42.614457811774201</v>
      </c>
      <c r="X14" s="141">
        <v>38.5924613833416</v>
      </c>
      <c r="Y14" s="148">
        <v>41.073112778405097</v>
      </c>
      <c r="Z14" s="141"/>
      <c r="AA14" s="149">
        <v>31.988437326124998</v>
      </c>
      <c r="AB14" s="150">
        <v>31.740791910340999</v>
      </c>
      <c r="AC14" s="151">
        <v>31.8567816779555</v>
      </c>
      <c r="AD14" s="141"/>
      <c r="AE14" s="152">
        <v>38.0450396814878</v>
      </c>
      <c r="AF14" s="35"/>
      <c r="AG14" s="168">
        <v>136.01332399411999</v>
      </c>
      <c r="AH14" s="163">
        <v>148.66770841687801</v>
      </c>
      <c r="AI14" s="163">
        <v>155.58247462950999</v>
      </c>
      <c r="AJ14" s="163">
        <v>155.02895889648499</v>
      </c>
      <c r="AK14" s="163">
        <v>146.947485592839</v>
      </c>
      <c r="AL14" s="169">
        <v>148.786787730681</v>
      </c>
      <c r="AM14" s="163"/>
      <c r="AN14" s="170">
        <v>143.16791451786401</v>
      </c>
      <c r="AO14" s="171">
        <v>146.18561788115801</v>
      </c>
      <c r="AP14" s="172">
        <v>144.73580132261401</v>
      </c>
      <c r="AQ14" s="163"/>
      <c r="AR14" s="173">
        <v>147.48643247449499</v>
      </c>
      <c r="AS14" s="146"/>
      <c r="AT14" s="147">
        <v>32.444637904147903</v>
      </c>
      <c r="AU14" s="141">
        <v>42.430073770921297</v>
      </c>
      <c r="AV14" s="141">
        <v>45.148438945355103</v>
      </c>
      <c r="AW14" s="141">
        <v>43.831881051578399</v>
      </c>
      <c r="AX14" s="141">
        <v>38.156222519050097</v>
      </c>
      <c r="AY14" s="148">
        <v>40.7510396662842</v>
      </c>
      <c r="AZ14" s="141"/>
      <c r="BA14" s="149">
        <v>33.688242008933798</v>
      </c>
      <c r="BB14" s="150">
        <v>33.369195816617903</v>
      </c>
      <c r="BC14" s="151">
        <v>33.487662146092298</v>
      </c>
      <c r="BD14" s="141"/>
      <c r="BE14" s="152">
        <v>38.254461217048998</v>
      </c>
    </row>
    <row r="15" spans="1:57" x14ac:dyDescent="0.2">
      <c r="A15" s="24" t="s">
        <v>26</v>
      </c>
      <c r="B15" s="44" t="str">
        <f t="shared" si="0"/>
        <v>Fairfax/Tysons Corner, VA</v>
      </c>
      <c r="C15" s="12"/>
      <c r="D15" s="28" t="s">
        <v>16</v>
      </c>
      <c r="E15" s="31" t="s">
        <v>17</v>
      </c>
      <c r="F15" s="12"/>
      <c r="G15" s="168">
        <v>142.53689760882801</v>
      </c>
      <c r="H15" s="163">
        <v>167.05034610839101</v>
      </c>
      <c r="I15" s="163">
        <v>179.55845518867901</v>
      </c>
      <c r="J15" s="163">
        <v>171.95985399192199</v>
      </c>
      <c r="K15" s="163">
        <v>152.591342892114</v>
      </c>
      <c r="L15" s="169">
        <v>164.15445878280701</v>
      </c>
      <c r="M15" s="163"/>
      <c r="N15" s="170">
        <v>136.847442580224</v>
      </c>
      <c r="O15" s="171">
        <v>135.51374999999999</v>
      </c>
      <c r="P15" s="172">
        <v>136.158895280119</v>
      </c>
      <c r="Q15" s="163"/>
      <c r="R15" s="173">
        <v>155.784413164342</v>
      </c>
      <c r="S15" s="146"/>
      <c r="T15" s="147">
        <v>41.428191729150399</v>
      </c>
      <c r="U15" s="141">
        <v>50.493991775279703</v>
      </c>
      <c r="V15" s="141">
        <v>58.082879147255298</v>
      </c>
      <c r="W15" s="141">
        <v>52.976953559316598</v>
      </c>
      <c r="X15" s="141">
        <v>42.993646855285398</v>
      </c>
      <c r="Y15" s="148">
        <v>50.448463805739202</v>
      </c>
      <c r="Z15" s="141"/>
      <c r="AA15" s="149">
        <v>35.1292148768961</v>
      </c>
      <c r="AB15" s="150">
        <v>31.117899226133499</v>
      </c>
      <c r="AC15" s="151">
        <v>33.057671633642599</v>
      </c>
      <c r="AD15" s="141"/>
      <c r="AE15" s="152">
        <v>45.793215598125101</v>
      </c>
      <c r="AF15" s="35"/>
      <c r="AG15" s="168">
        <v>136.73262939233101</v>
      </c>
      <c r="AH15" s="163">
        <v>157.032930569755</v>
      </c>
      <c r="AI15" s="163">
        <v>169.34980345943299</v>
      </c>
      <c r="AJ15" s="163">
        <v>166.013076057696</v>
      </c>
      <c r="AK15" s="163">
        <v>149.53450434704601</v>
      </c>
      <c r="AL15" s="169">
        <v>156.67204551049801</v>
      </c>
      <c r="AM15" s="163"/>
      <c r="AN15" s="170">
        <v>133.39873162149701</v>
      </c>
      <c r="AO15" s="171">
        <v>135.14210189393901</v>
      </c>
      <c r="AP15" s="172">
        <v>134.314232490601</v>
      </c>
      <c r="AQ15" s="163"/>
      <c r="AR15" s="173">
        <v>149.818630468583</v>
      </c>
      <c r="AS15" s="146"/>
      <c r="AT15" s="147">
        <v>39.905116109866</v>
      </c>
      <c r="AU15" s="141">
        <v>47.893455411834204</v>
      </c>
      <c r="AV15" s="141">
        <v>52.3445482235946</v>
      </c>
      <c r="AW15" s="141">
        <v>50.950446278584899</v>
      </c>
      <c r="AX15" s="141">
        <v>45.258833390856203</v>
      </c>
      <c r="AY15" s="148">
        <v>48.247395112832898</v>
      </c>
      <c r="AZ15" s="141"/>
      <c r="BA15" s="149">
        <v>35.576435790549702</v>
      </c>
      <c r="BB15" s="150">
        <v>34.136523344034302</v>
      </c>
      <c r="BC15" s="151">
        <v>34.823028633935202</v>
      </c>
      <c r="BD15" s="141"/>
      <c r="BE15" s="152">
        <v>44.542056886723898</v>
      </c>
    </row>
    <row r="16" spans="1:57" x14ac:dyDescent="0.2">
      <c r="A16" s="24" t="s">
        <v>27</v>
      </c>
      <c r="B16" s="44" t="str">
        <f t="shared" si="0"/>
        <v>I-95 Fredericksburg, VA</v>
      </c>
      <c r="C16" s="12"/>
      <c r="D16" s="28" t="s">
        <v>16</v>
      </c>
      <c r="E16" s="31" t="s">
        <v>17</v>
      </c>
      <c r="F16" s="12"/>
      <c r="G16" s="168">
        <v>92.810453323777097</v>
      </c>
      <c r="H16" s="163">
        <v>94.218843128181305</v>
      </c>
      <c r="I16" s="163">
        <v>97.463120692183594</v>
      </c>
      <c r="J16" s="163">
        <v>96.014306536438696</v>
      </c>
      <c r="K16" s="163">
        <v>95.325735175960105</v>
      </c>
      <c r="L16" s="169">
        <v>95.260986115046705</v>
      </c>
      <c r="M16" s="163"/>
      <c r="N16" s="170">
        <v>109.09956327985699</v>
      </c>
      <c r="O16" s="171">
        <v>111.018863403944</v>
      </c>
      <c r="P16" s="172">
        <v>110.067200412462</v>
      </c>
      <c r="Q16" s="163"/>
      <c r="R16" s="173">
        <v>99.694881997441399</v>
      </c>
      <c r="S16" s="146"/>
      <c r="T16" s="147">
        <v>14.232292164769101</v>
      </c>
      <c r="U16" s="141">
        <v>18.581454362034801</v>
      </c>
      <c r="V16" s="141">
        <v>20.9435430680217</v>
      </c>
      <c r="W16" s="141">
        <v>19.303381001590399</v>
      </c>
      <c r="X16" s="141">
        <v>12.913859180560699</v>
      </c>
      <c r="Y16" s="148">
        <v>17.173769767133098</v>
      </c>
      <c r="Z16" s="141"/>
      <c r="AA16" s="149">
        <v>16.4162891282046</v>
      </c>
      <c r="AB16" s="150">
        <v>16.7488853667335</v>
      </c>
      <c r="AC16" s="151">
        <v>16.596964838560201</v>
      </c>
      <c r="AD16" s="141"/>
      <c r="AE16" s="152">
        <v>16.185103865674598</v>
      </c>
      <c r="AF16" s="35"/>
      <c r="AG16" s="168">
        <v>93.022646117084804</v>
      </c>
      <c r="AH16" s="163">
        <v>91.156072172759906</v>
      </c>
      <c r="AI16" s="163">
        <v>93.707392466053406</v>
      </c>
      <c r="AJ16" s="163">
        <v>94.102026782330299</v>
      </c>
      <c r="AK16" s="163">
        <v>95.991228772895994</v>
      </c>
      <c r="AL16" s="169">
        <v>93.671029622063301</v>
      </c>
      <c r="AM16" s="163"/>
      <c r="AN16" s="170">
        <v>110.24172801788301</v>
      </c>
      <c r="AO16" s="171">
        <v>113.55634210154101</v>
      </c>
      <c r="AP16" s="172">
        <v>111.942449024018</v>
      </c>
      <c r="AQ16" s="163"/>
      <c r="AR16" s="173">
        <v>99.676632917732505</v>
      </c>
      <c r="AS16" s="146"/>
      <c r="AT16" s="147">
        <v>16.926760107474301</v>
      </c>
      <c r="AU16" s="141">
        <v>17.668661380874401</v>
      </c>
      <c r="AV16" s="141">
        <v>18.325517436917799</v>
      </c>
      <c r="AW16" s="141">
        <v>18.8953661022212</v>
      </c>
      <c r="AX16" s="141">
        <v>17.654141285797401</v>
      </c>
      <c r="AY16" s="148">
        <v>17.905603918216201</v>
      </c>
      <c r="AZ16" s="141"/>
      <c r="BA16" s="149">
        <v>20.7205348948027</v>
      </c>
      <c r="BB16" s="150">
        <v>21.486236430543801</v>
      </c>
      <c r="BC16" s="151">
        <v>21.128293232930101</v>
      </c>
      <c r="BD16" s="141"/>
      <c r="BE16" s="152">
        <v>18.700015270636499</v>
      </c>
    </row>
    <row r="17" spans="1:57" x14ac:dyDescent="0.2">
      <c r="A17" s="24" t="s">
        <v>28</v>
      </c>
      <c r="B17" s="44" t="str">
        <f t="shared" si="0"/>
        <v>Dulles Airport Area, VA</v>
      </c>
      <c r="C17" s="12"/>
      <c r="D17" s="28" t="s">
        <v>16</v>
      </c>
      <c r="E17" s="31" t="s">
        <v>17</v>
      </c>
      <c r="F17" s="12"/>
      <c r="G17" s="168">
        <v>116.988924454089</v>
      </c>
      <c r="H17" s="163">
        <v>135.46878692927399</v>
      </c>
      <c r="I17" s="163">
        <v>137.84792454846601</v>
      </c>
      <c r="J17" s="163">
        <v>137.01222814025701</v>
      </c>
      <c r="K17" s="163">
        <v>129.73124758220499</v>
      </c>
      <c r="L17" s="169">
        <v>131.979461622408</v>
      </c>
      <c r="M17" s="163"/>
      <c r="N17" s="170">
        <v>117.491075584556</v>
      </c>
      <c r="O17" s="171">
        <v>116.810114545061</v>
      </c>
      <c r="P17" s="172">
        <v>117.149506206298</v>
      </c>
      <c r="Q17" s="163"/>
      <c r="R17" s="173">
        <v>127.59719827655201</v>
      </c>
      <c r="S17" s="146"/>
      <c r="T17" s="147">
        <v>34.066925249797102</v>
      </c>
      <c r="U17" s="141">
        <v>46.7800528195827</v>
      </c>
      <c r="V17" s="141">
        <v>45.296477792565597</v>
      </c>
      <c r="W17" s="141">
        <v>44.682162499914099</v>
      </c>
      <c r="X17" s="141">
        <v>42.074690496752801</v>
      </c>
      <c r="Y17" s="148">
        <v>43.135548554470802</v>
      </c>
      <c r="Z17" s="141"/>
      <c r="AA17" s="149">
        <v>31.195086833555401</v>
      </c>
      <c r="AB17" s="150">
        <v>30.817904423736898</v>
      </c>
      <c r="AC17" s="151">
        <v>31.004193403648799</v>
      </c>
      <c r="AD17" s="141"/>
      <c r="AE17" s="152">
        <v>39.707825706892102</v>
      </c>
      <c r="AF17" s="35"/>
      <c r="AG17" s="168">
        <v>114.817195500655</v>
      </c>
      <c r="AH17" s="163">
        <v>129.39200494507199</v>
      </c>
      <c r="AI17" s="163">
        <v>135.464470657211</v>
      </c>
      <c r="AJ17" s="163">
        <v>135.10376246147001</v>
      </c>
      <c r="AK17" s="163">
        <v>125.130022525157</v>
      </c>
      <c r="AL17" s="169">
        <v>128.52400536700401</v>
      </c>
      <c r="AM17" s="163"/>
      <c r="AN17" s="170">
        <v>114.54901855610299</v>
      </c>
      <c r="AO17" s="171">
        <v>115.844427489266</v>
      </c>
      <c r="AP17" s="172">
        <v>115.215655459701</v>
      </c>
      <c r="AQ17" s="163"/>
      <c r="AR17" s="173">
        <v>124.550730158863</v>
      </c>
      <c r="AS17" s="146"/>
      <c r="AT17" s="147">
        <v>36.8843766964766</v>
      </c>
      <c r="AU17" s="141">
        <v>46.2882626650471</v>
      </c>
      <c r="AV17" s="141">
        <v>48.738371244298698</v>
      </c>
      <c r="AW17" s="141">
        <v>48.0573682672891</v>
      </c>
      <c r="AX17" s="141">
        <v>43.093507366277201</v>
      </c>
      <c r="AY17" s="148">
        <v>45.145807735007701</v>
      </c>
      <c r="AZ17" s="141"/>
      <c r="BA17" s="149">
        <v>30.400917879805299</v>
      </c>
      <c r="BB17" s="150">
        <v>32.062398524690302</v>
      </c>
      <c r="BC17" s="151">
        <v>31.254505891786401</v>
      </c>
      <c r="BD17" s="141"/>
      <c r="BE17" s="152">
        <v>41.046475074292502</v>
      </c>
    </row>
    <row r="18" spans="1:57" x14ac:dyDescent="0.2">
      <c r="A18" s="24" t="s">
        <v>29</v>
      </c>
      <c r="B18" s="44" t="str">
        <f t="shared" si="0"/>
        <v>Williamsburg, VA</v>
      </c>
      <c r="C18" s="12"/>
      <c r="D18" s="28" t="s">
        <v>16</v>
      </c>
      <c r="E18" s="31" t="s">
        <v>17</v>
      </c>
      <c r="F18" s="12"/>
      <c r="G18" s="168">
        <v>135.85001455604001</v>
      </c>
      <c r="H18" s="163">
        <v>136.61559848803</v>
      </c>
      <c r="I18" s="163">
        <v>132.157732625259</v>
      </c>
      <c r="J18" s="163">
        <v>131.81092713787001</v>
      </c>
      <c r="K18" s="163">
        <v>141.29975858480699</v>
      </c>
      <c r="L18" s="169">
        <v>135.643205184923</v>
      </c>
      <c r="M18" s="163"/>
      <c r="N18" s="170">
        <v>189.69183541304599</v>
      </c>
      <c r="O18" s="171">
        <v>194.362497702909</v>
      </c>
      <c r="P18" s="172">
        <v>192.06330145400801</v>
      </c>
      <c r="Q18" s="163"/>
      <c r="R18" s="173">
        <v>156.103344988016</v>
      </c>
      <c r="S18" s="146"/>
      <c r="T18" s="147">
        <v>20.595264794235199</v>
      </c>
      <c r="U18" s="141">
        <v>9.0433298718990702</v>
      </c>
      <c r="V18" s="141">
        <v>0.44615985021098498</v>
      </c>
      <c r="W18" s="141">
        <v>-0.81483732071499704</v>
      </c>
      <c r="X18" s="141">
        <v>4.1432602767548801</v>
      </c>
      <c r="Y18" s="148">
        <v>5.5780112253728102</v>
      </c>
      <c r="Z18" s="141"/>
      <c r="AA18" s="149">
        <v>9.3149866688549103</v>
      </c>
      <c r="AB18" s="150">
        <v>4.4854227181742301</v>
      </c>
      <c r="AC18" s="151">
        <v>6.8364129127148301</v>
      </c>
      <c r="AD18" s="141"/>
      <c r="AE18" s="152">
        <v>6.0734195274610601</v>
      </c>
      <c r="AF18" s="35"/>
      <c r="AG18" s="168">
        <v>145.75734121743301</v>
      </c>
      <c r="AH18" s="163">
        <v>128.387622243528</v>
      </c>
      <c r="AI18" s="163">
        <v>123.827933178961</v>
      </c>
      <c r="AJ18" s="163">
        <v>126.340414183002</v>
      </c>
      <c r="AK18" s="163">
        <v>131.48763103346101</v>
      </c>
      <c r="AL18" s="169">
        <v>131.359406771247</v>
      </c>
      <c r="AM18" s="163"/>
      <c r="AN18" s="170">
        <v>175.60852862967499</v>
      </c>
      <c r="AO18" s="171">
        <v>192.11286118865499</v>
      </c>
      <c r="AP18" s="172">
        <v>184.23646771430299</v>
      </c>
      <c r="AQ18" s="163"/>
      <c r="AR18" s="173">
        <v>150.91312943366401</v>
      </c>
      <c r="AS18" s="146"/>
      <c r="AT18" s="147">
        <v>10.8827398515356</v>
      </c>
      <c r="AU18" s="141">
        <v>7.5229817207589198</v>
      </c>
      <c r="AV18" s="141">
        <v>3.24345478515803</v>
      </c>
      <c r="AW18" s="141">
        <v>2.5014700573167001</v>
      </c>
      <c r="AX18" s="141">
        <v>3.6477658767798302</v>
      </c>
      <c r="AY18" s="148">
        <v>5.5006739946019803</v>
      </c>
      <c r="AZ18" s="141"/>
      <c r="BA18" s="149">
        <v>8.7463122693700708</v>
      </c>
      <c r="BB18" s="150">
        <v>10.4867026254809</v>
      </c>
      <c r="BC18" s="151">
        <v>9.7405425519479607</v>
      </c>
      <c r="BD18" s="141"/>
      <c r="BE18" s="152">
        <v>6.2296936606947302</v>
      </c>
    </row>
    <row r="19" spans="1:57" x14ac:dyDescent="0.2">
      <c r="A19" s="24" t="s">
        <v>30</v>
      </c>
      <c r="B19" s="44" t="str">
        <f t="shared" si="0"/>
        <v>Virginia Beach, VA</v>
      </c>
      <c r="C19" s="12"/>
      <c r="D19" s="28" t="s">
        <v>16</v>
      </c>
      <c r="E19" s="31" t="s">
        <v>17</v>
      </c>
      <c r="F19" s="12"/>
      <c r="G19" s="168">
        <v>189.585799602169</v>
      </c>
      <c r="H19" s="163">
        <v>189.69722325606901</v>
      </c>
      <c r="I19" s="163">
        <v>191.29961261730901</v>
      </c>
      <c r="J19" s="163">
        <v>196.414828846153</v>
      </c>
      <c r="K19" s="163">
        <v>198.35874035620299</v>
      </c>
      <c r="L19" s="169">
        <v>193.27069256782599</v>
      </c>
      <c r="M19" s="163"/>
      <c r="N19" s="170">
        <v>258.74398156480498</v>
      </c>
      <c r="O19" s="171">
        <v>276.78195655053702</v>
      </c>
      <c r="P19" s="172">
        <v>268.02072281454599</v>
      </c>
      <c r="Q19" s="163"/>
      <c r="R19" s="173">
        <v>217.56053017595801</v>
      </c>
      <c r="S19" s="146"/>
      <c r="T19" s="147">
        <v>1.3891759502307199</v>
      </c>
      <c r="U19" s="141">
        <v>5.6901481903789399</v>
      </c>
      <c r="V19" s="141">
        <v>5.8985042987432097</v>
      </c>
      <c r="W19" s="141">
        <v>8.3359504919941596</v>
      </c>
      <c r="X19" s="141">
        <v>3.75102822114789</v>
      </c>
      <c r="Y19" s="148">
        <v>5.0535184371099202</v>
      </c>
      <c r="Z19" s="141"/>
      <c r="AA19" s="149">
        <v>-1.0112779598181401</v>
      </c>
      <c r="AB19" s="150">
        <v>-7.8412887330480505E-2</v>
      </c>
      <c r="AC19" s="151">
        <v>-0.43668590684994402</v>
      </c>
      <c r="AD19" s="141"/>
      <c r="AE19" s="152">
        <v>3.0956490554484302</v>
      </c>
      <c r="AF19" s="35"/>
      <c r="AG19" s="168">
        <v>195.44599511086301</v>
      </c>
      <c r="AH19" s="163">
        <v>162.68078913763901</v>
      </c>
      <c r="AI19" s="163">
        <v>162.42047363526399</v>
      </c>
      <c r="AJ19" s="163">
        <v>168.635737774191</v>
      </c>
      <c r="AK19" s="163">
        <v>171.88014135654899</v>
      </c>
      <c r="AL19" s="169">
        <v>172.53020036629499</v>
      </c>
      <c r="AM19" s="163"/>
      <c r="AN19" s="170">
        <v>248.22981913818001</v>
      </c>
      <c r="AO19" s="171">
        <v>266.36565707083003</v>
      </c>
      <c r="AP19" s="172">
        <v>257.74936854991</v>
      </c>
      <c r="AQ19" s="163"/>
      <c r="AR19" s="173">
        <v>201.78622673334601</v>
      </c>
      <c r="AS19" s="146"/>
      <c r="AT19" s="147">
        <v>7.2277421619381599</v>
      </c>
      <c r="AU19" s="141">
        <v>5.8472685789809402</v>
      </c>
      <c r="AV19" s="141">
        <v>4.7973482569324499</v>
      </c>
      <c r="AW19" s="141">
        <v>9.03660707467726</v>
      </c>
      <c r="AX19" s="141">
        <v>6.0610005668369302</v>
      </c>
      <c r="AY19" s="148">
        <v>6.6019081805776301</v>
      </c>
      <c r="AZ19" s="141"/>
      <c r="BA19" s="149">
        <v>3.4396500660778702</v>
      </c>
      <c r="BB19" s="150">
        <v>4.1689996924726804</v>
      </c>
      <c r="BC19" s="151">
        <v>3.8979095155497601</v>
      </c>
      <c r="BD19" s="141"/>
      <c r="BE19" s="152">
        <v>5.4959191612613001</v>
      </c>
    </row>
    <row r="20" spans="1:57" x14ac:dyDescent="0.2">
      <c r="A20" s="41" t="s">
        <v>31</v>
      </c>
      <c r="B20" s="44" t="str">
        <f t="shared" si="0"/>
        <v>Norfolk/Portsmouth, VA</v>
      </c>
      <c r="C20" s="12"/>
      <c r="D20" s="28" t="s">
        <v>16</v>
      </c>
      <c r="E20" s="31" t="s">
        <v>17</v>
      </c>
      <c r="F20" s="12"/>
      <c r="G20" s="168">
        <v>105.433512838182</v>
      </c>
      <c r="H20" s="163">
        <v>107.989868713243</v>
      </c>
      <c r="I20" s="163">
        <v>109.831083987441</v>
      </c>
      <c r="J20" s="163">
        <v>114.74928122984301</v>
      </c>
      <c r="K20" s="163">
        <v>113.907126454683</v>
      </c>
      <c r="L20" s="169">
        <v>110.59180856999301</v>
      </c>
      <c r="M20" s="163"/>
      <c r="N20" s="170">
        <v>146.88189144295299</v>
      </c>
      <c r="O20" s="171">
        <v>153.67684841510101</v>
      </c>
      <c r="P20" s="172">
        <v>150.34402721942101</v>
      </c>
      <c r="Q20" s="163"/>
      <c r="R20" s="173">
        <v>122.811753467412</v>
      </c>
      <c r="S20" s="146"/>
      <c r="T20" s="147">
        <v>4.6259315135075401</v>
      </c>
      <c r="U20" s="141">
        <v>5.98208501354957</v>
      </c>
      <c r="V20" s="141">
        <v>8.8934736569255204</v>
      </c>
      <c r="W20" s="141">
        <v>10.973738001267501</v>
      </c>
      <c r="X20" s="141">
        <v>9.4966608650742099</v>
      </c>
      <c r="Y20" s="148">
        <v>8.1486615940468106</v>
      </c>
      <c r="Z20" s="141"/>
      <c r="AA20" s="149">
        <v>-2.4399600634494498</v>
      </c>
      <c r="AB20" s="150">
        <v>-2.7647499734737302</v>
      </c>
      <c r="AC20" s="151">
        <v>-2.5853198495898302</v>
      </c>
      <c r="AD20" s="141"/>
      <c r="AE20" s="152">
        <v>2.67482599990347</v>
      </c>
      <c r="AF20" s="35"/>
      <c r="AG20" s="168">
        <v>116.12332011254399</v>
      </c>
      <c r="AH20" s="163">
        <v>106.229758544631</v>
      </c>
      <c r="AI20" s="163">
        <v>109.595673005398</v>
      </c>
      <c r="AJ20" s="163">
        <v>111.068077277542</v>
      </c>
      <c r="AK20" s="163">
        <v>109.905536673394</v>
      </c>
      <c r="AL20" s="169">
        <v>110.591506980582</v>
      </c>
      <c r="AM20" s="163"/>
      <c r="AN20" s="170">
        <v>143.747319514672</v>
      </c>
      <c r="AO20" s="171">
        <v>154.992329684856</v>
      </c>
      <c r="AP20" s="172">
        <v>149.55278010482601</v>
      </c>
      <c r="AQ20" s="163"/>
      <c r="AR20" s="173">
        <v>122.644180243379</v>
      </c>
      <c r="AS20" s="146"/>
      <c r="AT20" s="147">
        <v>14.2951436425979</v>
      </c>
      <c r="AU20" s="141">
        <v>12.7361477120033</v>
      </c>
      <c r="AV20" s="141">
        <v>14.488476043986401</v>
      </c>
      <c r="AW20" s="141">
        <v>14.604933520888901</v>
      </c>
      <c r="AX20" s="141">
        <v>10.737781182088399</v>
      </c>
      <c r="AY20" s="148">
        <v>13.327109731425599</v>
      </c>
      <c r="AZ20" s="141"/>
      <c r="BA20" s="149">
        <v>5.6108965133338904</v>
      </c>
      <c r="BB20" s="150">
        <v>4.9780358595140797</v>
      </c>
      <c r="BC20" s="151">
        <v>5.2811869776023102</v>
      </c>
      <c r="BD20" s="141"/>
      <c r="BE20" s="152">
        <v>8.7297166031253504</v>
      </c>
    </row>
    <row r="21" spans="1:57" x14ac:dyDescent="0.2">
      <c r="A21" s="42" t="s">
        <v>32</v>
      </c>
      <c r="B21" s="44" t="str">
        <f t="shared" si="0"/>
        <v>Newport News/Hampton, VA</v>
      </c>
      <c r="C21" s="12"/>
      <c r="D21" s="28" t="s">
        <v>16</v>
      </c>
      <c r="E21" s="31" t="s">
        <v>17</v>
      </c>
      <c r="F21" s="13"/>
      <c r="G21" s="168">
        <v>83.051791380080303</v>
      </c>
      <c r="H21" s="163">
        <v>81.676276936134002</v>
      </c>
      <c r="I21" s="163">
        <v>84.518327679646703</v>
      </c>
      <c r="J21" s="163">
        <v>93.4151294303242</v>
      </c>
      <c r="K21" s="163">
        <v>100.616820091016</v>
      </c>
      <c r="L21" s="169">
        <v>89.411856592150599</v>
      </c>
      <c r="M21" s="163"/>
      <c r="N21" s="170">
        <v>123.467485005618</v>
      </c>
      <c r="O21" s="171">
        <v>117.340895904729</v>
      </c>
      <c r="P21" s="172">
        <v>120.50397286365499</v>
      </c>
      <c r="Q21" s="163"/>
      <c r="R21" s="173">
        <v>99.315922037701895</v>
      </c>
      <c r="S21" s="146"/>
      <c r="T21" s="147">
        <v>12.4537192532113</v>
      </c>
      <c r="U21" s="141">
        <v>10.723714057808801</v>
      </c>
      <c r="V21" s="141">
        <v>12.378846431498101</v>
      </c>
      <c r="W21" s="141">
        <v>23.189546187789698</v>
      </c>
      <c r="X21" s="141">
        <v>25.463202428038699</v>
      </c>
      <c r="Y21" s="148">
        <v>17.820903318078699</v>
      </c>
      <c r="Z21" s="141"/>
      <c r="AA21" s="149">
        <v>12.0529397737025</v>
      </c>
      <c r="AB21" s="150">
        <v>3.4043196691754001</v>
      </c>
      <c r="AC21" s="151">
        <v>7.7531109949704096</v>
      </c>
      <c r="AD21" s="141"/>
      <c r="AE21" s="152">
        <v>12.717749830564101</v>
      </c>
      <c r="AF21" s="35"/>
      <c r="AG21" s="168">
        <v>84.553810332477994</v>
      </c>
      <c r="AH21" s="163">
        <v>83.690671615557207</v>
      </c>
      <c r="AI21" s="163">
        <v>84.391214673885699</v>
      </c>
      <c r="AJ21" s="163">
        <v>87.184052569721999</v>
      </c>
      <c r="AK21" s="163">
        <v>89.081551948485497</v>
      </c>
      <c r="AL21" s="169">
        <v>85.866952099415698</v>
      </c>
      <c r="AM21" s="163"/>
      <c r="AN21" s="170">
        <v>113.584568464087</v>
      </c>
      <c r="AO21" s="171">
        <v>115.281855795216</v>
      </c>
      <c r="AP21" s="172">
        <v>114.443904242887</v>
      </c>
      <c r="AQ21" s="163"/>
      <c r="AR21" s="173">
        <v>95.069033339490701</v>
      </c>
      <c r="AS21" s="146"/>
      <c r="AT21" s="147">
        <v>13.628438897626699</v>
      </c>
      <c r="AU21" s="141">
        <v>18.511469187977799</v>
      </c>
      <c r="AV21" s="141">
        <v>16.119589918128302</v>
      </c>
      <c r="AW21" s="141">
        <v>19.541563070683399</v>
      </c>
      <c r="AX21" s="141">
        <v>17.346791479745502</v>
      </c>
      <c r="AY21" s="148">
        <v>17.049704347554599</v>
      </c>
      <c r="AZ21" s="141"/>
      <c r="BA21" s="149">
        <v>11.204007014128999</v>
      </c>
      <c r="BB21" s="150">
        <v>7.0625292289912398</v>
      </c>
      <c r="BC21" s="151">
        <v>9.0134009427296995</v>
      </c>
      <c r="BD21" s="141"/>
      <c r="BE21" s="152">
        <v>12.6687141517162</v>
      </c>
    </row>
    <row r="22" spans="1:57" x14ac:dyDescent="0.2">
      <c r="A22" s="43" t="s">
        <v>33</v>
      </c>
      <c r="B22" s="44" t="str">
        <f t="shared" si="0"/>
        <v>Chesapeake/Suffolk, VA</v>
      </c>
      <c r="C22" s="12"/>
      <c r="D22" s="29" t="s">
        <v>16</v>
      </c>
      <c r="E22" s="32" t="s">
        <v>17</v>
      </c>
      <c r="F22" s="12"/>
      <c r="G22" s="174">
        <v>95.370963028682496</v>
      </c>
      <c r="H22" s="175">
        <v>100.800374342645</v>
      </c>
      <c r="I22" s="175">
        <v>102.515959421715</v>
      </c>
      <c r="J22" s="175">
        <v>105.471274424453</v>
      </c>
      <c r="K22" s="175">
        <v>104.196170280072</v>
      </c>
      <c r="L22" s="176">
        <v>101.931982498553</v>
      </c>
      <c r="M22" s="163"/>
      <c r="N22" s="177">
        <v>132.90613657970999</v>
      </c>
      <c r="O22" s="178">
        <v>133.46421355667999</v>
      </c>
      <c r="P22" s="179">
        <v>133.18406530216299</v>
      </c>
      <c r="Q22" s="163"/>
      <c r="R22" s="180">
        <v>111.268572802619</v>
      </c>
      <c r="S22" s="146"/>
      <c r="T22" s="153">
        <v>11.877456258223299</v>
      </c>
      <c r="U22" s="154">
        <v>14.610341025274399</v>
      </c>
      <c r="V22" s="154">
        <v>13.779960911041201</v>
      </c>
      <c r="W22" s="154">
        <v>16.2245151110568</v>
      </c>
      <c r="X22" s="154">
        <v>13.524073791707499</v>
      </c>
      <c r="Y22" s="155">
        <v>14.1354932913517</v>
      </c>
      <c r="Z22" s="141"/>
      <c r="AA22" s="156">
        <v>10.2387615917237</v>
      </c>
      <c r="AB22" s="157">
        <v>5.7500603918562598</v>
      </c>
      <c r="AC22" s="158">
        <v>7.93327531821381</v>
      </c>
      <c r="AD22" s="141"/>
      <c r="AE22" s="159">
        <v>11.357273898624101</v>
      </c>
      <c r="AF22" s="36"/>
      <c r="AG22" s="174">
        <v>96.689188073054794</v>
      </c>
      <c r="AH22" s="175">
        <v>95.084679112286494</v>
      </c>
      <c r="AI22" s="175">
        <v>97.791080112708599</v>
      </c>
      <c r="AJ22" s="175">
        <v>98.864254184651003</v>
      </c>
      <c r="AK22" s="175">
        <v>97.746937754597795</v>
      </c>
      <c r="AL22" s="176">
        <v>97.286105848552296</v>
      </c>
      <c r="AM22" s="163"/>
      <c r="AN22" s="177">
        <v>123.683819656762</v>
      </c>
      <c r="AO22" s="178">
        <v>129.93462033864299</v>
      </c>
      <c r="AP22" s="179">
        <v>126.84420877615101</v>
      </c>
      <c r="AQ22" s="163"/>
      <c r="AR22" s="180">
        <v>106.31298522686799</v>
      </c>
      <c r="AS22" s="146"/>
      <c r="AT22" s="153">
        <v>12.158813176053799</v>
      </c>
      <c r="AU22" s="154">
        <v>14.7462048603439</v>
      </c>
      <c r="AV22" s="154">
        <v>15.4860610621372</v>
      </c>
      <c r="AW22" s="154">
        <v>16.3285984429073</v>
      </c>
      <c r="AX22" s="154">
        <v>13.917533663397601</v>
      </c>
      <c r="AY22" s="155">
        <v>14.579787309902301</v>
      </c>
      <c r="AZ22" s="141"/>
      <c r="BA22" s="156">
        <v>11.517088886607</v>
      </c>
      <c r="BB22" s="157">
        <v>10.3328139717451</v>
      </c>
      <c r="BC22" s="158">
        <v>10.8752936876958</v>
      </c>
      <c r="BD22" s="141"/>
      <c r="BE22" s="159">
        <v>12.7159968011331</v>
      </c>
    </row>
    <row r="23" spans="1:57" x14ac:dyDescent="0.2">
      <c r="A23" s="22" t="s">
        <v>43</v>
      </c>
      <c r="B23" s="44" t="str">
        <f t="shared" si="0"/>
        <v>Richmond CBD/Airport, VA</v>
      </c>
      <c r="C23" s="10"/>
      <c r="D23" s="27" t="s">
        <v>16</v>
      </c>
      <c r="E23" s="30" t="s">
        <v>17</v>
      </c>
      <c r="F23" s="3"/>
      <c r="G23" s="160">
        <v>126.417869843527</v>
      </c>
      <c r="H23" s="161">
        <v>127.922584973166</v>
      </c>
      <c r="I23" s="161">
        <v>131.295654042438</v>
      </c>
      <c r="J23" s="161">
        <v>130.33732272473401</v>
      </c>
      <c r="K23" s="161">
        <v>131.65295201951699</v>
      </c>
      <c r="L23" s="162">
        <v>129.71381993006901</v>
      </c>
      <c r="M23" s="163"/>
      <c r="N23" s="164">
        <v>141.935605381165</v>
      </c>
      <c r="O23" s="165">
        <v>147.98825026232899</v>
      </c>
      <c r="P23" s="166">
        <v>145.06198509485</v>
      </c>
      <c r="Q23" s="163"/>
      <c r="R23" s="167">
        <v>134.329527302363</v>
      </c>
      <c r="S23" s="146"/>
      <c r="T23" s="138">
        <v>22.2949187625692</v>
      </c>
      <c r="U23" s="139">
        <v>20.737060726262001</v>
      </c>
      <c r="V23" s="139">
        <v>20.805205936337401</v>
      </c>
      <c r="W23" s="139">
        <v>19.733746364115099</v>
      </c>
      <c r="X23" s="139">
        <v>21.216036750833702</v>
      </c>
      <c r="Y23" s="140">
        <v>20.9216530291521</v>
      </c>
      <c r="Z23" s="141"/>
      <c r="AA23" s="142">
        <v>8.88438952802559</v>
      </c>
      <c r="AB23" s="143">
        <v>11.0093248493905</v>
      </c>
      <c r="AC23" s="144">
        <v>10.0078900527234</v>
      </c>
      <c r="AD23" s="141"/>
      <c r="AE23" s="145">
        <v>15.9346185197975</v>
      </c>
      <c r="AF23" s="33"/>
      <c r="AG23" s="160">
        <v>130.21622235157099</v>
      </c>
      <c r="AH23" s="161">
        <v>125.349275261324</v>
      </c>
      <c r="AI23" s="161">
        <v>131.85393358876101</v>
      </c>
      <c r="AJ23" s="161">
        <v>130.91906968069199</v>
      </c>
      <c r="AK23" s="161">
        <v>130.10974473802</v>
      </c>
      <c r="AL23" s="162">
        <v>129.80630393435899</v>
      </c>
      <c r="AM23" s="163"/>
      <c r="AN23" s="164">
        <v>151.03988507960901</v>
      </c>
      <c r="AO23" s="165">
        <v>155.61464792176</v>
      </c>
      <c r="AP23" s="166">
        <v>153.383419651803</v>
      </c>
      <c r="AQ23" s="163"/>
      <c r="AR23" s="167">
        <v>137.686150803202</v>
      </c>
      <c r="AS23" s="146"/>
      <c r="AT23" s="138">
        <v>10.649378634009301</v>
      </c>
      <c r="AU23" s="139">
        <v>20.727400976267401</v>
      </c>
      <c r="AV23" s="139">
        <v>24.173250788805401</v>
      </c>
      <c r="AW23" s="139">
        <v>22.150932534369701</v>
      </c>
      <c r="AX23" s="139">
        <v>15.2311770383241</v>
      </c>
      <c r="AY23" s="140">
        <v>18.2176673480928</v>
      </c>
      <c r="AZ23" s="141"/>
      <c r="BA23" s="142">
        <v>11.7588532895822</v>
      </c>
      <c r="BB23" s="143">
        <v>9.1813260000300598</v>
      </c>
      <c r="BC23" s="144">
        <v>10.3242943468366</v>
      </c>
      <c r="BD23" s="141"/>
      <c r="BE23" s="145">
        <v>13.912067264687099</v>
      </c>
    </row>
    <row r="24" spans="1:57" x14ac:dyDescent="0.2">
      <c r="A24" s="23" t="s">
        <v>44</v>
      </c>
      <c r="B24" s="44" t="str">
        <f t="shared" si="0"/>
        <v>Richmond North/Glen Allen, VA</v>
      </c>
      <c r="C24" s="11"/>
      <c r="D24" s="28" t="s">
        <v>16</v>
      </c>
      <c r="E24" s="31" t="s">
        <v>17</v>
      </c>
      <c r="F24" s="12"/>
      <c r="G24" s="168">
        <v>95.077763371150695</v>
      </c>
      <c r="H24" s="163">
        <v>100.110222148541</v>
      </c>
      <c r="I24" s="163">
        <v>102.979262102459</v>
      </c>
      <c r="J24" s="163">
        <v>99.699921654653707</v>
      </c>
      <c r="K24" s="163">
        <v>99.516652106084194</v>
      </c>
      <c r="L24" s="169">
        <v>99.680588196264395</v>
      </c>
      <c r="M24" s="163"/>
      <c r="N24" s="170">
        <v>117.156479598941</v>
      </c>
      <c r="O24" s="171">
        <v>119.702168495191</v>
      </c>
      <c r="P24" s="172">
        <v>118.446978165339</v>
      </c>
      <c r="Q24" s="163"/>
      <c r="R24" s="173">
        <v>105.79403135974199</v>
      </c>
      <c r="S24" s="146"/>
      <c r="T24" s="147">
        <v>19.769503544837399</v>
      </c>
      <c r="U24" s="141">
        <v>25.2630944848034</v>
      </c>
      <c r="V24" s="141">
        <v>25.2754818410464</v>
      </c>
      <c r="W24" s="141">
        <v>18.768195544185598</v>
      </c>
      <c r="X24" s="141">
        <v>18.727448284912398</v>
      </c>
      <c r="Y24" s="148">
        <v>21.582089627067401</v>
      </c>
      <c r="Z24" s="141"/>
      <c r="AA24" s="149">
        <v>18.101864599941202</v>
      </c>
      <c r="AB24" s="150">
        <v>18.639868514222702</v>
      </c>
      <c r="AC24" s="151">
        <v>18.381190322719</v>
      </c>
      <c r="AD24" s="141"/>
      <c r="AE24" s="152">
        <v>19.807974690295801</v>
      </c>
      <c r="AF24" s="34"/>
      <c r="AG24" s="168">
        <v>100.35529088913199</v>
      </c>
      <c r="AH24" s="163">
        <v>96.158740960681897</v>
      </c>
      <c r="AI24" s="163">
        <v>99.6794466386376</v>
      </c>
      <c r="AJ24" s="163">
        <v>98.596319467834206</v>
      </c>
      <c r="AK24" s="163">
        <v>97.845556601754694</v>
      </c>
      <c r="AL24" s="169">
        <v>98.542269373677698</v>
      </c>
      <c r="AM24" s="163"/>
      <c r="AN24" s="170">
        <v>118.263036062026</v>
      </c>
      <c r="AO24" s="171">
        <v>122.551677505021</v>
      </c>
      <c r="AP24" s="172">
        <v>120.468981453914</v>
      </c>
      <c r="AQ24" s="163"/>
      <c r="AR24" s="173">
        <v>105.924607633299</v>
      </c>
      <c r="AS24" s="146"/>
      <c r="AT24" s="147">
        <v>18.825483829585899</v>
      </c>
      <c r="AU24" s="141">
        <v>24.447485088734599</v>
      </c>
      <c r="AV24" s="141">
        <v>23.688744202838201</v>
      </c>
      <c r="AW24" s="141">
        <v>21.7884899497902</v>
      </c>
      <c r="AX24" s="141">
        <v>20.8274351287454</v>
      </c>
      <c r="AY24" s="148">
        <v>21.822662459719101</v>
      </c>
      <c r="AZ24" s="141"/>
      <c r="BA24" s="149">
        <v>20.5467041940332</v>
      </c>
      <c r="BB24" s="150">
        <v>21.031446879780798</v>
      </c>
      <c r="BC24" s="151">
        <v>20.794397641010701</v>
      </c>
      <c r="BD24" s="141"/>
      <c r="BE24" s="152">
        <v>21.063448168377899</v>
      </c>
    </row>
    <row r="25" spans="1:57" x14ac:dyDescent="0.2">
      <c r="A25" s="24" t="s">
        <v>45</v>
      </c>
      <c r="B25" s="44" t="str">
        <f t="shared" si="0"/>
        <v>Richmond West/Midlothian, VA</v>
      </c>
      <c r="C25" s="12"/>
      <c r="D25" s="28" t="s">
        <v>16</v>
      </c>
      <c r="E25" s="31" t="s">
        <v>17</v>
      </c>
      <c r="F25" s="12"/>
      <c r="G25" s="168">
        <v>87.087808385093098</v>
      </c>
      <c r="H25" s="163">
        <v>89.844456391752502</v>
      </c>
      <c r="I25" s="163">
        <v>91.912106129343599</v>
      </c>
      <c r="J25" s="163">
        <v>90.422714732593306</v>
      </c>
      <c r="K25" s="163">
        <v>90.301042886704593</v>
      </c>
      <c r="L25" s="169">
        <v>90.0410230995071</v>
      </c>
      <c r="M25" s="163"/>
      <c r="N25" s="170">
        <v>104.94314840764299</v>
      </c>
      <c r="O25" s="171">
        <v>109.64010580589201</v>
      </c>
      <c r="P25" s="172">
        <v>107.348957922769</v>
      </c>
      <c r="Q25" s="163"/>
      <c r="R25" s="173">
        <v>95.594647988321498</v>
      </c>
      <c r="S25" s="146"/>
      <c r="T25" s="147">
        <v>15.2660355730034</v>
      </c>
      <c r="U25" s="141">
        <v>14.692178467393401</v>
      </c>
      <c r="V25" s="141">
        <v>17.715594127457699</v>
      </c>
      <c r="W25" s="141">
        <v>13.376401682663399</v>
      </c>
      <c r="X25" s="141">
        <v>10.901599229596799</v>
      </c>
      <c r="Y25" s="148">
        <v>14.333245807266399</v>
      </c>
      <c r="Z25" s="141"/>
      <c r="AA25" s="149">
        <v>8.5745619468426302</v>
      </c>
      <c r="AB25" s="150">
        <v>11.592341483803301</v>
      </c>
      <c r="AC25" s="151">
        <v>10.137488724368</v>
      </c>
      <c r="AD25" s="141"/>
      <c r="AE25" s="152">
        <v>12.101395189242901</v>
      </c>
      <c r="AF25" s="35"/>
      <c r="AG25" s="168">
        <v>93.494229360991199</v>
      </c>
      <c r="AH25" s="163">
        <v>87.638835498019205</v>
      </c>
      <c r="AI25" s="163">
        <v>89.703339467154194</v>
      </c>
      <c r="AJ25" s="163">
        <v>88.943692482194606</v>
      </c>
      <c r="AK25" s="163">
        <v>89.757139965512593</v>
      </c>
      <c r="AL25" s="169">
        <v>89.900050330821699</v>
      </c>
      <c r="AM25" s="163"/>
      <c r="AN25" s="170">
        <v>108.53214282019501</v>
      </c>
      <c r="AO25" s="171">
        <v>113.806354648877</v>
      </c>
      <c r="AP25" s="172">
        <v>111.27949516215899</v>
      </c>
      <c r="AQ25" s="163"/>
      <c r="AR25" s="173">
        <v>97.038710454929699</v>
      </c>
      <c r="AS25" s="146"/>
      <c r="AT25" s="147">
        <v>11.8747277199887</v>
      </c>
      <c r="AU25" s="141">
        <v>14.0947398042958</v>
      </c>
      <c r="AV25" s="141">
        <v>15.972349649434801</v>
      </c>
      <c r="AW25" s="141">
        <v>14.239208553093301</v>
      </c>
      <c r="AX25" s="141">
        <v>14.6687724593339</v>
      </c>
      <c r="AY25" s="148">
        <v>14.1082147746671</v>
      </c>
      <c r="AZ25" s="141"/>
      <c r="BA25" s="149">
        <v>15.6056192467023</v>
      </c>
      <c r="BB25" s="150">
        <v>16.2649478354335</v>
      </c>
      <c r="BC25" s="151">
        <v>15.959079470293901</v>
      </c>
      <c r="BD25" s="141"/>
      <c r="BE25" s="152">
        <v>14.345892908441201</v>
      </c>
    </row>
    <row r="26" spans="1:57" x14ac:dyDescent="0.2">
      <c r="A26" s="24" t="s">
        <v>46</v>
      </c>
      <c r="B26" s="44" t="str">
        <f t="shared" si="0"/>
        <v>Petersburg/Chester, VA</v>
      </c>
      <c r="C26" s="12"/>
      <c r="D26" s="28" t="s">
        <v>16</v>
      </c>
      <c r="E26" s="31" t="s">
        <v>17</v>
      </c>
      <c r="F26" s="12"/>
      <c r="G26" s="168">
        <v>81.761023957290604</v>
      </c>
      <c r="H26" s="163">
        <v>87.363773126463698</v>
      </c>
      <c r="I26" s="163">
        <v>88.3162122065727</v>
      </c>
      <c r="J26" s="163">
        <v>88.158786482904802</v>
      </c>
      <c r="K26" s="163">
        <v>86.786482057208801</v>
      </c>
      <c r="L26" s="169">
        <v>86.649094162612897</v>
      </c>
      <c r="M26" s="163"/>
      <c r="N26" s="170">
        <v>92.104482916444894</v>
      </c>
      <c r="O26" s="171">
        <v>92.820058829961695</v>
      </c>
      <c r="P26" s="172">
        <v>92.457446332254506</v>
      </c>
      <c r="Q26" s="163"/>
      <c r="R26" s="173">
        <v>88.394141144060896</v>
      </c>
      <c r="S26" s="146"/>
      <c r="T26" s="147">
        <v>15.0197350013741</v>
      </c>
      <c r="U26" s="141">
        <v>18.837958989501601</v>
      </c>
      <c r="V26" s="141">
        <v>17.745281965113001</v>
      </c>
      <c r="W26" s="141">
        <v>19.262678720646502</v>
      </c>
      <c r="X26" s="141">
        <v>15.1677958981281</v>
      </c>
      <c r="Y26" s="148">
        <v>17.361223287960801</v>
      </c>
      <c r="Z26" s="141"/>
      <c r="AA26" s="149">
        <v>13.829613309077301</v>
      </c>
      <c r="AB26" s="150">
        <v>13.0462556189279</v>
      </c>
      <c r="AC26" s="151">
        <v>13.4281312827073</v>
      </c>
      <c r="AD26" s="141"/>
      <c r="AE26" s="152">
        <v>15.8548403080214</v>
      </c>
      <c r="AF26" s="35"/>
      <c r="AG26" s="168">
        <v>84.795604420844597</v>
      </c>
      <c r="AH26" s="163">
        <v>85.854830905008896</v>
      </c>
      <c r="AI26" s="163">
        <v>87.397875311559901</v>
      </c>
      <c r="AJ26" s="163">
        <v>86.640897841726598</v>
      </c>
      <c r="AK26" s="163">
        <v>85.289814878686002</v>
      </c>
      <c r="AL26" s="169">
        <v>86.040082074680001</v>
      </c>
      <c r="AM26" s="163"/>
      <c r="AN26" s="170">
        <v>91.723616177192099</v>
      </c>
      <c r="AO26" s="171">
        <v>92.863027998088796</v>
      </c>
      <c r="AP26" s="172">
        <v>92.3008871706203</v>
      </c>
      <c r="AQ26" s="163"/>
      <c r="AR26" s="173">
        <v>87.932801420715805</v>
      </c>
      <c r="AS26" s="146"/>
      <c r="AT26" s="147">
        <v>15.639309623703999</v>
      </c>
      <c r="AU26" s="141">
        <v>19.459987843305399</v>
      </c>
      <c r="AV26" s="141">
        <v>19.172486761340402</v>
      </c>
      <c r="AW26" s="141">
        <v>18.883082620723599</v>
      </c>
      <c r="AX26" s="141">
        <v>16.506214949872302</v>
      </c>
      <c r="AY26" s="148">
        <v>17.983202800388899</v>
      </c>
      <c r="AZ26" s="141"/>
      <c r="BA26" s="149">
        <v>14.894579885835</v>
      </c>
      <c r="BB26" s="150">
        <v>13.132915156832899</v>
      </c>
      <c r="BC26" s="151">
        <v>13.9809051511441</v>
      </c>
      <c r="BD26" s="141"/>
      <c r="BE26" s="152">
        <v>16.4329933685359</v>
      </c>
    </row>
    <row r="27" spans="1:57" x14ac:dyDescent="0.2">
      <c r="A27" s="99" t="s">
        <v>99</v>
      </c>
      <c r="B27" s="45" t="s">
        <v>71</v>
      </c>
      <c r="C27" s="12"/>
      <c r="D27" s="28" t="s">
        <v>16</v>
      </c>
      <c r="E27" s="31" t="s">
        <v>17</v>
      </c>
      <c r="F27" s="12"/>
      <c r="G27" s="168">
        <v>104.22384813384799</v>
      </c>
      <c r="H27" s="163">
        <v>107.706182067546</v>
      </c>
      <c r="I27" s="163">
        <v>108.559221626083</v>
      </c>
      <c r="J27" s="163">
        <v>112.029019963702</v>
      </c>
      <c r="K27" s="163">
        <v>115.559497884569</v>
      </c>
      <c r="L27" s="169">
        <v>109.95345253408701</v>
      </c>
      <c r="M27" s="163"/>
      <c r="N27" s="170">
        <v>140.206823062718</v>
      </c>
      <c r="O27" s="171">
        <v>141.747349446394</v>
      </c>
      <c r="P27" s="172">
        <v>140.982084734821</v>
      </c>
      <c r="Q27" s="163"/>
      <c r="R27" s="173">
        <v>120.362462672958</v>
      </c>
      <c r="S27" s="146"/>
      <c r="T27" s="147">
        <v>5.0469230343260003</v>
      </c>
      <c r="U27" s="141">
        <v>9.3622064049990197</v>
      </c>
      <c r="V27" s="141">
        <v>12.7219697198327</v>
      </c>
      <c r="W27" s="141">
        <v>16.794544796004502</v>
      </c>
      <c r="X27" s="141">
        <v>16.759194282833999</v>
      </c>
      <c r="Y27" s="148">
        <v>12.5300736718432</v>
      </c>
      <c r="Z27" s="141"/>
      <c r="AA27" s="149">
        <v>17.3683462881651</v>
      </c>
      <c r="AB27" s="150">
        <v>15.8068808095307</v>
      </c>
      <c r="AC27" s="151">
        <v>16.5851182907438</v>
      </c>
      <c r="AD27" s="141"/>
      <c r="AE27" s="152">
        <v>14.047959427843001</v>
      </c>
      <c r="AF27" s="35"/>
      <c r="AG27" s="168">
        <v>108.824863385101</v>
      </c>
      <c r="AH27" s="163">
        <v>104.73758860712699</v>
      </c>
      <c r="AI27" s="163">
        <v>104.82533537805</v>
      </c>
      <c r="AJ27" s="163">
        <v>106.359553466755</v>
      </c>
      <c r="AK27" s="163">
        <v>111.545584173119</v>
      </c>
      <c r="AL27" s="169">
        <v>107.28900404495199</v>
      </c>
      <c r="AM27" s="163"/>
      <c r="AN27" s="170">
        <v>134.83446739951</v>
      </c>
      <c r="AO27" s="171">
        <v>137.76149236667999</v>
      </c>
      <c r="AP27" s="172">
        <v>136.331511716817</v>
      </c>
      <c r="AQ27" s="163"/>
      <c r="AR27" s="173">
        <v>117.08100355161601</v>
      </c>
      <c r="AS27" s="146"/>
      <c r="AT27" s="147">
        <v>8.02523163162682</v>
      </c>
      <c r="AU27" s="141">
        <v>11.088529363015899</v>
      </c>
      <c r="AV27" s="141">
        <v>10.431201341827601</v>
      </c>
      <c r="AW27" s="141">
        <v>11.3089527209662</v>
      </c>
      <c r="AX27" s="141">
        <v>12.957906151307901</v>
      </c>
      <c r="AY27" s="148">
        <v>10.835970036215601</v>
      </c>
      <c r="AZ27" s="141"/>
      <c r="BA27" s="149">
        <v>15.2073281677011</v>
      </c>
      <c r="BB27" s="150">
        <v>14.9565834442156</v>
      </c>
      <c r="BC27" s="151">
        <v>15.077186595519899</v>
      </c>
      <c r="BD27" s="141"/>
      <c r="BE27" s="152">
        <v>12.2678724208738</v>
      </c>
    </row>
    <row r="28" spans="1:57" x14ac:dyDescent="0.2">
      <c r="A28" s="24" t="s">
        <v>48</v>
      </c>
      <c r="B28" s="44" t="str">
        <f t="shared" si="0"/>
        <v>Roanoke, VA</v>
      </c>
      <c r="C28" s="12"/>
      <c r="D28" s="28" t="s">
        <v>16</v>
      </c>
      <c r="E28" s="31" t="s">
        <v>17</v>
      </c>
      <c r="F28" s="12"/>
      <c r="G28" s="168">
        <v>88.176172265904199</v>
      </c>
      <c r="H28" s="163">
        <v>93.9651293847038</v>
      </c>
      <c r="I28" s="163">
        <v>97.123869844670494</v>
      </c>
      <c r="J28" s="163">
        <v>101.18642183622801</v>
      </c>
      <c r="K28" s="163">
        <v>98.883830740838306</v>
      </c>
      <c r="L28" s="169">
        <v>96.396334324006006</v>
      </c>
      <c r="M28" s="163"/>
      <c r="N28" s="170">
        <v>106.795220079129</v>
      </c>
      <c r="O28" s="171">
        <v>104.89529169879199</v>
      </c>
      <c r="P28" s="172">
        <v>105.86357277882701</v>
      </c>
      <c r="Q28" s="163"/>
      <c r="R28" s="173">
        <v>99.311676497981907</v>
      </c>
      <c r="S28" s="146"/>
      <c r="T28" s="147">
        <v>9.9336727590362504</v>
      </c>
      <c r="U28" s="141">
        <v>15.5076597003975</v>
      </c>
      <c r="V28" s="141">
        <v>12.4641467408963</v>
      </c>
      <c r="W28" s="141">
        <v>19.204129296085299</v>
      </c>
      <c r="X28" s="141">
        <v>17.045932715967201</v>
      </c>
      <c r="Y28" s="148">
        <v>15.204639753986701</v>
      </c>
      <c r="Z28" s="141"/>
      <c r="AA28" s="149">
        <v>20.3368856658001</v>
      </c>
      <c r="AB28" s="150">
        <v>12.0371245429137</v>
      </c>
      <c r="AC28" s="151">
        <v>16.1139401469379</v>
      </c>
      <c r="AD28" s="141"/>
      <c r="AE28" s="152">
        <v>15.310985506778501</v>
      </c>
      <c r="AF28" s="35"/>
      <c r="AG28" s="168">
        <v>96.743217581350095</v>
      </c>
      <c r="AH28" s="163">
        <v>93.001914659108806</v>
      </c>
      <c r="AI28" s="163">
        <v>98.037973702422093</v>
      </c>
      <c r="AJ28" s="163">
        <v>98.413155069839604</v>
      </c>
      <c r="AK28" s="163">
        <v>97.799837018235195</v>
      </c>
      <c r="AL28" s="169">
        <v>96.926654465906907</v>
      </c>
      <c r="AM28" s="163"/>
      <c r="AN28" s="170">
        <v>114.528536480686</v>
      </c>
      <c r="AO28" s="171">
        <v>119.787095345026</v>
      </c>
      <c r="AP28" s="172">
        <v>117.171208100771</v>
      </c>
      <c r="AQ28" s="163"/>
      <c r="AR28" s="173">
        <v>103.387971536484</v>
      </c>
      <c r="AS28" s="146"/>
      <c r="AT28" s="147">
        <v>9.8102999373934807</v>
      </c>
      <c r="AU28" s="141">
        <v>16.851953428821599</v>
      </c>
      <c r="AV28" s="141">
        <v>18.1281640931218</v>
      </c>
      <c r="AW28" s="141">
        <v>18.583793828817601</v>
      </c>
      <c r="AX28" s="141">
        <v>15.9104919849733</v>
      </c>
      <c r="AY28" s="148">
        <v>15.9289176528955</v>
      </c>
      <c r="AZ28" s="141"/>
      <c r="BA28" s="149">
        <v>14.8497299773415</v>
      </c>
      <c r="BB28" s="150">
        <v>14.400403559144999</v>
      </c>
      <c r="BC28" s="151">
        <v>14.5841021238721</v>
      </c>
      <c r="BD28" s="141"/>
      <c r="BE28" s="152">
        <v>14.844186546183201</v>
      </c>
    </row>
    <row r="29" spans="1:57" x14ac:dyDescent="0.2">
      <c r="A29" s="24" t="s">
        <v>49</v>
      </c>
      <c r="B29" s="44" t="str">
        <f t="shared" si="0"/>
        <v>Charlottesville, VA</v>
      </c>
      <c r="C29" s="12"/>
      <c r="D29" s="28" t="s">
        <v>16</v>
      </c>
      <c r="E29" s="31" t="s">
        <v>17</v>
      </c>
      <c r="F29" s="12"/>
      <c r="G29" s="168">
        <v>138.930946107784</v>
      </c>
      <c r="H29" s="163">
        <v>132.27637652489199</v>
      </c>
      <c r="I29" s="163">
        <v>138.417906219472</v>
      </c>
      <c r="J29" s="163">
        <v>138.53240786240701</v>
      </c>
      <c r="K29" s="163">
        <v>143.73683098591499</v>
      </c>
      <c r="L29" s="169">
        <v>138.394358529588</v>
      </c>
      <c r="M29" s="163"/>
      <c r="N29" s="170">
        <v>197.47037955767999</v>
      </c>
      <c r="O29" s="171">
        <v>205.72553948161499</v>
      </c>
      <c r="P29" s="172">
        <v>201.58061674669801</v>
      </c>
      <c r="Q29" s="163"/>
      <c r="R29" s="173">
        <v>157.84077356486301</v>
      </c>
      <c r="S29" s="146"/>
      <c r="T29" s="147">
        <v>19.062153651640099</v>
      </c>
      <c r="U29" s="141">
        <v>18.7108978192324</v>
      </c>
      <c r="V29" s="141">
        <v>21.7309497167915</v>
      </c>
      <c r="W29" s="141">
        <v>22.177520541226801</v>
      </c>
      <c r="X29" s="141">
        <v>17.889435847841899</v>
      </c>
      <c r="Y29" s="148">
        <v>19.876562163472599</v>
      </c>
      <c r="Z29" s="141"/>
      <c r="AA29" s="149">
        <v>16.464712776952702</v>
      </c>
      <c r="AB29" s="150">
        <v>14.601195837298</v>
      </c>
      <c r="AC29" s="151">
        <v>15.399039981432701</v>
      </c>
      <c r="AD29" s="141"/>
      <c r="AE29" s="152">
        <v>16.239434818793601</v>
      </c>
      <c r="AF29" s="35"/>
      <c r="AG29" s="168">
        <v>177.71434147711301</v>
      </c>
      <c r="AH29" s="163">
        <v>133.89144565217299</v>
      </c>
      <c r="AI29" s="163">
        <v>132.10435617956699</v>
      </c>
      <c r="AJ29" s="163">
        <v>134.13433264176999</v>
      </c>
      <c r="AK29" s="163">
        <v>147.30765792358901</v>
      </c>
      <c r="AL29" s="169">
        <v>144.984167544592</v>
      </c>
      <c r="AM29" s="163"/>
      <c r="AN29" s="170">
        <v>211.158606991932</v>
      </c>
      <c r="AO29" s="171">
        <v>221.66866021101299</v>
      </c>
      <c r="AP29" s="172">
        <v>216.57469146836399</v>
      </c>
      <c r="AQ29" s="163"/>
      <c r="AR29" s="173">
        <v>168.454937306945</v>
      </c>
      <c r="AS29" s="146"/>
      <c r="AT29" s="147">
        <v>32.167454005270798</v>
      </c>
      <c r="AU29" s="141">
        <v>21.630945564366801</v>
      </c>
      <c r="AV29" s="141">
        <v>20.416654745999999</v>
      </c>
      <c r="AW29" s="141">
        <v>19.552819140606601</v>
      </c>
      <c r="AX29" s="141">
        <v>20.975484286695401</v>
      </c>
      <c r="AY29" s="148">
        <v>23.322427768782799</v>
      </c>
      <c r="AZ29" s="141"/>
      <c r="BA29" s="149">
        <v>25.116735192391602</v>
      </c>
      <c r="BB29" s="150">
        <v>24.714062203853</v>
      </c>
      <c r="BC29" s="151">
        <v>24.839137456594401</v>
      </c>
      <c r="BD29" s="141"/>
      <c r="BE29" s="152">
        <v>22.949310622675799</v>
      </c>
    </row>
    <row r="30" spans="1:57" x14ac:dyDescent="0.2">
      <c r="A30" s="24" t="s">
        <v>50</v>
      </c>
      <c r="B30" s="46" t="s">
        <v>73</v>
      </c>
      <c r="C30" s="12"/>
      <c r="D30" s="28" t="s">
        <v>16</v>
      </c>
      <c r="E30" s="31" t="s">
        <v>17</v>
      </c>
      <c r="F30" s="12"/>
      <c r="G30" s="168">
        <v>88.391566725455604</v>
      </c>
      <c r="H30" s="163">
        <v>93.025261081457401</v>
      </c>
      <c r="I30" s="163">
        <v>95.815164369034903</v>
      </c>
      <c r="J30" s="163">
        <v>99.004128272782594</v>
      </c>
      <c r="K30" s="163">
        <v>106.35170030464499</v>
      </c>
      <c r="L30" s="169">
        <v>97.309220526432199</v>
      </c>
      <c r="M30" s="163"/>
      <c r="N30" s="170">
        <v>132.28123540856001</v>
      </c>
      <c r="O30" s="171">
        <v>133.96456754596301</v>
      </c>
      <c r="P30" s="172">
        <v>133.12879578201699</v>
      </c>
      <c r="Q30" s="163"/>
      <c r="R30" s="173">
        <v>110.01295991777999</v>
      </c>
      <c r="S30" s="146"/>
      <c r="T30" s="147">
        <v>12.0467620390964</v>
      </c>
      <c r="U30" s="141">
        <v>10.6497409472929</v>
      </c>
      <c r="V30" s="141">
        <v>10.028828290693401</v>
      </c>
      <c r="W30" s="141">
        <v>14.604454356711599</v>
      </c>
      <c r="X30" s="141">
        <v>22.503713480356701</v>
      </c>
      <c r="Y30" s="148">
        <v>14.5324983785219</v>
      </c>
      <c r="Z30" s="141"/>
      <c r="AA30" s="149">
        <v>37.516182721117602</v>
      </c>
      <c r="AB30" s="150">
        <v>41.419773553982303</v>
      </c>
      <c r="AC30" s="151">
        <v>39.400053104794203</v>
      </c>
      <c r="AD30" s="141"/>
      <c r="AE30" s="152">
        <v>24.547540236688899</v>
      </c>
      <c r="AF30" s="35"/>
      <c r="AG30" s="168">
        <v>88.853146035163206</v>
      </c>
      <c r="AH30" s="163">
        <v>91.832515206419004</v>
      </c>
      <c r="AI30" s="163">
        <v>94.614436611645999</v>
      </c>
      <c r="AJ30" s="163">
        <v>95.440390729959603</v>
      </c>
      <c r="AK30" s="163">
        <v>97.205155984117894</v>
      </c>
      <c r="AL30" s="169">
        <v>93.851101164810302</v>
      </c>
      <c r="AM30" s="163"/>
      <c r="AN30" s="170">
        <v>111.967010991197</v>
      </c>
      <c r="AO30" s="171">
        <v>113.65936449226599</v>
      </c>
      <c r="AP30" s="172">
        <v>112.82788857666399</v>
      </c>
      <c r="AQ30" s="163"/>
      <c r="AR30" s="173">
        <v>100.152011666774</v>
      </c>
      <c r="AS30" s="146"/>
      <c r="AT30" s="147">
        <v>11.589947382058201</v>
      </c>
      <c r="AU30" s="141">
        <v>11.629242337965101</v>
      </c>
      <c r="AV30" s="141">
        <v>11.8712614693848</v>
      </c>
      <c r="AW30" s="141">
        <v>13.0185390658726</v>
      </c>
      <c r="AX30" s="141">
        <v>14.738268784227101</v>
      </c>
      <c r="AY30" s="148">
        <v>12.6739531459534</v>
      </c>
      <c r="AZ30" s="141"/>
      <c r="BA30" s="149">
        <v>18.911436478823699</v>
      </c>
      <c r="BB30" s="150">
        <v>19.704545288172501</v>
      </c>
      <c r="BC30" s="151">
        <v>19.319975382827501</v>
      </c>
      <c r="BD30" s="141"/>
      <c r="BE30" s="152">
        <v>15.016629545138301</v>
      </c>
    </row>
    <row r="31" spans="1:57" x14ac:dyDescent="0.2">
      <c r="A31" s="24" t="s">
        <v>51</v>
      </c>
      <c r="B31" s="44" t="str">
        <f t="shared" si="0"/>
        <v>Staunton &amp; Harrisonburg, VA</v>
      </c>
      <c r="C31" s="12"/>
      <c r="D31" s="28" t="s">
        <v>16</v>
      </c>
      <c r="E31" s="31" t="s">
        <v>17</v>
      </c>
      <c r="F31" s="12"/>
      <c r="G31" s="168">
        <v>91.479988114104501</v>
      </c>
      <c r="H31" s="163">
        <v>90.912051360440202</v>
      </c>
      <c r="I31" s="163">
        <v>98.038979111503295</v>
      </c>
      <c r="J31" s="163">
        <v>92.530271466509205</v>
      </c>
      <c r="K31" s="163">
        <v>95.344560025141405</v>
      </c>
      <c r="L31" s="169">
        <v>93.782098319061205</v>
      </c>
      <c r="M31" s="163"/>
      <c r="N31" s="170">
        <v>112.34881302521001</v>
      </c>
      <c r="O31" s="171">
        <v>115.449054426887</v>
      </c>
      <c r="P31" s="172">
        <v>113.934529826812</v>
      </c>
      <c r="Q31" s="163"/>
      <c r="R31" s="173">
        <v>100.449679117147</v>
      </c>
      <c r="S31" s="146"/>
      <c r="T31" s="147">
        <v>9.9706903119040202</v>
      </c>
      <c r="U31" s="141">
        <v>9.2028125921945101</v>
      </c>
      <c r="V31" s="141">
        <v>16.004327155181802</v>
      </c>
      <c r="W31" s="141">
        <v>7.28226210574479</v>
      </c>
      <c r="X31" s="141">
        <v>4.0149423161360396</v>
      </c>
      <c r="Y31" s="148">
        <v>8.9470497848049302</v>
      </c>
      <c r="Z31" s="141"/>
      <c r="AA31" s="149">
        <v>5.1099076766459399</v>
      </c>
      <c r="AB31" s="150">
        <v>8.3834305277550101</v>
      </c>
      <c r="AC31" s="151">
        <v>6.7727428503812099</v>
      </c>
      <c r="AD31" s="141"/>
      <c r="AE31" s="152">
        <v>7.78970132629982</v>
      </c>
      <c r="AF31" s="35"/>
      <c r="AG31" s="168">
        <v>93.536446012440805</v>
      </c>
      <c r="AH31" s="163">
        <v>91.769062391681103</v>
      </c>
      <c r="AI31" s="163">
        <v>94.448279403814894</v>
      </c>
      <c r="AJ31" s="163">
        <v>93.119775230388797</v>
      </c>
      <c r="AK31" s="163">
        <v>95.037235086643093</v>
      </c>
      <c r="AL31" s="169">
        <v>93.624423267206197</v>
      </c>
      <c r="AM31" s="163"/>
      <c r="AN31" s="170">
        <v>115.146403520124</v>
      </c>
      <c r="AO31" s="171">
        <v>118.327222875533</v>
      </c>
      <c r="AP31" s="172">
        <v>116.77218246812799</v>
      </c>
      <c r="AQ31" s="163"/>
      <c r="AR31" s="173">
        <v>101.47048606047601</v>
      </c>
      <c r="AS31" s="146"/>
      <c r="AT31" s="147">
        <v>10.2162723822646</v>
      </c>
      <c r="AU31" s="141">
        <v>10.556013900470401</v>
      </c>
      <c r="AV31" s="141">
        <v>11.527164524788301</v>
      </c>
      <c r="AW31" s="141">
        <v>8.4330174837446297</v>
      </c>
      <c r="AX31" s="141">
        <v>5.8819839646029397</v>
      </c>
      <c r="AY31" s="148">
        <v>9.0502797351261606</v>
      </c>
      <c r="AZ31" s="141"/>
      <c r="BA31" s="149">
        <v>8.3009124256952695</v>
      </c>
      <c r="BB31" s="150">
        <v>10.280586667390301</v>
      </c>
      <c r="BC31" s="151">
        <v>9.3208369658308605</v>
      </c>
      <c r="BD31" s="141"/>
      <c r="BE31" s="152">
        <v>8.7342950208095598</v>
      </c>
    </row>
    <row r="32" spans="1:57" x14ac:dyDescent="0.2">
      <c r="A32" s="24" t="s">
        <v>52</v>
      </c>
      <c r="B32" s="44" t="str">
        <f t="shared" si="0"/>
        <v>Blacksburg &amp; Wytheville, VA</v>
      </c>
      <c r="C32" s="12"/>
      <c r="D32" s="28" t="s">
        <v>16</v>
      </c>
      <c r="E32" s="31" t="s">
        <v>17</v>
      </c>
      <c r="F32" s="12"/>
      <c r="G32" s="168">
        <v>92.751999111505896</v>
      </c>
      <c r="H32" s="163">
        <v>90.526970143752294</v>
      </c>
      <c r="I32" s="163">
        <v>92.593253670194599</v>
      </c>
      <c r="J32" s="163">
        <v>89.867669074195604</v>
      </c>
      <c r="K32" s="163">
        <v>92.5782304147465</v>
      </c>
      <c r="L32" s="169">
        <v>91.635135972946301</v>
      </c>
      <c r="M32" s="163"/>
      <c r="N32" s="170">
        <v>119.87039331366699</v>
      </c>
      <c r="O32" s="171">
        <v>113.98046353872201</v>
      </c>
      <c r="P32" s="172">
        <v>117.130638969234</v>
      </c>
      <c r="Q32" s="163"/>
      <c r="R32" s="173">
        <v>100.53049357798101</v>
      </c>
      <c r="S32" s="146"/>
      <c r="T32" s="147">
        <v>14.3784204150402</v>
      </c>
      <c r="U32" s="141">
        <v>16.935265706052999</v>
      </c>
      <c r="V32" s="141">
        <v>18.1717412629433</v>
      </c>
      <c r="W32" s="141">
        <v>11.073412919634601</v>
      </c>
      <c r="X32" s="141">
        <v>10.3585115700239</v>
      </c>
      <c r="Y32" s="148">
        <v>13.970477528306301</v>
      </c>
      <c r="Z32" s="141"/>
      <c r="AA32" s="149">
        <v>20.940497711476699</v>
      </c>
      <c r="AB32" s="150">
        <v>16.973863117983399</v>
      </c>
      <c r="AC32" s="151">
        <v>19.127151073997801</v>
      </c>
      <c r="AD32" s="141"/>
      <c r="AE32" s="152">
        <v>16.133418883282399</v>
      </c>
      <c r="AF32" s="35"/>
      <c r="AG32" s="168">
        <v>93.265082449941104</v>
      </c>
      <c r="AH32" s="163">
        <v>90.584630943555993</v>
      </c>
      <c r="AI32" s="163">
        <v>91.508403681665996</v>
      </c>
      <c r="AJ32" s="163">
        <v>92.363725961538407</v>
      </c>
      <c r="AK32" s="163">
        <v>95.755169761924193</v>
      </c>
      <c r="AL32" s="169">
        <v>92.803343417047103</v>
      </c>
      <c r="AM32" s="163"/>
      <c r="AN32" s="170">
        <v>122.670761662757</v>
      </c>
      <c r="AO32" s="171">
        <v>120.23609875318699</v>
      </c>
      <c r="AP32" s="172">
        <v>121.504331387455</v>
      </c>
      <c r="AQ32" s="163"/>
      <c r="AR32" s="173">
        <v>103.11308092753301</v>
      </c>
      <c r="AS32" s="146"/>
      <c r="AT32" s="147">
        <v>16.723822208331502</v>
      </c>
      <c r="AU32" s="141">
        <v>17.9770840163219</v>
      </c>
      <c r="AV32" s="141">
        <v>18.019326586932699</v>
      </c>
      <c r="AW32" s="141">
        <v>17.394591885810499</v>
      </c>
      <c r="AX32" s="141">
        <v>17.336808192912802</v>
      </c>
      <c r="AY32" s="148">
        <v>17.525551867570702</v>
      </c>
      <c r="AZ32" s="141"/>
      <c r="BA32" s="149">
        <v>26.612742161336001</v>
      </c>
      <c r="BB32" s="150">
        <v>25.897514511611099</v>
      </c>
      <c r="BC32" s="151">
        <v>26.2881373533586</v>
      </c>
      <c r="BD32" s="141"/>
      <c r="BE32" s="152">
        <v>21.221261066440899</v>
      </c>
    </row>
    <row r="33" spans="1:64" x14ac:dyDescent="0.2">
      <c r="A33" s="24" t="s">
        <v>53</v>
      </c>
      <c r="B33" s="44" t="str">
        <f t="shared" si="0"/>
        <v>Lynchburg, VA</v>
      </c>
      <c r="C33" s="12"/>
      <c r="D33" s="28" t="s">
        <v>16</v>
      </c>
      <c r="E33" s="31" t="s">
        <v>17</v>
      </c>
      <c r="F33" s="12"/>
      <c r="G33" s="168">
        <v>98.566687797147296</v>
      </c>
      <c r="H33" s="163">
        <v>101.454140091116</v>
      </c>
      <c r="I33" s="163">
        <v>102.687807203389</v>
      </c>
      <c r="J33" s="163">
        <v>99.453564410480297</v>
      </c>
      <c r="K33" s="163">
        <v>107.55780575539499</v>
      </c>
      <c r="L33" s="169">
        <v>102.248460386918</v>
      </c>
      <c r="M33" s="163"/>
      <c r="N33" s="170">
        <v>122.795185350602</v>
      </c>
      <c r="O33" s="171">
        <v>124.112610637434</v>
      </c>
      <c r="P33" s="172">
        <v>123.485278604849</v>
      </c>
      <c r="Q33" s="163"/>
      <c r="R33" s="173">
        <v>109.70815852382999</v>
      </c>
      <c r="S33" s="146"/>
      <c r="T33" s="147">
        <v>6.2759867116078798</v>
      </c>
      <c r="U33" s="141">
        <v>10.2483493419188</v>
      </c>
      <c r="V33" s="141">
        <v>9.6252704310717494</v>
      </c>
      <c r="W33" s="141">
        <v>6.3126506496340999</v>
      </c>
      <c r="X33" s="141">
        <v>10.758182066285899</v>
      </c>
      <c r="Y33" s="148">
        <v>8.7968514681896508</v>
      </c>
      <c r="Z33" s="141"/>
      <c r="AA33" s="149">
        <v>10.9124121756003</v>
      </c>
      <c r="AB33" s="150">
        <v>17.681921748760999</v>
      </c>
      <c r="AC33" s="151">
        <v>13.9174264258943</v>
      </c>
      <c r="AD33" s="141"/>
      <c r="AE33" s="152">
        <v>11.0803121920134</v>
      </c>
      <c r="AF33" s="35"/>
      <c r="AG33" s="168">
        <v>98.909116395978302</v>
      </c>
      <c r="AH33" s="163">
        <v>99.674830379746794</v>
      </c>
      <c r="AI33" s="163">
        <v>101.83924724956501</v>
      </c>
      <c r="AJ33" s="163">
        <v>100.22772144688101</v>
      </c>
      <c r="AK33" s="163">
        <v>104.381133654937</v>
      </c>
      <c r="AL33" s="169">
        <v>101.172693063133</v>
      </c>
      <c r="AM33" s="163"/>
      <c r="AN33" s="170">
        <v>119.46239681218</v>
      </c>
      <c r="AO33" s="171">
        <v>118.867045694819</v>
      </c>
      <c r="AP33" s="172">
        <v>119.16285638297801</v>
      </c>
      <c r="AQ33" s="163"/>
      <c r="AR33" s="173">
        <v>107.385440555158</v>
      </c>
      <c r="AS33" s="146"/>
      <c r="AT33" s="147">
        <v>5.3876516127080203</v>
      </c>
      <c r="AU33" s="141">
        <v>9.4582815223910401</v>
      </c>
      <c r="AV33" s="141">
        <v>10.4959524710046</v>
      </c>
      <c r="AW33" s="141">
        <v>8.1884087026178491</v>
      </c>
      <c r="AX33" s="141">
        <v>9.3600572238150797</v>
      </c>
      <c r="AY33" s="148">
        <v>8.7376384095979294</v>
      </c>
      <c r="AZ33" s="141"/>
      <c r="BA33" s="149">
        <v>10.8055379018436</v>
      </c>
      <c r="BB33" s="150">
        <v>10.2648959407981</v>
      </c>
      <c r="BC33" s="151">
        <v>10.533538610096</v>
      </c>
      <c r="BD33" s="141"/>
      <c r="BE33" s="152">
        <v>9.5676892645123708</v>
      </c>
    </row>
    <row r="34" spans="1:64" x14ac:dyDescent="0.2">
      <c r="A34" s="24" t="s">
        <v>78</v>
      </c>
      <c r="B34" s="44" t="str">
        <f t="shared" si="0"/>
        <v>Central Virginia</v>
      </c>
      <c r="C34" s="12"/>
      <c r="D34" s="28" t="s">
        <v>16</v>
      </c>
      <c r="E34" s="31" t="s">
        <v>17</v>
      </c>
      <c r="F34" s="12"/>
      <c r="G34" s="168">
        <v>104.447701008865</v>
      </c>
      <c r="H34" s="163">
        <v>106.74264612436301</v>
      </c>
      <c r="I34" s="163">
        <v>109.589191621042</v>
      </c>
      <c r="J34" s="163">
        <v>108.50919339578</v>
      </c>
      <c r="K34" s="163">
        <v>110.23466263799</v>
      </c>
      <c r="L34" s="169">
        <v>108.081314737827</v>
      </c>
      <c r="M34" s="163"/>
      <c r="N34" s="170">
        <v>129.584280447662</v>
      </c>
      <c r="O34" s="171">
        <v>133.35573529411701</v>
      </c>
      <c r="P34" s="172">
        <v>131.494795894059</v>
      </c>
      <c r="Q34" s="163"/>
      <c r="R34" s="173">
        <v>115.510976085761</v>
      </c>
      <c r="S34" s="146"/>
      <c r="T34" s="147">
        <v>18.634116790842501</v>
      </c>
      <c r="U34" s="141">
        <v>19.8877071800196</v>
      </c>
      <c r="V34" s="141">
        <v>20.858409396833601</v>
      </c>
      <c r="W34" s="141">
        <v>19.133506956238602</v>
      </c>
      <c r="X34" s="141">
        <v>18.0126984663234</v>
      </c>
      <c r="Y34" s="148">
        <v>19.341592077471098</v>
      </c>
      <c r="Z34" s="141"/>
      <c r="AA34" s="149">
        <v>15.1186481769073</v>
      </c>
      <c r="AB34" s="150">
        <v>15.2231474777063</v>
      </c>
      <c r="AC34" s="151">
        <v>15.187380283041</v>
      </c>
      <c r="AD34" s="141"/>
      <c r="AE34" s="152">
        <v>17.157999419591999</v>
      </c>
      <c r="AF34" s="35"/>
      <c r="AG34" s="168">
        <v>114.0980494035</v>
      </c>
      <c r="AH34" s="163">
        <v>104.260910375046</v>
      </c>
      <c r="AI34" s="163">
        <v>106.78496412102901</v>
      </c>
      <c r="AJ34" s="163">
        <v>106.573350260235</v>
      </c>
      <c r="AK34" s="163">
        <v>109.11641815877999</v>
      </c>
      <c r="AL34" s="169">
        <v>108.11144456015199</v>
      </c>
      <c r="AM34" s="163"/>
      <c r="AN34" s="170">
        <v>133.32757111058899</v>
      </c>
      <c r="AO34" s="171">
        <v>137.88252052081799</v>
      </c>
      <c r="AP34" s="172">
        <v>135.66127086378799</v>
      </c>
      <c r="AQ34" s="163"/>
      <c r="AR34" s="173">
        <v>117.196926460112</v>
      </c>
      <c r="AS34" s="146"/>
      <c r="AT34" s="147">
        <v>19.184123905047699</v>
      </c>
      <c r="AU34" s="141">
        <v>20.3289598625487</v>
      </c>
      <c r="AV34" s="141">
        <v>20.7189167640894</v>
      </c>
      <c r="AW34" s="141">
        <v>19.593736048582599</v>
      </c>
      <c r="AX34" s="141">
        <v>18.356408004937698</v>
      </c>
      <c r="AY34" s="148">
        <v>19.549794744250299</v>
      </c>
      <c r="AZ34" s="141"/>
      <c r="BA34" s="149">
        <v>18.698665075752199</v>
      </c>
      <c r="BB34" s="150">
        <v>17.537980309867201</v>
      </c>
      <c r="BC34" s="151">
        <v>18.067757120468301</v>
      </c>
      <c r="BD34" s="141"/>
      <c r="BE34" s="152">
        <v>18.445248429038401</v>
      </c>
    </row>
    <row r="35" spans="1:64" x14ac:dyDescent="0.2">
      <c r="A35" s="24" t="s">
        <v>79</v>
      </c>
      <c r="B35" s="44" t="str">
        <f t="shared" si="0"/>
        <v>Chesapeake Bay</v>
      </c>
      <c r="C35" s="12"/>
      <c r="D35" s="28" t="s">
        <v>16</v>
      </c>
      <c r="E35" s="31" t="s">
        <v>17</v>
      </c>
      <c r="F35" s="12"/>
      <c r="G35" s="168">
        <v>112.18440776699001</v>
      </c>
      <c r="H35" s="163">
        <v>109.67348973607</v>
      </c>
      <c r="I35" s="163">
        <v>109.253543758967</v>
      </c>
      <c r="J35" s="163">
        <v>105.8337109375</v>
      </c>
      <c r="K35" s="163">
        <v>118.958746556473</v>
      </c>
      <c r="L35" s="169">
        <v>111.088060802833</v>
      </c>
      <c r="M35" s="163"/>
      <c r="N35" s="170">
        <v>155.23343422584401</v>
      </c>
      <c r="O35" s="171">
        <v>160.36042479908099</v>
      </c>
      <c r="P35" s="172">
        <v>157.814710982658</v>
      </c>
      <c r="Q35" s="163"/>
      <c r="R35" s="173">
        <v>126.88272762797899</v>
      </c>
      <c r="S35" s="146"/>
      <c r="T35" s="147">
        <v>-3.0306970720084601</v>
      </c>
      <c r="U35" s="141">
        <v>-2.0199812873544598</v>
      </c>
      <c r="V35" s="141">
        <v>2.9666593018393899</v>
      </c>
      <c r="W35" s="141">
        <v>2.6407256753440902</v>
      </c>
      <c r="X35" s="141">
        <v>21.0884907594655</v>
      </c>
      <c r="Y35" s="148">
        <v>4.0560038707626802</v>
      </c>
      <c r="Z35" s="141"/>
      <c r="AA35" s="149">
        <v>24.170677579083499</v>
      </c>
      <c r="AB35" s="150">
        <v>10.888738772637099</v>
      </c>
      <c r="AC35" s="151">
        <v>17.0033883937135</v>
      </c>
      <c r="AD35" s="141"/>
      <c r="AE35" s="152">
        <v>9.4307972637817503</v>
      </c>
      <c r="AF35" s="35"/>
      <c r="AG35" s="168">
        <v>124.21161823871201</v>
      </c>
      <c r="AH35" s="163">
        <v>112.278549937317</v>
      </c>
      <c r="AI35" s="163">
        <v>106.575535512965</v>
      </c>
      <c r="AJ35" s="163">
        <v>104.617895114942</v>
      </c>
      <c r="AK35" s="163">
        <v>112.46472253680599</v>
      </c>
      <c r="AL35" s="169">
        <v>111.54642643822601</v>
      </c>
      <c r="AM35" s="163"/>
      <c r="AN35" s="170">
        <v>145.713657451541</v>
      </c>
      <c r="AO35" s="171">
        <v>152.52871720957</v>
      </c>
      <c r="AP35" s="172">
        <v>149.287031438935</v>
      </c>
      <c r="AQ35" s="163"/>
      <c r="AR35" s="173">
        <v>124.45706980351601</v>
      </c>
      <c r="AS35" s="146"/>
      <c r="AT35" s="147">
        <v>6.9232828587343898</v>
      </c>
      <c r="AU35" s="141">
        <v>3.8055183057753998</v>
      </c>
      <c r="AV35" s="141">
        <v>2.5253446583726502</v>
      </c>
      <c r="AW35" s="141">
        <v>3.7446371055496601</v>
      </c>
      <c r="AX35" s="141">
        <v>9.9960442691840594</v>
      </c>
      <c r="AY35" s="148">
        <v>5.22660307043851</v>
      </c>
      <c r="AZ35" s="141"/>
      <c r="BA35" s="149">
        <v>15.6286060234226</v>
      </c>
      <c r="BB35" s="150">
        <v>12.7213413982617</v>
      </c>
      <c r="BC35" s="151">
        <v>14.1347443455589</v>
      </c>
      <c r="BD35" s="141"/>
      <c r="BE35" s="152">
        <v>8.9461215815077502</v>
      </c>
    </row>
    <row r="36" spans="1:64" x14ac:dyDescent="0.2">
      <c r="A36" s="24" t="s">
        <v>80</v>
      </c>
      <c r="B36" s="44" t="str">
        <f t="shared" si="0"/>
        <v>Coastal Virginia - Eastern Shore</v>
      </c>
      <c r="C36" s="12"/>
      <c r="D36" s="28" t="s">
        <v>16</v>
      </c>
      <c r="E36" s="31" t="s">
        <v>17</v>
      </c>
      <c r="F36" s="12"/>
      <c r="G36" s="168">
        <v>130.24383488681701</v>
      </c>
      <c r="H36" s="163">
        <v>132.707322834645</v>
      </c>
      <c r="I36" s="163">
        <v>130.10806417112201</v>
      </c>
      <c r="J36" s="163">
        <v>134.536340468909</v>
      </c>
      <c r="K36" s="163">
        <v>135.01628600823</v>
      </c>
      <c r="L36" s="169">
        <v>132.65392005300299</v>
      </c>
      <c r="M36" s="163"/>
      <c r="N36" s="170">
        <v>184.113287077189</v>
      </c>
      <c r="O36" s="171">
        <v>192.907667785234</v>
      </c>
      <c r="P36" s="172">
        <v>188.58360767590599</v>
      </c>
      <c r="Q36" s="163"/>
      <c r="R36" s="173">
        <v>151.736579368543</v>
      </c>
      <c r="S36" s="146"/>
      <c r="T36" s="147">
        <v>3.1630814389167199</v>
      </c>
      <c r="U36" s="141">
        <v>10.202004119999</v>
      </c>
      <c r="V36" s="141">
        <v>9.5423496960224092</v>
      </c>
      <c r="W36" s="141">
        <v>11.744316548259601</v>
      </c>
      <c r="X36" s="141">
        <v>9.2667731310697103</v>
      </c>
      <c r="Y36" s="148">
        <v>8.9851111225886608</v>
      </c>
      <c r="Z36" s="141"/>
      <c r="AA36" s="149">
        <v>9.7644992287452492</v>
      </c>
      <c r="AB36" s="150">
        <v>10.981007649571101</v>
      </c>
      <c r="AC36" s="151">
        <v>10.423367239975599</v>
      </c>
      <c r="AD36" s="141"/>
      <c r="AE36" s="152">
        <v>10.0640436897532</v>
      </c>
      <c r="AF36" s="35"/>
      <c r="AG36" s="168">
        <v>137.849318630678</v>
      </c>
      <c r="AH36" s="163">
        <v>123.64311941251501</v>
      </c>
      <c r="AI36" s="163">
        <v>119.902704585026</v>
      </c>
      <c r="AJ36" s="163">
        <v>121.64462711394501</v>
      </c>
      <c r="AK36" s="163">
        <v>125.66588455988401</v>
      </c>
      <c r="AL36" s="169">
        <v>125.44497003834999</v>
      </c>
      <c r="AM36" s="163"/>
      <c r="AN36" s="170">
        <v>169.46747905372101</v>
      </c>
      <c r="AO36" s="171">
        <v>179.59421376481299</v>
      </c>
      <c r="AP36" s="172">
        <v>174.72868103244099</v>
      </c>
      <c r="AQ36" s="163"/>
      <c r="AR36" s="173">
        <v>142.00621071059101</v>
      </c>
      <c r="AS36" s="146"/>
      <c r="AT36" s="147">
        <v>8.3947881983768795</v>
      </c>
      <c r="AU36" s="141">
        <v>9.69329799180713</v>
      </c>
      <c r="AV36" s="141">
        <v>6.9790725242415803</v>
      </c>
      <c r="AW36" s="141">
        <v>7.1762050787483798</v>
      </c>
      <c r="AX36" s="141">
        <v>9.4485686913252298</v>
      </c>
      <c r="AY36" s="148">
        <v>8.2644786457617005</v>
      </c>
      <c r="AZ36" s="141"/>
      <c r="BA36" s="149">
        <v>11.7324387640361</v>
      </c>
      <c r="BB36" s="150">
        <v>13.127820689752101</v>
      </c>
      <c r="BC36" s="151">
        <v>12.4726289767039</v>
      </c>
      <c r="BD36" s="141"/>
      <c r="BE36" s="152">
        <v>9.7142070058306302</v>
      </c>
    </row>
    <row r="37" spans="1:64" x14ac:dyDescent="0.2">
      <c r="A37" s="24" t="s">
        <v>81</v>
      </c>
      <c r="B37" s="44" t="str">
        <f t="shared" si="0"/>
        <v>Coastal Virginia - Hampton Roads</v>
      </c>
      <c r="C37" s="12"/>
      <c r="D37" s="28" t="s">
        <v>16</v>
      </c>
      <c r="E37" s="31" t="s">
        <v>17</v>
      </c>
      <c r="F37" s="12"/>
      <c r="G37" s="168">
        <v>132.95975580579901</v>
      </c>
      <c r="H37" s="163">
        <v>134.51356019974099</v>
      </c>
      <c r="I37" s="163">
        <v>135.43149416594599</v>
      </c>
      <c r="J37" s="163">
        <v>139.39088350008399</v>
      </c>
      <c r="K37" s="163">
        <v>142.05472785196201</v>
      </c>
      <c r="L37" s="169">
        <v>137.079088867477</v>
      </c>
      <c r="M37" s="163"/>
      <c r="N37" s="170">
        <v>185.28118986411999</v>
      </c>
      <c r="O37" s="171">
        <v>194.13225201637101</v>
      </c>
      <c r="P37" s="172">
        <v>189.74378838917201</v>
      </c>
      <c r="Q37" s="163"/>
      <c r="R37" s="173">
        <v>154.09780681667701</v>
      </c>
      <c r="S37" s="146"/>
      <c r="T37" s="147">
        <v>4.8643922569112803</v>
      </c>
      <c r="U37" s="141">
        <v>6.9359776792699996</v>
      </c>
      <c r="V37" s="141">
        <v>5.7849449506573603</v>
      </c>
      <c r="W37" s="141">
        <v>7.67762438557995</v>
      </c>
      <c r="X37" s="141">
        <v>5.8568244610945497</v>
      </c>
      <c r="Y37" s="148">
        <v>6.2521741457958404</v>
      </c>
      <c r="Z37" s="141"/>
      <c r="AA37" s="149">
        <v>2.6454018236875099</v>
      </c>
      <c r="AB37" s="150">
        <v>1.9321223358064299</v>
      </c>
      <c r="AC37" s="151">
        <v>2.2934899165929199</v>
      </c>
      <c r="AD37" s="141"/>
      <c r="AE37" s="152">
        <v>4.3359036634375601</v>
      </c>
      <c r="AF37" s="35"/>
      <c r="AG37" s="168">
        <v>139.22636368229001</v>
      </c>
      <c r="AH37" s="163">
        <v>121.4699785511</v>
      </c>
      <c r="AI37" s="163">
        <v>121.397386610361</v>
      </c>
      <c r="AJ37" s="163">
        <v>124.89023298631101</v>
      </c>
      <c r="AK37" s="163">
        <v>126.889538474893</v>
      </c>
      <c r="AL37" s="169">
        <v>126.77837584175801</v>
      </c>
      <c r="AM37" s="163"/>
      <c r="AN37" s="170">
        <v>175.49121151377</v>
      </c>
      <c r="AO37" s="171">
        <v>189.281659079295</v>
      </c>
      <c r="AP37" s="172">
        <v>182.619240536722</v>
      </c>
      <c r="AQ37" s="163"/>
      <c r="AR37" s="173">
        <v>145.32773810315001</v>
      </c>
      <c r="AS37" s="146"/>
      <c r="AT37" s="147">
        <v>8.7179065048782807</v>
      </c>
      <c r="AU37" s="141">
        <v>8.3624257343730406</v>
      </c>
      <c r="AV37" s="141">
        <v>6.9902919244092798</v>
      </c>
      <c r="AW37" s="141">
        <v>9.5360409260107009</v>
      </c>
      <c r="AX37" s="141">
        <v>7.04687742420401</v>
      </c>
      <c r="AY37" s="148">
        <v>8.0473111048227999</v>
      </c>
      <c r="AZ37" s="141"/>
      <c r="BA37" s="149">
        <v>5.8756474621419699</v>
      </c>
      <c r="BB37" s="150">
        <v>6.7127800806291296</v>
      </c>
      <c r="BC37" s="151">
        <v>6.3419523669554803</v>
      </c>
      <c r="BD37" s="141"/>
      <c r="BE37" s="152">
        <v>6.6002895778786002</v>
      </c>
    </row>
    <row r="38" spans="1:64" x14ac:dyDescent="0.2">
      <c r="A38" s="25" t="s">
        <v>82</v>
      </c>
      <c r="B38" s="44" t="str">
        <f t="shared" si="0"/>
        <v>Northern Virginia</v>
      </c>
      <c r="C38" s="12"/>
      <c r="D38" s="28" t="s">
        <v>16</v>
      </c>
      <c r="E38" s="31" t="s">
        <v>17</v>
      </c>
      <c r="F38" s="13"/>
      <c r="G38" s="168">
        <v>132.230303903753</v>
      </c>
      <c r="H38" s="163">
        <v>148.418815334687</v>
      </c>
      <c r="I38" s="163">
        <v>155.43161986988201</v>
      </c>
      <c r="J38" s="163">
        <v>152.91877773872801</v>
      </c>
      <c r="K38" s="163">
        <v>146.11332935712201</v>
      </c>
      <c r="L38" s="169">
        <v>147.67354924134699</v>
      </c>
      <c r="M38" s="163"/>
      <c r="N38" s="170">
        <v>137.70835393879801</v>
      </c>
      <c r="O38" s="171">
        <v>138.38557830511701</v>
      </c>
      <c r="P38" s="172">
        <v>138.05018526859001</v>
      </c>
      <c r="Q38" s="163"/>
      <c r="R38" s="173">
        <v>144.76803908957501</v>
      </c>
      <c r="S38" s="146"/>
      <c r="T38" s="147">
        <v>33.873947500905103</v>
      </c>
      <c r="U38" s="141">
        <v>44.022560009587998</v>
      </c>
      <c r="V38" s="141">
        <v>46.715219412915197</v>
      </c>
      <c r="W38" s="141">
        <v>44.995853590356703</v>
      </c>
      <c r="X38" s="141">
        <v>40.192257665612999</v>
      </c>
      <c r="Y38" s="148">
        <v>42.543308107268402</v>
      </c>
      <c r="Z38" s="141"/>
      <c r="AA38" s="149">
        <v>31.423461332106601</v>
      </c>
      <c r="AB38" s="150">
        <v>29.982566236787299</v>
      </c>
      <c r="AC38" s="151">
        <v>30.689096514335301</v>
      </c>
      <c r="AD38" s="141"/>
      <c r="AE38" s="152">
        <v>38.825528973255203</v>
      </c>
      <c r="AF38" s="35"/>
      <c r="AG38" s="168">
        <v>129.929983794202</v>
      </c>
      <c r="AH38" s="163">
        <v>143.22058043610701</v>
      </c>
      <c r="AI38" s="163">
        <v>150.07618859164799</v>
      </c>
      <c r="AJ38" s="163">
        <v>148.61268892022099</v>
      </c>
      <c r="AK38" s="163">
        <v>139.99327808144301</v>
      </c>
      <c r="AL38" s="169">
        <v>142.786102143882</v>
      </c>
      <c r="AM38" s="163"/>
      <c r="AN38" s="170">
        <v>133.89765550851999</v>
      </c>
      <c r="AO38" s="171">
        <v>137.14640592526499</v>
      </c>
      <c r="AP38" s="172">
        <v>135.57170740338299</v>
      </c>
      <c r="AQ38" s="163"/>
      <c r="AR38" s="173">
        <v>140.536252417691</v>
      </c>
      <c r="AS38" s="146"/>
      <c r="AT38" s="147">
        <v>33.541112310734299</v>
      </c>
      <c r="AU38" s="141">
        <v>43.995853324551199</v>
      </c>
      <c r="AV38" s="141">
        <v>46.970497247111901</v>
      </c>
      <c r="AW38" s="141">
        <v>45.4295655928155</v>
      </c>
      <c r="AX38" s="141">
        <v>39.242236944181499</v>
      </c>
      <c r="AY38" s="148">
        <v>42.2616939204771</v>
      </c>
      <c r="AZ38" s="141"/>
      <c r="BA38" s="149">
        <v>29.735197136586301</v>
      </c>
      <c r="BB38" s="150">
        <v>30.3198923149919</v>
      </c>
      <c r="BC38" s="151">
        <v>30.031687877390699</v>
      </c>
      <c r="BD38" s="141"/>
      <c r="BE38" s="152">
        <v>38.187333923926403</v>
      </c>
    </row>
    <row r="39" spans="1:64" x14ac:dyDescent="0.2">
      <c r="A39" s="26" t="s">
        <v>83</v>
      </c>
      <c r="B39" s="44" t="str">
        <f t="shared" si="0"/>
        <v>Shenandoah Valley</v>
      </c>
      <c r="C39" s="12"/>
      <c r="D39" s="29" t="s">
        <v>16</v>
      </c>
      <c r="E39" s="32" t="s">
        <v>17</v>
      </c>
      <c r="F39" s="12"/>
      <c r="G39" s="174">
        <v>94.965779026217206</v>
      </c>
      <c r="H39" s="175">
        <v>95.644373349898999</v>
      </c>
      <c r="I39" s="175">
        <v>99.427396930484505</v>
      </c>
      <c r="J39" s="175">
        <v>97.450611246943694</v>
      </c>
      <c r="K39" s="175">
        <v>100.000240857688</v>
      </c>
      <c r="L39" s="176">
        <v>97.624556497965003</v>
      </c>
      <c r="M39" s="163"/>
      <c r="N39" s="177">
        <v>119.89666914314</v>
      </c>
      <c r="O39" s="178">
        <v>121.90124630483599</v>
      </c>
      <c r="P39" s="179">
        <v>120.922055283372</v>
      </c>
      <c r="Q39" s="163"/>
      <c r="R39" s="180">
        <v>105.53049958949001</v>
      </c>
      <c r="S39" s="146"/>
      <c r="T39" s="153">
        <v>7.8980626809968904</v>
      </c>
      <c r="U39" s="154">
        <v>8.8478817575248296</v>
      </c>
      <c r="V39" s="154">
        <v>13.423198968040101</v>
      </c>
      <c r="W39" s="154">
        <v>9.8194221580041994</v>
      </c>
      <c r="X39" s="154">
        <v>7.1966768141247099</v>
      </c>
      <c r="Y39" s="155">
        <v>9.3827332452669303</v>
      </c>
      <c r="Z39" s="141"/>
      <c r="AA39" s="156">
        <v>9.1503178742420399</v>
      </c>
      <c r="AB39" s="157">
        <v>9.7666710754501995</v>
      </c>
      <c r="AC39" s="158">
        <v>9.4861471006424694</v>
      </c>
      <c r="AD39" s="141"/>
      <c r="AE39" s="159">
        <v>9.1284430152294593</v>
      </c>
      <c r="AF39" s="36"/>
      <c r="AG39" s="174">
        <v>97.282639982210299</v>
      </c>
      <c r="AH39" s="175">
        <v>95.237733327529099</v>
      </c>
      <c r="AI39" s="175">
        <v>98.205059774964795</v>
      </c>
      <c r="AJ39" s="175">
        <v>98.556130679105195</v>
      </c>
      <c r="AK39" s="175">
        <v>101.02855701237399</v>
      </c>
      <c r="AL39" s="176">
        <v>98.183663100325205</v>
      </c>
      <c r="AM39" s="163"/>
      <c r="AN39" s="177">
        <v>121.329968915138</v>
      </c>
      <c r="AO39" s="178">
        <v>124.68439098713699</v>
      </c>
      <c r="AP39" s="179">
        <v>123.05673811068</v>
      </c>
      <c r="AQ39" s="163"/>
      <c r="AR39" s="180">
        <v>106.78456749299799</v>
      </c>
      <c r="AS39" s="146"/>
      <c r="AT39" s="153">
        <v>8.4447393549012908</v>
      </c>
      <c r="AU39" s="154">
        <v>10.233991886319201</v>
      </c>
      <c r="AV39" s="154">
        <v>11.161502487678</v>
      </c>
      <c r="AW39" s="154">
        <v>9.1335789521732291</v>
      </c>
      <c r="AX39" s="154">
        <v>7.9899375326614104</v>
      </c>
      <c r="AY39" s="155">
        <v>9.2950676402944108</v>
      </c>
      <c r="AZ39" s="141"/>
      <c r="BA39" s="156">
        <v>11.2733310680975</v>
      </c>
      <c r="BB39" s="157">
        <v>12.277635952090799</v>
      </c>
      <c r="BC39" s="158">
        <v>11.801640830282601</v>
      </c>
      <c r="BD39" s="141"/>
      <c r="BE39" s="159">
        <v>10.003129964993001</v>
      </c>
    </row>
    <row r="40" spans="1:64" x14ac:dyDescent="0.2">
      <c r="A40" s="22" t="s">
        <v>84</v>
      </c>
      <c r="B40" s="44" t="str">
        <f t="shared" si="0"/>
        <v>Southern Virginia</v>
      </c>
      <c r="C40" s="10"/>
      <c r="D40" s="27" t="s">
        <v>16</v>
      </c>
      <c r="E40" s="30" t="s">
        <v>17</v>
      </c>
      <c r="F40" s="3"/>
      <c r="G40" s="160">
        <v>86.4444578947368</v>
      </c>
      <c r="H40" s="161">
        <v>93.336539068666099</v>
      </c>
      <c r="I40" s="161">
        <v>101.512546995945</v>
      </c>
      <c r="J40" s="161">
        <v>107.6733956729</v>
      </c>
      <c r="K40" s="161">
        <v>112.046637037037</v>
      </c>
      <c r="L40" s="162">
        <v>101.186103865118</v>
      </c>
      <c r="M40" s="163"/>
      <c r="N40" s="164">
        <v>127.260427631578</v>
      </c>
      <c r="O40" s="165">
        <v>128.254679572763</v>
      </c>
      <c r="P40" s="166">
        <v>127.75392975480401</v>
      </c>
      <c r="Q40" s="163"/>
      <c r="R40" s="167">
        <v>109.80315905427101</v>
      </c>
      <c r="S40" s="146"/>
      <c r="T40" s="138">
        <v>6.6585139144621301</v>
      </c>
      <c r="U40" s="139">
        <v>10.4803773530602</v>
      </c>
      <c r="V40" s="139">
        <v>22.9482697442178</v>
      </c>
      <c r="W40" s="139">
        <v>30.982489865811999</v>
      </c>
      <c r="X40" s="139">
        <v>35.353184238733597</v>
      </c>
      <c r="Y40" s="140">
        <v>22.380592425919001</v>
      </c>
      <c r="Z40" s="141"/>
      <c r="AA40" s="142">
        <v>37.185580753678501</v>
      </c>
      <c r="AB40" s="143">
        <v>34.671313298000001</v>
      </c>
      <c r="AC40" s="144">
        <v>35.904880883736801</v>
      </c>
      <c r="AD40" s="141"/>
      <c r="AE40" s="145">
        <v>27.262677322031099</v>
      </c>
      <c r="AF40" s="33"/>
      <c r="AG40" s="160">
        <v>89.846910633784105</v>
      </c>
      <c r="AH40" s="161">
        <v>91.338120335285296</v>
      </c>
      <c r="AI40" s="161">
        <v>94.569901910170302</v>
      </c>
      <c r="AJ40" s="161">
        <v>96.889196814785606</v>
      </c>
      <c r="AK40" s="161">
        <v>99.906581889037</v>
      </c>
      <c r="AL40" s="162">
        <v>94.828595913561102</v>
      </c>
      <c r="AM40" s="163"/>
      <c r="AN40" s="164">
        <v>114.00324693685199</v>
      </c>
      <c r="AO40" s="165">
        <v>115.238713450292</v>
      </c>
      <c r="AP40" s="166">
        <v>114.630552565649</v>
      </c>
      <c r="AQ40" s="163"/>
      <c r="AR40" s="167">
        <v>101.159887707118</v>
      </c>
      <c r="AS40" s="146"/>
      <c r="AT40" s="138">
        <v>7.8481498703559698</v>
      </c>
      <c r="AU40" s="139">
        <v>11.026348163848599</v>
      </c>
      <c r="AV40" s="139">
        <v>12.5987297909662</v>
      </c>
      <c r="AW40" s="139">
        <v>13.925029660411299</v>
      </c>
      <c r="AX40" s="139">
        <v>14.4183623523978</v>
      </c>
      <c r="AY40" s="140">
        <v>12.255524752912301</v>
      </c>
      <c r="AZ40" s="141"/>
      <c r="BA40" s="142">
        <v>18.348248833174001</v>
      </c>
      <c r="BB40" s="143">
        <v>16.7029681604781</v>
      </c>
      <c r="BC40" s="144">
        <v>17.489635023406301</v>
      </c>
      <c r="BD40" s="141"/>
      <c r="BE40" s="145">
        <v>14.017712973501901</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68">
        <v>100.584346064814</v>
      </c>
      <c r="H41" s="163">
        <v>101.278988948977</v>
      </c>
      <c r="I41" s="163">
        <v>100.947275907302</v>
      </c>
      <c r="J41" s="163">
        <v>100.28152545909801</v>
      </c>
      <c r="K41" s="163">
        <v>106.615411538461</v>
      </c>
      <c r="L41" s="169">
        <v>102.13428013468</v>
      </c>
      <c r="M41" s="163"/>
      <c r="N41" s="170">
        <v>133.02612917933101</v>
      </c>
      <c r="O41" s="171">
        <v>129.97097878737199</v>
      </c>
      <c r="P41" s="172">
        <v>131.57063579215401</v>
      </c>
      <c r="Q41" s="163"/>
      <c r="R41" s="173">
        <v>112.751543252396</v>
      </c>
      <c r="S41" s="146"/>
      <c r="T41" s="147">
        <v>12.283128916087801</v>
      </c>
      <c r="U41" s="141">
        <v>16.831603246746099</v>
      </c>
      <c r="V41" s="141">
        <v>15.062666900647701</v>
      </c>
      <c r="W41" s="141">
        <v>13.566132805733501</v>
      </c>
      <c r="X41" s="141">
        <v>17.6665661794082</v>
      </c>
      <c r="Y41" s="148">
        <v>15.309530368903999</v>
      </c>
      <c r="Z41" s="141"/>
      <c r="AA41" s="149">
        <v>23.6256694337855</v>
      </c>
      <c r="AB41" s="150">
        <v>22.714247068358901</v>
      </c>
      <c r="AC41" s="151">
        <v>23.183107736472</v>
      </c>
      <c r="AD41" s="141"/>
      <c r="AE41" s="152">
        <v>18.969103616503102</v>
      </c>
      <c r="AF41" s="34"/>
      <c r="AG41" s="168">
        <v>101.7811027278</v>
      </c>
      <c r="AH41" s="163">
        <v>100.546807449285</v>
      </c>
      <c r="AI41" s="163">
        <v>100.064881491501</v>
      </c>
      <c r="AJ41" s="163">
        <v>100.328356848751</v>
      </c>
      <c r="AK41" s="163">
        <v>106.501532930989</v>
      </c>
      <c r="AL41" s="169">
        <v>101.970621479805</v>
      </c>
      <c r="AM41" s="163"/>
      <c r="AN41" s="170">
        <v>129.36507135250201</v>
      </c>
      <c r="AO41" s="171">
        <v>127.686862043993</v>
      </c>
      <c r="AP41" s="172">
        <v>128.55139634400501</v>
      </c>
      <c r="AQ41" s="163"/>
      <c r="AR41" s="173">
        <v>111.38496871623801</v>
      </c>
      <c r="AS41" s="146"/>
      <c r="AT41" s="147">
        <v>14.3388332142625</v>
      </c>
      <c r="AU41" s="141">
        <v>16.734714164139501</v>
      </c>
      <c r="AV41" s="141">
        <v>15.9225236997467</v>
      </c>
      <c r="AW41" s="141">
        <v>16.497960677695598</v>
      </c>
      <c r="AX41" s="141">
        <v>19.883577291421101</v>
      </c>
      <c r="AY41" s="148">
        <v>16.867076701339201</v>
      </c>
      <c r="AZ41" s="141"/>
      <c r="BA41" s="149">
        <v>23.760356771746899</v>
      </c>
      <c r="BB41" s="150">
        <v>22.589791977075102</v>
      </c>
      <c r="BC41" s="151">
        <v>23.196357880032899</v>
      </c>
      <c r="BD41" s="141"/>
      <c r="BE41" s="152">
        <v>19.467644622398598</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68">
        <v>83.846975476839205</v>
      </c>
      <c r="H42" s="163">
        <v>89.350745945945903</v>
      </c>
      <c r="I42" s="163">
        <v>90.521735620585204</v>
      </c>
      <c r="J42" s="163">
        <v>90.924358452138407</v>
      </c>
      <c r="K42" s="163">
        <v>92.454164004259795</v>
      </c>
      <c r="L42" s="169">
        <v>89.696420914460703</v>
      </c>
      <c r="M42" s="163"/>
      <c r="N42" s="170">
        <v>107.35814575645701</v>
      </c>
      <c r="O42" s="171">
        <v>107.35380952380901</v>
      </c>
      <c r="P42" s="172">
        <v>107.35599071925699</v>
      </c>
      <c r="Q42" s="163"/>
      <c r="R42" s="173">
        <v>95.354519774011194</v>
      </c>
      <c r="S42" s="146"/>
      <c r="T42" s="147">
        <v>4.9002906623648599</v>
      </c>
      <c r="U42" s="141">
        <v>9.6979171225534095</v>
      </c>
      <c r="V42" s="141">
        <v>12.008854910932</v>
      </c>
      <c r="W42" s="141">
        <v>11.6635557325899</v>
      </c>
      <c r="X42" s="141">
        <v>10.7483355447389</v>
      </c>
      <c r="Y42" s="148">
        <v>10.115762995827501</v>
      </c>
      <c r="Z42" s="141"/>
      <c r="AA42" s="149">
        <v>15.993650166402499</v>
      </c>
      <c r="AB42" s="150">
        <v>14.209168230881099</v>
      </c>
      <c r="AC42" s="151">
        <v>15.1101385372358</v>
      </c>
      <c r="AD42" s="141"/>
      <c r="AE42" s="152">
        <v>11.975395737814001</v>
      </c>
      <c r="AF42" s="35"/>
      <c r="AG42" s="168">
        <v>86.623941449482302</v>
      </c>
      <c r="AH42" s="163">
        <v>87.031307738452298</v>
      </c>
      <c r="AI42" s="163">
        <v>89.326344791393296</v>
      </c>
      <c r="AJ42" s="163">
        <v>88.257018537590099</v>
      </c>
      <c r="AK42" s="163">
        <v>90.400846403461301</v>
      </c>
      <c r="AL42" s="169">
        <v>88.447702533089895</v>
      </c>
      <c r="AM42" s="163"/>
      <c r="AN42" s="170">
        <v>103.70806269899499</v>
      </c>
      <c r="AO42" s="171">
        <v>104.920031561058</v>
      </c>
      <c r="AP42" s="172">
        <v>104.31670690075499</v>
      </c>
      <c r="AQ42" s="163"/>
      <c r="AR42" s="173">
        <v>93.506294597745807</v>
      </c>
      <c r="AS42" s="146"/>
      <c r="AT42" s="147">
        <v>6.7003875106890103</v>
      </c>
      <c r="AU42" s="141">
        <v>9.5537298806188602</v>
      </c>
      <c r="AV42" s="141">
        <v>11.6203621115961</v>
      </c>
      <c r="AW42" s="141">
        <v>9.5422022759508192</v>
      </c>
      <c r="AX42" s="141">
        <v>9.6621022950335202</v>
      </c>
      <c r="AY42" s="148">
        <v>9.5487838956634192</v>
      </c>
      <c r="AZ42" s="141"/>
      <c r="BA42" s="149">
        <v>14.376599775217599</v>
      </c>
      <c r="BB42" s="150">
        <v>13.518986522120001</v>
      </c>
      <c r="BC42" s="151">
        <v>13.9300961500161</v>
      </c>
      <c r="BD42" s="141"/>
      <c r="BE42" s="152">
        <v>10.8268842947442</v>
      </c>
      <c r="BF42" s="98"/>
      <c r="BG42" s="98"/>
      <c r="BH42" s="98"/>
      <c r="BI42" s="98"/>
      <c r="BJ42" s="98"/>
      <c r="BK42" s="98"/>
      <c r="BL42" s="98"/>
    </row>
    <row r="43" spans="1:64" x14ac:dyDescent="0.2">
      <c r="A43" s="26" t="s">
        <v>87</v>
      </c>
      <c r="B43" s="44" t="str">
        <f t="shared" si="0"/>
        <v>Virginia Mountains</v>
      </c>
      <c r="C43" s="12"/>
      <c r="D43" s="29" t="s">
        <v>16</v>
      </c>
      <c r="E43" s="32" t="s">
        <v>17</v>
      </c>
      <c r="F43" s="12"/>
      <c r="G43" s="174">
        <v>100.10015835777099</v>
      </c>
      <c r="H43" s="175">
        <v>105.782438130155</v>
      </c>
      <c r="I43" s="175">
        <v>105.84497704918</v>
      </c>
      <c r="J43" s="175">
        <v>109.539817846909</v>
      </c>
      <c r="K43" s="175">
        <v>109.140950619969</v>
      </c>
      <c r="L43" s="176">
        <v>106.456090600952</v>
      </c>
      <c r="M43" s="163"/>
      <c r="N43" s="177">
        <v>124.46273811891</v>
      </c>
      <c r="O43" s="178">
        <v>124.43647442429101</v>
      </c>
      <c r="P43" s="179">
        <v>124.449767512077</v>
      </c>
      <c r="Q43" s="163"/>
      <c r="R43" s="180">
        <v>112.083929111055</v>
      </c>
      <c r="S43" s="146"/>
      <c r="T43" s="153">
        <v>7.1076782042867102</v>
      </c>
      <c r="U43" s="154">
        <v>14.4751389427843</v>
      </c>
      <c r="V43" s="154">
        <v>11.4551605745497</v>
      </c>
      <c r="W43" s="154">
        <v>16.783519456497899</v>
      </c>
      <c r="X43" s="154">
        <v>11.685178836396499</v>
      </c>
      <c r="Y43" s="155">
        <v>12.5709754158627</v>
      </c>
      <c r="Z43" s="141"/>
      <c r="AA43" s="156">
        <v>14.0457455696008</v>
      </c>
      <c r="AB43" s="157">
        <v>11.3809489270773</v>
      </c>
      <c r="AC43" s="158">
        <v>12.7058969004689</v>
      </c>
      <c r="AD43" s="141"/>
      <c r="AE43" s="159">
        <v>12.2636445013855</v>
      </c>
      <c r="AF43" s="36"/>
      <c r="AG43" s="174">
        <v>108.174416810746</v>
      </c>
      <c r="AH43" s="175">
        <v>102.042863348878</v>
      </c>
      <c r="AI43" s="175">
        <v>103.192233143645</v>
      </c>
      <c r="AJ43" s="175">
        <v>104.290609901419</v>
      </c>
      <c r="AK43" s="175">
        <v>106.716472621835</v>
      </c>
      <c r="AL43" s="176">
        <v>104.85423938260401</v>
      </c>
      <c r="AM43" s="163"/>
      <c r="AN43" s="177">
        <v>128.486919729932</v>
      </c>
      <c r="AO43" s="178">
        <v>134.25462808695201</v>
      </c>
      <c r="AP43" s="179">
        <v>131.39167866540799</v>
      </c>
      <c r="AQ43" s="163"/>
      <c r="AR43" s="180">
        <v>113.422127502685</v>
      </c>
      <c r="AS43" s="146"/>
      <c r="AT43" s="153">
        <v>6.4356677207708</v>
      </c>
      <c r="AU43" s="154">
        <v>16.2720316984412</v>
      </c>
      <c r="AV43" s="154">
        <v>14.616432424554599</v>
      </c>
      <c r="AW43" s="154">
        <v>15.8570623872175</v>
      </c>
      <c r="AX43" s="154">
        <v>13.7143704506907</v>
      </c>
      <c r="AY43" s="155">
        <v>13.2828828618518</v>
      </c>
      <c r="AZ43" s="141"/>
      <c r="BA43" s="156">
        <v>11.0809919645727</v>
      </c>
      <c r="BB43" s="157">
        <v>12.9796061902452</v>
      </c>
      <c r="BC43" s="158">
        <v>12.034529502195801</v>
      </c>
      <c r="BD43" s="141"/>
      <c r="BE43" s="159">
        <v>12.1216313685524</v>
      </c>
      <c r="BF43" s="98"/>
      <c r="BG43" s="98"/>
      <c r="BH43" s="98"/>
      <c r="BI43" s="98"/>
      <c r="BJ43" s="98"/>
      <c r="BK43" s="98"/>
      <c r="BL43" s="98"/>
    </row>
  </sheetData>
  <sheetProtection algorithmName="SHA-512" hashValue="Nm3D8cJBQmXawm228PtdqjY3ePuPiy2szUlDKMWtF/ueFqj6/NcDX56niIOr6Vtzzm5EoXUsFNw6EgdjAtBWDQ==" saltValue="FbC6oIRcxLN7krFj2gk2F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AM6" activePane="bottomRight" state="frozen"/>
      <selection activeCell="BC19" sqref="AV19:BC20"/>
      <selection pane="topRight" activeCell="BC19" sqref="AV19:BC20"/>
      <selection pane="bottomLeft" activeCell="BC19" sqref="AV19:BC20"/>
      <selection pane="bottomRight" activeCell="BC19" sqref="AV19:BC20"/>
    </sheetView>
  </sheetViews>
  <sheetFormatPr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116</v>
      </c>
      <c r="H2" s="200"/>
      <c r="I2" s="200"/>
      <c r="J2" s="200"/>
      <c r="K2" s="200"/>
      <c r="L2" s="200"/>
      <c r="M2" s="200"/>
      <c r="N2" s="200"/>
      <c r="O2" s="200"/>
      <c r="P2" s="200"/>
      <c r="Q2" s="200"/>
      <c r="R2" s="200"/>
      <c r="T2" s="199" t="s">
        <v>40</v>
      </c>
      <c r="U2" s="200"/>
      <c r="V2" s="200"/>
      <c r="W2" s="200"/>
      <c r="X2" s="200"/>
      <c r="Y2" s="200"/>
      <c r="Z2" s="200"/>
      <c r="AA2" s="200"/>
      <c r="AB2" s="200"/>
      <c r="AC2" s="200"/>
      <c r="AD2" s="200"/>
      <c r="AE2" s="200"/>
      <c r="AF2" s="4"/>
      <c r="AG2" s="199" t="s">
        <v>41</v>
      </c>
      <c r="AH2" s="200"/>
      <c r="AI2" s="200"/>
      <c r="AJ2" s="200"/>
      <c r="AK2" s="200"/>
      <c r="AL2" s="200"/>
      <c r="AM2" s="200"/>
      <c r="AN2" s="200"/>
      <c r="AO2" s="200"/>
      <c r="AP2" s="200"/>
      <c r="AQ2" s="200"/>
      <c r="AR2" s="200"/>
      <c r="AT2" s="199" t="s">
        <v>42</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86.5370490185813</v>
      </c>
      <c r="H6" s="161">
        <v>102.663382915892</v>
      </c>
      <c r="I6" s="161">
        <v>111.65719507446499</v>
      </c>
      <c r="J6" s="161">
        <v>110.717890484886</v>
      </c>
      <c r="K6" s="161">
        <v>107.82343667530201</v>
      </c>
      <c r="L6" s="162">
        <v>103.879744299777</v>
      </c>
      <c r="M6" s="163"/>
      <c r="N6" s="164">
        <v>126.873131143557</v>
      </c>
      <c r="O6" s="165">
        <v>132.77891877325601</v>
      </c>
      <c r="P6" s="166">
        <v>129.82602495840601</v>
      </c>
      <c r="Q6" s="163"/>
      <c r="R6" s="167">
        <v>111.292934104636</v>
      </c>
      <c r="S6" s="146"/>
      <c r="T6" s="138">
        <v>26.891965256001299</v>
      </c>
      <c r="U6" s="139">
        <v>39.793512349397702</v>
      </c>
      <c r="V6" s="139">
        <v>43.156852477536503</v>
      </c>
      <c r="W6" s="139">
        <v>37.645162394556202</v>
      </c>
      <c r="X6" s="139">
        <v>26.885570182027902</v>
      </c>
      <c r="Y6" s="140">
        <v>34.892232891048302</v>
      </c>
      <c r="Z6" s="141"/>
      <c r="AA6" s="142">
        <v>12.9979211057234</v>
      </c>
      <c r="AB6" s="143">
        <v>12.2985880907669</v>
      </c>
      <c r="AC6" s="144">
        <v>12.639216684789799</v>
      </c>
      <c r="AD6" s="141"/>
      <c r="AE6" s="145">
        <v>26.558881623848499</v>
      </c>
      <c r="AF6" s="97"/>
      <c r="AG6" s="160">
        <v>87.823795181781307</v>
      </c>
      <c r="AH6" s="161">
        <v>87.434383857001094</v>
      </c>
      <c r="AI6" s="161">
        <v>96.728101117209306</v>
      </c>
      <c r="AJ6" s="161">
        <v>98.400179140518205</v>
      </c>
      <c r="AK6" s="161">
        <v>97.421571472071307</v>
      </c>
      <c r="AL6" s="162">
        <v>93.562098689804102</v>
      </c>
      <c r="AM6" s="163"/>
      <c r="AN6" s="164">
        <v>123.06188730742799</v>
      </c>
      <c r="AO6" s="165">
        <v>136.30976513984101</v>
      </c>
      <c r="AP6" s="166">
        <v>129.68582622363499</v>
      </c>
      <c r="AQ6" s="163"/>
      <c r="AR6" s="167">
        <v>103.884649996505</v>
      </c>
      <c r="AS6" s="146"/>
      <c r="AT6" s="138">
        <v>26.109595004944801</v>
      </c>
      <c r="AU6" s="139">
        <v>40.330667366485301</v>
      </c>
      <c r="AV6" s="139">
        <v>44.423516473422303</v>
      </c>
      <c r="AW6" s="139">
        <v>41.143073316890103</v>
      </c>
      <c r="AX6" s="139">
        <v>30.075215307049501</v>
      </c>
      <c r="AY6" s="140">
        <v>36.172025161728001</v>
      </c>
      <c r="AZ6" s="141"/>
      <c r="BA6" s="142">
        <v>17.177764575074701</v>
      </c>
      <c r="BB6" s="143">
        <v>16.170598474101801</v>
      </c>
      <c r="BC6" s="144">
        <v>16.646292715616902</v>
      </c>
      <c r="BD6" s="141"/>
      <c r="BE6" s="145">
        <v>28.492804743990899</v>
      </c>
    </row>
    <row r="7" spans="1:57" x14ac:dyDescent="0.2">
      <c r="A7" s="23" t="s">
        <v>18</v>
      </c>
      <c r="B7" s="44" t="str">
        <f>TRIM(A7)</f>
        <v>Virginia</v>
      </c>
      <c r="C7" s="11"/>
      <c r="D7" s="28" t="s">
        <v>16</v>
      </c>
      <c r="E7" s="31" t="s">
        <v>17</v>
      </c>
      <c r="F7" s="12"/>
      <c r="G7" s="168">
        <v>70.6222070715733</v>
      </c>
      <c r="H7" s="163">
        <v>88.221136426352601</v>
      </c>
      <c r="I7" s="163">
        <v>96.059970924729498</v>
      </c>
      <c r="J7" s="163">
        <v>97.544038224737804</v>
      </c>
      <c r="K7" s="163">
        <v>96.367390434445596</v>
      </c>
      <c r="L7" s="169">
        <v>89.762948616367694</v>
      </c>
      <c r="M7" s="163"/>
      <c r="N7" s="170">
        <v>118.362011192422</v>
      </c>
      <c r="O7" s="171">
        <v>122.960758074946</v>
      </c>
      <c r="P7" s="172">
        <v>120.66138463368399</v>
      </c>
      <c r="Q7" s="163"/>
      <c r="R7" s="173">
        <v>98.591073192744005</v>
      </c>
      <c r="S7" s="146"/>
      <c r="T7" s="147">
        <v>28.116582341432299</v>
      </c>
      <c r="U7" s="141">
        <v>42.887715718070801</v>
      </c>
      <c r="V7" s="141">
        <v>45.407645042718997</v>
      </c>
      <c r="W7" s="141">
        <v>44.254392836648101</v>
      </c>
      <c r="X7" s="141">
        <v>36.843534440265103</v>
      </c>
      <c r="Y7" s="148">
        <v>39.831375924805599</v>
      </c>
      <c r="Z7" s="141"/>
      <c r="AA7" s="149">
        <v>19.696295394835101</v>
      </c>
      <c r="AB7" s="150">
        <v>20.107454550745398</v>
      </c>
      <c r="AC7" s="151">
        <v>19.905440219485602</v>
      </c>
      <c r="AD7" s="141"/>
      <c r="AE7" s="152">
        <v>32.1521618424309</v>
      </c>
      <c r="AF7" s="97"/>
      <c r="AG7" s="168">
        <v>73.970111686863703</v>
      </c>
      <c r="AH7" s="163">
        <v>74.337165857408294</v>
      </c>
      <c r="AI7" s="163">
        <v>84.014851850451805</v>
      </c>
      <c r="AJ7" s="163">
        <v>86.611042770700607</v>
      </c>
      <c r="AK7" s="163">
        <v>83.935585441504998</v>
      </c>
      <c r="AL7" s="169">
        <v>80.573820189244799</v>
      </c>
      <c r="AM7" s="163"/>
      <c r="AN7" s="170">
        <v>109.43770741455999</v>
      </c>
      <c r="AO7" s="171">
        <v>120.556760737104</v>
      </c>
      <c r="AP7" s="172">
        <v>114.997234075832</v>
      </c>
      <c r="AQ7" s="163"/>
      <c r="AR7" s="173">
        <v>90.409235271952198</v>
      </c>
      <c r="AS7" s="146"/>
      <c r="AT7" s="147">
        <v>29.2989229391771</v>
      </c>
      <c r="AU7" s="141">
        <v>43.685086717783697</v>
      </c>
      <c r="AV7" s="141">
        <v>48.130273117911102</v>
      </c>
      <c r="AW7" s="141">
        <v>47.464509769243698</v>
      </c>
      <c r="AX7" s="141">
        <v>37.549286014250796</v>
      </c>
      <c r="AY7" s="148">
        <v>41.150468384881897</v>
      </c>
      <c r="AZ7" s="141"/>
      <c r="BA7" s="149">
        <v>20.9523541408632</v>
      </c>
      <c r="BB7" s="150">
        <v>20.627132428170398</v>
      </c>
      <c r="BC7" s="151">
        <v>20.781663497478601</v>
      </c>
      <c r="BD7" s="141"/>
      <c r="BE7" s="152">
        <v>32.998502133071497</v>
      </c>
    </row>
    <row r="8" spans="1:57" x14ac:dyDescent="0.2">
      <c r="A8" s="24" t="s">
        <v>19</v>
      </c>
      <c r="B8" s="44" t="str">
        <f t="shared" ref="B8:B43" si="0">TRIM(A8)</f>
        <v>Norfolk/Virginia Beach, VA</v>
      </c>
      <c r="C8" s="12"/>
      <c r="D8" s="28" t="s">
        <v>16</v>
      </c>
      <c r="E8" s="31" t="s">
        <v>17</v>
      </c>
      <c r="F8" s="12"/>
      <c r="G8" s="168">
        <v>86.688453582839998</v>
      </c>
      <c r="H8" s="163">
        <v>97.220647181918096</v>
      </c>
      <c r="I8" s="163">
        <v>100.543100798805</v>
      </c>
      <c r="J8" s="163">
        <v>109.93314444764501</v>
      </c>
      <c r="K8" s="163">
        <v>112.089577405583</v>
      </c>
      <c r="L8" s="169">
        <v>101.294984683358</v>
      </c>
      <c r="M8" s="163"/>
      <c r="N8" s="170">
        <v>162.35111473731001</v>
      </c>
      <c r="O8" s="171">
        <v>173.326319365145</v>
      </c>
      <c r="P8" s="172">
        <v>167.838717051228</v>
      </c>
      <c r="Q8" s="163"/>
      <c r="R8" s="173">
        <v>120.307479645607</v>
      </c>
      <c r="S8" s="146"/>
      <c r="T8" s="147">
        <v>4.1299641776034903</v>
      </c>
      <c r="U8" s="141">
        <v>8.3251665172728906</v>
      </c>
      <c r="V8" s="141">
        <v>5.2033219585147599</v>
      </c>
      <c r="W8" s="141">
        <v>10.119498358165099</v>
      </c>
      <c r="X8" s="141">
        <v>4.4073793002002599</v>
      </c>
      <c r="Y8" s="148">
        <v>6.4563952363504997</v>
      </c>
      <c r="Z8" s="141"/>
      <c r="AA8" s="149">
        <v>-0.918543468680182</v>
      </c>
      <c r="AB8" s="150">
        <v>-0.16629033963405501</v>
      </c>
      <c r="AC8" s="151">
        <v>-0.53154026992398296</v>
      </c>
      <c r="AD8" s="141"/>
      <c r="AE8" s="152">
        <v>3.5565647685160799</v>
      </c>
      <c r="AF8" s="97"/>
      <c r="AG8" s="168">
        <v>92.201000936587107</v>
      </c>
      <c r="AH8" s="163">
        <v>77.795222742039002</v>
      </c>
      <c r="AI8" s="163">
        <v>81.727066289411894</v>
      </c>
      <c r="AJ8" s="163">
        <v>86.928041667921804</v>
      </c>
      <c r="AK8" s="163">
        <v>88.239307301660006</v>
      </c>
      <c r="AL8" s="169">
        <v>85.378260676843098</v>
      </c>
      <c r="AM8" s="163"/>
      <c r="AN8" s="170">
        <v>141.966009486264</v>
      </c>
      <c r="AO8" s="171">
        <v>163.80060261353501</v>
      </c>
      <c r="AP8" s="172">
        <v>152.8833060499</v>
      </c>
      <c r="AQ8" s="163"/>
      <c r="AR8" s="173">
        <v>104.666661568428</v>
      </c>
      <c r="AS8" s="146"/>
      <c r="AT8" s="147">
        <v>8.6291948194444394</v>
      </c>
      <c r="AU8" s="141">
        <v>12.4425240403543</v>
      </c>
      <c r="AV8" s="141">
        <v>10.909655852671101</v>
      </c>
      <c r="AW8" s="141">
        <v>15.3143351618794</v>
      </c>
      <c r="AX8" s="141">
        <v>8.9036978203422805</v>
      </c>
      <c r="AY8" s="148">
        <v>11.1232898814722</v>
      </c>
      <c r="AZ8" s="141"/>
      <c r="BA8" s="149">
        <v>0.58999426209023098</v>
      </c>
      <c r="BB8" s="150">
        <v>2.51690981979357</v>
      </c>
      <c r="BC8" s="151">
        <v>1.61315185843137</v>
      </c>
      <c r="BD8" s="141"/>
      <c r="BE8" s="152">
        <v>6.9473125201700796</v>
      </c>
    </row>
    <row r="9" spans="1:57" ht="14.25" x14ac:dyDescent="0.25">
      <c r="A9" s="24" t="s">
        <v>20</v>
      </c>
      <c r="B9" s="79" t="s">
        <v>72</v>
      </c>
      <c r="C9" s="12"/>
      <c r="D9" s="28" t="s">
        <v>16</v>
      </c>
      <c r="E9" s="31" t="s">
        <v>17</v>
      </c>
      <c r="F9" s="12"/>
      <c r="G9" s="168">
        <v>53.7198690477247</v>
      </c>
      <c r="H9" s="163">
        <v>66.843511849056597</v>
      </c>
      <c r="I9" s="163">
        <v>73.534527782463897</v>
      </c>
      <c r="J9" s="163">
        <v>71.697851809100897</v>
      </c>
      <c r="K9" s="163">
        <v>70.965123653717995</v>
      </c>
      <c r="L9" s="169">
        <v>67.352176828412794</v>
      </c>
      <c r="M9" s="163"/>
      <c r="N9" s="170">
        <v>85.439316625971102</v>
      </c>
      <c r="O9" s="171">
        <v>90.587234601553803</v>
      </c>
      <c r="P9" s="172">
        <v>88.013275613762403</v>
      </c>
      <c r="Q9" s="163"/>
      <c r="R9" s="173">
        <v>73.255347909941307</v>
      </c>
      <c r="S9" s="146"/>
      <c r="T9" s="147">
        <v>28.963652184891998</v>
      </c>
      <c r="U9" s="141">
        <v>36.616617894005302</v>
      </c>
      <c r="V9" s="141">
        <v>40.093602565675802</v>
      </c>
      <c r="W9" s="141">
        <v>34.719620787566299</v>
      </c>
      <c r="X9" s="141">
        <v>32.808191115063998</v>
      </c>
      <c r="Y9" s="148">
        <v>34.851736578165799</v>
      </c>
      <c r="Z9" s="141"/>
      <c r="AA9" s="149">
        <v>11.482465450844799</v>
      </c>
      <c r="AB9" s="150">
        <v>13.2451928342137</v>
      </c>
      <c r="AC9" s="151">
        <v>12.3826957849978</v>
      </c>
      <c r="AD9" s="141"/>
      <c r="AE9" s="152">
        <v>26.1910103651269</v>
      </c>
      <c r="AF9" s="97"/>
      <c r="AG9" s="168">
        <v>59.603839693673599</v>
      </c>
      <c r="AH9" s="163">
        <v>57.439716871254099</v>
      </c>
      <c r="AI9" s="163">
        <v>66.696639793562696</v>
      </c>
      <c r="AJ9" s="163">
        <v>66.720397345172003</v>
      </c>
      <c r="AK9" s="163">
        <v>64.911297874583695</v>
      </c>
      <c r="AL9" s="169">
        <v>63.074378315649199</v>
      </c>
      <c r="AM9" s="163"/>
      <c r="AN9" s="170">
        <v>87.745043486126505</v>
      </c>
      <c r="AO9" s="171">
        <v>95.518877095449497</v>
      </c>
      <c r="AP9" s="172">
        <v>91.631960290788001</v>
      </c>
      <c r="AQ9" s="163"/>
      <c r="AR9" s="173">
        <v>71.233687451403199</v>
      </c>
      <c r="AS9" s="146"/>
      <c r="AT9" s="147">
        <v>18.889022906900699</v>
      </c>
      <c r="AU9" s="141">
        <v>32.690928365348299</v>
      </c>
      <c r="AV9" s="141">
        <v>37.713436482030197</v>
      </c>
      <c r="AW9" s="141">
        <v>34.417771744785</v>
      </c>
      <c r="AX9" s="141">
        <v>28.544758670932499</v>
      </c>
      <c r="AY9" s="148">
        <v>30.325714274404898</v>
      </c>
      <c r="AZ9" s="141"/>
      <c r="BA9" s="149">
        <v>15.9063211163799</v>
      </c>
      <c r="BB9" s="150">
        <v>12.816807184644899</v>
      </c>
      <c r="BC9" s="151">
        <v>14.275220853595799</v>
      </c>
      <c r="BD9" s="141"/>
      <c r="BE9" s="152">
        <v>23.928358233864099</v>
      </c>
    </row>
    <row r="10" spans="1:57" x14ac:dyDescent="0.2">
      <c r="A10" s="24" t="s">
        <v>21</v>
      </c>
      <c r="B10" s="44" t="str">
        <f t="shared" si="0"/>
        <v>Virginia Area</v>
      </c>
      <c r="C10" s="12"/>
      <c r="D10" s="28" t="s">
        <v>16</v>
      </c>
      <c r="E10" s="31" t="s">
        <v>17</v>
      </c>
      <c r="F10" s="12"/>
      <c r="G10" s="168">
        <v>50.033898738933303</v>
      </c>
      <c r="H10" s="163">
        <v>63.5378378695723</v>
      </c>
      <c r="I10" s="163">
        <v>68.131686353709199</v>
      </c>
      <c r="J10" s="163">
        <v>71.580384425709696</v>
      </c>
      <c r="K10" s="163">
        <v>72.464365591902805</v>
      </c>
      <c r="L10" s="169">
        <v>65.149634595965495</v>
      </c>
      <c r="M10" s="163"/>
      <c r="N10" s="170">
        <v>101.753638306366</v>
      </c>
      <c r="O10" s="171">
        <v>102.377809924148</v>
      </c>
      <c r="P10" s="172">
        <v>102.065724115257</v>
      </c>
      <c r="Q10" s="163"/>
      <c r="R10" s="173">
        <v>75.697088744334494</v>
      </c>
      <c r="S10" s="146"/>
      <c r="T10" s="147">
        <v>10.7485294094027</v>
      </c>
      <c r="U10" s="141">
        <v>18.948662039969602</v>
      </c>
      <c r="V10" s="141">
        <v>19.963716195981501</v>
      </c>
      <c r="W10" s="141">
        <v>24.2385450967903</v>
      </c>
      <c r="X10" s="141">
        <v>18.410779025334001</v>
      </c>
      <c r="Y10" s="148">
        <v>18.799298744636602</v>
      </c>
      <c r="Z10" s="141"/>
      <c r="AA10" s="149">
        <v>16.334381506072301</v>
      </c>
      <c r="AB10" s="150">
        <v>17.497426264049199</v>
      </c>
      <c r="AC10" s="151">
        <v>16.914789579794299</v>
      </c>
      <c r="AD10" s="141"/>
      <c r="AE10" s="152">
        <v>18.066158711651401</v>
      </c>
      <c r="AF10" s="97"/>
      <c r="AG10" s="168">
        <v>56.0012454500622</v>
      </c>
      <c r="AH10" s="163">
        <v>54.596828018223199</v>
      </c>
      <c r="AI10" s="163">
        <v>61.492275673390701</v>
      </c>
      <c r="AJ10" s="163">
        <v>65.616745649672396</v>
      </c>
      <c r="AK10" s="163">
        <v>68.184831153277102</v>
      </c>
      <c r="AL10" s="169">
        <v>61.178385188925098</v>
      </c>
      <c r="AM10" s="163"/>
      <c r="AN10" s="170">
        <v>97.4887779747786</v>
      </c>
      <c r="AO10" s="171">
        <v>102.70959755066499</v>
      </c>
      <c r="AP10" s="172">
        <v>100.099187762722</v>
      </c>
      <c r="AQ10" s="163"/>
      <c r="AR10" s="173">
        <v>72.298614495724294</v>
      </c>
      <c r="AS10" s="146"/>
      <c r="AT10" s="147">
        <v>16.3540695273125</v>
      </c>
      <c r="AU10" s="141">
        <v>18.744802519622699</v>
      </c>
      <c r="AV10" s="141">
        <v>18.433004050700799</v>
      </c>
      <c r="AW10" s="141">
        <v>20.1383616493696</v>
      </c>
      <c r="AX10" s="141">
        <v>17.910605315526801</v>
      </c>
      <c r="AY10" s="148">
        <v>18.344935635797999</v>
      </c>
      <c r="AZ10" s="141"/>
      <c r="BA10" s="149">
        <v>17.1014093748642</v>
      </c>
      <c r="BB10" s="150">
        <v>15.7233054589367</v>
      </c>
      <c r="BC10" s="151">
        <v>16.390313021950899</v>
      </c>
      <c r="BD10" s="141"/>
      <c r="BE10" s="152">
        <v>17.564060065684199</v>
      </c>
    </row>
    <row r="11" spans="1:57" x14ac:dyDescent="0.2">
      <c r="A11" s="41" t="s">
        <v>22</v>
      </c>
      <c r="B11" s="44" t="str">
        <f t="shared" si="0"/>
        <v>Washington, DC</v>
      </c>
      <c r="C11" s="12"/>
      <c r="D11" s="28" t="s">
        <v>16</v>
      </c>
      <c r="E11" s="31" t="s">
        <v>17</v>
      </c>
      <c r="F11" s="12"/>
      <c r="G11" s="168">
        <v>103.925739299261</v>
      </c>
      <c r="H11" s="163">
        <v>136.61456477969301</v>
      </c>
      <c r="I11" s="163">
        <v>152.7154277599</v>
      </c>
      <c r="J11" s="163">
        <v>147.14631671670199</v>
      </c>
      <c r="K11" s="163">
        <v>135.016036636884</v>
      </c>
      <c r="L11" s="169">
        <v>135.083617038488</v>
      </c>
      <c r="M11" s="163"/>
      <c r="N11" s="170">
        <v>140.778524547432</v>
      </c>
      <c r="O11" s="171">
        <v>145.159196343502</v>
      </c>
      <c r="P11" s="172">
        <v>142.96886044546699</v>
      </c>
      <c r="Q11" s="163"/>
      <c r="R11" s="173">
        <v>137.336543726196</v>
      </c>
      <c r="S11" s="146"/>
      <c r="T11" s="147">
        <v>113.93753300651601</v>
      </c>
      <c r="U11" s="141">
        <v>163.18238904681999</v>
      </c>
      <c r="V11" s="141">
        <v>171.27056051195299</v>
      </c>
      <c r="W11" s="141">
        <v>159.042967015779</v>
      </c>
      <c r="X11" s="141">
        <v>132.19822356863801</v>
      </c>
      <c r="Y11" s="148">
        <v>148.559118800193</v>
      </c>
      <c r="Z11" s="141"/>
      <c r="AA11" s="149">
        <v>84.832822983455102</v>
      </c>
      <c r="AB11" s="150">
        <v>78.622524999411596</v>
      </c>
      <c r="AC11" s="151">
        <v>81.627071156259106</v>
      </c>
      <c r="AD11" s="141"/>
      <c r="AE11" s="152">
        <v>124.006315110944</v>
      </c>
      <c r="AF11" s="97"/>
      <c r="AG11" s="168">
        <v>100.574661732473</v>
      </c>
      <c r="AH11" s="163">
        <v>114.97540357170099</v>
      </c>
      <c r="AI11" s="163">
        <v>131.66740459784501</v>
      </c>
      <c r="AJ11" s="163">
        <v>132.16268716592501</v>
      </c>
      <c r="AK11" s="163">
        <v>118.691200812234</v>
      </c>
      <c r="AL11" s="169">
        <v>119.61592969138</v>
      </c>
      <c r="AM11" s="163"/>
      <c r="AN11" s="170">
        <v>126.695823669493</v>
      </c>
      <c r="AO11" s="171">
        <v>138.71784026948501</v>
      </c>
      <c r="AP11" s="172">
        <v>132.706831969489</v>
      </c>
      <c r="AQ11" s="163"/>
      <c r="AR11" s="173">
        <v>123.357330496519</v>
      </c>
      <c r="AS11" s="146"/>
      <c r="AT11" s="147">
        <v>100.75268430972601</v>
      </c>
      <c r="AU11" s="141">
        <v>149.154334823715</v>
      </c>
      <c r="AV11" s="141">
        <v>167.62160394444501</v>
      </c>
      <c r="AW11" s="141">
        <v>161.84786180120099</v>
      </c>
      <c r="AX11" s="141">
        <v>130.56578777980999</v>
      </c>
      <c r="AY11" s="148">
        <v>141.74633660228901</v>
      </c>
      <c r="AZ11" s="141"/>
      <c r="BA11" s="149">
        <v>85.431163027594295</v>
      </c>
      <c r="BB11" s="150">
        <v>78.454973525523698</v>
      </c>
      <c r="BC11" s="151">
        <v>81.718397252347998</v>
      </c>
      <c r="BD11" s="141"/>
      <c r="BE11" s="152">
        <v>119.45338671454</v>
      </c>
    </row>
    <row r="12" spans="1:57" x14ac:dyDescent="0.2">
      <c r="A12" s="24" t="s">
        <v>23</v>
      </c>
      <c r="B12" s="44" t="str">
        <f t="shared" si="0"/>
        <v>Arlington, VA</v>
      </c>
      <c r="C12" s="12"/>
      <c r="D12" s="28" t="s">
        <v>16</v>
      </c>
      <c r="E12" s="31" t="s">
        <v>17</v>
      </c>
      <c r="F12" s="12"/>
      <c r="G12" s="168">
        <v>118.667719316309</v>
      </c>
      <c r="H12" s="163">
        <v>158.209613879736</v>
      </c>
      <c r="I12" s="163">
        <v>188.984238056013</v>
      </c>
      <c r="J12" s="163">
        <v>184.954118616144</v>
      </c>
      <c r="K12" s="163">
        <v>176.09951503294801</v>
      </c>
      <c r="L12" s="169">
        <v>165.38304098022999</v>
      </c>
      <c r="M12" s="163"/>
      <c r="N12" s="170">
        <v>150.17969831136699</v>
      </c>
      <c r="O12" s="171">
        <v>144.120600288303</v>
      </c>
      <c r="P12" s="172">
        <v>147.15014929983499</v>
      </c>
      <c r="Q12" s="163"/>
      <c r="R12" s="173">
        <v>160.17364335726</v>
      </c>
      <c r="S12" s="146"/>
      <c r="T12" s="147">
        <v>149.56371269712</v>
      </c>
      <c r="U12" s="141">
        <v>188.685608490438</v>
      </c>
      <c r="V12" s="141">
        <v>215.13522253267601</v>
      </c>
      <c r="W12" s="141">
        <v>217.43263185071999</v>
      </c>
      <c r="X12" s="141">
        <v>202.32819838509999</v>
      </c>
      <c r="Y12" s="148">
        <v>196.55951112373299</v>
      </c>
      <c r="Z12" s="141"/>
      <c r="AA12" s="149">
        <v>154.67890110471799</v>
      </c>
      <c r="AB12" s="150">
        <v>126.015853061082</v>
      </c>
      <c r="AC12" s="151">
        <v>139.78718338364101</v>
      </c>
      <c r="AD12" s="141"/>
      <c r="AE12" s="152">
        <v>179.20789098696301</v>
      </c>
      <c r="AF12" s="97"/>
      <c r="AG12" s="168">
        <v>113.51108628500801</v>
      </c>
      <c r="AH12" s="163">
        <v>138.62053799423299</v>
      </c>
      <c r="AI12" s="163">
        <v>164.03422492792399</v>
      </c>
      <c r="AJ12" s="163">
        <v>164.99007078871401</v>
      </c>
      <c r="AK12" s="163">
        <v>144.78113905477699</v>
      </c>
      <c r="AL12" s="169">
        <v>145.18741181013101</v>
      </c>
      <c r="AM12" s="163"/>
      <c r="AN12" s="170">
        <v>127.591404448105</v>
      </c>
      <c r="AO12" s="171">
        <v>130.617440022652</v>
      </c>
      <c r="AP12" s="172">
        <v>129.104422235378</v>
      </c>
      <c r="AQ12" s="163"/>
      <c r="AR12" s="173">
        <v>140.59227193162999</v>
      </c>
      <c r="AS12" s="146"/>
      <c r="AT12" s="147">
        <v>154.556595595971</v>
      </c>
      <c r="AU12" s="141">
        <v>213.37586417959699</v>
      </c>
      <c r="AV12" s="141">
        <v>244.43471842461301</v>
      </c>
      <c r="AW12" s="141">
        <v>227.12627121541399</v>
      </c>
      <c r="AX12" s="141">
        <v>181.71980122374001</v>
      </c>
      <c r="AY12" s="148">
        <v>204.65898839464799</v>
      </c>
      <c r="AZ12" s="141"/>
      <c r="BA12" s="149">
        <v>129.577955717267</v>
      </c>
      <c r="BB12" s="150">
        <v>110.532191797374</v>
      </c>
      <c r="BC12" s="151">
        <v>119.53163473339499</v>
      </c>
      <c r="BD12" s="141"/>
      <c r="BE12" s="152">
        <v>176.52577945517899</v>
      </c>
    </row>
    <row r="13" spans="1:57" x14ac:dyDescent="0.2">
      <c r="A13" s="24" t="s">
        <v>24</v>
      </c>
      <c r="B13" s="44" t="str">
        <f t="shared" si="0"/>
        <v>Suburban Virginia Area</v>
      </c>
      <c r="C13" s="12"/>
      <c r="D13" s="28" t="s">
        <v>16</v>
      </c>
      <c r="E13" s="31" t="s">
        <v>17</v>
      </c>
      <c r="F13" s="12"/>
      <c r="G13" s="168">
        <v>67.708257756563199</v>
      </c>
      <c r="H13" s="163">
        <v>91.101381440404296</v>
      </c>
      <c r="I13" s="163">
        <v>89.191497964340797</v>
      </c>
      <c r="J13" s="163">
        <v>94.253629088867001</v>
      </c>
      <c r="K13" s="163">
        <v>112.783807384528</v>
      </c>
      <c r="L13" s="169">
        <v>91.007714726940804</v>
      </c>
      <c r="M13" s="163"/>
      <c r="N13" s="170">
        <v>129.81867892741801</v>
      </c>
      <c r="O13" s="171">
        <v>143.23445739154801</v>
      </c>
      <c r="P13" s="172">
        <v>136.52656815948299</v>
      </c>
      <c r="Q13" s="163"/>
      <c r="R13" s="173">
        <v>104.013101421953</v>
      </c>
      <c r="S13" s="146"/>
      <c r="T13" s="147">
        <v>6.4758390207188699</v>
      </c>
      <c r="U13" s="141">
        <v>34.822567610463203</v>
      </c>
      <c r="V13" s="141">
        <v>22.092003996619699</v>
      </c>
      <c r="W13" s="141">
        <v>23.3831093411494</v>
      </c>
      <c r="X13" s="141">
        <v>40.281316655846801</v>
      </c>
      <c r="Y13" s="148">
        <v>26.048207888585001</v>
      </c>
      <c r="Z13" s="141"/>
      <c r="AA13" s="149">
        <v>13.0072279273069</v>
      </c>
      <c r="AB13" s="150">
        <v>19.595514846036501</v>
      </c>
      <c r="AC13" s="151">
        <v>16.370012373651299</v>
      </c>
      <c r="AD13" s="141"/>
      <c r="AE13" s="152">
        <v>22.235685469831001</v>
      </c>
      <c r="AF13" s="97"/>
      <c r="AG13" s="168">
        <v>77.277156394777407</v>
      </c>
      <c r="AH13" s="163">
        <v>77.1948213533623</v>
      </c>
      <c r="AI13" s="163">
        <v>80.8011698020496</v>
      </c>
      <c r="AJ13" s="163">
        <v>83.175667906780802</v>
      </c>
      <c r="AK13" s="163">
        <v>91.723036992839994</v>
      </c>
      <c r="AL13" s="169">
        <v>82.034370489962001</v>
      </c>
      <c r="AM13" s="163"/>
      <c r="AN13" s="170">
        <v>128.51640144601899</v>
      </c>
      <c r="AO13" s="171">
        <v>152.76530569984499</v>
      </c>
      <c r="AP13" s="172">
        <v>140.640853572932</v>
      </c>
      <c r="AQ13" s="163"/>
      <c r="AR13" s="173">
        <v>98.779079942239406</v>
      </c>
      <c r="AS13" s="146"/>
      <c r="AT13" s="147">
        <v>12.012125961441701</v>
      </c>
      <c r="AU13" s="141">
        <v>24.076187134842201</v>
      </c>
      <c r="AV13" s="141">
        <v>21.7860800822437</v>
      </c>
      <c r="AW13" s="141">
        <v>19.7282547591544</v>
      </c>
      <c r="AX13" s="141">
        <v>25.322301921226099</v>
      </c>
      <c r="AY13" s="148">
        <v>20.556681634619601</v>
      </c>
      <c r="AZ13" s="141"/>
      <c r="BA13" s="149">
        <v>17.047470973350801</v>
      </c>
      <c r="BB13" s="150">
        <v>24.9880146552936</v>
      </c>
      <c r="BC13" s="151">
        <v>21.230361654574299</v>
      </c>
      <c r="BD13" s="141"/>
      <c r="BE13" s="152">
        <v>20.807317606692301</v>
      </c>
    </row>
    <row r="14" spans="1:57" x14ac:dyDescent="0.2">
      <c r="A14" s="24" t="s">
        <v>25</v>
      </c>
      <c r="B14" s="44" t="str">
        <f t="shared" si="0"/>
        <v>Alexandria, VA</v>
      </c>
      <c r="C14" s="12"/>
      <c r="D14" s="28" t="s">
        <v>16</v>
      </c>
      <c r="E14" s="31" t="s">
        <v>17</v>
      </c>
      <c r="F14" s="12"/>
      <c r="G14" s="168">
        <v>89.938543109625002</v>
      </c>
      <c r="H14" s="163">
        <v>113.594018390255</v>
      </c>
      <c r="I14" s="163">
        <v>124.679620253164</v>
      </c>
      <c r="J14" s="163">
        <v>119.057378791497</v>
      </c>
      <c r="K14" s="163">
        <v>112.78943635060899</v>
      </c>
      <c r="L14" s="169">
        <v>112.01179937902999</v>
      </c>
      <c r="M14" s="163"/>
      <c r="N14" s="170">
        <v>119.421804394554</v>
      </c>
      <c r="O14" s="171">
        <v>126.573233818963</v>
      </c>
      <c r="P14" s="172">
        <v>122.997519106759</v>
      </c>
      <c r="Q14" s="163"/>
      <c r="R14" s="173">
        <v>115.15057644409499</v>
      </c>
      <c r="S14" s="146"/>
      <c r="T14" s="147">
        <v>79.682496887727098</v>
      </c>
      <c r="U14" s="141">
        <v>119.603121882127</v>
      </c>
      <c r="V14" s="141">
        <v>124.662400905038</v>
      </c>
      <c r="W14" s="141">
        <v>116.959279327975</v>
      </c>
      <c r="X14" s="141">
        <v>103.290962091271</v>
      </c>
      <c r="Y14" s="148">
        <v>109.26242282938701</v>
      </c>
      <c r="Z14" s="141"/>
      <c r="AA14" s="149">
        <v>70.663598320096796</v>
      </c>
      <c r="AB14" s="150">
        <v>69.035797134853496</v>
      </c>
      <c r="AC14" s="151">
        <v>69.822140186241597</v>
      </c>
      <c r="AD14" s="141"/>
      <c r="AE14" s="152">
        <v>95.412116217650507</v>
      </c>
      <c r="AF14" s="97"/>
      <c r="AG14" s="168">
        <v>88.407036362550699</v>
      </c>
      <c r="AH14" s="163">
        <v>99.610382732266501</v>
      </c>
      <c r="AI14" s="163">
        <v>115.33986177454</v>
      </c>
      <c r="AJ14" s="163">
        <v>116.429080785765</v>
      </c>
      <c r="AK14" s="163">
        <v>107.337118760449</v>
      </c>
      <c r="AL14" s="169">
        <v>105.424696083114</v>
      </c>
      <c r="AM14" s="163"/>
      <c r="AN14" s="170">
        <v>115.201958442799</v>
      </c>
      <c r="AO14" s="171">
        <v>127.209768032003</v>
      </c>
      <c r="AP14" s="172">
        <v>121.205863237401</v>
      </c>
      <c r="AQ14" s="163"/>
      <c r="AR14" s="173">
        <v>109.93360098433899</v>
      </c>
      <c r="AS14" s="146"/>
      <c r="AT14" s="147">
        <v>82.924958381575806</v>
      </c>
      <c r="AU14" s="141">
        <v>117.157720439179</v>
      </c>
      <c r="AV14" s="141">
        <v>129.94895992191999</v>
      </c>
      <c r="AW14" s="141">
        <v>126.97156003865101</v>
      </c>
      <c r="AX14" s="141">
        <v>104.32469771618899</v>
      </c>
      <c r="AY14" s="148">
        <v>112.388764288281</v>
      </c>
      <c r="AZ14" s="141"/>
      <c r="BA14" s="149">
        <v>76.133601371188107</v>
      </c>
      <c r="BB14" s="150">
        <v>68.382155143686205</v>
      </c>
      <c r="BC14" s="151">
        <v>71.979004015586796</v>
      </c>
      <c r="BD14" s="141"/>
      <c r="BE14" s="152">
        <v>97.751630317344706</v>
      </c>
    </row>
    <row r="15" spans="1:57" x14ac:dyDescent="0.2">
      <c r="A15" s="24" t="s">
        <v>26</v>
      </c>
      <c r="B15" s="44" t="str">
        <f t="shared" si="0"/>
        <v>Fairfax/Tysons Corner, VA</v>
      </c>
      <c r="C15" s="12"/>
      <c r="D15" s="28" t="s">
        <v>16</v>
      </c>
      <c r="E15" s="31" t="s">
        <v>17</v>
      </c>
      <c r="F15" s="12"/>
      <c r="G15" s="168">
        <v>79.633825074217796</v>
      </c>
      <c r="H15" s="163">
        <v>112.97547385247699</v>
      </c>
      <c r="I15" s="163">
        <v>139.08707010732999</v>
      </c>
      <c r="J15" s="163">
        <v>126.40757478876399</v>
      </c>
      <c r="K15" s="163">
        <v>99.642599908654901</v>
      </c>
      <c r="L15" s="169">
        <v>111.549308746289</v>
      </c>
      <c r="M15" s="163"/>
      <c r="N15" s="170">
        <v>95.924463347796305</v>
      </c>
      <c r="O15" s="171">
        <v>101.380005709065</v>
      </c>
      <c r="P15" s="172">
        <v>98.652234528431094</v>
      </c>
      <c r="Q15" s="163"/>
      <c r="R15" s="173">
        <v>107.86443039832901</v>
      </c>
      <c r="S15" s="146"/>
      <c r="T15" s="147">
        <v>77.787847183321603</v>
      </c>
      <c r="U15" s="141">
        <v>110.88769161100301</v>
      </c>
      <c r="V15" s="141">
        <v>137.80187795682701</v>
      </c>
      <c r="W15" s="141">
        <v>116.531489924718</v>
      </c>
      <c r="X15" s="141">
        <v>82.070645378031003</v>
      </c>
      <c r="Y15" s="148">
        <v>106.605442111429</v>
      </c>
      <c r="Z15" s="141"/>
      <c r="AA15" s="149">
        <v>56.2097006908891</v>
      </c>
      <c r="AB15" s="150">
        <v>56.067523446329098</v>
      </c>
      <c r="AC15" s="151">
        <v>56.136614100704897</v>
      </c>
      <c r="AD15" s="141"/>
      <c r="AE15" s="152">
        <v>90.513623532504695</v>
      </c>
      <c r="AF15" s="97"/>
      <c r="AG15" s="168">
        <v>77.975692795158693</v>
      </c>
      <c r="AH15" s="163">
        <v>96.455657684402794</v>
      </c>
      <c r="AI15" s="163">
        <v>121.01317738068001</v>
      </c>
      <c r="AJ15" s="163">
        <v>117.946433261018</v>
      </c>
      <c r="AK15" s="163">
        <v>95.247571648778205</v>
      </c>
      <c r="AL15" s="169">
        <v>101.727706554007</v>
      </c>
      <c r="AM15" s="163"/>
      <c r="AN15" s="170">
        <v>90.906254852705999</v>
      </c>
      <c r="AO15" s="171">
        <v>101.84264358300901</v>
      </c>
      <c r="AP15" s="172">
        <v>96.374449217857901</v>
      </c>
      <c r="AQ15" s="163"/>
      <c r="AR15" s="173">
        <v>100.198204457964</v>
      </c>
      <c r="AS15" s="146"/>
      <c r="AT15" s="147">
        <v>71.718278368752905</v>
      </c>
      <c r="AU15" s="141">
        <v>100.371987280239</v>
      </c>
      <c r="AV15" s="141">
        <v>123.397079527312</v>
      </c>
      <c r="AW15" s="141">
        <v>117.309368602676</v>
      </c>
      <c r="AX15" s="141">
        <v>91.797579150880097</v>
      </c>
      <c r="AY15" s="148">
        <v>102.11884055069901</v>
      </c>
      <c r="AZ15" s="141"/>
      <c r="BA15" s="149">
        <v>60.7471817906738</v>
      </c>
      <c r="BB15" s="150">
        <v>61.3013996969961</v>
      </c>
      <c r="BC15" s="151">
        <v>61.039538249782296</v>
      </c>
      <c r="BD15" s="141"/>
      <c r="BE15" s="152">
        <v>88.878276713708701</v>
      </c>
    </row>
    <row r="16" spans="1:57" x14ac:dyDescent="0.2">
      <c r="A16" s="24" t="s">
        <v>27</v>
      </c>
      <c r="B16" s="44" t="str">
        <f t="shared" si="0"/>
        <v>I-95 Fredericksburg, VA</v>
      </c>
      <c r="C16" s="12"/>
      <c r="D16" s="28" t="s">
        <v>16</v>
      </c>
      <c r="E16" s="31" t="s">
        <v>17</v>
      </c>
      <c r="F16" s="12"/>
      <c r="G16" s="168">
        <v>60.9597669765799</v>
      </c>
      <c r="H16" s="163">
        <v>71.886637636812907</v>
      </c>
      <c r="I16" s="163">
        <v>78.215960927386107</v>
      </c>
      <c r="J16" s="163">
        <v>75.200095327762696</v>
      </c>
      <c r="K16" s="163">
        <v>69.814293279981101</v>
      </c>
      <c r="L16" s="169">
        <v>71.215350829704605</v>
      </c>
      <c r="M16" s="163"/>
      <c r="N16" s="170">
        <v>86.437361421678204</v>
      </c>
      <c r="O16" s="171">
        <v>89.434402730375396</v>
      </c>
      <c r="P16" s="172">
        <v>87.9358820760268</v>
      </c>
      <c r="Q16" s="163"/>
      <c r="R16" s="173">
        <v>75.992645471510897</v>
      </c>
      <c r="S16" s="146"/>
      <c r="T16" s="147">
        <v>31.691120792073001</v>
      </c>
      <c r="U16" s="141">
        <v>51.159828551540102</v>
      </c>
      <c r="V16" s="141">
        <v>58.199971758640501</v>
      </c>
      <c r="W16" s="141">
        <v>46.415471314814098</v>
      </c>
      <c r="X16" s="141">
        <v>23.395131382928302</v>
      </c>
      <c r="Y16" s="148">
        <v>41.7353720762191</v>
      </c>
      <c r="Z16" s="141"/>
      <c r="AA16" s="149">
        <v>13.1595585005344</v>
      </c>
      <c r="AB16" s="150">
        <v>16.6714919459851</v>
      </c>
      <c r="AC16" s="151">
        <v>14.918617512882699</v>
      </c>
      <c r="AD16" s="141"/>
      <c r="AE16" s="152">
        <v>31.5835512500555</v>
      </c>
      <c r="AF16" s="97"/>
      <c r="AG16" s="168">
        <v>57.270179769330298</v>
      </c>
      <c r="AH16" s="163">
        <v>56.633271154525097</v>
      </c>
      <c r="AI16" s="163">
        <v>62.943973461221603</v>
      </c>
      <c r="AJ16" s="163">
        <v>65.747935447805105</v>
      </c>
      <c r="AK16" s="163">
        <v>67.689236789455094</v>
      </c>
      <c r="AL16" s="169">
        <v>62.056919324467401</v>
      </c>
      <c r="AM16" s="163"/>
      <c r="AN16" s="170">
        <v>87.056843003412894</v>
      </c>
      <c r="AO16" s="171">
        <v>94.498869601035594</v>
      </c>
      <c r="AP16" s="172">
        <v>90.777856302224293</v>
      </c>
      <c r="AQ16" s="163"/>
      <c r="AR16" s="173">
        <v>70.262901318112199</v>
      </c>
      <c r="AS16" s="146"/>
      <c r="AT16" s="147">
        <v>25.632496741270501</v>
      </c>
      <c r="AU16" s="141">
        <v>31.1694866927837</v>
      </c>
      <c r="AV16" s="141">
        <v>34.8632410224225</v>
      </c>
      <c r="AW16" s="141">
        <v>36.213026283940998</v>
      </c>
      <c r="AX16" s="141">
        <v>29.7987699212336</v>
      </c>
      <c r="AY16" s="148">
        <v>31.559459669945898</v>
      </c>
      <c r="AZ16" s="141"/>
      <c r="BA16" s="149">
        <v>22.0515651110106</v>
      </c>
      <c r="BB16" s="150">
        <v>24.655095911398799</v>
      </c>
      <c r="BC16" s="151">
        <v>23.392969720282601</v>
      </c>
      <c r="BD16" s="141"/>
      <c r="BE16" s="152">
        <v>28.4222795852309</v>
      </c>
    </row>
    <row r="17" spans="1:58" x14ac:dyDescent="0.2">
      <c r="A17" s="24" t="s">
        <v>28</v>
      </c>
      <c r="B17" s="44" t="str">
        <f t="shared" si="0"/>
        <v>Dulles Airport Area, VA</v>
      </c>
      <c r="C17" s="12"/>
      <c r="D17" s="28" t="s">
        <v>16</v>
      </c>
      <c r="E17" s="31" t="s">
        <v>17</v>
      </c>
      <c r="F17" s="12"/>
      <c r="G17" s="168">
        <v>80.537753501400502</v>
      </c>
      <c r="H17" s="163">
        <v>113.029792717086</v>
      </c>
      <c r="I17" s="163">
        <v>120.433522875816</v>
      </c>
      <c r="J17" s="163">
        <v>115.28984126984101</v>
      </c>
      <c r="K17" s="163">
        <v>112.724462184873</v>
      </c>
      <c r="L17" s="169">
        <v>108.40307450980301</v>
      </c>
      <c r="M17" s="163"/>
      <c r="N17" s="170">
        <v>100.87118954248299</v>
      </c>
      <c r="O17" s="171">
        <v>100.93004668534</v>
      </c>
      <c r="P17" s="172">
        <v>100.900618113912</v>
      </c>
      <c r="Q17" s="163"/>
      <c r="R17" s="173">
        <v>106.259515539549</v>
      </c>
      <c r="S17" s="146"/>
      <c r="T17" s="147">
        <v>73.328463949280703</v>
      </c>
      <c r="U17" s="141">
        <v>118.916981380742</v>
      </c>
      <c r="V17" s="141">
        <v>114.53128754690999</v>
      </c>
      <c r="W17" s="141">
        <v>99.199446214905606</v>
      </c>
      <c r="X17" s="141">
        <v>112.900128628229</v>
      </c>
      <c r="Y17" s="148">
        <v>104.48902599935199</v>
      </c>
      <c r="Z17" s="141"/>
      <c r="AA17" s="149">
        <v>69.714291495960893</v>
      </c>
      <c r="AB17" s="150">
        <v>72.742352175921695</v>
      </c>
      <c r="AC17" s="151">
        <v>71.215376065829005</v>
      </c>
      <c r="AD17" s="141"/>
      <c r="AE17" s="152">
        <v>94.247356719969801</v>
      </c>
      <c r="AF17" s="97"/>
      <c r="AG17" s="168">
        <v>77.675816059757196</v>
      </c>
      <c r="AH17" s="163">
        <v>96.503360177404204</v>
      </c>
      <c r="AI17" s="163">
        <v>113.26018697478899</v>
      </c>
      <c r="AJ17" s="163">
        <v>113.567264005602</v>
      </c>
      <c r="AK17" s="163">
        <v>99.846981559290299</v>
      </c>
      <c r="AL17" s="169">
        <v>100.17072175536801</v>
      </c>
      <c r="AM17" s="163"/>
      <c r="AN17" s="170">
        <v>92.222120681605901</v>
      </c>
      <c r="AO17" s="171">
        <v>98.881493464052198</v>
      </c>
      <c r="AP17" s="172">
        <v>95.551807072829106</v>
      </c>
      <c r="AQ17" s="163"/>
      <c r="AR17" s="173">
        <v>98.851031846071706</v>
      </c>
      <c r="AS17" s="146"/>
      <c r="AT17" s="147">
        <v>81.779488957288095</v>
      </c>
      <c r="AU17" s="141">
        <v>108.003921435256</v>
      </c>
      <c r="AV17" s="141">
        <v>120.42880296995099</v>
      </c>
      <c r="AW17" s="141">
        <v>105.385814247789</v>
      </c>
      <c r="AX17" s="141">
        <v>98.597259873463003</v>
      </c>
      <c r="AY17" s="148">
        <v>103.534301659908</v>
      </c>
      <c r="AZ17" s="141"/>
      <c r="BA17" s="149">
        <v>66.081795763392606</v>
      </c>
      <c r="BB17" s="150">
        <v>71.296547470257806</v>
      </c>
      <c r="BC17" s="151">
        <v>68.739756491943496</v>
      </c>
      <c r="BD17" s="141"/>
      <c r="BE17" s="152">
        <v>92.567824861950697</v>
      </c>
    </row>
    <row r="18" spans="1:58" x14ac:dyDescent="0.2">
      <c r="A18" s="24" t="s">
        <v>29</v>
      </c>
      <c r="B18" s="44" t="str">
        <f t="shared" si="0"/>
        <v>Williamsburg, VA</v>
      </c>
      <c r="C18" s="12"/>
      <c r="D18" s="28" t="s">
        <v>16</v>
      </c>
      <c r="E18" s="31" t="s">
        <v>17</v>
      </c>
      <c r="F18" s="12"/>
      <c r="G18" s="168">
        <v>74.922900722504593</v>
      </c>
      <c r="H18" s="163">
        <v>87.043548300775996</v>
      </c>
      <c r="I18" s="163">
        <v>76.582170189991899</v>
      </c>
      <c r="J18" s="163">
        <v>80.843094728391705</v>
      </c>
      <c r="K18" s="163">
        <v>90.840960663633894</v>
      </c>
      <c r="L18" s="169">
        <v>82.046534921059603</v>
      </c>
      <c r="M18" s="163"/>
      <c r="N18" s="170">
        <v>160.682233074658</v>
      </c>
      <c r="O18" s="171">
        <v>169.81363526893199</v>
      </c>
      <c r="P18" s="172">
        <v>165.24793417179501</v>
      </c>
      <c r="Q18" s="163"/>
      <c r="R18" s="173">
        <v>105.81836327841199</v>
      </c>
      <c r="S18" s="146"/>
      <c r="T18" s="147">
        <v>40.1068567065983</v>
      </c>
      <c r="U18" s="141">
        <v>25.608767382507999</v>
      </c>
      <c r="V18" s="141">
        <v>0.46970352473788701</v>
      </c>
      <c r="W18" s="141">
        <v>0.54487004431587205</v>
      </c>
      <c r="X18" s="141">
        <v>0.16980441874157501</v>
      </c>
      <c r="Y18" s="148">
        <v>10.8470333518092</v>
      </c>
      <c r="Z18" s="141"/>
      <c r="AA18" s="149">
        <v>12.1741465704688</v>
      </c>
      <c r="AB18" s="150">
        <v>10.5884165649816</v>
      </c>
      <c r="AC18" s="151">
        <v>11.3537366111225</v>
      </c>
      <c r="AD18" s="141"/>
      <c r="AE18" s="152">
        <v>11.072541670767301</v>
      </c>
      <c r="AF18" s="97"/>
      <c r="AG18" s="168">
        <v>81.215740901792799</v>
      </c>
      <c r="AH18" s="163">
        <v>67.187060141824901</v>
      </c>
      <c r="AI18" s="163">
        <v>62.605673334225301</v>
      </c>
      <c r="AJ18" s="163">
        <v>68.769653465346494</v>
      </c>
      <c r="AK18" s="163">
        <v>74.263066965480306</v>
      </c>
      <c r="AL18" s="169">
        <v>70.808238961734006</v>
      </c>
      <c r="AM18" s="163"/>
      <c r="AN18" s="170">
        <v>132.54050173936301</v>
      </c>
      <c r="AO18" s="171">
        <v>158.83240533850599</v>
      </c>
      <c r="AP18" s="172">
        <v>145.68645353893399</v>
      </c>
      <c r="AQ18" s="163"/>
      <c r="AR18" s="173">
        <v>92.202014555220003</v>
      </c>
      <c r="AS18" s="146"/>
      <c r="AT18" s="147">
        <v>22.669208319309998</v>
      </c>
      <c r="AU18" s="141">
        <v>35.335774463968001</v>
      </c>
      <c r="AV18" s="141">
        <v>18.080176410713001</v>
      </c>
      <c r="AW18" s="141">
        <v>22.882581126333299</v>
      </c>
      <c r="AX18" s="141">
        <v>13.002088438624201</v>
      </c>
      <c r="AY18" s="148">
        <v>21.850610711115099</v>
      </c>
      <c r="AZ18" s="141"/>
      <c r="BA18" s="149">
        <v>6.9668364488568999</v>
      </c>
      <c r="BB18" s="150">
        <v>11.5312686520945</v>
      </c>
      <c r="BC18" s="151">
        <v>9.4076106140068507</v>
      </c>
      <c r="BD18" s="141"/>
      <c r="BE18" s="152">
        <v>15.899867271901</v>
      </c>
    </row>
    <row r="19" spans="1:58" x14ac:dyDescent="0.2">
      <c r="A19" s="24" t="s">
        <v>30</v>
      </c>
      <c r="B19" s="44" t="str">
        <f t="shared" si="0"/>
        <v>Virginia Beach, VA</v>
      </c>
      <c r="C19" s="12"/>
      <c r="D19" s="28" t="s">
        <v>16</v>
      </c>
      <c r="E19" s="31" t="s">
        <v>17</v>
      </c>
      <c r="F19" s="12"/>
      <c r="G19" s="168">
        <v>127.23415919902899</v>
      </c>
      <c r="H19" s="163">
        <v>139.70985625404501</v>
      </c>
      <c r="I19" s="163">
        <v>148.42745024271801</v>
      </c>
      <c r="J19" s="163">
        <v>160.31009655339801</v>
      </c>
      <c r="K19" s="163">
        <v>158.590701634304</v>
      </c>
      <c r="L19" s="169">
        <v>146.85445277669899</v>
      </c>
      <c r="M19" s="163"/>
      <c r="N19" s="170">
        <v>229.83415644012899</v>
      </c>
      <c r="O19" s="171">
        <v>260.32283534789599</v>
      </c>
      <c r="P19" s="172">
        <v>245.07849589401201</v>
      </c>
      <c r="Q19" s="163"/>
      <c r="R19" s="173">
        <v>174.918465095931</v>
      </c>
      <c r="S19" s="146"/>
      <c r="T19" s="147">
        <v>-9.3646204684301804</v>
      </c>
      <c r="U19" s="141">
        <v>-1.55125705489494</v>
      </c>
      <c r="V19" s="141">
        <v>-1.7391180484372999</v>
      </c>
      <c r="W19" s="141">
        <v>1.4607310142168399</v>
      </c>
      <c r="X19" s="141">
        <v>-6.4846229571084999</v>
      </c>
      <c r="Y19" s="148">
        <v>-3.5040593603910799</v>
      </c>
      <c r="Z19" s="141"/>
      <c r="AA19" s="149">
        <v>-8.5494455955329904</v>
      </c>
      <c r="AB19" s="150">
        <v>-2.3315518607102499</v>
      </c>
      <c r="AC19" s="151">
        <v>-5.3491462108486996</v>
      </c>
      <c r="AD19" s="141"/>
      <c r="AE19" s="152">
        <v>-4.2512422707497697</v>
      </c>
      <c r="AF19" s="97"/>
      <c r="AG19" s="168">
        <v>135.555871629373</v>
      </c>
      <c r="AH19" s="163">
        <v>101.844262947518</v>
      </c>
      <c r="AI19" s="163">
        <v>106.58100201383201</v>
      </c>
      <c r="AJ19" s="163">
        <v>114.46022428803199</v>
      </c>
      <c r="AK19" s="163">
        <v>116.732066793103</v>
      </c>
      <c r="AL19" s="169">
        <v>115.035324386784</v>
      </c>
      <c r="AM19" s="163"/>
      <c r="AN19" s="170">
        <v>205.18485516632799</v>
      </c>
      <c r="AO19" s="171">
        <v>243.25722065517201</v>
      </c>
      <c r="AP19" s="172">
        <v>224.22103791075</v>
      </c>
      <c r="AQ19" s="163"/>
      <c r="AR19" s="173">
        <v>146.269255434315</v>
      </c>
      <c r="AS19" s="146"/>
      <c r="AT19" s="147">
        <v>-0.78238720273932705</v>
      </c>
      <c r="AU19" s="141">
        <v>-1.7644379328681601</v>
      </c>
      <c r="AV19" s="141">
        <v>-2.31293656704137</v>
      </c>
      <c r="AW19" s="141">
        <v>3.4774657682420802</v>
      </c>
      <c r="AX19" s="141">
        <v>-1.80524985250036</v>
      </c>
      <c r="AY19" s="148">
        <v>-0.64225995079477005</v>
      </c>
      <c r="AZ19" s="141"/>
      <c r="BA19" s="149">
        <v>-4.8225160040061299</v>
      </c>
      <c r="BB19" s="150">
        <v>-0.35098913654814501</v>
      </c>
      <c r="BC19" s="151">
        <v>-2.4479814216642199</v>
      </c>
      <c r="BD19" s="141"/>
      <c r="BE19" s="152">
        <v>-1.41587873384671</v>
      </c>
    </row>
    <row r="20" spans="1:58" x14ac:dyDescent="0.2">
      <c r="A20" s="41" t="s">
        <v>31</v>
      </c>
      <c r="B20" s="44" t="str">
        <f t="shared" si="0"/>
        <v>Norfolk/Portsmouth, VA</v>
      </c>
      <c r="C20" s="12"/>
      <c r="D20" s="28" t="s">
        <v>16</v>
      </c>
      <c r="E20" s="31" t="s">
        <v>17</v>
      </c>
      <c r="F20" s="12"/>
      <c r="G20" s="168">
        <v>72.586277156914406</v>
      </c>
      <c r="H20" s="163">
        <v>80.665073256018204</v>
      </c>
      <c r="I20" s="163">
        <v>86.054613161131599</v>
      </c>
      <c r="J20" s="163">
        <v>93.779460024600198</v>
      </c>
      <c r="K20" s="163">
        <v>92.530775891758907</v>
      </c>
      <c r="L20" s="169">
        <v>85.123239898084606</v>
      </c>
      <c r="M20" s="163"/>
      <c r="N20" s="170">
        <v>123.05971857318499</v>
      </c>
      <c r="O20" s="171">
        <v>133.748274503602</v>
      </c>
      <c r="P20" s="172">
        <v>128.40399653839299</v>
      </c>
      <c r="Q20" s="163"/>
      <c r="R20" s="173">
        <v>97.489170366744403</v>
      </c>
      <c r="S20" s="146"/>
      <c r="T20" s="147">
        <v>9.9196188527754696</v>
      </c>
      <c r="U20" s="141">
        <v>13.7589069840978</v>
      </c>
      <c r="V20" s="141">
        <v>16.960327488853299</v>
      </c>
      <c r="W20" s="141">
        <v>21.059940799950802</v>
      </c>
      <c r="X20" s="141">
        <v>13.0529864121832</v>
      </c>
      <c r="Y20" s="148">
        <v>15.083332145625</v>
      </c>
      <c r="Z20" s="141"/>
      <c r="AA20" s="149">
        <v>-8.7514136450471103</v>
      </c>
      <c r="AB20" s="150">
        <v>-7.1839326176335501</v>
      </c>
      <c r="AC20" s="151">
        <v>-7.9417182956726498</v>
      </c>
      <c r="AD20" s="141"/>
      <c r="AE20" s="152">
        <v>5.1832575885616698</v>
      </c>
      <c r="AF20" s="97"/>
      <c r="AG20" s="168">
        <v>80.680303589000104</v>
      </c>
      <c r="AH20" s="163">
        <v>72.145144399051105</v>
      </c>
      <c r="AI20" s="163">
        <v>80.256539667896604</v>
      </c>
      <c r="AJ20" s="163">
        <v>82.905849986821195</v>
      </c>
      <c r="AK20" s="163">
        <v>81.333187084870801</v>
      </c>
      <c r="AL20" s="169">
        <v>79.464204945527996</v>
      </c>
      <c r="AM20" s="163"/>
      <c r="AN20" s="170">
        <v>111.896086004217</v>
      </c>
      <c r="AO20" s="171">
        <v>128.765372474081</v>
      </c>
      <c r="AP20" s="172">
        <v>120.33072923914899</v>
      </c>
      <c r="AQ20" s="163"/>
      <c r="AR20" s="173">
        <v>91.140354743705601</v>
      </c>
      <c r="AS20" s="146"/>
      <c r="AT20" s="147">
        <v>20.253990209904799</v>
      </c>
      <c r="AU20" s="141">
        <v>21.093156265557401</v>
      </c>
      <c r="AV20" s="141">
        <v>25.615761092397499</v>
      </c>
      <c r="AW20" s="141">
        <v>27.109543789078401</v>
      </c>
      <c r="AX20" s="141">
        <v>16.8149003521739</v>
      </c>
      <c r="AY20" s="148">
        <v>22.098615596468999</v>
      </c>
      <c r="AZ20" s="141"/>
      <c r="BA20" s="149">
        <v>-2.21788587733097</v>
      </c>
      <c r="BB20" s="150">
        <v>-2.3543960454396302</v>
      </c>
      <c r="BC20" s="151">
        <v>-2.29097277693204</v>
      </c>
      <c r="BD20" s="141"/>
      <c r="BE20" s="152">
        <v>11.591164431328499</v>
      </c>
    </row>
    <row r="21" spans="1:58" x14ac:dyDescent="0.2">
      <c r="A21" s="42" t="s">
        <v>32</v>
      </c>
      <c r="B21" s="44" t="str">
        <f t="shared" si="0"/>
        <v>Newport News/Hampton, VA</v>
      </c>
      <c r="C21" s="12"/>
      <c r="D21" s="28" t="s">
        <v>16</v>
      </c>
      <c r="E21" s="31" t="s">
        <v>17</v>
      </c>
      <c r="F21" s="13"/>
      <c r="G21" s="168">
        <v>53.650594604731602</v>
      </c>
      <c r="H21" s="163">
        <v>55.530913618003403</v>
      </c>
      <c r="I21" s="163">
        <v>60.742975836699301</v>
      </c>
      <c r="J21" s="163">
        <v>76.880166387766806</v>
      </c>
      <c r="K21" s="163">
        <v>86.116502250432703</v>
      </c>
      <c r="L21" s="169">
        <v>66.5842305395268</v>
      </c>
      <c r="M21" s="163"/>
      <c r="N21" s="170">
        <v>110.94618639642199</v>
      </c>
      <c r="O21" s="171">
        <v>98.7884403491055</v>
      </c>
      <c r="P21" s="172">
        <v>104.86731337276299</v>
      </c>
      <c r="Q21" s="163"/>
      <c r="R21" s="173">
        <v>77.522254206165996</v>
      </c>
      <c r="S21" s="146"/>
      <c r="T21" s="147">
        <v>12.798953785482</v>
      </c>
      <c r="U21" s="141">
        <v>9.4642753773306492</v>
      </c>
      <c r="V21" s="141">
        <v>14.0305076198175</v>
      </c>
      <c r="W21" s="141">
        <v>41.216787823026301</v>
      </c>
      <c r="X21" s="141">
        <v>40.544013249793103</v>
      </c>
      <c r="Y21" s="148">
        <v>24.560474221577401</v>
      </c>
      <c r="Z21" s="141"/>
      <c r="AA21" s="149">
        <v>11.057545047972599</v>
      </c>
      <c r="AB21" s="150">
        <v>-4.1153260029214902</v>
      </c>
      <c r="AC21" s="151">
        <v>3.3541448510171699</v>
      </c>
      <c r="AD21" s="141"/>
      <c r="AE21" s="152">
        <v>15.408376651751</v>
      </c>
      <c r="AF21" s="97"/>
      <c r="AG21" s="168">
        <v>56.570799073742897</v>
      </c>
      <c r="AH21" s="163">
        <v>56.023245522494797</v>
      </c>
      <c r="AI21" s="163">
        <v>60.201400439882597</v>
      </c>
      <c r="AJ21" s="163">
        <v>65.003703192673697</v>
      </c>
      <c r="AK21" s="163">
        <v>67.071098459328397</v>
      </c>
      <c r="AL21" s="169">
        <v>60.965560598526899</v>
      </c>
      <c r="AM21" s="163"/>
      <c r="AN21" s="170">
        <v>94.787739895851999</v>
      </c>
      <c r="AO21" s="171">
        <v>98.659243081343106</v>
      </c>
      <c r="AP21" s="172">
        <v>96.723491488597503</v>
      </c>
      <c r="AQ21" s="163"/>
      <c r="AR21" s="173">
        <v>71.163747539766206</v>
      </c>
      <c r="AS21" s="146"/>
      <c r="AT21" s="147">
        <v>17.734902870525101</v>
      </c>
      <c r="AU21" s="141">
        <v>27.620209660749001</v>
      </c>
      <c r="AV21" s="141">
        <v>26.807642961977798</v>
      </c>
      <c r="AW21" s="141">
        <v>33.117727327231599</v>
      </c>
      <c r="AX21" s="141">
        <v>28.4530866061144</v>
      </c>
      <c r="AY21" s="148">
        <v>26.764126077174001</v>
      </c>
      <c r="AZ21" s="141"/>
      <c r="BA21" s="149">
        <v>8.70692249438118</v>
      </c>
      <c r="BB21" s="150">
        <v>1.84496986887088</v>
      </c>
      <c r="BC21" s="151">
        <v>5.0955822280245604</v>
      </c>
      <c r="BD21" s="141"/>
      <c r="BE21" s="152">
        <v>17.338937302095299</v>
      </c>
    </row>
    <row r="22" spans="1:58" x14ac:dyDescent="0.2">
      <c r="A22" s="43" t="s">
        <v>33</v>
      </c>
      <c r="B22" s="44" t="str">
        <f t="shared" si="0"/>
        <v>Chesapeake/Suffolk, VA</v>
      </c>
      <c r="C22" s="12"/>
      <c r="D22" s="29" t="s">
        <v>16</v>
      </c>
      <c r="E22" s="32" t="s">
        <v>17</v>
      </c>
      <c r="F22" s="12"/>
      <c r="G22" s="174">
        <v>68.533823912663706</v>
      </c>
      <c r="H22" s="175">
        <v>85.711130532751</v>
      </c>
      <c r="I22" s="175">
        <v>91.037753310043598</v>
      </c>
      <c r="J22" s="175">
        <v>95.228125327510895</v>
      </c>
      <c r="K22" s="175">
        <v>90.327614515283798</v>
      </c>
      <c r="L22" s="176">
        <v>86.167689519650594</v>
      </c>
      <c r="M22" s="163"/>
      <c r="N22" s="177">
        <v>120.137861449781</v>
      </c>
      <c r="O22" s="178">
        <v>119.686510462882</v>
      </c>
      <c r="P22" s="179">
        <v>119.912185956331</v>
      </c>
      <c r="Q22" s="163"/>
      <c r="R22" s="180">
        <v>95.808974215845197</v>
      </c>
      <c r="S22" s="146"/>
      <c r="T22" s="153">
        <v>9.4563270026945894</v>
      </c>
      <c r="U22" s="154">
        <v>17.2600126336771</v>
      </c>
      <c r="V22" s="154">
        <v>17.2865614906191</v>
      </c>
      <c r="W22" s="154">
        <v>18.330612292505901</v>
      </c>
      <c r="X22" s="154">
        <v>13.2047374378631</v>
      </c>
      <c r="Y22" s="155">
        <v>15.3221707237934</v>
      </c>
      <c r="Z22" s="141"/>
      <c r="AA22" s="156">
        <v>5.76299429684288</v>
      </c>
      <c r="AB22" s="157">
        <v>-6.9793842851079299E-2</v>
      </c>
      <c r="AC22" s="158">
        <v>2.76938535655917</v>
      </c>
      <c r="AD22" s="141"/>
      <c r="AE22" s="159">
        <v>10.4959009207448</v>
      </c>
      <c r="AF22" s="97"/>
      <c r="AG22" s="174">
        <v>68.429767296943197</v>
      </c>
      <c r="AH22" s="175">
        <v>72.218682262008699</v>
      </c>
      <c r="AI22" s="175">
        <v>81.0811894366812</v>
      </c>
      <c r="AJ22" s="175">
        <v>82.018476026200801</v>
      </c>
      <c r="AK22" s="175">
        <v>77.749365554585097</v>
      </c>
      <c r="AL22" s="176">
        <v>76.299496115283802</v>
      </c>
      <c r="AM22" s="163"/>
      <c r="AN22" s="177">
        <v>105.42830391702999</v>
      </c>
      <c r="AO22" s="178">
        <v>113.26440572925701</v>
      </c>
      <c r="AP22" s="179">
        <v>109.346354823144</v>
      </c>
      <c r="AQ22" s="163"/>
      <c r="AR22" s="180">
        <v>85.741455746100996</v>
      </c>
      <c r="AS22" s="146"/>
      <c r="AT22" s="153">
        <v>8.5941743917978393</v>
      </c>
      <c r="AU22" s="154">
        <v>15.3297163326184</v>
      </c>
      <c r="AV22" s="154">
        <v>19.306482473845101</v>
      </c>
      <c r="AW22" s="154">
        <v>18.543727577018402</v>
      </c>
      <c r="AX22" s="154">
        <v>14.502145220107501</v>
      </c>
      <c r="AY22" s="155">
        <v>15.366023460883</v>
      </c>
      <c r="AZ22" s="141"/>
      <c r="BA22" s="156">
        <v>6.1497817850767902</v>
      </c>
      <c r="BB22" s="157">
        <v>3.4360415396598398</v>
      </c>
      <c r="BC22" s="158">
        <v>4.72675467410546</v>
      </c>
      <c r="BD22" s="141"/>
      <c r="BE22" s="159">
        <v>11.247973084893999</v>
      </c>
    </row>
    <row r="23" spans="1:58" x14ac:dyDescent="0.2">
      <c r="A23" s="22" t="s">
        <v>43</v>
      </c>
      <c r="B23" s="44" t="str">
        <f t="shared" si="0"/>
        <v>Richmond CBD/Airport, VA</v>
      </c>
      <c r="C23" s="10"/>
      <c r="D23" s="27" t="s">
        <v>16</v>
      </c>
      <c r="E23" s="30" t="s">
        <v>17</v>
      </c>
      <c r="F23" s="3"/>
      <c r="G23" s="160">
        <v>68.244778268381594</v>
      </c>
      <c r="H23" s="161">
        <v>82.367508158955602</v>
      </c>
      <c r="I23" s="161">
        <v>93.840222691495399</v>
      </c>
      <c r="J23" s="161">
        <v>89.627239393357598</v>
      </c>
      <c r="K23" s="161">
        <v>93.236271837204796</v>
      </c>
      <c r="L23" s="162">
        <v>85.463204069878998</v>
      </c>
      <c r="M23" s="163"/>
      <c r="N23" s="164">
        <v>97.221393741601005</v>
      </c>
      <c r="O23" s="165">
        <v>108.299330005759</v>
      </c>
      <c r="P23" s="166">
        <v>102.76036187368</v>
      </c>
      <c r="Q23" s="163"/>
      <c r="R23" s="167">
        <v>90.405249156679304</v>
      </c>
      <c r="S23" s="146"/>
      <c r="T23" s="138">
        <v>56.106964907898899</v>
      </c>
      <c r="U23" s="139">
        <v>55.6883844467188</v>
      </c>
      <c r="V23" s="139">
        <v>63.535811065100198</v>
      </c>
      <c r="W23" s="139">
        <v>57.188906439178403</v>
      </c>
      <c r="X23" s="139">
        <v>57.064549494741001</v>
      </c>
      <c r="Y23" s="140">
        <v>58.040034155100102</v>
      </c>
      <c r="Z23" s="141"/>
      <c r="AA23" s="142">
        <v>12.588827007122999</v>
      </c>
      <c r="AB23" s="143">
        <v>17.425099680732899</v>
      </c>
      <c r="AC23" s="144">
        <v>15.086551704642</v>
      </c>
      <c r="AD23" s="141"/>
      <c r="AE23" s="145">
        <v>40.954916840806298</v>
      </c>
      <c r="AF23" s="136"/>
      <c r="AG23" s="160">
        <v>75.157433768477603</v>
      </c>
      <c r="AH23" s="161">
        <v>69.063624496064506</v>
      </c>
      <c r="AI23" s="161">
        <v>84.234388078325907</v>
      </c>
      <c r="AJ23" s="161">
        <v>84.221501727778801</v>
      </c>
      <c r="AK23" s="161">
        <v>83.663388366289098</v>
      </c>
      <c r="AL23" s="162">
        <v>79.268067287387197</v>
      </c>
      <c r="AM23" s="163"/>
      <c r="AN23" s="164">
        <v>112.910215492416</v>
      </c>
      <c r="AO23" s="165">
        <v>122.185430984833</v>
      </c>
      <c r="AP23" s="166">
        <v>117.547823238625</v>
      </c>
      <c r="AQ23" s="163"/>
      <c r="AR23" s="167">
        <v>90.205140416312403</v>
      </c>
      <c r="AS23" s="146"/>
      <c r="AT23" s="138">
        <v>25.842544906853501</v>
      </c>
      <c r="AU23" s="139">
        <v>52.780022225361101</v>
      </c>
      <c r="AV23" s="139">
        <v>66.883902866372296</v>
      </c>
      <c r="AW23" s="139">
        <v>59.536798878197899</v>
      </c>
      <c r="AX23" s="139">
        <v>42.737777283927102</v>
      </c>
      <c r="AY23" s="140">
        <v>48.5491921094237</v>
      </c>
      <c r="AZ23" s="141"/>
      <c r="BA23" s="142">
        <v>18.991395077425199</v>
      </c>
      <c r="BB23" s="143">
        <v>10.0652903366557</v>
      </c>
      <c r="BC23" s="144">
        <v>14.178878843752999</v>
      </c>
      <c r="BD23" s="141"/>
      <c r="BE23" s="145">
        <v>33.578262561425298</v>
      </c>
      <c r="BF23" s="96"/>
    </row>
    <row r="24" spans="1:58" x14ac:dyDescent="0.2">
      <c r="A24" s="23" t="s">
        <v>44</v>
      </c>
      <c r="B24" s="44" t="str">
        <f t="shared" si="0"/>
        <v>Richmond North/Glen Allen, VA</v>
      </c>
      <c r="C24" s="11"/>
      <c r="D24" s="28" t="s">
        <v>16</v>
      </c>
      <c r="E24" s="31" t="s">
        <v>17</v>
      </c>
      <c r="F24" s="12"/>
      <c r="G24" s="168">
        <v>50.549745799224397</v>
      </c>
      <c r="H24" s="163">
        <v>65.043608358466102</v>
      </c>
      <c r="I24" s="163">
        <v>70.801015725980093</v>
      </c>
      <c r="J24" s="163">
        <v>68.535641964670404</v>
      </c>
      <c r="K24" s="163">
        <v>68.709795346833204</v>
      </c>
      <c r="L24" s="169">
        <v>64.7279614390348</v>
      </c>
      <c r="M24" s="163"/>
      <c r="N24" s="170">
        <v>90.618341232227394</v>
      </c>
      <c r="O24" s="171">
        <v>95.191847264110194</v>
      </c>
      <c r="P24" s="172">
        <v>92.905094248168794</v>
      </c>
      <c r="Q24" s="163"/>
      <c r="R24" s="173">
        <v>72.778570813073102</v>
      </c>
      <c r="S24" s="146"/>
      <c r="T24" s="147">
        <v>25.298722277372999</v>
      </c>
      <c r="U24" s="141">
        <v>39.8510533944157</v>
      </c>
      <c r="V24" s="141">
        <v>37.912420014004802</v>
      </c>
      <c r="W24" s="141">
        <v>28.784579738152701</v>
      </c>
      <c r="X24" s="141">
        <v>30.861739197828701</v>
      </c>
      <c r="Y24" s="148">
        <v>32.686485378384198</v>
      </c>
      <c r="Z24" s="141"/>
      <c r="AA24" s="149">
        <v>15.360664014583501</v>
      </c>
      <c r="AB24" s="150">
        <v>16.887186428643801</v>
      </c>
      <c r="AC24" s="151">
        <v>16.137697478923702</v>
      </c>
      <c r="AD24" s="141"/>
      <c r="AE24" s="152">
        <v>26.1313167409469</v>
      </c>
      <c r="AF24" s="136"/>
      <c r="AG24" s="168">
        <v>56.622802940542798</v>
      </c>
      <c r="AH24" s="163">
        <v>54.068576852649699</v>
      </c>
      <c r="AI24" s="163">
        <v>63.204220433003002</v>
      </c>
      <c r="AJ24" s="163">
        <v>63.061713162429903</v>
      </c>
      <c r="AK24" s="163">
        <v>61.5618653059026</v>
      </c>
      <c r="AL24" s="169">
        <v>59.703835738905603</v>
      </c>
      <c r="AM24" s="163"/>
      <c r="AN24" s="170">
        <v>88.308756732012</v>
      </c>
      <c r="AO24" s="171">
        <v>96.926575829383793</v>
      </c>
      <c r="AP24" s="172">
        <v>92.617666280697904</v>
      </c>
      <c r="AQ24" s="163"/>
      <c r="AR24" s="173">
        <v>69.107787322274802</v>
      </c>
      <c r="AS24" s="146"/>
      <c r="AT24" s="147">
        <v>18.427864513284</v>
      </c>
      <c r="AU24" s="141">
        <v>31.008181923122699</v>
      </c>
      <c r="AV24" s="141">
        <v>31.6940491423792</v>
      </c>
      <c r="AW24" s="141">
        <v>28.092615061458101</v>
      </c>
      <c r="AX24" s="141">
        <v>26.4173974718179</v>
      </c>
      <c r="AY24" s="148">
        <v>27.0266933734482</v>
      </c>
      <c r="AZ24" s="141"/>
      <c r="BA24" s="149">
        <v>18.533391942309599</v>
      </c>
      <c r="BB24" s="150">
        <v>18.329188733908801</v>
      </c>
      <c r="BC24" s="151">
        <v>18.426452371929301</v>
      </c>
      <c r="BD24" s="141"/>
      <c r="BE24" s="152">
        <v>23.589974977790401</v>
      </c>
      <c r="BF24" s="96"/>
    </row>
    <row r="25" spans="1:58" x14ac:dyDescent="0.2">
      <c r="A25" s="24" t="s">
        <v>45</v>
      </c>
      <c r="B25" s="44" t="str">
        <f t="shared" si="0"/>
        <v>Richmond West/Midlothian, VA</v>
      </c>
      <c r="C25" s="12"/>
      <c r="D25" s="28" t="s">
        <v>16</v>
      </c>
      <c r="E25" s="31" t="s">
        <v>17</v>
      </c>
      <c r="F25" s="12"/>
      <c r="G25" s="168">
        <v>48.600128769497402</v>
      </c>
      <c r="H25" s="163">
        <v>60.415336360485199</v>
      </c>
      <c r="I25" s="163">
        <v>66.011051611785007</v>
      </c>
      <c r="J25" s="163">
        <v>62.1205617331022</v>
      </c>
      <c r="K25" s="163">
        <v>60.503263743500803</v>
      </c>
      <c r="L25" s="169">
        <v>59.530068443674097</v>
      </c>
      <c r="M25" s="163"/>
      <c r="N25" s="170">
        <v>79.9532201733102</v>
      </c>
      <c r="O25" s="171">
        <v>87.712084644713997</v>
      </c>
      <c r="P25" s="172">
        <v>83.832652409012098</v>
      </c>
      <c r="Q25" s="163"/>
      <c r="R25" s="173">
        <v>66.473663862342093</v>
      </c>
      <c r="S25" s="146"/>
      <c r="T25" s="147">
        <v>25.2215366211441</v>
      </c>
      <c r="U25" s="141">
        <v>31.347595175173101</v>
      </c>
      <c r="V25" s="141">
        <v>38.1125204032233</v>
      </c>
      <c r="W25" s="141">
        <v>24.770698575812801</v>
      </c>
      <c r="X25" s="141">
        <v>18.4380062490666</v>
      </c>
      <c r="Y25" s="148">
        <v>27.4869829608208</v>
      </c>
      <c r="Z25" s="141"/>
      <c r="AA25" s="149">
        <v>6.3488801957041403</v>
      </c>
      <c r="AB25" s="150">
        <v>10.491258749299901</v>
      </c>
      <c r="AC25" s="151">
        <v>8.4763987304922903</v>
      </c>
      <c r="AD25" s="141"/>
      <c r="AE25" s="152">
        <v>19.914677989224401</v>
      </c>
      <c r="AF25" s="136"/>
      <c r="AG25" s="168">
        <v>58.194891637781602</v>
      </c>
      <c r="AH25" s="163">
        <v>53.6768881542461</v>
      </c>
      <c r="AI25" s="163">
        <v>59.519798119584003</v>
      </c>
      <c r="AJ25" s="163">
        <v>58.437701594453998</v>
      </c>
      <c r="AK25" s="163">
        <v>58.637701750433202</v>
      </c>
      <c r="AL25" s="169">
        <v>57.693396251299802</v>
      </c>
      <c r="AM25" s="163"/>
      <c r="AN25" s="170">
        <v>83.637465000000006</v>
      </c>
      <c r="AO25" s="171">
        <v>95.354735103986101</v>
      </c>
      <c r="AP25" s="172">
        <v>89.496100051992997</v>
      </c>
      <c r="AQ25" s="163"/>
      <c r="AR25" s="173">
        <v>66.779883051497805</v>
      </c>
      <c r="AS25" s="146"/>
      <c r="AT25" s="147">
        <v>18.6820512793795</v>
      </c>
      <c r="AU25" s="141">
        <v>27.075578464664801</v>
      </c>
      <c r="AV25" s="141">
        <v>28.845078535363001</v>
      </c>
      <c r="AW25" s="141">
        <v>24.466400237038901</v>
      </c>
      <c r="AX25" s="141">
        <v>24.709733925406599</v>
      </c>
      <c r="AY25" s="148">
        <v>24.6405039790899</v>
      </c>
      <c r="AZ25" s="141"/>
      <c r="BA25" s="149">
        <v>15.4239106276999</v>
      </c>
      <c r="BB25" s="150">
        <v>16.385317384905999</v>
      </c>
      <c r="BC25" s="151">
        <v>15.9340963658082</v>
      </c>
      <c r="BD25" s="141"/>
      <c r="BE25" s="152">
        <v>21.156606805801001</v>
      </c>
      <c r="BF25" s="96"/>
    </row>
    <row r="26" spans="1:58" x14ac:dyDescent="0.2">
      <c r="A26" s="24" t="s">
        <v>46</v>
      </c>
      <c r="B26" s="44" t="str">
        <f t="shared" si="0"/>
        <v>Petersburg/Chester, VA</v>
      </c>
      <c r="C26" s="12"/>
      <c r="D26" s="28" t="s">
        <v>16</v>
      </c>
      <c r="E26" s="31" t="s">
        <v>17</v>
      </c>
      <c r="F26" s="12"/>
      <c r="G26" s="168">
        <v>47.607885914124701</v>
      </c>
      <c r="H26" s="163">
        <v>57.982251602875401</v>
      </c>
      <c r="I26" s="163">
        <v>62.131922362541196</v>
      </c>
      <c r="J26" s="163">
        <v>64.624655410918905</v>
      </c>
      <c r="K26" s="163">
        <v>58.357881173499102</v>
      </c>
      <c r="L26" s="169">
        <v>58.140919292791899</v>
      </c>
      <c r="M26" s="163"/>
      <c r="N26" s="170">
        <v>67.248619933942095</v>
      </c>
      <c r="O26" s="171">
        <v>65.967704526908804</v>
      </c>
      <c r="P26" s="172">
        <v>66.608162230425407</v>
      </c>
      <c r="Q26" s="163"/>
      <c r="R26" s="173">
        <v>60.560131560687203</v>
      </c>
      <c r="S26" s="146"/>
      <c r="T26" s="147">
        <v>9.6070415895447496</v>
      </c>
      <c r="U26" s="141">
        <v>14.2878569561198</v>
      </c>
      <c r="V26" s="141">
        <v>19.1936443935349</v>
      </c>
      <c r="W26" s="141">
        <v>26.079598434575299</v>
      </c>
      <c r="X26" s="141">
        <v>16.005745519040001</v>
      </c>
      <c r="Y26" s="148">
        <v>17.286509852219801</v>
      </c>
      <c r="Z26" s="141"/>
      <c r="AA26" s="149">
        <v>4.8203104179154197</v>
      </c>
      <c r="AB26" s="150">
        <v>1.0812033864674999</v>
      </c>
      <c r="AC26" s="151">
        <v>2.9347799305626201</v>
      </c>
      <c r="AD26" s="141"/>
      <c r="AE26" s="152">
        <v>12.363399401328</v>
      </c>
      <c r="AF26" s="136"/>
      <c r="AG26" s="168">
        <v>50.0297361035554</v>
      </c>
      <c r="AH26" s="163">
        <v>53.865691218185297</v>
      </c>
      <c r="AI26" s="163">
        <v>59.269921075383699</v>
      </c>
      <c r="AJ26" s="163">
        <v>60.2505213911016</v>
      </c>
      <c r="AK26" s="163">
        <v>55.491406173499101</v>
      </c>
      <c r="AL26" s="169">
        <v>55.781455192345</v>
      </c>
      <c r="AM26" s="163"/>
      <c r="AN26" s="170">
        <v>63.562309694967901</v>
      </c>
      <c r="AO26" s="171">
        <v>66.083943229065397</v>
      </c>
      <c r="AP26" s="172">
        <v>64.823126462016702</v>
      </c>
      <c r="AQ26" s="163"/>
      <c r="AR26" s="173">
        <v>58.364789840822603</v>
      </c>
      <c r="AS26" s="146"/>
      <c r="AT26" s="147">
        <v>11.1905876671521</v>
      </c>
      <c r="AU26" s="141">
        <v>18.5240543030936</v>
      </c>
      <c r="AV26" s="141">
        <v>22.560861826888299</v>
      </c>
      <c r="AW26" s="141">
        <v>23.9205747274044</v>
      </c>
      <c r="AX26" s="141">
        <v>17.3560497257888</v>
      </c>
      <c r="AY26" s="148">
        <v>18.832540838386901</v>
      </c>
      <c r="AZ26" s="141"/>
      <c r="BA26" s="149">
        <v>5.9873898377866404</v>
      </c>
      <c r="BB26" s="150">
        <v>3.1945174923894699</v>
      </c>
      <c r="BC26" s="151">
        <v>4.5451603387714696</v>
      </c>
      <c r="BD26" s="141"/>
      <c r="BE26" s="152">
        <v>13.8933255648454</v>
      </c>
      <c r="BF26" s="96"/>
    </row>
    <row r="27" spans="1:58" x14ac:dyDescent="0.2">
      <c r="A27" s="99" t="s">
        <v>99</v>
      </c>
      <c r="B27" s="45" t="s">
        <v>71</v>
      </c>
      <c r="C27" s="12"/>
      <c r="D27" s="28" t="s">
        <v>16</v>
      </c>
      <c r="E27" s="31" t="s">
        <v>17</v>
      </c>
      <c r="F27" s="12"/>
      <c r="G27" s="168">
        <v>49.593424853278798</v>
      </c>
      <c r="H27" s="163">
        <v>64.123517223781505</v>
      </c>
      <c r="I27" s="163">
        <v>67.1189063536616</v>
      </c>
      <c r="J27" s="163">
        <v>72.454389895381397</v>
      </c>
      <c r="K27" s="163">
        <v>73.876694564939996</v>
      </c>
      <c r="L27" s="169">
        <v>65.433386578208697</v>
      </c>
      <c r="M27" s="163"/>
      <c r="N27" s="170">
        <v>104.616685889257</v>
      </c>
      <c r="O27" s="171">
        <v>107.14783056902201</v>
      </c>
      <c r="P27" s="172">
        <v>105.88225822914001</v>
      </c>
      <c r="Q27" s="163"/>
      <c r="R27" s="173">
        <v>76.990207049903404</v>
      </c>
      <c r="S27" s="146"/>
      <c r="T27" s="147">
        <v>2.5782915334343102</v>
      </c>
      <c r="U27" s="141">
        <v>10.2186062825047</v>
      </c>
      <c r="V27" s="141">
        <v>13.2968577801695</v>
      </c>
      <c r="W27" s="141">
        <v>21.443618630142499</v>
      </c>
      <c r="X27" s="141">
        <v>20.047682353445499</v>
      </c>
      <c r="Y27" s="148">
        <v>14.0083948026671</v>
      </c>
      <c r="Z27" s="141"/>
      <c r="AA27" s="149">
        <v>17.0328136625082</v>
      </c>
      <c r="AB27" s="150">
        <v>17.458102331100601</v>
      </c>
      <c r="AC27" s="151">
        <v>17.247614038144899</v>
      </c>
      <c r="AD27" s="141"/>
      <c r="AE27" s="152">
        <v>15.2596132837276</v>
      </c>
      <c r="AF27" s="136"/>
      <c r="AG27" s="168">
        <v>52.746319979586602</v>
      </c>
      <c r="AH27" s="163">
        <v>54.329116356213298</v>
      </c>
      <c r="AI27" s="163">
        <v>60.174931615207903</v>
      </c>
      <c r="AJ27" s="163">
        <v>64.8198921918856</v>
      </c>
      <c r="AK27" s="163">
        <v>67.079626307731502</v>
      </c>
      <c r="AL27" s="169">
        <v>59.829977290125001</v>
      </c>
      <c r="AM27" s="163"/>
      <c r="AN27" s="170">
        <v>93.425938887471204</v>
      </c>
      <c r="AO27" s="171">
        <v>99.930689078846598</v>
      </c>
      <c r="AP27" s="172">
        <v>96.678313983158901</v>
      </c>
      <c r="AQ27" s="163"/>
      <c r="AR27" s="173">
        <v>70.358073488134707</v>
      </c>
      <c r="AS27" s="146"/>
      <c r="AT27" s="147">
        <v>5.0587498481387199</v>
      </c>
      <c r="AU27" s="141">
        <v>11.103748464931501</v>
      </c>
      <c r="AV27" s="141">
        <v>10.171221409404</v>
      </c>
      <c r="AW27" s="141">
        <v>13.878930755027</v>
      </c>
      <c r="AX27" s="141">
        <v>13.843884265872701</v>
      </c>
      <c r="AY27" s="148">
        <v>10.974045017497099</v>
      </c>
      <c r="AZ27" s="141"/>
      <c r="BA27" s="149">
        <v>11.1726319090497</v>
      </c>
      <c r="BB27" s="150">
        <v>10.862966575459399</v>
      </c>
      <c r="BC27" s="151">
        <v>11.012374799349701</v>
      </c>
      <c r="BD27" s="141"/>
      <c r="BE27" s="152">
        <v>10.9893325747168</v>
      </c>
      <c r="BF27" s="96"/>
    </row>
    <row r="28" spans="1:58" x14ac:dyDescent="0.2">
      <c r="A28" s="24" t="s">
        <v>48</v>
      </c>
      <c r="B28" s="44" t="str">
        <f t="shared" si="0"/>
        <v>Roanoke, VA</v>
      </c>
      <c r="C28" s="12"/>
      <c r="D28" s="28" t="s">
        <v>16</v>
      </c>
      <c r="E28" s="31" t="s">
        <v>17</v>
      </c>
      <c r="F28" s="12"/>
      <c r="G28" s="168">
        <v>43.321673397717198</v>
      </c>
      <c r="H28" s="163">
        <v>57.3855522388059</v>
      </c>
      <c r="I28" s="163">
        <v>63.680514486391502</v>
      </c>
      <c r="J28" s="163">
        <v>71.603385425812107</v>
      </c>
      <c r="K28" s="163">
        <v>65.858888498683001</v>
      </c>
      <c r="L28" s="169">
        <v>60.370002809482003</v>
      </c>
      <c r="M28" s="163"/>
      <c r="N28" s="170">
        <v>75.834920105355494</v>
      </c>
      <c r="O28" s="171">
        <v>71.667705004389802</v>
      </c>
      <c r="P28" s="172">
        <v>73.751312554872598</v>
      </c>
      <c r="Q28" s="163"/>
      <c r="R28" s="173">
        <v>64.193234165307899</v>
      </c>
      <c r="S28" s="146"/>
      <c r="T28" s="147">
        <v>15.465445817802101</v>
      </c>
      <c r="U28" s="141">
        <v>25.7571207444281</v>
      </c>
      <c r="V28" s="141">
        <v>19.761890256488599</v>
      </c>
      <c r="W28" s="141">
        <v>33.266175063843299</v>
      </c>
      <c r="X28" s="141">
        <v>24.966116126664001</v>
      </c>
      <c r="Y28" s="148">
        <v>24.343572576884402</v>
      </c>
      <c r="Z28" s="141"/>
      <c r="AA28" s="149">
        <v>20.603952735393499</v>
      </c>
      <c r="AB28" s="150">
        <v>9.2871885229798607</v>
      </c>
      <c r="AC28" s="151">
        <v>14.8267218029955</v>
      </c>
      <c r="AD28" s="141"/>
      <c r="AE28" s="152">
        <v>21.050293073013801</v>
      </c>
      <c r="AF28" s="136"/>
      <c r="AG28" s="168">
        <v>52.465571115013098</v>
      </c>
      <c r="AH28" s="163">
        <v>51.857345039508303</v>
      </c>
      <c r="AI28" s="163">
        <v>62.188266900790097</v>
      </c>
      <c r="AJ28" s="163">
        <v>66.806893327480196</v>
      </c>
      <c r="AK28" s="163">
        <v>64.273984196663704</v>
      </c>
      <c r="AL28" s="169">
        <v>59.518412115891103</v>
      </c>
      <c r="AM28" s="163"/>
      <c r="AN28" s="170">
        <v>82.000018876207093</v>
      </c>
      <c r="AO28" s="171">
        <v>86.643194468832306</v>
      </c>
      <c r="AP28" s="172">
        <v>84.321606672519707</v>
      </c>
      <c r="AQ28" s="163"/>
      <c r="AR28" s="173">
        <v>66.605039132070701</v>
      </c>
      <c r="AS28" s="146"/>
      <c r="AT28" s="147">
        <v>17.7971523949155</v>
      </c>
      <c r="AU28" s="141">
        <v>29.456994572043701</v>
      </c>
      <c r="AV28" s="141">
        <v>32.574323605769699</v>
      </c>
      <c r="AW28" s="141">
        <v>34.890498616873799</v>
      </c>
      <c r="AX28" s="141">
        <v>24.4687760806077</v>
      </c>
      <c r="AY28" s="148">
        <v>27.902994967890201</v>
      </c>
      <c r="AZ28" s="141"/>
      <c r="BA28" s="149">
        <v>14.6756390051646</v>
      </c>
      <c r="BB28" s="150">
        <v>11.4546706830525</v>
      </c>
      <c r="BC28" s="151">
        <v>12.997900993646001</v>
      </c>
      <c r="BD28" s="141"/>
      <c r="BE28" s="152">
        <v>22.0783848805142</v>
      </c>
      <c r="BF28" s="96"/>
    </row>
    <row r="29" spans="1:58" x14ac:dyDescent="0.2">
      <c r="A29" s="24" t="s">
        <v>49</v>
      </c>
      <c r="B29" s="44" t="str">
        <f t="shared" si="0"/>
        <v>Charlottesville, VA</v>
      </c>
      <c r="C29" s="12"/>
      <c r="D29" s="28" t="s">
        <v>16</v>
      </c>
      <c r="E29" s="31" t="s">
        <v>17</v>
      </c>
      <c r="F29" s="12"/>
      <c r="G29" s="168">
        <v>84.656292872780298</v>
      </c>
      <c r="H29" s="163">
        <v>97.590428119678904</v>
      </c>
      <c r="I29" s="163">
        <v>103.400970566772</v>
      </c>
      <c r="J29" s="163">
        <v>109.720632449525</v>
      </c>
      <c r="K29" s="163">
        <v>109.227404524446</v>
      </c>
      <c r="L29" s="169">
        <v>100.91914570663999</v>
      </c>
      <c r="M29" s="163"/>
      <c r="N29" s="170">
        <v>160.72388469958599</v>
      </c>
      <c r="O29" s="171">
        <v>166.04167842374099</v>
      </c>
      <c r="P29" s="172">
        <v>163.38278156166299</v>
      </c>
      <c r="Q29" s="163"/>
      <c r="R29" s="173">
        <v>118.76589880807499</v>
      </c>
      <c r="S29" s="146"/>
      <c r="T29" s="147">
        <v>42.115377300605502</v>
      </c>
      <c r="U29" s="141">
        <v>47.901346997480999</v>
      </c>
      <c r="V29" s="141">
        <v>40.337405675103902</v>
      </c>
      <c r="W29" s="141">
        <v>47.071100585409297</v>
      </c>
      <c r="X29" s="141">
        <v>37.170340970382597</v>
      </c>
      <c r="Y29" s="148">
        <v>42.756810263412298</v>
      </c>
      <c r="Z29" s="141"/>
      <c r="AA29" s="149">
        <v>21.996216883082401</v>
      </c>
      <c r="AB29" s="150">
        <v>12.2004042313784</v>
      </c>
      <c r="AC29" s="151">
        <v>16.813929239622102</v>
      </c>
      <c r="AD29" s="141"/>
      <c r="AE29" s="152">
        <v>31.2958489006629</v>
      </c>
      <c r="AF29" s="136"/>
      <c r="AG29" s="168">
        <v>115.453801386523</v>
      </c>
      <c r="AH29" s="163">
        <v>82.399746412065099</v>
      </c>
      <c r="AI29" s="163">
        <v>86.971646801264797</v>
      </c>
      <c r="AJ29" s="163">
        <v>94.360615422038407</v>
      </c>
      <c r="AK29" s="163">
        <v>106.21666869374801</v>
      </c>
      <c r="AL29" s="169">
        <v>97.080495743128097</v>
      </c>
      <c r="AM29" s="163"/>
      <c r="AN29" s="170">
        <v>167.12656713694901</v>
      </c>
      <c r="AO29" s="171">
        <v>186.539219168085</v>
      </c>
      <c r="AP29" s="172">
        <v>176.83289315251699</v>
      </c>
      <c r="AQ29" s="163"/>
      <c r="AR29" s="173">
        <v>119.866895002953</v>
      </c>
      <c r="AS29" s="146"/>
      <c r="AT29" s="147">
        <v>57.235884437355402</v>
      </c>
      <c r="AU29" s="141">
        <v>40.432827840733097</v>
      </c>
      <c r="AV29" s="141">
        <v>35.0587262488528</v>
      </c>
      <c r="AW29" s="141">
        <v>39.715330937127497</v>
      </c>
      <c r="AX29" s="141">
        <v>40.546344933403297</v>
      </c>
      <c r="AY29" s="148">
        <v>42.929378208626403</v>
      </c>
      <c r="AZ29" s="141"/>
      <c r="BA29" s="149">
        <v>35.457227433259199</v>
      </c>
      <c r="BB29" s="150">
        <v>29.695042515358899</v>
      </c>
      <c r="BC29" s="151">
        <v>32.355644563995803</v>
      </c>
      <c r="BD29" s="141"/>
      <c r="BE29" s="152">
        <v>38.273302982330698</v>
      </c>
      <c r="BF29" s="96"/>
    </row>
    <row r="30" spans="1:58" x14ac:dyDescent="0.2">
      <c r="A30" s="24" t="s">
        <v>50</v>
      </c>
      <c r="B30" s="46" t="s">
        <v>73</v>
      </c>
      <c r="C30" s="12"/>
      <c r="D30" s="28" t="s">
        <v>16</v>
      </c>
      <c r="E30" s="31" t="s">
        <v>17</v>
      </c>
      <c r="F30" s="12"/>
      <c r="G30" s="168">
        <v>44.7016664189088</v>
      </c>
      <c r="H30" s="163">
        <v>59.587609632822897</v>
      </c>
      <c r="I30" s="163">
        <v>67.157499628363297</v>
      </c>
      <c r="J30" s="163">
        <v>72.512760517318199</v>
      </c>
      <c r="K30" s="163">
        <v>83.032426044299001</v>
      </c>
      <c r="L30" s="169">
        <v>65.398392448342506</v>
      </c>
      <c r="M30" s="163"/>
      <c r="N30" s="170">
        <v>121.288934145978</v>
      </c>
      <c r="O30" s="171">
        <v>124.56494276795</v>
      </c>
      <c r="P30" s="172">
        <v>122.926938456964</v>
      </c>
      <c r="Q30" s="163"/>
      <c r="R30" s="173">
        <v>81.835119879377302</v>
      </c>
      <c r="S30" s="146"/>
      <c r="T30" s="147">
        <v>9.5790659978245198</v>
      </c>
      <c r="U30" s="141">
        <v>6.7562123551172704</v>
      </c>
      <c r="V30" s="141">
        <v>9.5932441191445701</v>
      </c>
      <c r="W30" s="141">
        <v>19.948547012234901</v>
      </c>
      <c r="X30" s="141">
        <v>42.608038821315802</v>
      </c>
      <c r="Y30" s="148">
        <v>18.232532739017898</v>
      </c>
      <c r="Z30" s="141"/>
      <c r="AA30" s="149">
        <v>56.308901861550197</v>
      </c>
      <c r="AB30" s="150">
        <v>82.089664322881703</v>
      </c>
      <c r="AC30" s="151">
        <v>68.388175662104203</v>
      </c>
      <c r="AD30" s="141"/>
      <c r="AE30" s="152">
        <v>35.562012071110097</v>
      </c>
      <c r="AF30" s="136"/>
      <c r="AG30" s="168">
        <v>45.87848636431</v>
      </c>
      <c r="AH30" s="163">
        <v>52.5855821105676</v>
      </c>
      <c r="AI30" s="163">
        <v>61.169137764932501</v>
      </c>
      <c r="AJ30" s="163">
        <v>63.268039928751598</v>
      </c>
      <c r="AK30" s="163">
        <v>63.593843698975803</v>
      </c>
      <c r="AL30" s="169">
        <v>57.2953804686341</v>
      </c>
      <c r="AM30" s="163"/>
      <c r="AN30" s="170">
        <v>83.543145687991597</v>
      </c>
      <c r="AO30" s="171">
        <v>87.804684948790197</v>
      </c>
      <c r="AP30" s="172">
        <v>85.673915318390897</v>
      </c>
      <c r="AQ30" s="163"/>
      <c r="AR30" s="173">
        <v>65.398378594587697</v>
      </c>
      <c r="AS30" s="146"/>
      <c r="AT30" s="147">
        <v>13.306446313673099</v>
      </c>
      <c r="AU30" s="141">
        <v>13.8702413095242</v>
      </c>
      <c r="AV30" s="141">
        <v>14.8729875143244</v>
      </c>
      <c r="AW30" s="141">
        <v>17.481874197408999</v>
      </c>
      <c r="AX30" s="141">
        <v>18.439005040774902</v>
      </c>
      <c r="AY30" s="148">
        <v>15.7636630098698</v>
      </c>
      <c r="AZ30" s="141"/>
      <c r="BA30" s="149">
        <v>19.434979490441901</v>
      </c>
      <c r="BB30" s="150">
        <v>21.902884124918899</v>
      </c>
      <c r="BC30" s="151">
        <v>20.687007341039099</v>
      </c>
      <c r="BD30" s="141"/>
      <c r="BE30" s="152">
        <v>17.549268684799401</v>
      </c>
      <c r="BF30" s="96"/>
    </row>
    <row r="31" spans="1:58" x14ac:dyDescent="0.2">
      <c r="A31" s="24" t="s">
        <v>51</v>
      </c>
      <c r="B31" s="44" t="str">
        <f t="shared" si="0"/>
        <v>Staunton &amp; Harrisonburg, VA</v>
      </c>
      <c r="C31" s="12"/>
      <c r="D31" s="28" t="s">
        <v>16</v>
      </c>
      <c r="E31" s="31" t="s">
        <v>17</v>
      </c>
      <c r="F31" s="12"/>
      <c r="G31" s="168">
        <v>45.291386818360102</v>
      </c>
      <c r="H31" s="163">
        <v>58.331369164378103</v>
      </c>
      <c r="I31" s="163">
        <v>65.365729697920699</v>
      </c>
      <c r="J31" s="163">
        <v>61.511394664574297</v>
      </c>
      <c r="K31" s="163">
        <v>59.5108650451157</v>
      </c>
      <c r="L31" s="169">
        <v>58.002149078069799</v>
      </c>
      <c r="M31" s="163"/>
      <c r="N31" s="170">
        <v>83.920023538642596</v>
      </c>
      <c r="O31" s="171">
        <v>90.289403687720593</v>
      </c>
      <c r="P31" s="172">
        <v>87.104713613181602</v>
      </c>
      <c r="Q31" s="163"/>
      <c r="R31" s="173">
        <v>66.317167516673194</v>
      </c>
      <c r="S31" s="146"/>
      <c r="T31" s="147">
        <v>9.3393189001147707</v>
      </c>
      <c r="U31" s="141">
        <v>23.737244478892201</v>
      </c>
      <c r="V31" s="141">
        <v>28.555811340570699</v>
      </c>
      <c r="W31" s="141">
        <v>18.138694121734598</v>
      </c>
      <c r="X31" s="141">
        <v>-6.6808817523263304</v>
      </c>
      <c r="Y31" s="148">
        <v>13.6188724841781</v>
      </c>
      <c r="Z31" s="141"/>
      <c r="AA31" s="149">
        <v>-1.7081784812982701</v>
      </c>
      <c r="AB31" s="150">
        <v>11.3931503901777</v>
      </c>
      <c r="AC31" s="151">
        <v>4.6723080188049</v>
      </c>
      <c r="AD31" s="141"/>
      <c r="AE31" s="152">
        <v>10.0877629773906</v>
      </c>
      <c r="AF31" s="136"/>
      <c r="AG31" s="168">
        <v>49.405701255394199</v>
      </c>
      <c r="AH31" s="163">
        <v>51.9328648489603</v>
      </c>
      <c r="AI31" s="163">
        <v>59.975027952137999</v>
      </c>
      <c r="AJ31" s="163">
        <v>60.948883876029797</v>
      </c>
      <c r="AK31" s="163">
        <v>60.782445076500501</v>
      </c>
      <c r="AL31" s="169">
        <v>56.6089846018046</v>
      </c>
      <c r="AM31" s="163"/>
      <c r="AN31" s="170">
        <v>87.263265986661395</v>
      </c>
      <c r="AO31" s="171">
        <v>93.753086504511501</v>
      </c>
      <c r="AP31" s="172">
        <v>90.508176245586498</v>
      </c>
      <c r="AQ31" s="163"/>
      <c r="AR31" s="173">
        <v>66.294467928599403</v>
      </c>
      <c r="AS31" s="146"/>
      <c r="AT31" s="147">
        <v>15.9222036932008</v>
      </c>
      <c r="AU31" s="141">
        <v>24.1894348347363</v>
      </c>
      <c r="AV31" s="141">
        <v>25.134856173647901</v>
      </c>
      <c r="AW31" s="141">
        <v>17.376089149807399</v>
      </c>
      <c r="AX31" s="141">
        <v>2.54479815795374</v>
      </c>
      <c r="AY31" s="148">
        <v>16.208875043969702</v>
      </c>
      <c r="AZ31" s="141"/>
      <c r="BA31" s="149">
        <v>6.2120765781231997</v>
      </c>
      <c r="BB31" s="150">
        <v>9.7057127714319407</v>
      </c>
      <c r="BC31" s="151">
        <v>7.99327754194909</v>
      </c>
      <c r="BD31" s="141"/>
      <c r="BE31" s="152">
        <v>12.859805170410301</v>
      </c>
      <c r="BF31" s="96"/>
    </row>
    <row r="32" spans="1:58" x14ac:dyDescent="0.2">
      <c r="A32" s="24" t="s">
        <v>52</v>
      </c>
      <c r="B32" s="44" t="str">
        <f t="shared" si="0"/>
        <v>Blacksburg &amp; Wytheville, VA</v>
      </c>
      <c r="C32" s="12"/>
      <c r="D32" s="28" t="s">
        <v>16</v>
      </c>
      <c r="E32" s="31" t="s">
        <v>17</v>
      </c>
      <c r="F32" s="12"/>
      <c r="G32" s="168">
        <v>40.6749951295538</v>
      </c>
      <c r="H32" s="163">
        <v>47.8471985193843</v>
      </c>
      <c r="I32" s="163">
        <v>52.835698421975401</v>
      </c>
      <c r="J32" s="163">
        <v>53.3288369374634</v>
      </c>
      <c r="K32" s="163">
        <v>58.706826417299801</v>
      </c>
      <c r="L32" s="169">
        <v>50.678711085135298</v>
      </c>
      <c r="M32" s="163"/>
      <c r="N32" s="170">
        <v>94.999563608026406</v>
      </c>
      <c r="O32" s="171">
        <v>78.562805376972506</v>
      </c>
      <c r="P32" s="172">
        <v>86.781184492499506</v>
      </c>
      <c r="Q32" s="163"/>
      <c r="R32" s="173">
        <v>60.993703487239401</v>
      </c>
      <c r="S32" s="146"/>
      <c r="T32" s="147">
        <v>6.2313489804387201</v>
      </c>
      <c r="U32" s="141">
        <v>11.746748606297899</v>
      </c>
      <c r="V32" s="141">
        <v>15.9984962048217</v>
      </c>
      <c r="W32" s="141">
        <v>6.0251401145663097</v>
      </c>
      <c r="X32" s="141">
        <v>10.799125659530899</v>
      </c>
      <c r="Y32" s="148">
        <v>10.2006163194921</v>
      </c>
      <c r="Z32" s="141"/>
      <c r="AA32" s="149">
        <v>21.2559450699984</v>
      </c>
      <c r="AB32" s="150">
        <v>13.854307776342401</v>
      </c>
      <c r="AC32" s="151">
        <v>17.789794612064199</v>
      </c>
      <c r="AD32" s="141"/>
      <c r="AE32" s="152">
        <v>13.1645607600269</v>
      </c>
      <c r="AF32" s="136"/>
      <c r="AG32" s="168">
        <v>38.565193356711397</v>
      </c>
      <c r="AH32" s="163">
        <v>41.661341807909601</v>
      </c>
      <c r="AI32" s="163">
        <v>47.938066919929803</v>
      </c>
      <c r="AJ32" s="163">
        <v>52.398825248392697</v>
      </c>
      <c r="AK32" s="163">
        <v>57.004453535943803</v>
      </c>
      <c r="AL32" s="169">
        <v>47.513576173777501</v>
      </c>
      <c r="AM32" s="163"/>
      <c r="AN32" s="170">
        <v>91.698365965322395</v>
      </c>
      <c r="AO32" s="171">
        <v>82.663781901422098</v>
      </c>
      <c r="AP32" s="172">
        <v>87.181073933372204</v>
      </c>
      <c r="AQ32" s="163"/>
      <c r="AR32" s="173">
        <v>58.847146962233097</v>
      </c>
      <c r="AS32" s="146"/>
      <c r="AT32" s="147">
        <v>12.2010288376585</v>
      </c>
      <c r="AU32" s="141">
        <v>14.0040370985915</v>
      </c>
      <c r="AV32" s="141">
        <v>14.8502885771631</v>
      </c>
      <c r="AW32" s="141">
        <v>13.605204528894401</v>
      </c>
      <c r="AX32" s="141">
        <v>17.442019826002198</v>
      </c>
      <c r="AY32" s="148">
        <v>14.5916815088123</v>
      </c>
      <c r="AZ32" s="141"/>
      <c r="BA32" s="149">
        <v>28.657428692459199</v>
      </c>
      <c r="BB32" s="150">
        <v>23.6339778708018</v>
      </c>
      <c r="BC32" s="151">
        <v>26.225919500784599</v>
      </c>
      <c r="BD32" s="141"/>
      <c r="BE32" s="152">
        <v>19.243835649586099</v>
      </c>
      <c r="BF32" s="96"/>
    </row>
    <row r="33" spans="1:58" x14ac:dyDescent="0.2">
      <c r="A33" s="24" t="s">
        <v>53</v>
      </c>
      <c r="B33" s="44" t="str">
        <f t="shared" si="0"/>
        <v>Lynchburg, VA</v>
      </c>
      <c r="C33" s="12"/>
      <c r="D33" s="28" t="s">
        <v>16</v>
      </c>
      <c r="E33" s="31" t="s">
        <v>17</v>
      </c>
      <c r="F33" s="12"/>
      <c r="G33" s="168">
        <v>42.152206031853602</v>
      </c>
      <c r="H33" s="163">
        <v>60.370542189088397</v>
      </c>
      <c r="I33" s="163">
        <v>65.697926126736604</v>
      </c>
      <c r="J33" s="163">
        <v>61.741419857675297</v>
      </c>
      <c r="K33" s="163">
        <v>70.927648254828796</v>
      </c>
      <c r="L33" s="169">
        <v>60.177948492036499</v>
      </c>
      <c r="M33" s="163"/>
      <c r="N33" s="170">
        <v>93.167882073873201</v>
      </c>
      <c r="O33" s="171">
        <v>103.588397153507</v>
      </c>
      <c r="P33" s="172">
        <v>98.378139613690195</v>
      </c>
      <c r="Q33" s="163"/>
      <c r="R33" s="173">
        <v>71.092288812508997</v>
      </c>
      <c r="S33" s="146"/>
      <c r="T33" s="147">
        <v>11.3955940448913</v>
      </c>
      <c r="U33" s="141">
        <v>24.020564666501802</v>
      </c>
      <c r="V33" s="141">
        <v>21.1782848793111</v>
      </c>
      <c r="W33" s="141">
        <v>21.727984993831001</v>
      </c>
      <c r="X33" s="141">
        <v>17.0116299136766</v>
      </c>
      <c r="Y33" s="148">
        <v>19.367259399843199</v>
      </c>
      <c r="Z33" s="141"/>
      <c r="AA33" s="149">
        <v>13.0327222854662</v>
      </c>
      <c r="AB33" s="150">
        <v>67.253648740449094</v>
      </c>
      <c r="AC33" s="151">
        <v>36.295098996070003</v>
      </c>
      <c r="AD33" s="141"/>
      <c r="AE33" s="152">
        <v>25.531537273304501</v>
      </c>
      <c r="AF33" s="136"/>
      <c r="AG33" s="168">
        <v>43.3376779057946</v>
      </c>
      <c r="AH33" s="163">
        <v>50.031630803117501</v>
      </c>
      <c r="AI33" s="163">
        <v>59.598908844459501</v>
      </c>
      <c r="AJ33" s="163">
        <v>59.623776685869103</v>
      </c>
      <c r="AK33" s="163">
        <v>62.324485767536402</v>
      </c>
      <c r="AL33" s="169">
        <v>54.983296001355399</v>
      </c>
      <c r="AM33" s="163"/>
      <c r="AN33" s="170">
        <v>85.083054049474697</v>
      </c>
      <c r="AO33" s="171">
        <v>85.726462216197802</v>
      </c>
      <c r="AP33" s="172">
        <v>85.404758132836307</v>
      </c>
      <c r="AQ33" s="163"/>
      <c r="AR33" s="173">
        <v>63.675142324635701</v>
      </c>
      <c r="AS33" s="146"/>
      <c r="AT33" s="147">
        <v>7.31737234513208</v>
      </c>
      <c r="AU33" s="141">
        <v>13.222820883409</v>
      </c>
      <c r="AV33" s="141">
        <v>16.4997008042887</v>
      </c>
      <c r="AW33" s="141">
        <v>16.912743291748601</v>
      </c>
      <c r="AX33" s="141">
        <v>18.872560659075901</v>
      </c>
      <c r="AY33" s="148">
        <v>14.952036913346699</v>
      </c>
      <c r="AZ33" s="141"/>
      <c r="BA33" s="149">
        <v>21.961528821785699</v>
      </c>
      <c r="BB33" s="150">
        <v>21.3241642941727</v>
      </c>
      <c r="BC33" s="151">
        <v>21.640811270427601</v>
      </c>
      <c r="BD33" s="141"/>
      <c r="BE33" s="152">
        <v>17.426479471405699</v>
      </c>
      <c r="BF33" s="96"/>
    </row>
    <row r="34" spans="1:58" x14ac:dyDescent="0.2">
      <c r="A34" s="24" t="s">
        <v>78</v>
      </c>
      <c r="B34" s="44" t="str">
        <f t="shared" si="0"/>
        <v>Central Virginia</v>
      </c>
      <c r="C34" s="12"/>
      <c r="D34" s="28" t="s">
        <v>16</v>
      </c>
      <c r="E34" s="31" t="s">
        <v>17</v>
      </c>
      <c r="F34" s="12"/>
      <c r="G34" s="168">
        <v>56.812629705999697</v>
      </c>
      <c r="H34" s="163">
        <v>70.393771783956296</v>
      </c>
      <c r="I34" s="163">
        <v>76.557169415990401</v>
      </c>
      <c r="J34" s="163">
        <v>76.282670280697005</v>
      </c>
      <c r="K34" s="163">
        <v>77.0484125981109</v>
      </c>
      <c r="L34" s="169">
        <v>71.4189307569509</v>
      </c>
      <c r="M34" s="163"/>
      <c r="N34" s="170">
        <v>98.196681854463193</v>
      </c>
      <c r="O34" s="171">
        <v>103.746752693893</v>
      </c>
      <c r="P34" s="172">
        <v>100.971717274178</v>
      </c>
      <c r="Q34" s="163"/>
      <c r="R34" s="173">
        <v>79.862584047587305</v>
      </c>
      <c r="S34" s="146"/>
      <c r="T34" s="147">
        <v>28.493805626393399</v>
      </c>
      <c r="U34" s="141">
        <v>34.130537685302201</v>
      </c>
      <c r="V34" s="141">
        <v>35.792347599054601</v>
      </c>
      <c r="W34" s="141">
        <v>34.335185948413198</v>
      </c>
      <c r="X34" s="141">
        <v>32.0566359360066</v>
      </c>
      <c r="Y34" s="148">
        <v>33.142801119225403</v>
      </c>
      <c r="Z34" s="141"/>
      <c r="AA34" s="149">
        <v>14.614726560422101</v>
      </c>
      <c r="AB34" s="150">
        <v>16.900955714545599</v>
      </c>
      <c r="AC34" s="151">
        <v>15.777974841395601</v>
      </c>
      <c r="AD34" s="141"/>
      <c r="AE34" s="152">
        <v>26.299966116678899</v>
      </c>
      <c r="AF34" s="136"/>
      <c r="AG34" s="168">
        <v>65.3650375814819</v>
      </c>
      <c r="AH34" s="163">
        <v>60.142123187441697</v>
      </c>
      <c r="AI34" s="163">
        <v>68.546514317546794</v>
      </c>
      <c r="AJ34" s="163">
        <v>69.972876064254294</v>
      </c>
      <c r="AK34" s="163">
        <v>70.885934382067305</v>
      </c>
      <c r="AL34" s="169">
        <v>66.982497106558398</v>
      </c>
      <c r="AM34" s="163"/>
      <c r="AN34" s="170">
        <v>99.107729479845602</v>
      </c>
      <c r="AO34" s="171">
        <v>107.68231400492201</v>
      </c>
      <c r="AP34" s="172">
        <v>103.39502174238299</v>
      </c>
      <c r="AQ34" s="163"/>
      <c r="AR34" s="173">
        <v>77.386075573937106</v>
      </c>
      <c r="AS34" s="146"/>
      <c r="AT34" s="147">
        <v>24.460235099576501</v>
      </c>
      <c r="AU34" s="141">
        <v>30.153341795814701</v>
      </c>
      <c r="AV34" s="141">
        <v>32.8629843597963</v>
      </c>
      <c r="AW34" s="141">
        <v>32.007512517375602</v>
      </c>
      <c r="AX34" s="141">
        <v>29.258378555762</v>
      </c>
      <c r="AY34" s="148">
        <v>29.7272745508876</v>
      </c>
      <c r="AZ34" s="141"/>
      <c r="BA34" s="149">
        <v>19.906956206378499</v>
      </c>
      <c r="BB34" s="150">
        <v>16.5596263615904</v>
      </c>
      <c r="BC34" s="151">
        <v>18.1402553346703</v>
      </c>
      <c r="BD34" s="141"/>
      <c r="BE34" s="152">
        <v>25.045498396703699</v>
      </c>
      <c r="BF34" s="96"/>
    </row>
    <row r="35" spans="1:58" x14ac:dyDescent="0.2">
      <c r="A35" s="24" t="s">
        <v>79</v>
      </c>
      <c r="B35" s="44" t="str">
        <f t="shared" si="0"/>
        <v>Chesapeake Bay</v>
      </c>
      <c r="C35" s="12"/>
      <c r="D35" s="28" t="s">
        <v>16</v>
      </c>
      <c r="E35" s="31" t="s">
        <v>17</v>
      </c>
      <c r="F35" s="12"/>
      <c r="G35" s="168">
        <v>53.794199255121001</v>
      </c>
      <c r="H35" s="163">
        <v>69.643687150837906</v>
      </c>
      <c r="I35" s="163">
        <v>70.902905027932903</v>
      </c>
      <c r="J35" s="163">
        <v>75.679972067039103</v>
      </c>
      <c r="K35" s="163">
        <v>80.413454376163799</v>
      </c>
      <c r="L35" s="169">
        <v>70.086843575418897</v>
      </c>
      <c r="M35" s="163"/>
      <c r="N35" s="170">
        <v>124.15783985102399</v>
      </c>
      <c r="O35" s="171">
        <v>130.05021415269999</v>
      </c>
      <c r="P35" s="172">
        <v>127.10402700186199</v>
      </c>
      <c r="Q35" s="163"/>
      <c r="R35" s="173">
        <v>86.377467411545595</v>
      </c>
      <c r="S35" s="146"/>
      <c r="T35" s="147">
        <v>-21.970014050131802</v>
      </c>
      <c r="U35" s="141">
        <v>-13.442522328984101</v>
      </c>
      <c r="V35" s="141">
        <v>-6.67391218025739</v>
      </c>
      <c r="W35" s="141">
        <v>3.0432383250513202</v>
      </c>
      <c r="X35" s="141">
        <v>16.591835930201501</v>
      </c>
      <c r="Y35" s="148">
        <v>-4.7184483475286498</v>
      </c>
      <c r="Z35" s="141"/>
      <c r="AA35" s="149">
        <v>19.576919327839398</v>
      </c>
      <c r="AB35" s="150">
        <v>6.8408091492996901</v>
      </c>
      <c r="AC35" s="151">
        <v>12.7037093102029</v>
      </c>
      <c r="AD35" s="141"/>
      <c r="AE35" s="152">
        <v>1.9044433034998101</v>
      </c>
      <c r="AF35" s="136"/>
      <c r="AG35" s="168">
        <v>64.6790945065176</v>
      </c>
      <c r="AH35" s="163">
        <v>62.542497672253198</v>
      </c>
      <c r="AI35" s="163">
        <v>66.014315642458101</v>
      </c>
      <c r="AJ35" s="163">
        <v>67.797071694599595</v>
      </c>
      <c r="AK35" s="163">
        <v>69.348009776536301</v>
      </c>
      <c r="AL35" s="169">
        <v>66.076197858472895</v>
      </c>
      <c r="AM35" s="163"/>
      <c r="AN35" s="170">
        <v>106.741359404096</v>
      </c>
      <c r="AO35" s="171">
        <v>123.166229050279</v>
      </c>
      <c r="AP35" s="172">
        <v>114.953794227188</v>
      </c>
      <c r="AQ35" s="163"/>
      <c r="AR35" s="173">
        <v>80.041225392391496</v>
      </c>
      <c r="AS35" s="146"/>
      <c r="AT35" s="147">
        <v>-8.6722475162318204</v>
      </c>
      <c r="AU35" s="141">
        <v>-9.3075555656368891</v>
      </c>
      <c r="AV35" s="141">
        <v>-7.8622282553429104</v>
      </c>
      <c r="AW35" s="141">
        <v>-4.2039569811441799</v>
      </c>
      <c r="AX35" s="141">
        <v>0.85826281380013003</v>
      </c>
      <c r="AY35" s="148">
        <v>-5.8635099860606203</v>
      </c>
      <c r="AZ35" s="141"/>
      <c r="BA35" s="149">
        <v>5.96482910766189</v>
      </c>
      <c r="BB35" s="150">
        <v>7.5736817910783598</v>
      </c>
      <c r="BC35" s="151">
        <v>6.8206915532915104</v>
      </c>
      <c r="BD35" s="141"/>
      <c r="BE35" s="152">
        <v>-1.0418001415386</v>
      </c>
      <c r="BF35" s="96"/>
    </row>
    <row r="36" spans="1:58" x14ac:dyDescent="0.2">
      <c r="A36" s="24" t="s">
        <v>80</v>
      </c>
      <c r="B36" s="44" t="str">
        <f t="shared" si="0"/>
        <v>Coastal Virginia - Eastern Shore</v>
      </c>
      <c r="C36" s="12"/>
      <c r="D36" s="28" t="s">
        <v>16</v>
      </c>
      <c r="E36" s="31" t="s">
        <v>17</v>
      </c>
      <c r="F36" s="12"/>
      <c r="G36" s="168">
        <v>68.737259311314105</v>
      </c>
      <c r="H36" s="163">
        <v>82.907104708362596</v>
      </c>
      <c r="I36" s="163">
        <v>85.489135628952894</v>
      </c>
      <c r="J36" s="163">
        <v>92.747821503864998</v>
      </c>
      <c r="K36" s="163">
        <v>92.2247575544624</v>
      </c>
      <c r="L36" s="169">
        <v>84.421215741391407</v>
      </c>
      <c r="M36" s="163"/>
      <c r="N36" s="170">
        <v>149.179634574841</v>
      </c>
      <c r="O36" s="171">
        <v>161.59236823612</v>
      </c>
      <c r="P36" s="172">
        <v>155.38600140548101</v>
      </c>
      <c r="Q36" s="163"/>
      <c r="R36" s="173">
        <v>104.696868788274</v>
      </c>
      <c r="S36" s="146"/>
      <c r="T36" s="147">
        <v>-8.2553797750799909</v>
      </c>
      <c r="U36" s="141">
        <v>-2.87511821087443</v>
      </c>
      <c r="V36" s="141">
        <v>-0.75617828975030499</v>
      </c>
      <c r="W36" s="141">
        <v>7.2865488784131198</v>
      </c>
      <c r="X36" s="141">
        <v>5.1942654620387803</v>
      </c>
      <c r="Y36" s="148">
        <v>0.37148152164088899</v>
      </c>
      <c r="Z36" s="141"/>
      <c r="AA36" s="149">
        <v>5.1396291851931402</v>
      </c>
      <c r="AB36" s="150">
        <v>9.5608987832867705</v>
      </c>
      <c r="AC36" s="151">
        <v>7.3930725027842996</v>
      </c>
      <c r="AD36" s="141"/>
      <c r="AE36" s="152">
        <v>3.2336195088710098</v>
      </c>
      <c r="AF36" s="136"/>
      <c r="AG36" s="168">
        <v>73.574530920590306</v>
      </c>
      <c r="AH36" s="163">
        <v>68.034126844694299</v>
      </c>
      <c r="AI36" s="163">
        <v>72.590428671820007</v>
      </c>
      <c r="AJ36" s="163">
        <v>77.085764230498896</v>
      </c>
      <c r="AK36" s="163">
        <v>76.498996837666894</v>
      </c>
      <c r="AL36" s="169">
        <v>73.556769501054106</v>
      </c>
      <c r="AM36" s="163"/>
      <c r="AN36" s="170">
        <v>120.818522487702</v>
      </c>
      <c r="AO36" s="171">
        <v>138.450353127196</v>
      </c>
      <c r="AP36" s="172">
        <v>129.63443780744899</v>
      </c>
      <c r="AQ36" s="163"/>
      <c r="AR36" s="173">
        <v>89.578960445738304</v>
      </c>
      <c r="AS36" s="146"/>
      <c r="AT36" s="147">
        <v>2.1144918273189899</v>
      </c>
      <c r="AU36" s="141">
        <v>4.3905849879423098</v>
      </c>
      <c r="AV36" s="141">
        <v>3.4226549204299102</v>
      </c>
      <c r="AW36" s="141">
        <v>4.6992115117243802</v>
      </c>
      <c r="AX36" s="141">
        <v>4.1576095067107897</v>
      </c>
      <c r="AY36" s="148">
        <v>3.7521340712544302</v>
      </c>
      <c r="AZ36" s="141"/>
      <c r="BA36" s="149">
        <v>3.58355965338143</v>
      </c>
      <c r="BB36" s="150">
        <v>4.8250158666543301</v>
      </c>
      <c r="BC36" s="151">
        <v>4.2428190072354601</v>
      </c>
      <c r="BD36" s="141"/>
      <c r="BE36" s="152">
        <v>3.9544574272070698</v>
      </c>
      <c r="BF36" s="96"/>
    </row>
    <row r="37" spans="1:58" x14ac:dyDescent="0.2">
      <c r="A37" s="24" t="s">
        <v>81</v>
      </c>
      <c r="B37" s="44" t="str">
        <f t="shared" si="0"/>
        <v>Coastal Virginia - Hampton Roads</v>
      </c>
      <c r="C37" s="12"/>
      <c r="D37" s="28" t="s">
        <v>16</v>
      </c>
      <c r="E37" s="31" t="s">
        <v>17</v>
      </c>
      <c r="F37" s="12"/>
      <c r="G37" s="168">
        <v>86.595474840824195</v>
      </c>
      <c r="H37" s="163">
        <v>97.696964242538201</v>
      </c>
      <c r="I37" s="163">
        <v>101.03059210703</v>
      </c>
      <c r="J37" s="163">
        <v>110.41399672245601</v>
      </c>
      <c r="K37" s="163">
        <v>112.604217822314</v>
      </c>
      <c r="L37" s="169">
        <v>101.668249147032</v>
      </c>
      <c r="M37" s="163"/>
      <c r="N37" s="170">
        <v>162.64804448862199</v>
      </c>
      <c r="O37" s="171">
        <v>173.29679149987899</v>
      </c>
      <c r="P37" s="172">
        <v>167.97241799425001</v>
      </c>
      <c r="Q37" s="163"/>
      <c r="R37" s="173">
        <v>120.612297389095</v>
      </c>
      <c r="S37" s="146"/>
      <c r="T37" s="147">
        <v>3.8937360886025898</v>
      </c>
      <c r="U37" s="141">
        <v>8.6513378872025601</v>
      </c>
      <c r="V37" s="141">
        <v>5.3695813752058896</v>
      </c>
      <c r="W37" s="141">
        <v>10.312706840357601</v>
      </c>
      <c r="X37" s="141">
        <v>4.4071918882725196</v>
      </c>
      <c r="Y37" s="148">
        <v>6.5497468102390801</v>
      </c>
      <c r="Z37" s="141"/>
      <c r="AA37" s="149">
        <v>-1.19869408353634</v>
      </c>
      <c r="AB37" s="150">
        <v>-0.64122054153723895</v>
      </c>
      <c r="AC37" s="151">
        <v>-0.91190537900189095</v>
      </c>
      <c r="AD37" s="141"/>
      <c r="AE37" s="152">
        <v>3.4500267695539701</v>
      </c>
      <c r="AF37" s="136"/>
      <c r="AG37" s="168">
        <v>92.400872014269794</v>
      </c>
      <c r="AH37" s="163">
        <v>77.851043211780606</v>
      </c>
      <c r="AI37" s="163">
        <v>81.736424231857598</v>
      </c>
      <c r="AJ37" s="163">
        <v>86.948525055533494</v>
      </c>
      <c r="AK37" s="163">
        <v>88.287644169144102</v>
      </c>
      <c r="AL37" s="169">
        <v>85.444219515532595</v>
      </c>
      <c r="AM37" s="163"/>
      <c r="AN37" s="170">
        <v>142.18051600909999</v>
      </c>
      <c r="AO37" s="171">
        <v>164.07061083558699</v>
      </c>
      <c r="AP37" s="172">
        <v>153.12556342234299</v>
      </c>
      <c r="AQ37" s="163"/>
      <c r="AR37" s="173">
        <v>104.77524128485901</v>
      </c>
      <c r="AS37" s="146"/>
      <c r="AT37" s="147">
        <v>8.5743722153525805</v>
      </c>
      <c r="AU37" s="141">
        <v>12.429269364838801</v>
      </c>
      <c r="AV37" s="141">
        <v>10.7474865880009</v>
      </c>
      <c r="AW37" s="141">
        <v>15.2379949383075</v>
      </c>
      <c r="AX37" s="141">
        <v>8.7392533408893804</v>
      </c>
      <c r="AY37" s="148">
        <v>11.0253865740273</v>
      </c>
      <c r="AZ37" s="141"/>
      <c r="BA37" s="149">
        <v>0.342267843869142</v>
      </c>
      <c r="BB37" s="150">
        <v>2.23670225868706</v>
      </c>
      <c r="BC37" s="151">
        <v>1.3483712409226001</v>
      </c>
      <c r="BD37" s="141"/>
      <c r="BE37" s="152">
        <v>6.7621567877659396</v>
      </c>
      <c r="BF37" s="96"/>
    </row>
    <row r="38" spans="1:58" x14ac:dyDescent="0.2">
      <c r="A38" s="25" t="s">
        <v>82</v>
      </c>
      <c r="B38" s="44" t="str">
        <f t="shared" si="0"/>
        <v>Northern Virginia</v>
      </c>
      <c r="C38" s="12"/>
      <c r="D38" s="28" t="s">
        <v>16</v>
      </c>
      <c r="E38" s="31" t="s">
        <v>17</v>
      </c>
      <c r="F38" s="13"/>
      <c r="G38" s="168">
        <v>84.891019973047406</v>
      </c>
      <c r="H38" s="163">
        <v>113.144830138584</v>
      </c>
      <c r="I38" s="163">
        <v>127.823022507391</v>
      </c>
      <c r="J38" s="163">
        <v>122.526951143472</v>
      </c>
      <c r="K38" s="163">
        <v>115.795629060482</v>
      </c>
      <c r="L38" s="169">
        <v>112.836290564595</v>
      </c>
      <c r="M38" s="163"/>
      <c r="N38" s="170">
        <v>112.691119335438</v>
      </c>
      <c r="O38" s="171">
        <v>115.41920047468599</v>
      </c>
      <c r="P38" s="172">
        <v>114.055159905062</v>
      </c>
      <c r="Q38" s="163"/>
      <c r="R38" s="173">
        <v>113.18453894758601</v>
      </c>
      <c r="S38" s="146"/>
      <c r="T38" s="147">
        <v>75.738757102685199</v>
      </c>
      <c r="U38" s="141">
        <v>113.26967420051901</v>
      </c>
      <c r="V38" s="141">
        <v>122.406445102484</v>
      </c>
      <c r="W38" s="141">
        <v>111.42090114525899</v>
      </c>
      <c r="X38" s="141">
        <v>100.201956231553</v>
      </c>
      <c r="Y38" s="148">
        <v>105.43787970653401</v>
      </c>
      <c r="Z38" s="141"/>
      <c r="AA38" s="149">
        <v>62.729752344778703</v>
      </c>
      <c r="AB38" s="150">
        <v>60.534559411942197</v>
      </c>
      <c r="AC38" s="151">
        <v>61.611577410005303</v>
      </c>
      <c r="AD38" s="141"/>
      <c r="AE38" s="152">
        <v>90.559591689078502</v>
      </c>
      <c r="AF38" s="136"/>
      <c r="AG38" s="168">
        <v>83.050314228533395</v>
      </c>
      <c r="AH38" s="163">
        <v>96.902980771164707</v>
      </c>
      <c r="AI38" s="163">
        <v>113.458950912162</v>
      </c>
      <c r="AJ38" s="163">
        <v>113.95099196451901</v>
      </c>
      <c r="AK38" s="163">
        <v>103.030232013194</v>
      </c>
      <c r="AL38" s="169">
        <v>102.078693977914</v>
      </c>
      <c r="AM38" s="163"/>
      <c r="AN38" s="170">
        <v>105.134989088239</v>
      </c>
      <c r="AO38" s="171">
        <v>114.480160357624</v>
      </c>
      <c r="AP38" s="172">
        <v>109.80757472293099</v>
      </c>
      <c r="AQ38" s="163"/>
      <c r="AR38" s="173">
        <v>104.286945619348</v>
      </c>
      <c r="AS38" s="146"/>
      <c r="AT38" s="147">
        <v>76.057324604520403</v>
      </c>
      <c r="AU38" s="141">
        <v>106.784520143549</v>
      </c>
      <c r="AV38" s="141">
        <v>121.21778290895899</v>
      </c>
      <c r="AW38" s="141">
        <v>113.457864809361</v>
      </c>
      <c r="AX38" s="141">
        <v>94.291298032734502</v>
      </c>
      <c r="AY38" s="148">
        <v>102.75065582820601</v>
      </c>
      <c r="AZ38" s="141"/>
      <c r="BA38" s="149">
        <v>62.195555981718002</v>
      </c>
      <c r="BB38" s="150">
        <v>60.969313618440403</v>
      </c>
      <c r="BC38" s="151">
        <v>61.554023079573099</v>
      </c>
      <c r="BD38" s="141"/>
      <c r="BE38" s="152">
        <v>88.304948883557799</v>
      </c>
      <c r="BF38" s="96"/>
    </row>
    <row r="39" spans="1:58" x14ac:dyDescent="0.2">
      <c r="A39" s="26" t="s">
        <v>83</v>
      </c>
      <c r="B39" s="44" t="str">
        <f t="shared" si="0"/>
        <v>Shenandoah Valley</v>
      </c>
      <c r="C39" s="12"/>
      <c r="D39" s="29" t="s">
        <v>16</v>
      </c>
      <c r="E39" s="32" t="s">
        <v>17</v>
      </c>
      <c r="F39" s="12"/>
      <c r="G39" s="174">
        <v>47.046781705167398</v>
      </c>
      <c r="H39" s="175">
        <v>57.134624733277597</v>
      </c>
      <c r="I39" s="175">
        <v>61.303876055292598</v>
      </c>
      <c r="J39" s="175">
        <v>62.8605714815845</v>
      </c>
      <c r="K39" s="175">
        <v>63.169277298450602</v>
      </c>
      <c r="L39" s="176">
        <v>58.303026254754599</v>
      </c>
      <c r="M39" s="163"/>
      <c r="N39" s="177">
        <v>89.830735689767096</v>
      </c>
      <c r="O39" s="178">
        <v>95.641417571203206</v>
      </c>
      <c r="P39" s="179">
        <v>92.736076630485201</v>
      </c>
      <c r="Q39" s="163"/>
      <c r="R39" s="180">
        <v>68.141040647820404</v>
      </c>
      <c r="S39" s="146"/>
      <c r="T39" s="153">
        <v>5.6810716653523397</v>
      </c>
      <c r="U39" s="154">
        <v>14.779066656210899</v>
      </c>
      <c r="V39" s="154">
        <v>18.4983247857257</v>
      </c>
      <c r="W39" s="154">
        <v>17.483621047405698</v>
      </c>
      <c r="X39" s="154">
        <v>2.9389547990460598</v>
      </c>
      <c r="Y39" s="155">
        <v>11.733936466570301</v>
      </c>
      <c r="Z39" s="141"/>
      <c r="AA39" s="156">
        <v>2.3070765544387202</v>
      </c>
      <c r="AB39" s="157">
        <v>9.5704633191378505</v>
      </c>
      <c r="AC39" s="158">
        <v>5.9280379174776598</v>
      </c>
      <c r="AD39" s="141"/>
      <c r="AE39" s="159">
        <v>9.4023208149173296</v>
      </c>
      <c r="AF39" s="136"/>
      <c r="AG39" s="174">
        <v>50.732910288523897</v>
      </c>
      <c r="AH39" s="175">
        <v>50.742211939883099</v>
      </c>
      <c r="AI39" s="175">
        <v>58.299858753130998</v>
      </c>
      <c r="AJ39" s="175">
        <v>62.236473003061498</v>
      </c>
      <c r="AK39" s="175">
        <v>63.622028481306202</v>
      </c>
      <c r="AL39" s="176">
        <v>57.1266964931811</v>
      </c>
      <c r="AM39" s="163"/>
      <c r="AN39" s="177">
        <v>90.527532702477004</v>
      </c>
      <c r="AO39" s="178">
        <v>98.695462937192602</v>
      </c>
      <c r="AP39" s="179">
        <v>94.611497819834796</v>
      </c>
      <c r="AQ39" s="163"/>
      <c r="AR39" s="180">
        <v>67.836639729367903</v>
      </c>
      <c r="AS39" s="146"/>
      <c r="AT39" s="153">
        <v>9.0007647459225595</v>
      </c>
      <c r="AU39" s="154">
        <v>15.708531665961299</v>
      </c>
      <c r="AV39" s="154">
        <v>18.008213159153399</v>
      </c>
      <c r="AW39" s="154">
        <v>15.601980967736599</v>
      </c>
      <c r="AX39" s="154">
        <v>7.1761989665999799</v>
      </c>
      <c r="AY39" s="155">
        <v>12.8989363269073</v>
      </c>
      <c r="AZ39" s="141"/>
      <c r="BA39" s="156">
        <v>8.2867204223969004</v>
      </c>
      <c r="BB39" s="157">
        <v>10.7145338318442</v>
      </c>
      <c r="BC39" s="158">
        <v>9.5395876426190203</v>
      </c>
      <c r="BD39" s="141"/>
      <c r="BE39" s="159">
        <v>11.535891398542599</v>
      </c>
      <c r="BF39" s="96"/>
    </row>
    <row r="40" spans="1:58" x14ac:dyDescent="0.2">
      <c r="A40" s="22" t="s">
        <v>84</v>
      </c>
      <c r="B40" s="44" t="str">
        <f t="shared" si="0"/>
        <v>Southern Virginia</v>
      </c>
      <c r="C40" s="10"/>
      <c r="D40" s="27" t="s">
        <v>16</v>
      </c>
      <c r="E40" s="30" t="s">
        <v>17</v>
      </c>
      <c r="F40" s="3"/>
      <c r="G40" s="160">
        <v>41.496834259727102</v>
      </c>
      <c r="H40" s="161">
        <v>59.756136937847302</v>
      </c>
      <c r="I40" s="161">
        <v>69.581490651844305</v>
      </c>
      <c r="J40" s="161">
        <v>74.185282971197495</v>
      </c>
      <c r="K40" s="161">
        <v>76.4340373926225</v>
      </c>
      <c r="L40" s="162">
        <v>64.290756442647805</v>
      </c>
      <c r="M40" s="163"/>
      <c r="N40" s="164">
        <v>97.744239514906496</v>
      </c>
      <c r="O40" s="165">
        <v>97.082117230924695</v>
      </c>
      <c r="P40" s="166">
        <v>97.413178372915596</v>
      </c>
      <c r="Q40" s="163"/>
      <c r="R40" s="167">
        <v>73.754305565581404</v>
      </c>
      <c r="S40" s="146"/>
      <c r="T40" s="138">
        <v>8.7734957291747904</v>
      </c>
      <c r="U40" s="139">
        <v>16.432609399703502</v>
      </c>
      <c r="V40" s="139">
        <v>29.205810409889999</v>
      </c>
      <c r="W40" s="139">
        <v>37.933859590788202</v>
      </c>
      <c r="X40" s="139">
        <v>46.123327674073401</v>
      </c>
      <c r="Y40" s="140">
        <v>28.882261928191799</v>
      </c>
      <c r="Z40" s="141"/>
      <c r="AA40" s="142">
        <v>50.1419369664561</v>
      </c>
      <c r="AB40" s="143">
        <v>44.738343079530203</v>
      </c>
      <c r="AC40" s="144">
        <v>47.399810006752503</v>
      </c>
      <c r="AD40" s="141"/>
      <c r="AE40" s="145">
        <v>35.296350150596901</v>
      </c>
      <c r="AF40" s="137"/>
      <c r="AG40" s="160">
        <v>42.800997978777097</v>
      </c>
      <c r="AH40" s="161">
        <v>50.244043077311701</v>
      </c>
      <c r="AI40" s="161">
        <v>57.851787518948903</v>
      </c>
      <c r="AJ40" s="161">
        <v>62.250941763516899</v>
      </c>
      <c r="AK40" s="161">
        <v>61.532913087417803</v>
      </c>
      <c r="AL40" s="162">
        <v>54.936136685194498</v>
      </c>
      <c r="AM40" s="163"/>
      <c r="AN40" s="164">
        <v>76.400609525012598</v>
      </c>
      <c r="AO40" s="165">
        <v>79.659706922688201</v>
      </c>
      <c r="AP40" s="166">
        <v>78.030158223850407</v>
      </c>
      <c r="AQ40" s="163"/>
      <c r="AR40" s="167">
        <v>61.5344285533819</v>
      </c>
      <c r="AS40" s="146"/>
      <c r="AT40" s="138">
        <v>4.8083291502131598</v>
      </c>
      <c r="AU40" s="139">
        <v>11.0492757654704</v>
      </c>
      <c r="AV40" s="139">
        <v>9.5096570669888099</v>
      </c>
      <c r="AW40" s="139">
        <v>14.4719158563557</v>
      </c>
      <c r="AX40" s="139">
        <v>15.858746473488999</v>
      </c>
      <c r="AY40" s="140">
        <v>11.476869808651999</v>
      </c>
      <c r="AZ40" s="141"/>
      <c r="BA40" s="142">
        <v>16.072002514840602</v>
      </c>
      <c r="BB40" s="143">
        <v>12.424734718297699</v>
      </c>
      <c r="BC40" s="144">
        <v>14.1811981440329</v>
      </c>
      <c r="BD40" s="141"/>
      <c r="BE40" s="145">
        <v>12.4417394669148</v>
      </c>
      <c r="BF40" s="137"/>
    </row>
    <row r="41" spans="1:58" x14ac:dyDescent="0.2">
      <c r="A41" s="23" t="s">
        <v>85</v>
      </c>
      <c r="B41" s="44" t="str">
        <f t="shared" si="0"/>
        <v>Southwest Virginia - Blue Ridge Highlands</v>
      </c>
      <c r="C41" s="11"/>
      <c r="D41" s="28" t="s">
        <v>16</v>
      </c>
      <c r="E41" s="31" t="s">
        <v>17</v>
      </c>
      <c r="F41" s="12"/>
      <c r="G41" s="168">
        <v>43.896893547165</v>
      </c>
      <c r="H41" s="163">
        <v>54.3931733804773</v>
      </c>
      <c r="I41" s="163">
        <v>58.306963000378801</v>
      </c>
      <c r="J41" s="163">
        <v>60.683049627478198</v>
      </c>
      <c r="K41" s="163">
        <v>70.008857178936694</v>
      </c>
      <c r="L41" s="169">
        <v>57.457787346887201</v>
      </c>
      <c r="M41" s="163"/>
      <c r="N41" s="170">
        <v>110.533139285263</v>
      </c>
      <c r="O41" s="171">
        <v>98.261933324914693</v>
      </c>
      <c r="P41" s="172">
        <v>104.39753630508901</v>
      </c>
      <c r="Q41" s="163"/>
      <c r="R41" s="173">
        <v>70.869144192087703</v>
      </c>
      <c r="S41" s="146"/>
      <c r="T41" s="147">
        <v>5.1057674794148102</v>
      </c>
      <c r="U41" s="141">
        <v>9.1574711354155394</v>
      </c>
      <c r="V41" s="141">
        <v>10.2422786769088</v>
      </c>
      <c r="W41" s="141">
        <v>8.8417816810150196</v>
      </c>
      <c r="X41" s="141">
        <v>21.498440058165802</v>
      </c>
      <c r="Y41" s="148">
        <v>11.4131946285823</v>
      </c>
      <c r="Z41" s="141"/>
      <c r="AA41" s="149">
        <v>29.304864866366</v>
      </c>
      <c r="AB41" s="150">
        <v>31.547036203807401</v>
      </c>
      <c r="AC41" s="151">
        <v>30.350464375567899</v>
      </c>
      <c r="AD41" s="141"/>
      <c r="AE41" s="152">
        <v>18.669381855316399</v>
      </c>
      <c r="AF41" s="137"/>
      <c r="AG41" s="168">
        <v>44.290652860209597</v>
      </c>
      <c r="AH41" s="163">
        <v>47.724499621164199</v>
      </c>
      <c r="AI41" s="163">
        <v>53.712690364944997</v>
      </c>
      <c r="AJ41" s="163">
        <v>57.692922717514797</v>
      </c>
      <c r="AK41" s="163">
        <v>64.067013196110594</v>
      </c>
      <c r="AL41" s="169">
        <v>53.497555751988799</v>
      </c>
      <c r="AM41" s="163"/>
      <c r="AN41" s="170">
        <v>95.872112956181297</v>
      </c>
      <c r="AO41" s="171">
        <v>89.061545965399603</v>
      </c>
      <c r="AP41" s="172">
        <v>92.466829460790507</v>
      </c>
      <c r="AQ41" s="163"/>
      <c r="AR41" s="173">
        <v>64.631633954503599</v>
      </c>
      <c r="AS41" s="146"/>
      <c r="AT41" s="147">
        <v>10.519105357389099</v>
      </c>
      <c r="AU41" s="141">
        <v>12.34799002428</v>
      </c>
      <c r="AV41" s="141">
        <v>11.4472845659387</v>
      </c>
      <c r="AW41" s="141">
        <v>13.176104851660501</v>
      </c>
      <c r="AX41" s="141">
        <v>20.182537281779599</v>
      </c>
      <c r="AY41" s="148">
        <v>13.8087168419463</v>
      </c>
      <c r="AZ41" s="141"/>
      <c r="BA41" s="149">
        <v>24.178009706049298</v>
      </c>
      <c r="BB41" s="150">
        <v>20.216610717894099</v>
      </c>
      <c r="BC41" s="151">
        <v>22.238172774990499</v>
      </c>
      <c r="BD41" s="141"/>
      <c r="BE41" s="152">
        <v>17.110443993564999</v>
      </c>
      <c r="BF41" s="137"/>
    </row>
    <row r="42" spans="1:58" x14ac:dyDescent="0.2">
      <c r="A42" s="24" t="s">
        <v>86</v>
      </c>
      <c r="B42" s="44" t="str">
        <f t="shared" si="0"/>
        <v>Southwest Virginia - Heart of Appalachia</v>
      </c>
      <c r="C42" s="12"/>
      <c r="D42" s="28" t="s">
        <v>16</v>
      </c>
      <c r="E42" s="31" t="s">
        <v>17</v>
      </c>
      <c r="F42" s="12"/>
      <c r="G42" s="168">
        <v>40.515918367346899</v>
      </c>
      <c r="H42" s="163">
        <v>54.410427913100698</v>
      </c>
      <c r="I42" s="163">
        <v>59.056642527978902</v>
      </c>
      <c r="J42" s="163">
        <v>58.7805924950625</v>
      </c>
      <c r="K42" s="163">
        <v>57.152376563528598</v>
      </c>
      <c r="L42" s="169">
        <v>53.983191573403502</v>
      </c>
      <c r="M42" s="163"/>
      <c r="N42" s="170">
        <v>76.613712969058497</v>
      </c>
      <c r="O42" s="171">
        <v>75.691856484529197</v>
      </c>
      <c r="P42" s="172">
        <v>76.152784726793897</v>
      </c>
      <c r="Q42" s="163"/>
      <c r="R42" s="173">
        <v>60.317361045800801</v>
      </c>
      <c r="S42" s="146"/>
      <c r="T42" s="147">
        <v>5.9103347265141801</v>
      </c>
      <c r="U42" s="141">
        <v>10.5343936147733</v>
      </c>
      <c r="V42" s="141">
        <v>17.960441250513899</v>
      </c>
      <c r="W42" s="141">
        <v>18.672739966886599</v>
      </c>
      <c r="X42" s="141">
        <v>20.781285803147298</v>
      </c>
      <c r="Y42" s="148">
        <v>15.154233048256099</v>
      </c>
      <c r="Z42" s="141"/>
      <c r="AA42" s="149">
        <v>23.878932788552099</v>
      </c>
      <c r="AB42" s="150">
        <v>24.814305280891499</v>
      </c>
      <c r="AC42" s="151">
        <v>24.342029347239698</v>
      </c>
      <c r="AD42" s="141"/>
      <c r="AE42" s="152">
        <v>18.307651858708301</v>
      </c>
      <c r="AF42" s="137"/>
      <c r="AG42" s="168">
        <v>39.933123765635202</v>
      </c>
      <c r="AH42" s="163">
        <v>47.755493745885403</v>
      </c>
      <c r="AI42" s="163">
        <v>56.027435813034799</v>
      </c>
      <c r="AJ42" s="163">
        <v>56.4170934825543</v>
      </c>
      <c r="AK42" s="163">
        <v>55.020133311389003</v>
      </c>
      <c r="AL42" s="169">
        <v>51.030656023699798</v>
      </c>
      <c r="AM42" s="163"/>
      <c r="AN42" s="170">
        <v>69.690589203423301</v>
      </c>
      <c r="AO42" s="171">
        <v>71.126663923633899</v>
      </c>
      <c r="AP42" s="172">
        <v>70.4086265635286</v>
      </c>
      <c r="AQ42" s="163"/>
      <c r="AR42" s="173">
        <v>56.567219035079397</v>
      </c>
      <c r="AS42" s="146"/>
      <c r="AT42" s="147">
        <v>7.0443357512320599</v>
      </c>
      <c r="AU42" s="141">
        <v>17.4444165343997</v>
      </c>
      <c r="AV42" s="141">
        <v>22.6600922743058</v>
      </c>
      <c r="AW42" s="141">
        <v>20.322939377769501</v>
      </c>
      <c r="AX42" s="141">
        <v>17.6473612669086</v>
      </c>
      <c r="AY42" s="148">
        <v>17.420111546700198</v>
      </c>
      <c r="AZ42" s="141"/>
      <c r="BA42" s="149">
        <v>14.770129486904301</v>
      </c>
      <c r="BB42" s="150">
        <v>11.488961727375401</v>
      </c>
      <c r="BC42" s="151">
        <v>13.08902924149</v>
      </c>
      <c r="BD42" s="141"/>
      <c r="BE42" s="152">
        <v>15.8423680900134</v>
      </c>
      <c r="BF42" s="137"/>
    </row>
    <row r="43" spans="1:58" x14ac:dyDescent="0.2">
      <c r="A43" s="26" t="s">
        <v>87</v>
      </c>
      <c r="B43" s="44" t="str">
        <f t="shared" si="0"/>
        <v>Virginia Mountains</v>
      </c>
      <c r="C43" s="12"/>
      <c r="D43" s="29" t="s">
        <v>16</v>
      </c>
      <c r="E43" s="32" t="s">
        <v>17</v>
      </c>
      <c r="F43" s="12"/>
      <c r="G43" s="174">
        <v>46.797578831916603</v>
      </c>
      <c r="H43" s="175">
        <v>63.289629832739202</v>
      </c>
      <c r="I43" s="175">
        <v>66.388918289004593</v>
      </c>
      <c r="J43" s="175">
        <v>73.376960515492101</v>
      </c>
      <c r="K43" s="175">
        <v>68.785433232794006</v>
      </c>
      <c r="L43" s="176">
        <v>63.727704140389299</v>
      </c>
      <c r="M43" s="163"/>
      <c r="N43" s="177">
        <v>85.813423361667105</v>
      </c>
      <c r="O43" s="178">
        <v>83.713981354537907</v>
      </c>
      <c r="P43" s="179">
        <v>84.763702358102506</v>
      </c>
      <c r="Q43" s="163"/>
      <c r="R43" s="180">
        <v>69.737989345450202</v>
      </c>
      <c r="S43" s="146"/>
      <c r="T43" s="153">
        <v>12.01637965302</v>
      </c>
      <c r="U43" s="154">
        <v>27.365837286323099</v>
      </c>
      <c r="V43" s="154">
        <v>19.048651184071201</v>
      </c>
      <c r="W43" s="154">
        <v>31.528718317334398</v>
      </c>
      <c r="X43" s="154">
        <v>17.892299148709899</v>
      </c>
      <c r="Y43" s="155">
        <v>21.9115330826932</v>
      </c>
      <c r="Z43" s="141"/>
      <c r="AA43" s="156">
        <v>13.501911783990399</v>
      </c>
      <c r="AB43" s="157">
        <v>9.4815350848153397</v>
      </c>
      <c r="AC43" s="158">
        <v>11.480371683609601</v>
      </c>
      <c r="AD43" s="141"/>
      <c r="AE43" s="159">
        <v>18.074779973050202</v>
      </c>
      <c r="AF43" s="137"/>
      <c r="AG43" s="174">
        <v>55.755651220180901</v>
      </c>
      <c r="AH43" s="175">
        <v>54.746261996161202</v>
      </c>
      <c r="AI43" s="175">
        <v>61.531233890869203</v>
      </c>
      <c r="AJ43" s="175">
        <v>65.993050452426601</v>
      </c>
      <c r="AK43" s="175">
        <v>65.596833698930595</v>
      </c>
      <c r="AL43" s="176">
        <v>60.724606251713702</v>
      </c>
      <c r="AM43" s="163"/>
      <c r="AN43" s="177">
        <v>88.055112421168005</v>
      </c>
      <c r="AO43" s="178">
        <v>93.351509459829899</v>
      </c>
      <c r="AP43" s="179">
        <v>90.703310940498994</v>
      </c>
      <c r="AQ43" s="163"/>
      <c r="AR43" s="180">
        <v>69.289950448509501</v>
      </c>
      <c r="AS43" s="146"/>
      <c r="AT43" s="153">
        <v>14.9325610937489</v>
      </c>
      <c r="AU43" s="154">
        <v>30.550621746697001</v>
      </c>
      <c r="AV43" s="154">
        <v>27.467491162797401</v>
      </c>
      <c r="AW43" s="154">
        <v>30.8618104281949</v>
      </c>
      <c r="AX43" s="154">
        <v>21.394386226722201</v>
      </c>
      <c r="AY43" s="155">
        <v>24.8530458480753</v>
      </c>
      <c r="AZ43" s="141"/>
      <c r="BA43" s="156">
        <v>10.5369776719663</v>
      </c>
      <c r="BB43" s="157">
        <v>10.149427882585501</v>
      </c>
      <c r="BC43" s="158">
        <v>10.337205290091701</v>
      </c>
      <c r="BD43" s="141"/>
      <c r="BE43" s="159">
        <v>18.997814745379898</v>
      </c>
      <c r="BF43" s="137"/>
    </row>
  </sheetData>
  <sheetProtection algorithmName="SHA-512" hashValue="ryGpvUulxRMTSTVgqiLugF3+xirFyB1bOMF51s61S0RDLVKsDMchSf/44dxzDPnhwG2D6LQz1MlbRG7w8XRx+A==" saltValue="lNztNWfkj+J2sgr4mDhOYQ=="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topLeftCell="A7" zoomScaleNormal="100" zoomScaleSheetLayoutView="100" workbookViewId="0">
      <selection activeCell="AD22" sqref="AD22"/>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181"/>
      <c r="E1" s="181"/>
      <c r="F1" s="181"/>
      <c r="G1" s="181"/>
      <c r="H1" s="181"/>
      <c r="I1" s="181"/>
      <c r="J1" s="181"/>
      <c r="K1" s="181"/>
      <c r="L1" s="181"/>
      <c r="M1" s="181"/>
      <c r="N1" s="181"/>
      <c r="O1" s="181"/>
      <c r="P1" s="181"/>
      <c r="Q1" s="181"/>
      <c r="R1" s="181"/>
      <c r="S1" s="181"/>
      <c r="T1" s="181"/>
      <c r="U1" s="181"/>
      <c r="V1" s="181"/>
      <c r="W1" s="181"/>
      <c r="X1" s="181"/>
      <c r="Y1" s="182"/>
      <c r="Z1" s="182"/>
      <c r="AA1" s="182"/>
      <c r="AB1" s="182"/>
      <c r="AC1" s="182"/>
      <c r="AD1" s="182"/>
      <c r="AE1" s="182"/>
      <c r="AF1" s="182"/>
      <c r="AG1" s="182"/>
      <c r="AH1" s="182"/>
      <c r="AI1" s="182"/>
      <c r="AJ1" s="182"/>
      <c r="AK1" s="182"/>
      <c r="AL1" s="182"/>
    </row>
    <row r="2" spans="1:50" ht="15" customHeight="1" x14ac:dyDescent="0.2">
      <c r="A2" s="181"/>
      <c r="B2" s="97" t="s">
        <v>117</v>
      </c>
      <c r="C2" s="181"/>
      <c r="D2" s="181"/>
      <c r="E2" s="181"/>
      <c r="F2" s="181"/>
      <c r="G2" s="181"/>
      <c r="H2" s="181"/>
      <c r="I2" s="181"/>
      <c r="J2" s="181"/>
      <c r="K2" s="181"/>
      <c r="L2" s="181"/>
      <c r="M2" s="181"/>
      <c r="N2" s="181"/>
      <c r="O2" s="181"/>
      <c r="P2" s="181"/>
      <c r="Q2" s="181"/>
      <c r="R2" s="181"/>
      <c r="S2" s="181"/>
      <c r="T2" s="181"/>
      <c r="U2" s="181"/>
      <c r="V2" s="181"/>
      <c r="W2" s="181"/>
      <c r="X2" s="181"/>
      <c r="Y2" s="182"/>
      <c r="Z2" s="182"/>
      <c r="AA2" s="182"/>
      <c r="AB2" s="182"/>
      <c r="AC2" s="182"/>
      <c r="AD2" s="182"/>
      <c r="AE2" s="182"/>
      <c r="AF2" s="182"/>
      <c r="AG2" s="182"/>
      <c r="AH2" s="182"/>
      <c r="AI2" s="182"/>
      <c r="AJ2" s="182"/>
      <c r="AK2" s="182"/>
      <c r="AL2" s="182"/>
    </row>
    <row r="3" spans="1:50" x14ac:dyDescent="0.2">
      <c r="A3" s="181"/>
      <c r="B3" s="181"/>
      <c r="C3" s="181"/>
      <c r="D3" s="181"/>
      <c r="E3" s="181"/>
      <c r="F3" s="181"/>
      <c r="G3" s="181"/>
      <c r="H3" s="181"/>
      <c r="I3" s="181"/>
      <c r="J3" s="181"/>
      <c r="K3" s="181"/>
      <c r="L3" s="181"/>
      <c r="M3" s="181"/>
      <c r="N3" s="181"/>
      <c r="O3" s="181"/>
      <c r="P3" s="181"/>
      <c r="Q3" s="181"/>
      <c r="R3" s="181"/>
      <c r="S3" s="181"/>
      <c r="T3" s="181"/>
      <c r="U3" s="181"/>
      <c r="V3" s="181"/>
      <c r="W3" s="181"/>
      <c r="X3" s="181"/>
      <c r="Y3" s="182"/>
      <c r="Z3" s="182"/>
      <c r="AA3" s="182"/>
      <c r="AB3" s="182"/>
      <c r="AC3" s="182"/>
      <c r="AD3" s="182"/>
      <c r="AE3" s="182"/>
      <c r="AF3" s="182"/>
      <c r="AG3" s="182"/>
      <c r="AH3" s="182"/>
      <c r="AI3" s="182"/>
      <c r="AJ3" s="182"/>
      <c r="AK3" s="182"/>
      <c r="AL3" s="182"/>
    </row>
    <row r="4" spans="1:50" x14ac:dyDescent="0.2">
      <c r="A4" s="181"/>
      <c r="B4" s="181"/>
      <c r="C4" s="181"/>
      <c r="D4" s="181"/>
      <c r="E4" s="181"/>
      <c r="F4" s="181"/>
      <c r="G4" s="181"/>
      <c r="H4" s="181"/>
      <c r="I4" s="181"/>
      <c r="J4" s="181"/>
      <c r="K4" s="181"/>
      <c r="L4" s="181"/>
      <c r="M4" s="181"/>
      <c r="N4" s="181"/>
      <c r="O4" s="181"/>
      <c r="P4" s="181"/>
      <c r="Q4" s="181"/>
      <c r="R4" s="181"/>
      <c r="S4" s="181"/>
      <c r="T4" s="181"/>
      <c r="U4" s="181"/>
      <c r="V4" s="181"/>
      <c r="W4" s="181"/>
      <c r="X4" s="181"/>
      <c r="Y4" s="182"/>
      <c r="Z4" s="182"/>
      <c r="AA4" s="182"/>
      <c r="AB4" s="182"/>
      <c r="AC4" s="182"/>
      <c r="AD4" s="182"/>
      <c r="AE4" s="182"/>
      <c r="AF4" s="182"/>
      <c r="AG4" s="182"/>
      <c r="AH4" s="182"/>
      <c r="AI4" s="182"/>
      <c r="AJ4" s="182"/>
      <c r="AK4" s="182"/>
      <c r="AL4" s="182"/>
    </row>
    <row r="5" spans="1:50" x14ac:dyDescent="0.2">
      <c r="A5" s="181"/>
      <c r="B5" s="181"/>
      <c r="C5" s="181"/>
      <c r="D5" s="181"/>
      <c r="E5" s="181"/>
      <c r="F5" s="181"/>
      <c r="G5" s="181"/>
      <c r="H5" s="181"/>
      <c r="I5" s="181"/>
      <c r="J5" s="181"/>
      <c r="K5" s="181"/>
      <c r="L5" s="181"/>
      <c r="M5" s="181"/>
      <c r="N5" s="181"/>
      <c r="O5" s="181"/>
      <c r="P5" s="181"/>
      <c r="Q5" s="181"/>
      <c r="R5" s="181"/>
      <c r="S5" s="181"/>
      <c r="T5" s="181"/>
      <c r="U5" s="181"/>
      <c r="V5" s="181"/>
      <c r="W5" s="181"/>
      <c r="X5" s="181"/>
      <c r="Y5" s="182"/>
      <c r="Z5" s="182"/>
      <c r="AA5" s="182"/>
      <c r="AB5" s="182"/>
      <c r="AC5" s="182"/>
      <c r="AD5" s="182"/>
      <c r="AE5" s="182"/>
      <c r="AF5" s="182"/>
      <c r="AG5" s="182"/>
      <c r="AH5" s="182"/>
      <c r="AI5" s="182"/>
      <c r="AJ5" s="182"/>
      <c r="AK5" s="182"/>
      <c r="AL5" s="182"/>
    </row>
    <row r="6" spans="1:50"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2"/>
      <c r="Z6" s="182"/>
      <c r="AA6" s="182"/>
      <c r="AB6" s="182"/>
      <c r="AC6" s="182"/>
      <c r="AD6" s="182"/>
      <c r="AE6" s="182"/>
      <c r="AF6" s="182"/>
      <c r="AG6" s="182"/>
      <c r="AH6" s="182"/>
      <c r="AI6" s="182"/>
      <c r="AJ6" s="182"/>
      <c r="AK6" s="182"/>
      <c r="AL6" s="182"/>
    </row>
    <row r="7" spans="1:50" x14ac:dyDescent="0.2">
      <c r="A7" s="181"/>
      <c r="B7" s="181"/>
      <c r="C7" s="181"/>
      <c r="D7" s="181"/>
      <c r="E7" s="181"/>
      <c r="F7" s="181"/>
      <c r="G7" s="181"/>
      <c r="H7" s="181"/>
      <c r="I7" s="181"/>
      <c r="J7" s="181"/>
      <c r="K7" s="181"/>
      <c r="L7" s="181"/>
      <c r="M7" s="181"/>
      <c r="N7" s="181"/>
      <c r="O7" s="181"/>
      <c r="P7" s="181"/>
      <c r="Q7" s="181"/>
      <c r="R7" s="181"/>
      <c r="S7" s="181"/>
      <c r="T7" s="181"/>
      <c r="U7" s="181"/>
      <c r="V7" s="181"/>
      <c r="W7" s="181"/>
      <c r="X7" s="181"/>
      <c r="Y7" s="182"/>
      <c r="Z7" s="182"/>
      <c r="AA7" s="182"/>
      <c r="AB7" s="182"/>
      <c r="AC7" s="182"/>
      <c r="AD7" s="182"/>
      <c r="AE7" s="182"/>
      <c r="AF7" s="182"/>
      <c r="AG7" s="182"/>
      <c r="AH7" s="182"/>
      <c r="AI7" s="182"/>
      <c r="AJ7" s="182"/>
      <c r="AK7" s="182"/>
      <c r="AL7" s="182"/>
    </row>
    <row r="8" spans="1:50" ht="18" customHeight="1" x14ac:dyDescent="0.25">
      <c r="A8" s="102"/>
      <c r="B8" s="181"/>
      <c r="C8" s="181"/>
      <c r="D8" s="215">
        <v>2022</v>
      </c>
      <c r="E8" s="215"/>
      <c r="F8" s="215"/>
      <c r="G8" s="215"/>
      <c r="H8" s="215"/>
      <c r="I8" s="215"/>
      <c r="J8" s="215"/>
      <c r="K8" s="102"/>
      <c r="L8" s="102"/>
      <c r="M8" s="102"/>
      <c r="N8" s="102"/>
      <c r="O8" s="181"/>
      <c r="P8" s="215">
        <v>2021</v>
      </c>
      <c r="Q8" s="215"/>
      <c r="R8" s="215"/>
      <c r="S8" s="215"/>
      <c r="T8" s="215"/>
      <c r="U8" s="215"/>
      <c r="V8" s="215"/>
      <c r="W8" s="102"/>
      <c r="X8" s="102"/>
      <c r="Y8" s="182"/>
      <c r="Z8" s="182"/>
      <c r="AA8" s="182"/>
      <c r="AB8" s="182"/>
      <c r="AC8" s="182"/>
      <c r="AD8" s="182"/>
      <c r="AE8" s="182"/>
      <c r="AF8" s="182"/>
      <c r="AG8" s="182"/>
      <c r="AH8" s="182"/>
      <c r="AI8" s="182"/>
      <c r="AJ8" s="182"/>
      <c r="AK8" s="182"/>
      <c r="AL8" s="182"/>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83"/>
      <c r="B10" s="181"/>
      <c r="C10" s="108" t="s">
        <v>109</v>
      </c>
      <c r="D10" s="109">
        <v>22</v>
      </c>
      <c r="E10" s="110">
        <v>23</v>
      </c>
      <c r="F10" s="110">
        <v>24</v>
      </c>
      <c r="G10" s="110">
        <v>25</v>
      </c>
      <c r="H10" s="110">
        <v>26</v>
      </c>
      <c r="I10" s="110">
        <v>27</v>
      </c>
      <c r="J10" s="111">
        <v>28</v>
      </c>
      <c r="K10" s="183"/>
      <c r="L10" s="183"/>
      <c r="M10" s="212" t="s">
        <v>104</v>
      </c>
      <c r="N10" s="213"/>
      <c r="O10" s="108" t="s">
        <v>109</v>
      </c>
      <c r="P10" s="109">
        <v>23</v>
      </c>
      <c r="Q10" s="110">
        <v>24</v>
      </c>
      <c r="R10" s="110">
        <v>25</v>
      </c>
      <c r="S10" s="110">
        <v>26</v>
      </c>
      <c r="T10" s="110">
        <v>27</v>
      </c>
      <c r="U10" s="110">
        <v>28</v>
      </c>
      <c r="V10" s="111">
        <v>29</v>
      </c>
      <c r="W10" s="183"/>
      <c r="X10" s="183"/>
      <c r="Y10" s="182"/>
      <c r="Z10" s="182"/>
      <c r="AA10" s="182"/>
      <c r="AB10" s="182"/>
      <c r="AC10" s="182"/>
      <c r="AD10" s="182"/>
      <c r="AE10" s="182"/>
      <c r="AF10" s="182"/>
      <c r="AG10" s="182"/>
      <c r="AH10" s="182"/>
      <c r="AI10" s="182"/>
      <c r="AJ10" s="182"/>
      <c r="AK10" s="182"/>
      <c r="AL10" s="182"/>
    </row>
    <row r="11" spans="1:50" ht="20.100000000000001" customHeight="1" x14ac:dyDescent="0.2">
      <c r="A11" s="183"/>
      <c r="B11" s="181"/>
      <c r="C11" s="108" t="s">
        <v>110</v>
      </c>
      <c r="D11" s="112">
        <v>29</v>
      </c>
      <c r="E11" s="113">
        <v>30</v>
      </c>
      <c r="F11" s="113">
        <v>31</v>
      </c>
      <c r="G11" s="113">
        <v>1</v>
      </c>
      <c r="H11" s="113">
        <v>2</v>
      </c>
      <c r="I11" s="113">
        <v>3</v>
      </c>
      <c r="J11" s="114">
        <v>4</v>
      </c>
      <c r="K11" s="183"/>
      <c r="L11" s="183"/>
      <c r="M11" s="212" t="s">
        <v>104</v>
      </c>
      <c r="N11" s="213"/>
      <c r="O11" s="108" t="s">
        <v>110</v>
      </c>
      <c r="P11" s="112">
        <v>30</v>
      </c>
      <c r="Q11" s="113">
        <v>31</v>
      </c>
      <c r="R11" s="113">
        <v>1</v>
      </c>
      <c r="S11" s="113">
        <v>2</v>
      </c>
      <c r="T11" s="113">
        <v>3</v>
      </c>
      <c r="U11" s="113">
        <v>4</v>
      </c>
      <c r="V11" s="114">
        <v>5</v>
      </c>
      <c r="W11" s="183"/>
      <c r="X11" s="183"/>
      <c r="Y11" s="182"/>
      <c r="Z11" s="182"/>
      <c r="AA11" s="182"/>
      <c r="AB11" s="182"/>
      <c r="AC11" s="182"/>
      <c r="AD11" s="182"/>
      <c r="AE11" s="182"/>
      <c r="AF11" s="182"/>
      <c r="AG11" s="182"/>
      <c r="AH11" s="182"/>
      <c r="AI11" s="182"/>
      <c r="AJ11" s="182"/>
      <c r="AK11" s="182"/>
      <c r="AL11" s="182"/>
    </row>
    <row r="12" spans="1:50" ht="20.100000000000001" customHeight="1" x14ac:dyDescent="0.2">
      <c r="A12" s="183"/>
      <c r="B12" s="181"/>
      <c r="C12" s="108" t="s">
        <v>114</v>
      </c>
      <c r="D12" s="115">
        <v>5</v>
      </c>
      <c r="E12" s="116">
        <v>6</v>
      </c>
      <c r="F12" s="116">
        <v>7</v>
      </c>
      <c r="G12" s="116">
        <v>8</v>
      </c>
      <c r="H12" s="116">
        <v>9</v>
      </c>
      <c r="I12" s="116">
        <v>10</v>
      </c>
      <c r="J12" s="117">
        <v>11</v>
      </c>
      <c r="K12" s="183"/>
      <c r="L12" s="183"/>
      <c r="M12" s="212" t="s">
        <v>104</v>
      </c>
      <c r="N12" s="213"/>
      <c r="O12" s="108" t="s">
        <v>114</v>
      </c>
      <c r="P12" s="115">
        <v>6</v>
      </c>
      <c r="Q12" s="116">
        <v>7</v>
      </c>
      <c r="R12" s="116">
        <v>8</v>
      </c>
      <c r="S12" s="116">
        <v>9</v>
      </c>
      <c r="T12" s="116">
        <v>10</v>
      </c>
      <c r="U12" s="116">
        <v>11</v>
      </c>
      <c r="V12" s="117">
        <v>12</v>
      </c>
      <c r="W12" s="183"/>
      <c r="X12" s="183"/>
      <c r="Y12" s="182"/>
      <c r="Z12" s="182"/>
      <c r="AA12" s="182"/>
      <c r="AB12" s="182"/>
      <c r="AC12" s="182"/>
      <c r="AD12" s="182"/>
      <c r="AE12" s="182"/>
      <c r="AF12" s="182"/>
      <c r="AG12" s="182"/>
      <c r="AH12" s="182"/>
      <c r="AI12" s="182"/>
      <c r="AJ12" s="182"/>
      <c r="AK12" s="182"/>
      <c r="AL12" s="182"/>
    </row>
    <row r="13" spans="1:50" ht="20.100000000000001" customHeight="1" x14ac:dyDescent="0.2">
      <c r="A13" s="183"/>
      <c r="B13" s="181"/>
      <c r="C13" s="108" t="s">
        <v>114</v>
      </c>
      <c r="D13" s="118">
        <v>12</v>
      </c>
      <c r="E13" s="119">
        <v>13</v>
      </c>
      <c r="F13" s="119">
        <v>14</v>
      </c>
      <c r="G13" s="119">
        <v>15</v>
      </c>
      <c r="H13" s="119">
        <v>16</v>
      </c>
      <c r="I13" s="119">
        <v>17</v>
      </c>
      <c r="J13" s="120">
        <v>18</v>
      </c>
      <c r="K13" s="183"/>
      <c r="L13" s="183"/>
      <c r="M13" s="212" t="s">
        <v>104</v>
      </c>
      <c r="N13" s="213"/>
      <c r="O13" s="108" t="s">
        <v>114</v>
      </c>
      <c r="P13" s="118">
        <v>13</v>
      </c>
      <c r="Q13" s="119">
        <v>14</v>
      </c>
      <c r="R13" s="119">
        <v>15</v>
      </c>
      <c r="S13" s="119">
        <v>16</v>
      </c>
      <c r="T13" s="119">
        <v>17</v>
      </c>
      <c r="U13" s="119">
        <v>18</v>
      </c>
      <c r="V13" s="120">
        <v>19</v>
      </c>
      <c r="W13" s="183"/>
      <c r="X13" s="183"/>
      <c r="Y13" s="182"/>
      <c r="Z13" s="182"/>
      <c r="AA13" s="182"/>
      <c r="AB13" s="182"/>
      <c r="AC13" s="182"/>
      <c r="AD13" s="182"/>
      <c r="AE13" s="182"/>
      <c r="AF13" s="182"/>
      <c r="AG13" s="182"/>
      <c r="AH13" s="182"/>
      <c r="AI13" s="182"/>
      <c r="AJ13" s="182"/>
      <c r="AK13" s="182"/>
      <c r="AL13" s="182"/>
    </row>
    <row r="14" spans="1:50" ht="20.100000000000001" customHeight="1" x14ac:dyDescent="0.2">
      <c r="A14" s="183"/>
      <c r="B14" s="181"/>
      <c r="C14" s="108" t="s">
        <v>114</v>
      </c>
      <c r="D14" s="121">
        <v>19</v>
      </c>
      <c r="E14" s="122">
        <v>20</v>
      </c>
      <c r="F14" s="122">
        <v>21</v>
      </c>
      <c r="G14" s="122">
        <v>22</v>
      </c>
      <c r="H14" s="122">
        <v>23</v>
      </c>
      <c r="I14" s="122">
        <v>24</v>
      </c>
      <c r="J14" s="123">
        <v>25</v>
      </c>
      <c r="K14" s="183"/>
      <c r="L14" s="183"/>
      <c r="M14" s="212" t="s">
        <v>104</v>
      </c>
      <c r="N14" s="213"/>
      <c r="O14" s="108" t="s">
        <v>114</v>
      </c>
      <c r="P14" s="121">
        <v>20</v>
      </c>
      <c r="Q14" s="122">
        <v>21</v>
      </c>
      <c r="R14" s="122">
        <v>22</v>
      </c>
      <c r="S14" s="122">
        <v>23</v>
      </c>
      <c r="T14" s="122">
        <v>24</v>
      </c>
      <c r="U14" s="122">
        <v>25</v>
      </c>
      <c r="V14" s="123">
        <v>26</v>
      </c>
      <c r="W14" s="183"/>
      <c r="X14" s="183"/>
      <c r="Y14" s="182"/>
      <c r="Z14" s="182"/>
      <c r="AA14" s="182"/>
      <c r="AB14" s="182"/>
      <c r="AC14" s="182"/>
      <c r="AD14" s="182"/>
      <c r="AE14" s="182"/>
      <c r="AF14" s="182"/>
      <c r="AG14" s="182"/>
      <c r="AH14" s="182"/>
      <c r="AI14" s="182"/>
      <c r="AJ14" s="182"/>
      <c r="AK14" s="182"/>
      <c r="AL14" s="182"/>
    </row>
    <row r="15" spans="1:50" ht="20.100000000000001" customHeight="1" x14ac:dyDescent="0.2">
      <c r="A15" s="183"/>
      <c r="B15" s="181"/>
      <c r="C15" s="108" t="s">
        <v>118</v>
      </c>
      <c r="D15" s="124">
        <v>26</v>
      </c>
      <c r="E15" s="125">
        <v>27</v>
      </c>
      <c r="F15" s="125">
        <v>28</v>
      </c>
      <c r="G15" s="125">
        <v>29</v>
      </c>
      <c r="H15" s="125">
        <v>30</v>
      </c>
      <c r="I15" s="125">
        <v>1</v>
      </c>
      <c r="J15" s="126">
        <v>2</v>
      </c>
      <c r="K15" s="183"/>
      <c r="L15" s="183"/>
      <c r="M15" s="212" t="s">
        <v>104</v>
      </c>
      <c r="N15" s="213"/>
      <c r="O15" s="108" t="s">
        <v>118</v>
      </c>
      <c r="P15" s="124">
        <v>27</v>
      </c>
      <c r="Q15" s="125">
        <v>28</v>
      </c>
      <c r="R15" s="125">
        <v>29</v>
      </c>
      <c r="S15" s="125">
        <v>30</v>
      </c>
      <c r="T15" s="125">
        <v>1</v>
      </c>
      <c r="U15" s="125">
        <v>2</v>
      </c>
      <c r="V15" s="126">
        <v>3</v>
      </c>
      <c r="W15" s="183"/>
      <c r="X15" s="183"/>
      <c r="Y15" s="182"/>
      <c r="Z15" s="182"/>
      <c r="AA15" s="182"/>
      <c r="AB15" s="182"/>
      <c r="AC15" s="182"/>
      <c r="AD15" s="182"/>
      <c r="AE15" s="182"/>
      <c r="AF15" s="182"/>
      <c r="AG15" s="182"/>
      <c r="AH15" s="182"/>
      <c r="AI15" s="182"/>
      <c r="AJ15" s="182"/>
      <c r="AK15" s="182"/>
      <c r="AL15" s="182"/>
    </row>
    <row r="16" spans="1:50" x14ac:dyDescent="0.2">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2"/>
      <c r="Z16" s="182"/>
      <c r="AA16" s="182"/>
      <c r="AB16" s="182"/>
      <c r="AC16" s="182"/>
      <c r="AD16" s="182"/>
      <c r="AE16" s="182"/>
      <c r="AF16" s="182"/>
      <c r="AG16" s="182"/>
      <c r="AH16" s="182"/>
      <c r="AI16" s="182"/>
      <c r="AJ16" s="182"/>
      <c r="AK16" s="182"/>
      <c r="AL16" s="182"/>
    </row>
    <row r="17" spans="1:50" x14ac:dyDescent="0.2">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2"/>
      <c r="Z17" s="182"/>
      <c r="AA17" s="182"/>
      <c r="AB17" s="182"/>
      <c r="AC17" s="182"/>
      <c r="AD17" s="182"/>
      <c r="AE17" s="182"/>
      <c r="AF17" s="182"/>
      <c r="AG17" s="182"/>
      <c r="AH17" s="182"/>
      <c r="AI17" s="182"/>
      <c r="AJ17" s="182"/>
      <c r="AK17" s="182"/>
      <c r="AL17" s="182"/>
    </row>
    <row r="18" spans="1:50" x14ac:dyDescent="0.2">
      <c r="A18" s="181"/>
      <c r="B18" s="181"/>
      <c r="C18" s="181"/>
      <c r="D18" s="214" t="s">
        <v>105</v>
      </c>
      <c r="E18" s="214"/>
      <c r="F18" s="214"/>
      <c r="G18" s="214"/>
      <c r="H18" s="214"/>
      <c r="I18" s="214"/>
      <c r="J18" s="214"/>
      <c r="K18" s="181"/>
      <c r="L18" s="181"/>
      <c r="M18" s="181"/>
      <c r="N18" s="181"/>
      <c r="O18" s="181"/>
      <c r="P18" s="214" t="s">
        <v>106</v>
      </c>
      <c r="Q18" s="214"/>
      <c r="R18" s="214"/>
      <c r="S18" s="214"/>
      <c r="T18" s="214"/>
      <c r="U18" s="214"/>
      <c r="V18" s="214"/>
      <c r="W18" s="181"/>
      <c r="X18" s="181"/>
      <c r="Y18" s="182"/>
      <c r="Z18" s="182"/>
      <c r="AA18" s="182"/>
      <c r="AB18" s="182"/>
      <c r="AC18" s="182"/>
      <c r="AD18" s="182"/>
      <c r="AE18" s="182"/>
      <c r="AF18" s="182"/>
      <c r="AG18" s="182"/>
      <c r="AH18" s="182"/>
      <c r="AI18" s="182"/>
      <c r="AJ18" s="182"/>
      <c r="AK18" s="182"/>
      <c r="AL18" s="182"/>
    </row>
    <row r="19" spans="1:50" ht="13.15" customHeight="1" x14ac:dyDescent="0.2">
      <c r="A19" s="181"/>
      <c r="B19" s="181"/>
      <c r="C19" s="211" t="s">
        <v>111</v>
      </c>
      <c r="D19" s="211"/>
      <c r="E19" s="211"/>
      <c r="F19" s="211"/>
      <c r="G19" s="181"/>
      <c r="H19" s="181" t="s">
        <v>112</v>
      </c>
      <c r="I19" s="181"/>
      <c r="J19" s="181"/>
      <c r="K19" s="181"/>
      <c r="L19" s="181"/>
      <c r="M19" s="181"/>
      <c r="N19" s="181"/>
      <c r="O19" s="211" t="s">
        <v>113</v>
      </c>
      <c r="P19" s="211"/>
      <c r="Q19" s="211"/>
      <c r="R19" s="211"/>
      <c r="S19" s="181"/>
      <c r="T19" s="181" t="s">
        <v>112</v>
      </c>
      <c r="U19" s="181"/>
      <c r="V19" s="181"/>
      <c r="W19" s="181"/>
      <c r="X19" s="181"/>
      <c r="Y19" s="182"/>
      <c r="Z19" s="182"/>
      <c r="AA19" s="182"/>
      <c r="AB19" s="182"/>
      <c r="AC19" s="182"/>
      <c r="AD19" s="182"/>
      <c r="AE19" s="182"/>
      <c r="AF19" s="182"/>
      <c r="AG19" s="182"/>
      <c r="AH19" s="182"/>
      <c r="AI19" s="182"/>
      <c r="AJ19" s="182"/>
      <c r="AK19" s="182"/>
      <c r="AL19" s="182"/>
    </row>
    <row r="20" spans="1:50" x14ac:dyDescent="0.2">
      <c r="A20" s="127"/>
      <c r="B20" s="127"/>
      <c r="C20" s="211" t="s">
        <v>119</v>
      </c>
      <c r="D20" s="211"/>
      <c r="E20" s="211"/>
      <c r="F20" s="211"/>
      <c r="G20" s="39"/>
      <c r="H20" s="39" t="s">
        <v>120</v>
      </c>
      <c r="I20" s="39"/>
      <c r="J20" s="39"/>
      <c r="K20" s="127"/>
      <c r="L20" s="127"/>
      <c r="M20" s="127"/>
      <c r="N20" s="127"/>
      <c r="O20" s="211" t="s">
        <v>121</v>
      </c>
      <c r="P20" s="211"/>
      <c r="Q20" s="211"/>
      <c r="R20" s="211"/>
      <c r="S20" s="39"/>
      <c r="T20" s="39" t="s">
        <v>120</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1"/>
      <c r="D21" s="211"/>
      <c r="E21" s="211"/>
      <c r="F21" s="211"/>
      <c r="G21" s="39"/>
      <c r="H21" s="39"/>
      <c r="I21" s="39"/>
      <c r="J21" s="39"/>
      <c r="K21" s="127"/>
      <c r="L21" s="127"/>
      <c r="M21" s="127"/>
      <c r="N21" s="127"/>
      <c r="O21" s="211"/>
      <c r="P21" s="211"/>
      <c r="Q21" s="211"/>
      <c r="R21" s="211"/>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1"/>
      <c r="D22" s="211"/>
      <c r="E22" s="211"/>
      <c r="F22" s="211"/>
      <c r="G22" s="39"/>
      <c r="H22" s="39"/>
      <c r="I22" s="39"/>
      <c r="J22" s="39"/>
      <c r="K22" s="127"/>
      <c r="L22" s="127"/>
      <c r="M22" s="127"/>
      <c r="N22" s="127"/>
      <c r="O22" s="211"/>
      <c r="P22" s="211"/>
      <c r="Q22" s="211"/>
      <c r="R22" s="211"/>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1"/>
      <c r="D23" s="211"/>
      <c r="E23" s="211"/>
      <c r="F23" s="211"/>
      <c r="G23" s="39"/>
      <c r="H23" s="39"/>
      <c r="I23" s="39"/>
      <c r="J23" s="127"/>
      <c r="K23" s="127"/>
      <c r="L23" s="127"/>
      <c r="M23" s="127"/>
      <c r="N23" s="127"/>
      <c r="O23" s="211"/>
      <c r="P23" s="211"/>
      <c r="Q23" s="211"/>
      <c r="R23" s="211"/>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81"/>
      <c r="B24" s="181"/>
      <c r="C24" s="211"/>
      <c r="D24" s="211"/>
      <c r="E24" s="211"/>
      <c r="F24" s="211"/>
      <c r="G24" s="39"/>
      <c r="H24" s="39"/>
      <c r="I24" s="39"/>
      <c r="J24" s="181"/>
      <c r="K24" s="181"/>
      <c r="L24" s="181"/>
      <c r="M24" s="181"/>
      <c r="N24" s="181"/>
      <c r="O24" s="211"/>
      <c r="P24" s="211"/>
      <c r="Q24" s="211"/>
      <c r="R24" s="211"/>
      <c r="S24" s="39"/>
      <c r="T24" s="39"/>
      <c r="U24" s="39"/>
      <c r="V24" s="39"/>
      <c r="W24" s="39"/>
      <c r="X24" s="181"/>
      <c r="Y24" s="182"/>
      <c r="Z24" s="182"/>
      <c r="AA24" s="182"/>
      <c r="AB24" s="182"/>
      <c r="AC24" s="182"/>
      <c r="AD24" s="182"/>
      <c r="AE24" s="182"/>
      <c r="AF24" s="182"/>
      <c r="AG24" s="182"/>
      <c r="AH24" s="182"/>
      <c r="AI24" s="182"/>
      <c r="AJ24" s="182"/>
      <c r="AK24" s="182"/>
      <c r="AL24" s="182"/>
    </row>
    <row r="25" spans="1:50" ht="12.75" customHeight="1" x14ac:dyDescent="0.2">
      <c r="Y25" s="182"/>
      <c r="Z25" s="182"/>
      <c r="AA25" s="182"/>
      <c r="AB25" s="182"/>
      <c r="AC25" s="182"/>
      <c r="AD25" s="182"/>
      <c r="AE25" s="182"/>
      <c r="AF25" s="182"/>
      <c r="AG25" s="182"/>
      <c r="AH25" s="182"/>
      <c r="AI25" s="182"/>
      <c r="AJ25" s="182"/>
      <c r="AK25" s="182"/>
      <c r="AL25" s="182"/>
    </row>
    <row r="26" spans="1:50" x14ac:dyDescent="0.2">
      <c r="A26" s="181"/>
      <c r="B26" s="181"/>
      <c r="C26" s="211"/>
      <c r="D26" s="211"/>
      <c r="E26" s="211"/>
      <c r="F26" s="211"/>
      <c r="G26" s="39"/>
      <c r="H26" s="39"/>
      <c r="I26" s="39"/>
      <c r="J26" s="181"/>
      <c r="K26" s="181"/>
      <c r="L26" s="181"/>
      <c r="M26" s="181"/>
      <c r="N26" s="181"/>
      <c r="O26" s="211"/>
      <c r="P26" s="211"/>
      <c r="Q26" s="211"/>
      <c r="R26" s="211"/>
      <c r="S26" s="39"/>
      <c r="T26" s="39"/>
      <c r="U26" s="39"/>
      <c r="V26" s="39"/>
      <c r="W26" s="39"/>
      <c r="X26" s="181"/>
      <c r="Y26" s="182"/>
      <c r="Z26" s="182"/>
      <c r="AA26" s="182"/>
      <c r="AB26" s="182"/>
      <c r="AC26" s="182"/>
      <c r="AD26" s="182"/>
      <c r="AE26" s="182"/>
      <c r="AF26" s="182"/>
      <c r="AG26" s="182"/>
      <c r="AH26" s="182"/>
      <c r="AI26" s="182"/>
      <c r="AJ26" s="182"/>
      <c r="AK26" s="182"/>
      <c r="AL26" s="182"/>
    </row>
    <row r="27" spans="1:50" x14ac:dyDescent="0.2">
      <c r="A27" s="181"/>
      <c r="B27" s="181"/>
      <c r="C27" s="211"/>
      <c r="D27" s="217"/>
      <c r="E27" s="217"/>
      <c r="F27" s="39"/>
      <c r="G27" s="39"/>
      <c r="H27" s="39"/>
      <c r="I27" s="39"/>
      <c r="J27" s="181"/>
      <c r="K27" s="181"/>
      <c r="L27" s="181"/>
      <c r="M27" s="181"/>
      <c r="N27" s="181"/>
      <c r="O27" s="211"/>
      <c r="P27" s="217"/>
      <c r="Q27" s="217"/>
      <c r="R27" s="39"/>
      <c r="S27" s="39"/>
      <c r="T27" s="39"/>
      <c r="U27" s="39"/>
      <c r="V27" s="39"/>
      <c r="W27" s="39"/>
      <c r="X27" s="181"/>
      <c r="Y27" s="182"/>
      <c r="Z27" s="182"/>
      <c r="AA27" s="182"/>
      <c r="AB27" s="182"/>
      <c r="AC27" s="182"/>
      <c r="AD27" s="182"/>
      <c r="AE27" s="182"/>
      <c r="AF27" s="182"/>
      <c r="AG27" s="182"/>
      <c r="AH27" s="182"/>
      <c r="AI27" s="182"/>
      <c r="AJ27" s="182"/>
      <c r="AK27" s="182"/>
      <c r="AL27" s="182"/>
    </row>
    <row r="28" spans="1:50" x14ac:dyDescent="0.2">
      <c r="A28" s="181"/>
      <c r="B28" s="181"/>
      <c r="C28" s="211"/>
      <c r="D28" s="217"/>
      <c r="E28" s="217"/>
      <c r="F28" s="181"/>
      <c r="G28" s="181"/>
      <c r="H28" s="181"/>
      <c r="I28" s="181"/>
      <c r="J28" s="181"/>
      <c r="K28" s="181"/>
      <c r="L28" s="181"/>
      <c r="M28" s="181"/>
      <c r="N28" s="181"/>
      <c r="O28" s="211"/>
      <c r="P28" s="217"/>
      <c r="Q28" s="217"/>
      <c r="R28" s="181"/>
      <c r="S28" s="181"/>
      <c r="T28" s="181"/>
      <c r="U28" s="181"/>
      <c r="V28" s="181"/>
      <c r="W28" s="181"/>
      <c r="X28" s="181"/>
      <c r="Y28" s="182"/>
      <c r="Z28" s="182"/>
      <c r="AA28" s="182"/>
      <c r="AB28" s="182"/>
      <c r="AC28" s="182"/>
      <c r="AD28" s="182"/>
      <c r="AE28" s="182"/>
      <c r="AF28" s="182"/>
      <c r="AG28" s="182"/>
      <c r="AH28" s="182"/>
      <c r="AI28" s="182"/>
      <c r="AJ28" s="182"/>
      <c r="AK28" s="182"/>
      <c r="AL28" s="182"/>
    </row>
    <row r="29" spans="1:50" x14ac:dyDescent="0.2">
      <c r="A29" s="181"/>
      <c r="B29" s="181"/>
      <c r="C29" s="211"/>
      <c r="D29" s="217"/>
      <c r="E29" s="217"/>
      <c r="F29" s="181"/>
      <c r="G29" s="181"/>
      <c r="H29" s="181"/>
      <c r="I29" s="181"/>
      <c r="J29" s="181"/>
      <c r="K29" s="181"/>
      <c r="L29" s="181"/>
      <c r="M29" s="181"/>
      <c r="N29" s="181"/>
      <c r="O29" s="211"/>
      <c r="P29" s="217"/>
      <c r="Q29" s="217"/>
      <c r="R29" s="181"/>
      <c r="T29" s="181"/>
      <c r="U29" s="181"/>
      <c r="V29" s="181"/>
      <c r="W29" s="181"/>
      <c r="X29" s="181"/>
      <c r="Y29" s="182"/>
      <c r="Z29" s="182"/>
      <c r="AA29" s="182"/>
      <c r="AB29" s="182"/>
      <c r="AC29" s="182"/>
      <c r="AD29" s="182"/>
      <c r="AE29" s="182"/>
      <c r="AF29" s="182"/>
      <c r="AG29" s="182"/>
      <c r="AH29" s="182"/>
      <c r="AI29" s="182"/>
      <c r="AJ29" s="182"/>
      <c r="AK29" s="182"/>
      <c r="AL29" s="182"/>
    </row>
    <row r="30" spans="1:50" x14ac:dyDescent="0.2">
      <c r="A30" s="181"/>
      <c r="B30" s="181"/>
      <c r="C30" s="184"/>
      <c r="D30" s="181"/>
      <c r="E30" s="181"/>
      <c r="F30" s="181"/>
      <c r="G30" s="132" t="s">
        <v>107</v>
      </c>
      <c r="H30" s="181">
        <v>30</v>
      </c>
      <c r="I30" s="181"/>
      <c r="J30" s="181"/>
      <c r="K30" s="181"/>
      <c r="L30" s="181"/>
      <c r="M30" s="181"/>
      <c r="N30" s="181"/>
      <c r="O30" s="184"/>
      <c r="P30" s="181"/>
      <c r="Q30" s="181"/>
      <c r="R30" s="181"/>
      <c r="S30" s="132" t="s">
        <v>107</v>
      </c>
      <c r="T30" s="181">
        <v>30</v>
      </c>
      <c r="U30" s="181"/>
      <c r="V30" s="181"/>
      <c r="W30" s="181"/>
      <c r="X30" s="181"/>
      <c r="Y30" s="182"/>
      <c r="Z30" s="182"/>
      <c r="AA30" s="182"/>
      <c r="AB30" s="182"/>
      <c r="AC30" s="182"/>
      <c r="AD30" s="182"/>
      <c r="AE30" s="182"/>
      <c r="AF30" s="182"/>
      <c r="AG30" s="182"/>
      <c r="AH30" s="182"/>
      <c r="AI30" s="182"/>
      <c r="AJ30" s="182"/>
      <c r="AK30" s="182"/>
      <c r="AL30" s="182"/>
    </row>
    <row r="31" spans="1:50" x14ac:dyDescent="0.2">
      <c r="A31" s="181"/>
      <c r="B31" s="181"/>
      <c r="C31" s="184"/>
      <c r="D31" s="181"/>
      <c r="E31" s="181"/>
      <c r="F31" s="181"/>
      <c r="G31" s="132" t="s">
        <v>108</v>
      </c>
      <c r="H31" s="181">
        <v>12</v>
      </c>
      <c r="I31" s="181"/>
      <c r="J31" s="181"/>
      <c r="K31" s="181"/>
      <c r="L31" s="181"/>
      <c r="M31" s="181"/>
      <c r="N31" s="181"/>
      <c r="O31" s="184"/>
      <c r="P31" s="181"/>
      <c r="Q31" s="181"/>
      <c r="R31" s="181"/>
      <c r="S31" s="132" t="s">
        <v>108</v>
      </c>
      <c r="T31" s="181">
        <v>12</v>
      </c>
      <c r="U31" s="181"/>
      <c r="V31" s="181"/>
      <c r="W31" s="181"/>
      <c r="X31" s="181"/>
      <c r="Y31" s="182"/>
      <c r="Z31" s="182"/>
      <c r="AA31" s="182"/>
      <c r="AB31" s="182"/>
      <c r="AC31" s="182"/>
      <c r="AD31" s="182"/>
      <c r="AE31" s="182"/>
      <c r="AF31" s="182"/>
      <c r="AG31" s="182"/>
      <c r="AH31" s="182"/>
      <c r="AI31" s="182"/>
      <c r="AJ31" s="182"/>
      <c r="AK31" s="182"/>
      <c r="AL31" s="182"/>
    </row>
    <row r="32" spans="1:50" x14ac:dyDescent="0.2">
      <c r="A32" s="181"/>
      <c r="B32" s="181"/>
      <c r="C32" s="184"/>
      <c r="D32" s="181"/>
      <c r="E32" s="181"/>
      <c r="F32" s="181"/>
      <c r="G32" s="181"/>
      <c r="H32" s="181"/>
      <c r="I32" s="181"/>
      <c r="J32" s="181"/>
      <c r="K32" s="181"/>
      <c r="L32" s="181"/>
      <c r="M32" s="181"/>
      <c r="N32" s="181"/>
      <c r="O32" s="184"/>
      <c r="P32" s="181"/>
      <c r="Q32" s="181"/>
      <c r="R32" s="181"/>
      <c r="S32" s="181"/>
      <c r="T32" s="181"/>
      <c r="U32" s="181"/>
      <c r="V32" s="181"/>
      <c r="W32" s="181"/>
      <c r="X32" s="181"/>
      <c r="Y32" s="182"/>
      <c r="Z32" s="182"/>
      <c r="AA32" s="182"/>
      <c r="AB32" s="182"/>
      <c r="AC32" s="182"/>
      <c r="AD32" s="182"/>
      <c r="AE32" s="182"/>
      <c r="AF32" s="182"/>
      <c r="AG32" s="182"/>
      <c r="AH32" s="182"/>
      <c r="AI32" s="182"/>
      <c r="AJ32" s="182"/>
      <c r="AK32" s="182"/>
      <c r="AL32" s="182"/>
    </row>
    <row r="33" spans="1:38" x14ac:dyDescent="0.2">
      <c r="A33" s="181"/>
      <c r="B33" s="181"/>
      <c r="C33" s="184"/>
      <c r="D33" s="181"/>
      <c r="E33" s="181"/>
      <c r="F33" s="181"/>
      <c r="G33" s="181"/>
      <c r="H33" s="181"/>
      <c r="I33" s="181"/>
      <c r="J33" s="181"/>
      <c r="K33" s="181"/>
      <c r="L33" s="181"/>
      <c r="M33" s="181"/>
      <c r="N33" s="181"/>
      <c r="O33" s="184"/>
      <c r="P33" s="181"/>
      <c r="Q33" s="181"/>
      <c r="R33" s="181"/>
      <c r="S33" s="181"/>
      <c r="T33" s="181"/>
      <c r="U33" s="181"/>
      <c r="V33" s="181"/>
      <c r="W33" s="181"/>
      <c r="X33" s="181"/>
      <c r="Y33" s="182"/>
      <c r="Z33" s="182"/>
      <c r="AA33" s="182"/>
      <c r="AB33" s="182"/>
      <c r="AC33" s="182"/>
      <c r="AD33" s="182"/>
      <c r="AE33" s="182"/>
      <c r="AF33" s="182"/>
      <c r="AG33" s="182"/>
      <c r="AH33" s="182"/>
      <c r="AI33" s="182"/>
      <c r="AJ33" s="182"/>
      <c r="AK33" s="182"/>
      <c r="AL33" s="182"/>
    </row>
    <row r="34" spans="1:38" x14ac:dyDescent="0.2">
      <c r="A34" s="181"/>
      <c r="B34" s="133"/>
      <c r="C34" s="134"/>
      <c r="D34" s="181"/>
      <c r="E34" s="181"/>
      <c r="F34" s="181"/>
      <c r="G34" s="181"/>
      <c r="H34" s="181"/>
      <c r="I34" s="181"/>
      <c r="J34" s="181"/>
      <c r="K34" s="181"/>
      <c r="L34" s="181"/>
      <c r="M34" s="181"/>
      <c r="N34" s="181"/>
      <c r="O34" s="184"/>
      <c r="P34" s="181"/>
      <c r="Q34" s="181"/>
      <c r="R34" s="181"/>
      <c r="S34" s="181"/>
      <c r="T34" s="181"/>
      <c r="U34" s="181"/>
      <c r="V34" s="181"/>
      <c r="W34" s="181"/>
      <c r="X34" s="181"/>
      <c r="Y34" s="182"/>
      <c r="Z34" s="182"/>
      <c r="AA34" s="182"/>
      <c r="AB34" s="182"/>
      <c r="AC34" s="182"/>
      <c r="AD34" s="182"/>
      <c r="AE34" s="182"/>
      <c r="AF34" s="182"/>
      <c r="AG34" s="182"/>
      <c r="AH34" s="182"/>
      <c r="AI34" s="182"/>
      <c r="AJ34" s="182"/>
      <c r="AK34" s="182"/>
      <c r="AL34" s="182"/>
    </row>
    <row r="35" spans="1:38" x14ac:dyDescent="0.2">
      <c r="A35" s="181"/>
      <c r="B35" s="133"/>
      <c r="C35" s="134"/>
      <c r="D35" s="181"/>
      <c r="E35" s="181"/>
      <c r="F35" s="181"/>
      <c r="G35" s="181"/>
      <c r="H35" s="181"/>
      <c r="I35" s="181"/>
      <c r="J35" s="181"/>
      <c r="K35" s="181"/>
      <c r="L35" s="181"/>
      <c r="M35" s="181"/>
      <c r="N35" s="181"/>
      <c r="O35" s="181"/>
      <c r="P35" s="181"/>
      <c r="Q35" s="181"/>
      <c r="R35" s="181"/>
      <c r="S35" s="181"/>
      <c r="T35" s="181"/>
      <c r="U35" s="181"/>
      <c r="V35" s="181"/>
      <c r="W35" s="181"/>
      <c r="X35" s="181"/>
      <c r="Y35" s="182"/>
      <c r="Z35" s="182"/>
      <c r="AA35" s="182"/>
      <c r="AB35" s="182"/>
      <c r="AC35" s="182"/>
      <c r="AD35" s="182"/>
      <c r="AE35" s="182"/>
      <c r="AF35" s="182"/>
      <c r="AG35" s="182"/>
      <c r="AH35" s="182"/>
      <c r="AI35" s="182"/>
      <c r="AJ35" s="182"/>
      <c r="AK35" s="182"/>
      <c r="AL35" s="182"/>
    </row>
    <row r="36" spans="1:38" x14ac:dyDescent="0.2">
      <c r="A36" s="181"/>
      <c r="B36" s="181"/>
      <c r="C36" s="134"/>
      <c r="D36" s="181"/>
      <c r="E36" s="181"/>
      <c r="F36" s="181"/>
      <c r="G36" s="181"/>
      <c r="H36" s="181"/>
      <c r="I36" s="181"/>
      <c r="J36" s="181"/>
      <c r="K36" s="181"/>
      <c r="L36" s="181"/>
      <c r="M36" s="181"/>
      <c r="N36" s="181"/>
      <c r="O36" s="181"/>
      <c r="P36" s="181"/>
      <c r="Q36" s="181"/>
      <c r="R36" s="181"/>
      <c r="S36" s="181"/>
      <c r="T36" s="181"/>
      <c r="U36" s="181"/>
      <c r="V36" s="181"/>
      <c r="W36" s="181"/>
      <c r="X36" s="181"/>
      <c r="Y36" s="182"/>
      <c r="Z36" s="182"/>
      <c r="AA36" s="182"/>
      <c r="AB36" s="182"/>
      <c r="AC36" s="182"/>
      <c r="AD36" s="182"/>
      <c r="AE36" s="182"/>
      <c r="AF36" s="182"/>
      <c r="AG36" s="182"/>
      <c r="AH36" s="182"/>
      <c r="AI36" s="182"/>
      <c r="AJ36" s="182"/>
      <c r="AK36" s="182"/>
      <c r="AL36" s="182"/>
    </row>
    <row r="37" spans="1:38" x14ac:dyDescent="0.2">
      <c r="A37" s="181"/>
      <c r="C37" s="135" t="s">
        <v>122</v>
      </c>
      <c r="D37" s="181"/>
      <c r="E37" s="181"/>
      <c r="F37" s="181"/>
      <c r="G37" s="181"/>
      <c r="H37" s="181"/>
      <c r="I37" s="181"/>
      <c r="J37" s="181"/>
      <c r="K37" s="181"/>
      <c r="L37" s="181"/>
      <c r="M37" s="181"/>
      <c r="N37" s="181"/>
      <c r="O37" s="181"/>
      <c r="P37" s="181"/>
      <c r="Q37" s="181"/>
      <c r="R37" s="181"/>
      <c r="S37" s="181"/>
      <c r="T37" s="181"/>
      <c r="U37" s="181"/>
      <c r="V37" s="181"/>
      <c r="W37" s="181"/>
      <c r="X37" s="181"/>
      <c r="Y37" s="182"/>
      <c r="Z37" s="182"/>
      <c r="AA37" s="182"/>
      <c r="AB37" s="182"/>
      <c r="AC37" s="182"/>
      <c r="AD37" s="182"/>
      <c r="AE37" s="182"/>
      <c r="AF37" s="182"/>
      <c r="AG37" s="182"/>
      <c r="AH37" s="182"/>
      <c r="AI37" s="182"/>
      <c r="AJ37" s="182"/>
      <c r="AK37" s="182"/>
      <c r="AL37" s="182"/>
    </row>
    <row r="38" spans="1:38" x14ac:dyDescent="0.2">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2"/>
      <c r="Z38" s="182"/>
      <c r="AA38" s="182"/>
      <c r="AB38" s="182"/>
      <c r="AC38" s="182"/>
      <c r="AD38" s="182"/>
      <c r="AE38" s="182"/>
      <c r="AF38" s="182"/>
      <c r="AG38" s="182"/>
      <c r="AH38" s="182"/>
      <c r="AI38" s="182"/>
      <c r="AJ38" s="182"/>
      <c r="AK38" s="182"/>
      <c r="AL38" s="182"/>
    </row>
    <row r="39" spans="1:38" x14ac:dyDescent="0.2">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2"/>
      <c r="Z39" s="182"/>
      <c r="AA39" s="182"/>
      <c r="AB39" s="182"/>
      <c r="AC39" s="182"/>
      <c r="AD39" s="182"/>
      <c r="AE39" s="182"/>
      <c r="AF39" s="182"/>
      <c r="AG39" s="182"/>
      <c r="AH39" s="182"/>
      <c r="AI39" s="182"/>
      <c r="AJ39" s="182"/>
      <c r="AK39" s="182"/>
      <c r="AL39" s="182"/>
    </row>
    <row r="40" spans="1:38" x14ac:dyDescent="0.2">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2"/>
      <c r="Z40" s="182"/>
      <c r="AA40" s="182"/>
      <c r="AB40" s="182"/>
      <c r="AC40" s="182"/>
      <c r="AD40" s="182"/>
      <c r="AE40" s="182"/>
      <c r="AF40" s="182"/>
      <c r="AG40" s="182"/>
      <c r="AH40" s="182"/>
      <c r="AI40" s="182"/>
      <c r="AJ40" s="182"/>
      <c r="AK40" s="182"/>
      <c r="AL40" s="182"/>
    </row>
    <row r="41" spans="1:38" x14ac:dyDescent="0.2">
      <c r="A41" s="181"/>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2"/>
      <c r="Z41" s="182"/>
      <c r="AA41" s="182"/>
      <c r="AB41" s="182"/>
      <c r="AC41" s="182"/>
      <c r="AD41" s="182"/>
      <c r="AE41" s="182"/>
      <c r="AF41" s="182"/>
      <c r="AG41" s="182"/>
      <c r="AH41" s="182"/>
      <c r="AI41" s="182"/>
      <c r="AJ41" s="182"/>
      <c r="AK41" s="182"/>
      <c r="AL41" s="182"/>
    </row>
    <row r="42" spans="1:38" x14ac:dyDescent="0.2">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2"/>
      <c r="Z42" s="182"/>
      <c r="AA42" s="182"/>
      <c r="AB42" s="182"/>
      <c r="AC42" s="182"/>
      <c r="AD42" s="182"/>
      <c r="AE42" s="182"/>
      <c r="AF42" s="182"/>
      <c r="AG42" s="182"/>
      <c r="AH42" s="182"/>
      <c r="AI42" s="182"/>
      <c r="AJ42" s="182"/>
      <c r="AK42" s="182"/>
      <c r="AL42" s="182"/>
    </row>
    <row r="43" spans="1:38" ht="12.75" customHeight="1" x14ac:dyDescent="0.2">
      <c r="A43" s="181"/>
      <c r="X43" s="181"/>
      <c r="Y43" s="182"/>
      <c r="Z43" s="182"/>
      <c r="AA43" s="182"/>
      <c r="AB43" s="182"/>
      <c r="AC43" s="182"/>
      <c r="AD43" s="182"/>
      <c r="AE43" s="182"/>
      <c r="AF43" s="182"/>
      <c r="AG43" s="182"/>
      <c r="AH43" s="182"/>
      <c r="AI43" s="182"/>
      <c r="AJ43" s="182"/>
      <c r="AK43" s="182"/>
      <c r="AL43" s="182"/>
    </row>
    <row r="44" spans="1:38" ht="41.25" customHeight="1" x14ac:dyDescent="0.2">
      <c r="A44" s="181"/>
      <c r="B44" s="216" t="s">
        <v>100</v>
      </c>
      <c r="C44" s="216"/>
      <c r="D44" s="216"/>
      <c r="E44" s="216"/>
      <c r="F44" s="216"/>
      <c r="G44" s="216"/>
      <c r="H44" s="216"/>
      <c r="I44" s="216"/>
      <c r="J44" s="216"/>
      <c r="K44" s="216"/>
      <c r="L44" s="216"/>
      <c r="M44" s="216"/>
      <c r="N44" s="216"/>
      <c r="O44" s="216"/>
      <c r="P44" s="216"/>
      <c r="Q44" s="216"/>
      <c r="R44" s="216"/>
      <c r="S44" s="216"/>
      <c r="T44" s="216"/>
      <c r="U44" s="216"/>
      <c r="V44" s="216"/>
      <c r="W44" s="216"/>
      <c r="X44" s="181"/>
      <c r="Y44" s="182"/>
      <c r="Z44" s="182"/>
      <c r="AA44" s="182"/>
      <c r="AB44" s="182"/>
      <c r="AC44" s="182"/>
      <c r="AD44" s="182"/>
      <c r="AE44" s="182"/>
      <c r="AF44" s="182"/>
      <c r="AG44" s="182"/>
      <c r="AH44" s="182"/>
      <c r="AI44" s="182"/>
      <c r="AJ44" s="182"/>
      <c r="AK44" s="182"/>
      <c r="AL44" s="182"/>
    </row>
    <row r="45" spans="1:38" x14ac:dyDescent="0.2">
      <c r="A45" s="181"/>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2"/>
      <c r="Z45" s="182"/>
      <c r="AA45" s="182"/>
      <c r="AB45" s="182"/>
      <c r="AC45" s="182"/>
      <c r="AD45" s="182"/>
      <c r="AE45" s="182"/>
      <c r="AF45" s="182"/>
      <c r="AG45" s="182"/>
      <c r="AH45" s="182"/>
      <c r="AI45" s="182"/>
      <c r="AJ45" s="182"/>
      <c r="AK45" s="182"/>
      <c r="AL45" s="182"/>
    </row>
    <row r="46" spans="1:38" x14ac:dyDescent="0.2">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row>
    <row r="47" spans="1:38" x14ac:dyDescent="0.2">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row>
    <row r="48" spans="1:38" x14ac:dyDescent="0.2">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row>
    <row r="49" spans="1:38" x14ac:dyDescent="0.2">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row>
    <row r="50" spans="1:38" x14ac:dyDescent="0.2">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row>
    <row r="51" spans="1:38" x14ac:dyDescent="0.2">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row>
    <row r="52" spans="1:38" x14ac:dyDescent="0.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row>
    <row r="53" spans="1:38" x14ac:dyDescent="0.2">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row>
    <row r="54" spans="1:38" x14ac:dyDescent="0.2">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row>
    <row r="55" spans="1:38" x14ac:dyDescent="0.2">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row>
    <row r="56" spans="1:38" x14ac:dyDescent="0.2">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row>
    <row r="57" spans="1:38" x14ac:dyDescent="0.2">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row>
    <row r="58" spans="1:38" x14ac:dyDescent="0.2">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19" t="str">
        <f>HYPERLINK("http://www.str.com/data-insights/resources/glossary", "For all STR definitions, please visit www.str.com/data-insights/resources/glossary")</f>
        <v>For all STR definitions, please visit www.str.com/data-insights/resources/glossary</v>
      </c>
      <c r="B5" s="219"/>
      <c r="C5" s="219"/>
      <c r="D5" s="219"/>
      <c r="E5" s="219"/>
      <c r="F5" s="219"/>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19" t="str">
        <f>HYPERLINK("http://www.str.com/data-insights/resources/FAQ", "For all STR FAQs, please click here or visit http://www.str.com/data-insights/resources/FAQ")</f>
        <v>For all STR FAQs, please click here or visit http://www.str.com/data-insights/resources/FAQ</v>
      </c>
      <c r="B9" s="219"/>
      <c r="C9" s="219"/>
      <c r="D9" s="219"/>
      <c r="E9" s="219"/>
      <c r="F9" s="219"/>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19" t="str">
        <f>HYPERLINK("http://www.str.com/contact", "For additional support, please contact your regional office")</f>
        <v>For additional support, please contact your regional office</v>
      </c>
      <c r="B12" s="219"/>
      <c r="C12" s="219"/>
      <c r="D12" s="219"/>
      <c r="E12" s="219"/>
      <c r="F12" s="219"/>
      <c r="G12" s="219"/>
      <c r="H12" s="219"/>
      <c r="I12" s="219"/>
      <c r="J12" s="219"/>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18" t="str">
        <f>HYPERLINK("http://www.hotelnewsnow.com/", "For the latest in industry news, visit HotelNewsNow.com.")</f>
        <v>For the latest in industry news, visit HotelNewsNow.com.</v>
      </c>
      <c r="B14" s="218"/>
      <c r="C14" s="218"/>
      <c r="D14" s="218"/>
      <c r="E14" s="218"/>
      <c r="F14" s="218"/>
      <c r="G14" s="218"/>
      <c r="H14" s="218"/>
      <c r="I14" s="218"/>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18" t="str">
        <f>HYPERLINK("http://www.hoteldataconference.com/", "To learn more about the Hotel Data Conference, visit HotelDataConference.com.")</f>
        <v>To learn more about the Hotel Data Conference, visit HotelDataConference.com.</v>
      </c>
      <c r="B15" s="218"/>
      <c r="C15" s="218"/>
      <c r="D15" s="218"/>
      <c r="E15" s="218"/>
      <c r="F15" s="218"/>
      <c r="G15" s="218"/>
      <c r="H15" s="218"/>
      <c r="I15" s="218"/>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C722C96-E3CD-43B3-BCF1-808C7E1AE1CA}"/>
</file>

<file path=customXml/itemProps2.xml><?xml version="1.0" encoding="utf-8"?>
<ds:datastoreItem xmlns:ds="http://schemas.openxmlformats.org/officeDocument/2006/customXml" ds:itemID="{AF4EAFCC-9315-4ADF-A2ED-5DC6CD887B8E}"/>
</file>

<file path=customXml/itemProps3.xml><?xml version="1.0" encoding="utf-8"?>
<ds:datastoreItem xmlns:ds="http://schemas.openxmlformats.org/officeDocument/2006/customXml" ds:itemID="{577C5B40-7645-4A1E-859F-0F638D69CE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2022-06-22T17:51:22Z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