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heckCompatibility="1"/>
  <xr:revisionPtr revIDLastSave="0" documentId="13_ncr:1_{41B927A3-8F63-4B8A-9414-384016DA743B}" xr6:coauthVersionLast="47" xr6:coauthVersionMax="47" xr10:uidLastSave="{00000000-0000-0000-0000-000000000000}"/>
  <bookViews>
    <workbookView xWindow="2508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<sst xmlns="http://schemas.openxmlformats.org/spreadsheetml/2006/main" count="764" uniqueCount="129">
  <si>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</si>
  <si>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</si>
  <si>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</si>
  <si>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</si>
  <si>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</si>
  <si>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</si>
  <si>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</si>
  <si>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</si>
  <si>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</si>
  <si>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</si>
  <si>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</si>
  <si>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</si>
  <si>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</si>
  <si>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</si>
  <si>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</si>
  <si>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</si>
  <si>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</si>
  <si>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</si>
  <si>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</si>
  <si>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</si>
  <si>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</si>
  <si>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</si>
  <si>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</si>
  <si>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</si>
  <si>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</si>
  <si>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</si>
  <si>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</si>
  <si>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</si>
  <si>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</si>
  <si>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</si>
  <si>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</si>
  <si>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</si>
  <si>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</si>
  <si>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</si>
  <si>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</si>
  <si>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</si>
  <si>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</si>
  <si>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</si>
  <si>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</si>
  <si>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</si>
  <si>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</si>
  <si>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</si>
  <si>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</si>
  <si>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</si>
  <si>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</si>
  <si>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</si>
  <si>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</si>
  <si>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</si>
  <si>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</si>
  <si>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</si>
  <si>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</si>
  <si>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</si>
  <si>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</si>
  <si>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</si>
  <si>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</si>
  <si>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</si>
  <si>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</si>
  <si>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</si>
  <si>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</si>
  <si>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</si>
  <si>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</si>
  <si>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</si>
  <si>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</si>
  <si>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</si>
  <si>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</si>
  <si>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</si>
  <si>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</si>
  <si>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</si>
  <si>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</si>
  <si>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</si>
  <si>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</si>
  <si>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</si>
  <si>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</si>
  <si>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</si>
  <si>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</si>
  <si>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</si>
  <si>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</si>
  <si>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</si>
  <si>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</si>
  <si>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</si>
  <si>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</si>
  <si>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</si>
  <si>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</si>
  <si>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</si>
  <si>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</si>
  <si>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</si>
  <si>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</si>
  <si>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</si>
  <si>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</si>
  <si>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</si>
  <si>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</si>
  <si>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</si>
  <si>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</si>
  <si>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</si>
  <si>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</si>
  <si>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</si>
  <si>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</si>
  <si>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</si>
  <si>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</si>
  <si>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</si>
  <si>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</si>
  <si>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</si>
  <si>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</si>
  <si>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</si>
  <si>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</si>
  <si>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</si>
  <si>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</si>
  <si>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</si>
  <si>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</si>
  <si>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</si>
  <si>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Feb / Mar</t>
  </si>
  <si>
    <t>Mar</t>
  </si>
  <si>
    <t>Thursday, Mar 17th</t>
  </si>
  <si>
    <t xml:space="preserve"> - St. Patrick's Day</t>
  </si>
  <si>
    <t>Wednesday, Mar 17th</t>
  </si>
  <si>
    <t>Mar / Apr</t>
  </si>
  <si>
    <t>Sunday, Mar 28th</t>
  </si>
  <si>
    <t xml:space="preserve"> - First Day of Passover</t>
  </si>
  <si>
    <t>Friday, Apr 2th</t>
  </si>
  <si>
    <t xml:space="preserve"> - Good Friday</t>
  </si>
  <si>
    <t>For the Week of March 20, 2022 to March 26, 2022</t>
  </si>
  <si>
    <t>Apr</t>
  </si>
  <si>
    <t>Sunday, Apr 3rd</t>
  </si>
  <si>
    <t xml:space="preserve"> - First Day of Ramadan</t>
  </si>
  <si>
    <t>Sunday, Apr 4th</t>
  </si>
  <si>
    <t xml:space="preserve"> - Easter Sunday</t>
  </si>
  <si>
    <r>
      <t>Note:</t>
    </r>
    <r>
      <rPr>
        <sz val="10"/>
        <rFont val="Arial"/>
      </rPr>
      <t xml:space="preserve"> Weekdays - Sunday through Thursday,  Weekends - Friday and Saturday</t>
    </r>
  </si>
  <si>
    <t>Week of March 20, 2022 - March 26, 2022</t>
  </si>
  <si>
    <t>February 27, 2022 - March 26,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</si>
</sst>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165" fontId="27" fillId="0" borderId="1" xfId="0" applyNumberFormat="1" applyFont="1" applyBorder="1" applyAlignment="1">
      <alignment horizontal="center"/>
    </xf>
    <xf numFmtId="165" fontId="27" fillId="0" borderId="2" xfId="0" applyNumberFormat="1" applyFont="1" applyBorder="1" applyAlignment="1">
      <alignment horizontal="center"/>
    </xf>
    <xf numFmtId="165" fontId="27" fillId="0" borderId="3" xfId="0" applyNumberFormat="1" applyFont="1" applyBorder="1" applyAlignment="1">
      <alignment horizontal="center"/>
    </xf>
    <xf numFmtId="165" fontId="27" fillId="0" borderId="0" xfId="0" applyNumberFormat="1" applyFont="1" applyAlignment="1">
      <alignment horizontal="center"/>
    </xf>
    <xf numFmtId="165" fontId="27" fillId="4" borderId="1" xfId="0" applyNumberFormat="1" applyFont="1" applyFill="1" applyBorder="1" applyAlignment="1">
      <alignment horizontal="center"/>
    </xf>
    <xf numFmtId="165" fontId="27" fillId="4" borderId="2" xfId="0" applyNumberFormat="1" applyFont="1" applyFill="1" applyBorder="1" applyAlignment="1">
      <alignment horizontal="center"/>
    </xf>
    <xf numFmtId="165" fontId="27" fillId="4" borderId="3" xfId="0" applyNumberFormat="1" applyFont="1" applyFill="1" applyBorder="1" applyAlignment="1">
      <alignment horizontal="center"/>
    </xf>
    <xf numFmtId="165" fontId="27" fillId="0" borderId="10" xfId="0" applyNumberFormat="1" applyFont="1" applyBorder="1" applyAlignment="1">
      <alignment horizontal="center"/>
    </xf>
    <xf numFmtId="0" fontId="27" fillId="0" borderId="0" xfId="0" applyFont="1" applyAlignment="1">
      <alignment horizontal="center"/>
    </xf>
    <xf numFmtId="165" fontId="27" fillId="0" borderId="4" xfId="0" applyNumberFormat="1" applyFont="1" applyBorder="1" applyAlignment="1">
      <alignment horizontal="center"/>
    </xf>
    <xf numFmtId="165" fontId="27" fillId="0" borderId="5" xfId="0" applyNumberFormat="1" applyFont="1" applyBorder="1" applyAlignment="1">
      <alignment horizontal="center"/>
    </xf>
    <xf numFmtId="165" fontId="27" fillId="4" borderId="4" xfId="0" applyNumberFormat="1" applyFont="1" applyFill="1" applyBorder="1" applyAlignment="1">
      <alignment horizontal="center"/>
    </xf>
    <xf numFmtId="165" fontId="27" fillId="4" borderId="0" xfId="0" applyNumberFormat="1" applyFont="1" applyFill="1" applyAlignment="1">
      <alignment horizontal="center"/>
    </xf>
    <xf numFmtId="165" fontId="27" fillId="4" borderId="5" xfId="0" applyNumberFormat="1" applyFont="1" applyFill="1" applyBorder="1" applyAlignment="1">
      <alignment horizontal="center"/>
    </xf>
    <xf numFmtId="165" fontId="27" fillId="0" borderId="14" xfId="0" applyNumberFormat="1" applyFont="1" applyBorder="1" applyAlignment="1">
      <alignment horizontal="center"/>
    </xf>
    <xf numFmtId="165" fontId="27" fillId="0" borderId="15" xfId="0" applyNumberFormat="1" applyFont="1" applyBorder="1" applyAlignment="1">
      <alignment horizontal="center"/>
    </xf>
    <xf numFmtId="165" fontId="27" fillId="0" borderId="16" xfId="0" applyNumberFormat="1" applyFont="1" applyBorder="1" applyAlignment="1">
      <alignment horizontal="center"/>
    </xf>
    <xf numFmtId="165" fontId="27" fillId="0" borderId="17" xfId="0" applyNumberFormat="1" applyFont="1" applyBorder="1" applyAlignment="1">
      <alignment horizontal="center"/>
    </xf>
    <xf numFmtId="165" fontId="27" fillId="4" borderId="15" xfId="0" applyNumberFormat="1" applyFont="1" applyFill="1" applyBorder="1" applyAlignment="1">
      <alignment horizontal="center"/>
    </xf>
    <xf numFmtId="165" fontId="27" fillId="4" borderId="16" xfId="0" applyNumberFormat="1" applyFont="1" applyFill="1" applyBorder="1" applyAlignment="1">
      <alignment horizontal="center"/>
    </xf>
    <xf numFmtId="165" fontId="27" fillId="4" borderId="17" xfId="0" applyNumberFormat="1" applyFont="1" applyFill="1" applyBorder="1" applyAlignment="1">
      <alignment horizontal="center"/>
    </xf>
    <xf numFmtId="165" fontId="27" fillId="0" borderId="11" xfId="0" applyNumberFormat="1" applyFont="1" applyBorder="1" applyAlignment="1">
      <alignment horizontal="center"/>
    </xf>
    <xf numFmtId="2" fontId="27" fillId="0" borderId="1" xfId="0" applyNumberFormat="1" applyFont="1" applyBorder="1" applyAlignment="1">
      <alignment horizontal="center"/>
    </xf>
    <xf numFmtId="2" fontId="27" fillId="0" borderId="2" xfId="0" applyNumberFormat="1" applyFont="1" applyBorder="1" applyAlignment="1">
      <alignment horizontal="center"/>
    </xf>
    <xf numFmtId="2" fontId="27" fillId="0" borderId="3" xfId="0" applyNumberFormat="1" applyFont="1" applyBorder="1" applyAlignment="1">
      <alignment horizontal="center"/>
    </xf>
    <xf numFmtId="2" fontId="27" fillId="0" borderId="0" xfId="0" applyNumberFormat="1" applyFont="1" applyAlignment="1">
      <alignment horizontal="center"/>
    </xf>
    <xf numFmtId="2" fontId="27" fillId="4" borderId="1" xfId="0" applyNumberFormat="1" applyFont="1" applyFill="1" applyBorder="1" applyAlignment="1">
      <alignment horizontal="center"/>
    </xf>
    <xf numFmtId="2" fontId="27" fillId="4" borderId="2" xfId="0" applyNumberFormat="1" applyFont="1" applyFill="1" applyBorder="1" applyAlignment="1">
      <alignment horizontal="center"/>
    </xf>
    <xf numFmtId="2" fontId="27" fillId="4" borderId="3" xfId="0" applyNumberFormat="1" applyFont="1" applyFill="1" applyBorder="1" applyAlignment="1">
      <alignment horizontal="center"/>
    </xf>
    <xf numFmtId="2" fontId="27" fillId="0" borderId="10" xfId="0" applyNumberFormat="1" applyFont="1" applyBorder="1" applyAlignment="1">
      <alignment horizontal="center"/>
    </xf>
    <xf numFmtId="2" fontId="27" fillId="0" borderId="4" xfId="0" applyNumberFormat="1" applyFont="1" applyBorder="1" applyAlignment="1">
      <alignment horizontal="center"/>
    </xf>
    <xf numFmtId="2" fontId="27" fillId="0" borderId="5" xfId="0" applyNumberFormat="1" applyFont="1" applyBorder="1" applyAlignment="1">
      <alignment horizontal="center"/>
    </xf>
    <xf numFmtId="2" fontId="27" fillId="4" borderId="4" xfId="0" applyNumberFormat="1" applyFont="1" applyFill="1" applyBorder="1" applyAlignment="1">
      <alignment horizontal="center"/>
    </xf>
    <xf numFmtId="2" fontId="27" fillId="4" borderId="0" xfId="0" applyNumberFormat="1" applyFont="1" applyFill="1" applyAlignment="1">
      <alignment horizontal="center"/>
    </xf>
    <xf numFmtId="2" fontId="27" fillId="4" borderId="5" xfId="0" applyNumberFormat="1" applyFont="1" applyFill="1" applyBorder="1" applyAlignment="1">
      <alignment horizontal="center"/>
    </xf>
    <xf numFmtId="2" fontId="27" fillId="0" borderId="14" xfId="0" applyNumberFormat="1" applyFont="1" applyBorder="1" applyAlignment="1">
      <alignment horizontal="center"/>
    </xf>
    <xf numFmtId="2" fontId="27" fillId="0" borderId="15" xfId="0" applyNumberFormat="1" applyFont="1" applyBorder="1" applyAlignment="1">
      <alignment horizontal="center"/>
    </xf>
    <xf numFmtId="2" fontId="27" fillId="0" borderId="16" xfId="0" applyNumberFormat="1" applyFont="1" applyBorder="1" applyAlignment="1">
      <alignment horizontal="center"/>
    </xf>
    <xf numFmtId="2" fontId="27" fillId="0" borderId="17" xfId="0" applyNumberFormat="1" applyFont="1" applyBorder="1" applyAlignment="1">
      <alignment horizontal="center"/>
    </xf>
    <xf numFmtId="2" fontId="27" fillId="4" borderId="15" xfId="0" applyNumberFormat="1" applyFont="1" applyFill="1" applyBorder="1" applyAlignment="1">
      <alignment horizontal="center"/>
    </xf>
    <xf numFmtId="2" fontId="27" fillId="4" borderId="16"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0" borderId="11" xfId="0" applyNumberFormat="1" applyFont="1" applyBorder="1" applyAlignment="1">
      <alignment horizontal="center"/>
    </xf>
    <xf numFmtId="0" fontId="27" fillId="3" borderId="0" xfId="0" applyFont="1" applyFill="1"/>
    <xf numFmtId="0" fontId="27" fillId="7" borderId="0" xfId="0" applyFont="1" applyFill="1"/>
    <xf numFmtId="0" fontId="27" fillId="3" borderId="0" xfId="0" applyFont="1" applyFill="1" applyAlignment="1">
      <alignment horizontal="center"/>
    </xf>
    <xf numFmtId="0" fontId="27" fillId="3" borderId="0" xfId="0" applyFont="1" applyFill="1" applyAlignment="1">
      <alignment horizontal="left"/>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7" fillId="0" borderId="0" xfId="0" applyFont="1" applyAlignment="1">
      <alignment horizontal="right"/>
    </xf>
    <xf numFmtId="49" fontId="23" fillId="2" borderId="0" xfId="0" applyNumberFormat="1" applyFont="1" applyFill="1" applyAlignment="1">
      <alignment horizontal="center"/>
    </xf>
    <xf numFmtId="0" fontId="28" fillId="3" borderId="0" xfId="0" applyFont="1" applyFill="1" applyAlignment="1">
      <alignment horizontal="center" vertical="center"/>
    </xf>
    <xf numFmtId="0" fontId="27"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
        <v>127</v>
      </c>
      <c r="B1" s="184" t="s">
        <v>67</v>
      </c>
      <c r="C1" s="185"/>
      <c r="D1" s="185"/>
      <c r="E1" s="185"/>
      <c r="F1" s="185"/>
      <c r="G1" s="185"/>
      <c r="H1" s="185"/>
      <c r="I1" s="185"/>
      <c r="J1" s="185"/>
      <c r="K1" s="186"/>
      <c r="L1" s="49"/>
      <c r="M1" s="184" t="s">
        <v>74</v>
      </c>
      <c r="N1" s="185"/>
      <c r="O1" s="185"/>
      <c r="P1" s="185"/>
      <c r="Q1" s="185"/>
      <c r="R1" s="185"/>
      <c r="S1" s="185"/>
      <c r="T1" s="185"/>
      <c r="U1" s="185"/>
      <c r="V1" s="186"/>
      <c r="W1" s="49"/>
      <c r="X1" s="184" t="s">
        <v>68</v>
      </c>
      <c r="Y1" s="185"/>
      <c r="Z1" s="185"/>
      <c r="AA1" s="185"/>
      <c r="AB1" s="185"/>
      <c r="AC1" s="185"/>
      <c r="AD1" s="185"/>
      <c r="AE1" s="185"/>
      <c r="AF1" s="185"/>
      <c r="AG1" s="186"/>
      <c r="AH1" s="49"/>
      <c r="AI1" s="184" t="s">
        <v>75</v>
      </c>
      <c r="AJ1" s="185"/>
      <c r="AK1" s="185"/>
      <c r="AL1" s="185"/>
      <c r="AM1" s="185"/>
      <c r="AN1" s="185"/>
      <c r="AO1" s="185"/>
      <c r="AP1" s="185"/>
      <c r="AQ1" s="185"/>
      <c r="AR1" s="186"/>
      <c r="AS1" s="50"/>
      <c r="AT1" s="184" t="s">
        <v>69</v>
      </c>
      <c r="AU1" s="185"/>
      <c r="AV1" s="185"/>
      <c r="AW1" s="185"/>
      <c r="AX1" s="185"/>
      <c r="AY1" s="185"/>
      <c r="AZ1" s="185"/>
      <c r="BA1" s="185"/>
      <c r="BB1" s="185"/>
      <c r="BC1" s="186"/>
      <c r="BD1" s="50"/>
      <c r="BE1" s="184" t="s">
        <v>76</v>
      </c>
      <c r="BF1" s="185"/>
      <c r="BG1" s="185"/>
      <c r="BH1" s="185"/>
      <c r="BI1" s="185"/>
      <c r="BJ1" s="185"/>
      <c r="BK1" s="185"/>
      <c r="BL1" s="185"/>
      <c r="BM1" s="185"/>
      <c r="BN1" s="186"/>
    </row>
    <row r="2" spans="1:66" x14ac:dyDescent="0.35">
      <c r="A2" s="189"/>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35">
      <c r="A3" s="189"/>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Data'!G$1,FALSE)</f>
        <v>52.631659284497402</v>
      </c>
      <c r="C4" s="60">
        <f>VLOOKUP($A4,'Occupancy Raw Data'!$B$6:$BE$43,'Occupancy Raw Data'!H$1,FALSE)</f>
        <v>60.036865810122897</v>
      </c>
      <c r="D4" s="60">
        <f>VLOOKUP($A4,'Occupancy Raw Data'!$B$6:$BE$43,'Occupancy Raw Data'!I$1,FALSE)</f>
        <v>64.135651578520395</v>
      </c>
      <c r="E4" s="60">
        <f>VLOOKUP($A4,'Occupancy Raw Data'!$B$6:$BE$43,'Occupancy Raw Data'!J$1,FALSE)</f>
        <v>65.3711334380327</v>
      </c>
      <c r="F4" s="60">
        <f>VLOOKUP($A4,'Occupancy Raw Data'!$B$6:$BE$43,'Occupancy Raw Data'!K$1,FALSE)</f>
        <v>65.803141571308899</v>
      </c>
      <c r="G4" s="61">
        <f>VLOOKUP($A4,'Occupancy Raw Data'!$B$6:$BE$43,'Occupancy Raw Data'!L$1,FALSE)</f>
        <v>61.595775509525403</v>
      </c>
      <c r="H4" s="60">
        <f>VLOOKUP($A4,'Occupancy Raw Data'!$B$6:$BE$43,'Occupancy Raw Data'!N$1,FALSE)</f>
        <v>74.487564362206797</v>
      </c>
      <c r="I4" s="60">
        <f>VLOOKUP($A4,'Occupancy Raw Data'!$B$6:$BE$43,'Occupancy Raw Data'!O$1,FALSE)</f>
        <v>76.363240259052304</v>
      </c>
      <c r="J4" s="61">
        <f>VLOOKUP($A4,'Occupancy Raw Data'!$B$6:$BE$43,'Occupancy Raw Data'!P$1,FALSE)</f>
        <v>75.425400521390102</v>
      </c>
      <c r="K4" s="62">
        <f>VLOOKUP($A4,'Occupancy Raw Data'!$B$6:$BE$43,'Occupancy Raw Data'!R$1,FALSE)</f>
        <v>65.547273718747405</v>
      </c>
      <c r="L4" s="63"/>
      <c r="M4" s="59">
        <f>VLOOKUP($A4,'Occupancy Raw Data'!$B$6:$BE$43,'Occupancy Raw Data'!T$1,FALSE)</f>
        <v>9.1030104963286291</v>
      </c>
      <c r="N4" s="60">
        <f>VLOOKUP($A4,'Occupancy Raw Data'!$B$6:$BE$43,'Occupancy Raw Data'!U$1,FALSE)</f>
        <v>17.119982262215402</v>
      </c>
      <c r="O4" s="60">
        <f>VLOOKUP($A4,'Occupancy Raw Data'!$B$6:$BE$43,'Occupancy Raw Data'!V$1,FALSE)</f>
        <v>21.329327330732401</v>
      </c>
      <c r="P4" s="60">
        <f>VLOOKUP($A4,'Occupancy Raw Data'!$B$6:$BE$43,'Occupancy Raw Data'!W$1,FALSE)</f>
        <v>21.192175883630298</v>
      </c>
      <c r="Q4" s="60">
        <f>VLOOKUP($A4,'Occupancy Raw Data'!$B$6:$BE$43,'Occupancy Raw Data'!X$1,FALSE)</f>
        <v>17.296215476549801</v>
      </c>
      <c r="R4" s="61">
        <f>VLOOKUP($A4,'Occupancy Raw Data'!$B$6:$BE$43,'Occupancy Raw Data'!Y$1,FALSE)</f>
        <v>17.369024942778299</v>
      </c>
      <c r="S4" s="60">
        <f>VLOOKUP($A4,'Occupancy Raw Data'!$B$6:$BE$43,'Occupancy Raw Data'!AA$1,FALSE)</f>
        <v>8.4256782767256002</v>
      </c>
      <c r="T4" s="60">
        <f>VLOOKUP($A4,'Occupancy Raw Data'!$B$6:$BE$43,'Occupancy Raw Data'!AB$1,FALSE)</f>
        <v>4.3366893714167096</v>
      </c>
      <c r="U4" s="61">
        <f>VLOOKUP($A4,'Occupancy Raw Data'!$B$6:$BE$43,'Occupancy Raw Data'!AC$1,FALSE)</f>
        <v>6.3164832951567096</v>
      </c>
      <c r="V4" s="62">
        <f>VLOOKUP($A4,'Occupancy Raw Data'!$B$6:$BE$43,'Occupancy Raw Data'!AE$1,FALSE)</f>
        <v>13.490102067314799</v>
      </c>
      <c r="W4" s="63"/>
      <c r="X4" s="64">
        <f>VLOOKUP($A4,'ADR Raw Data'!$B$6:$BE$43,'ADR Raw Data'!G$1,FALSE)</f>
        <v>140.21766504188301</v>
      </c>
      <c r="Y4" s="65">
        <f>VLOOKUP($A4,'ADR Raw Data'!$B$6:$BE$43,'ADR Raw Data'!H$1,FALSE)</f>
        <v>141.58739512849701</v>
      </c>
      <c r="Z4" s="65">
        <f>VLOOKUP($A4,'ADR Raw Data'!$B$6:$BE$43,'ADR Raw Data'!I$1,FALSE)</f>
        <v>144.53920506617499</v>
      </c>
      <c r="AA4" s="65">
        <f>VLOOKUP($A4,'ADR Raw Data'!$B$6:$BE$43,'ADR Raw Data'!J$1,FALSE)</f>
        <v>144.78087044064699</v>
      </c>
      <c r="AB4" s="65">
        <f>VLOOKUP($A4,'ADR Raw Data'!$B$6:$BE$43,'ADR Raw Data'!K$1,FALSE)</f>
        <v>146.39535380135899</v>
      </c>
      <c r="AC4" s="66">
        <f>VLOOKUP($A4,'ADR Raw Data'!$B$6:$BE$43,'ADR Raw Data'!L$1,FALSE)</f>
        <v>143.67318489595201</v>
      </c>
      <c r="AD4" s="65">
        <f>VLOOKUP($A4,'ADR Raw Data'!$B$6:$BE$43,'ADR Raw Data'!N$1,FALSE)</f>
        <v>159.601011773246</v>
      </c>
      <c r="AE4" s="65">
        <f>VLOOKUP($A4,'ADR Raw Data'!$B$6:$BE$43,'ADR Raw Data'!O$1,FALSE)</f>
        <v>162.453538980014</v>
      </c>
      <c r="AF4" s="66">
        <f>VLOOKUP($A4,'ADR Raw Data'!$B$6:$BE$43,'ADR Raw Data'!P$1,FALSE)</f>
        <v>161.045006789182</v>
      </c>
      <c r="AG4" s="67">
        <f>VLOOKUP($A4,'ADR Raw Data'!$B$6:$BE$43,'ADR Raw Data'!R$1,FALSE)</f>
        <v>149.384810675582</v>
      </c>
      <c r="AH4" s="63"/>
      <c r="AI4" s="59">
        <f>VLOOKUP($A4,'ADR Raw Data'!$B$6:$BE$43,'ADR Raw Data'!T$1,FALSE)</f>
        <v>36.325556316085503</v>
      </c>
      <c r="AJ4" s="60">
        <f>VLOOKUP($A4,'ADR Raw Data'!$B$6:$BE$43,'ADR Raw Data'!U$1,FALSE)</f>
        <v>40.443511508176002</v>
      </c>
      <c r="AK4" s="60">
        <f>VLOOKUP($A4,'ADR Raw Data'!$B$6:$BE$43,'ADR Raw Data'!V$1,FALSE)</f>
        <v>43.240161831348502</v>
      </c>
      <c r="AL4" s="60">
        <f>VLOOKUP($A4,'ADR Raw Data'!$B$6:$BE$43,'ADR Raw Data'!W$1,FALSE)</f>
        <v>42.376052997048703</v>
      </c>
      <c r="AM4" s="60">
        <f>VLOOKUP($A4,'ADR Raw Data'!$B$6:$BE$43,'ADR Raw Data'!X$1,FALSE)</f>
        <v>39.447684397610999</v>
      </c>
      <c r="AN4" s="61">
        <f>VLOOKUP($A4,'ADR Raw Data'!$B$6:$BE$43,'ADR Raw Data'!Y$1,FALSE)</f>
        <v>40.4717419824985</v>
      </c>
      <c r="AO4" s="60">
        <f>VLOOKUP($A4,'ADR Raw Data'!$B$6:$BE$43,'ADR Raw Data'!AA$1,FALSE)</f>
        <v>34.222355891860403</v>
      </c>
      <c r="AP4" s="60">
        <f>VLOOKUP($A4,'ADR Raw Data'!$B$6:$BE$43,'ADR Raw Data'!AB$1,FALSE)</f>
        <v>31.241378473335601</v>
      </c>
      <c r="AQ4" s="61">
        <f>VLOOKUP($A4,'ADR Raw Data'!$B$6:$BE$43,'ADR Raw Data'!AC$1,FALSE)</f>
        <v>32.632245682730399</v>
      </c>
      <c r="AR4" s="62">
        <f>VLOOKUP($A4,'ADR Raw Data'!$B$6:$BE$43,'ADR Raw Data'!AE$1,FALSE)</f>
        <v>37.053258112133499</v>
      </c>
      <c r="AS4" s="50"/>
      <c r="AT4" s="64">
        <f>VLOOKUP($A4,'RevPAR Raw Data'!$B$6:$BE$43,'RevPAR Raw Data'!G$1,FALSE)</f>
        <v>73.798883721521804</v>
      </c>
      <c r="AU4" s="65">
        <f>VLOOKUP($A4,'RevPAR Raw Data'!$B$6:$BE$43,'RevPAR Raw Data'!H$1,FALSE)</f>
        <v>85.004634417344604</v>
      </c>
      <c r="AV4" s="65">
        <f>VLOOKUP($A4,'RevPAR Raw Data'!$B$6:$BE$43,'RevPAR Raw Data'!I$1,FALSE)</f>
        <v>92.701160955605602</v>
      </c>
      <c r="AW4" s="65">
        <f>VLOOKUP($A4,'RevPAR Raw Data'!$B$6:$BE$43,'RevPAR Raw Data'!J$1,FALSE)</f>
        <v>94.644896008500893</v>
      </c>
      <c r="AX4" s="65">
        <f>VLOOKUP($A4,'RevPAR Raw Data'!$B$6:$BE$43,'RevPAR Raw Data'!K$1,FALSE)</f>
        <v>96.3327419157268</v>
      </c>
      <c r="AY4" s="66">
        <f>VLOOKUP($A4,'RevPAR Raw Data'!$B$6:$BE$43,'RevPAR Raw Data'!L$1,FALSE)</f>
        <v>88.496612435896097</v>
      </c>
      <c r="AZ4" s="65">
        <f>VLOOKUP($A4,'RevPAR Raw Data'!$B$6:$BE$43,'RevPAR Raw Data'!N$1,FALSE)</f>
        <v>118.88290636732999</v>
      </c>
      <c r="BA4" s="65">
        <f>VLOOKUP($A4,'RevPAR Raw Data'!$B$6:$BE$43,'RevPAR Raw Data'!O$1,FALSE)</f>
        <v>124.054786280641</v>
      </c>
      <c r="BB4" s="66">
        <f>VLOOKUP($A4,'RevPAR Raw Data'!$B$6:$BE$43,'RevPAR Raw Data'!P$1,FALSE)</f>
        <v>121.46884139044001</v>
      </c>
      <c r="BC4" s="67">
        <f>VLOOKUP($A4,'RevPAR Raw Data'!$B$6:$BE$43,'RevPAR Raw Data'!R$1,FALSE)</f>
        <v>97.917670747756503</v>
      </c>
      <c r="BD4" s="63"/>
      <c r="BE4" s="59">
        <f>VLOOKUP($A4,'RevPAR Raw Data'!$B$6:$BE$43,'RevPAR Raw Data'!T$1,FALSE)</f>
        <v>48.735286016717197</v>
      </c>
      <c r="BF4" s="60">
        <f>VLOOKUP($A4,'RevPAR Raw Data'!$B$6:$BE$43,'RevPAR Raw Data'!U$1,FALSE)</f>
        <v>64.487415766808297</v>
      </c>
      <c r="BG4" s="60">
        <f>VLOOKUP($A4,'RevPAR Raw Data'!$B$6:$BE$43,'RevPAR Raw Data'!V$1,FALSE)</f>
        <v>73.792324817427698</v>
      </c>
      <c r="BH4" s="60">
        <f>VLOOKUP($A4,'RevPAR Raw Data'!$B$6:$BE$43,'RevPAR Raw Data'!W$1,FALSE)</f>
        <v>72.548636564353998</v>
      </c>
      <c r="BI4" s="60">
        <f>VLOOKUP($A4,'RevPAR Raw Data'!$B$6:$BE$43,'RevPAR Raw Data'!X$1,FALSE)</f>
        <v>63.566856368080998</v>
      </c>
      <c r="BJ4" s="61">
        <f>VLOOKUP($A4,'RevPAR Raw Data'!$B$6:$BE$43,'RevPAR Raw Data'!Y$1,FALSE)</f>
        <v>64.870313884993905</v>
      </c>
      <c r="BK4" s="60">
        <f>VLOOKUP($A4,'RevPAR Raw Data'!$B$6:$BE$43,'RevPAR Raw Data'!AA$1,FALSE)</f>
        <v>45.531499774750301</v>
      </c>
      <c r="BL4" s="60">
        <f>VLOOKUP($A4,'RevPAR Raw Data'!$B$6:$BE$43,'RevPAR Raw Data'!AB$1,FALSE)</f>
        <v>36.932909384489598</v>
      </c>
      <c r="BM4" s="61">
        <f>VLOOKUP($A4,'RevPAR Raw Data'!$B$6:$BE$43,'RevPAR Raw Data'!AC$1,FALSE)</f>
        <v>41.009939325271198</v>
      </c>
      <c r="BN4" s="62">
        <f>VLOOKUP($A4,'RevPAR Raw Data'!$B$6:$BE$43,'RevPAR Raw Data'!AE$1,FALSE)</f>
        <v>55.541882518040701</v>
      </c>
    </row>
    <row r="5" spans="1:66" x14ac:dyDescent="0.35">
      <c r="A5" s="58" t="s">
        <v>70</v>
      </c>
      <c r="B5" s="59">
        <f>VLOOKUP($A5,'Occupancy Raw Data'!$B$6:$BE$43,'Occupancy Raw Data'!G$1,FALSE)</f>
        <v>48.549982066916002</v>
      </c>
      <c r="C5" s="60">
        <f>VLOOKUP($A5,'Occupancy Raw Data'!$B$6:$BE$43,'Occupancy Raw Data'!H$1,FALSE)</f>
        <v>57.325664805041697</v>
      </c>
      <c r="D5" s="60">
        <f>VLOOKUP($A5,'Occupancy Raw Data'!$B$6:$BE$43,'Occupancy Raw Data'!I$1,FALSE)</f>
        <v>60.501742071015002</v>
      </c>
      <c r="E5" s="60">
        <f>VLOOKUP($A5,'Occupancy Raw Data'!$B$6:$BE$43,'Occupancy Raw Data'!J$1,FALSE)</f>
        <v>61.0608700107598</v>
      </c>
      <c r="F5" s="60">
        <f>VLOOKUP($A5,'Occupancy Raw Data'!$B$6:$BE$43,'Occupancy Raw Data'!K$1,FALSE)</f>
        <v>65.1118255879489</v>
      </c>
      <c r="G5" s="61">
        <f>VLOOKUP($A5,'Occupancy Raw Data'!$B$6:$BE$43,'Occupancy Raw Data'!L$1,FALSE)</f>
        <v>58.510016908336297</v>
      </c>
      <c r="H5" s="60">
        <f>VLOOKUP($A5,'Occupancy Raw Data'!$B$6:$BE$43,'Occupancy Raw Data'!N$1,FALSE)</f>
        <v>76.286058308141605</v>
      </c>
      <c r="I5" s="60">
        <f>VLOOKUP($A5,'Occupancy Raw Data'!$B$6:$BE$43,'Occupancy Raw Data'!O$1,FALSE)</f>
        <v>78.877388942972701</v>
      </c>
      <c r="J5" s="61">
        <f>VLOOKUP($A5,'Occupancy Raw Data'!$B$6:$BE$43,'Occupancy Raw Data'!P$1,FALSE)</f>
        <v>77.581723625557203</v>
      </c>
      <c r="K5" s="62">
        <f>VLOOKUP($A5,'Occupancy Raw Data'!$B$6:$BE$43,'Occupancy Raw Data'!R$1,FALSE)</f>
        <v>63.959075970399397</v>
      </c>
      <c r="L5" s="63"/>
      <c r="M5" s="59">
        <f>VLOOKUP($A5,'Occupancy Raw Data'!$B$6:$BE$43,'Occupancy Raw Data'!T$1,FALSE)</f>
        <v>14.4795568771543</v>
      </c>
      <c r="N5" s="60">
        <f>VLOOKUP($A5,'Occupancy Raw Data'!$B$6:$BE$43,'Occupancy Raw Data'!U$1,FALSE)</f>
        <v>22.171914831162098</v>
      </c>
      <c r="O5" s="60">
        <f>VLOOKUP($A5,'Occupancy Raw Data'!$B$6:$BE$43,'Occupancy Raw Data'!V$1,FALSE)</f>
        <v>23.0619576761042</v>
      </c>
      <c r="P5" s="60">
        <f>VLOOKUP($A5,'Occupancy Raw Data'!$B$6:$BE$43,'Occupancy Raw Data'!W$1,FALSE)</f>
        <v>22.2452841023694</v>
      </c>
      <c r="Q5" s="60">
        <f>VLOOKUP($A5,'Occupancy Raw Data'!$B$6:$BE$43,'Occupancy Raw Data'!X$1,FALSE)</f>
        <v>24.3062977435352</v>
      </c>
      <c r="R5" s="61">
        <f>VLOOKUP($A5,'Occupancy Raw Data'!$B$6:$BE$43,'Occupancy Raw Data'!Y$1,FALSE)</f>
        <v>21.4784405368687</v>
      </c>
      <c r="S5" s="60">
        <f>VLOOKUP($A5,'Occupancy Raw Data'!$B$6:$BE$43,'Occupancy Raw Data'!AA$1,FALSE)</f>
        <v>16.843778134994398</v>
      </c>
      <c r="T5" s="60">
        <f>VLOOKUP($A5,'Occupancy Raw Data'!$B$6:$BE$43,'Occupancy Raw Data'!AB$1,FALSE)</f>
        <v>12.568428150971901</v>
      </c>
      <c r="U5" s="61">
        <f>VLOOKUP($A5,'Occupancy Raw Data'!$B$6:$BE$43,'Occupancy Raw Data'!AC$1,FALSE)</f>
        <v>14.630588145371201</v>
      </c>
      <c r="V5" s="62">
        <f>VLOOKUP($A5,'Occupancy Raw Data'!$B$6:$BE$43,'Occupancy Raw Data'!AE$1,FALSE)</f>
        <v>19.014429283589099</v>
      </c>
      <c r="W5" s="63"/>
      <c r="X5" s="64">
        <f>VLOOKUP($A5,'ADR Raw Data'!$B$6:$BE$43,'ADR Raw Data'!G$1,FALSE)</f>
        <v>102.496741662709</v>
      </c>
      <c r="Y5" s="65">
        <f>VLOOKUP($A5,'ADR Raw Data'!$B$6:$BE$43,'ADR Raw Data'!H$1,FALSE)</f>
        <v>107.470565121891</v>
      </c>
      <c r="Z5" s="65">
        <f>VLOOKUP($A5,'ADR Raw Data'!$B$6:$BE$43,'ADR Raw Data'!I$1,FALSE)</f>
        <v>110.89352733499101</v>
      </c>
      <c r="AA5" s="65">
        <f>VLOOKUP($A5,'ADR Raw Data'!$B$6:$BE$43,'ADR Raw Data'!J$1,FALSE)</f>
        <v>110.28558452138699</v>
      </c>
      <c r="AB5" s="65">
        <f>VLOOKUP($A5,'ADR Raw Data'!$B$6:$BE$43,'ADR Raw Data'!K$1,FALSE)</f>
        <v>111.898324083491</v>
      </c>
      <c r="AC5" s="66">
        <f>VLOOKUP($A5,'ADR Raw Data'!$B$6:$BE$43,'ADR Raw Data'!L$1,FALSE)</f>
        <v>108.926053130856</v>
      </c>
      <c r="AD5" s="65">
        <f>VLOOKUP($A5,'ADR Raw Data'!$B$6:$BE$43,'ADR Raw Data'!N$1,FALSE)</f>
        <v>124.543640750566</v>
      </c>
      <c r="AE5" s="65">
        <f>VLOOKUP($A5,'ADR Raw Data'!$B$6:$BE$43,'ADR Raw Data'!O$1,FALSE)</f>
        <v>127.616972386241</v>
      </c>
      <c r="AF5" s="66">
        <f>VLOOKUP($A5,'ADR Raw Data'!$B$6:$BE$43,'ADR Raw Data'!P$1,FALSE)</f>
        <v>126.10596988846901</v>
      </c>
      <c r="AG5" s="67">
        <f>VLOOKUP($A5,'ADR Raw Data'!$B$6:$BE$43,'ADR Raw Data'!R$1,FALSE)</f>
        <v>114.880072650713</v>
      </c>
      <c r="AH5" s="63"/>
      <c r="AI5" s="59">
        <f>VLOOKUP($A5,'ADR Raw Data'!$B$6:$BE$43,'ADR Raw Data'!T$1,FALSE)</f>
        <v>28.951034840129701</v>
      </c>
      <c r="AJ5" s="60">
        <f>VLOOKUP($A5,'ADR Raw Data'!$B$6:$BE$43,'ADR Raw Data'!U$1,FALSE)</f>
        <v>33.974671350689597</v>
      </c>
      <c r="AK5" s="60">
        <f>VLOOKUP($A5,'ADR Raw Data'!$B$6:$BE$43,'ADR Raw Data'!V$1,FALSE)</f>
        <v>36.061182383572799</v>
      </c>
      <c r="AL5" s="60">
        <f>VLOOKUP($A5,'ADR Raw Data'!$B$6:$BE$43,'ADR Raw Data'!W$1,FALSE)</f>
        <v>35.567964484939701</v>
      </c>
      <c r="AM5" s="60">
        <f>VLOOKUP($A5,'ADR Raw Data'!$B$6:$BE$43,'ADR Raw Data'!X$1,FALSE)</f>
        <v>32.511861726915399</v>
      </c>
      <c r="AN5" s="61">
        <f>VLOOKUP($A5,'ADR Raw Data'!$B$6:$BE$43,'ADR Raw Data'!Y$1,FALSE)</f>
        <v>33.643195903486998</v>
      </c>
      <c r="AO5" s="60">
        <f>VLOOKUP($A5,'ADR Raw Data'!$B$6:$BE$43,'ADR Raw Data'!AA$1,FALSE)</f>
        <v>28.572659625030699</v>
      </c>
      <c r="AP5" s="60">
        <f>VLOOKUP($A5,'ADR Raw Data'!$B$6:$BE$43,'ADR Raw Data'!AB$1,FALSE)</f>
        <v>26.011176034578401</v>
      </c>
      <c r="AQ5" s="61">
        <f>VLOOKUP($A5,'ADR Raw Data'!$B$6:$BE$43,'ADR Raw Data'!AC$1,FALSE)</f>
        <v>27.189373793787802</v>
      </c>
      <c r="AR5" s="62">
        <f>VLOOKUP($A5,'ADR Raw Data'!$B$6:$BE$43,'ADR Raw Data'!AE$1,FALSE)</f>
        <v>30.763230628489101</v>
      </c>
      <c r="AS5" s="50"/>
      <c r="AT5" s="64">
        <f>VLOOKUP($A5,'RevPAR Raw Data'!$B$6:$BE$43,'RevPAR Raw Data'!G$1,FALSE)</f>
        <v>49.762149696418497</v>
      </c>
      <c r="AU5" s="65">
        <f>VLOOKUP($A5,'RevPAR Raw Data'!$B$6:$BE$43,'RevPAR Raw Data'!H$1,FALSE)</f>
        <v>61.608215925859497</v>
      </c>
      <c r="AV5" s="65">
        <f>VLOOKUP($A5,'RevPAR Raw Data'!$B$6:$BE$43,'RevPAR Raw Data'!I$1,FALSE)</f>
        <v>67.092515881667197</v>
      </c>
      <c r="AW5" s="65">
        <f>VLOOKUP($A5,'RevPAR Raw Data'!$B$6:$BE$43,'RevPAR Raw Data'!J$1,FALSE)</f>
        <v>67.341337405210794</v>
      </c>
      <c r="AX5" s="65">
        <f>VLOOKUP($A5,'RevPAR Raw Data'!$B$6:$BE$43,'RevPAR Raw Data'!K$1,FALSE)</f>
        <v>72.859041613080905</v>
      </c>
      <c r="AY5" s="66">
        <f>VLOOKUP($A5,'RevPAR Raw Data'!$B$6:$BE$43,'RevPAR Raw Data'!L$1,FALSE)</f>
        <v>63.732652104447403</v>
      </c>
      <c r="AZ5" s="65">
        <f>VLOOKUP($A5,'RevPAR Raw Data'!$B$6:$BE$43,'RevPAR Raw Data'!N$1,FALSE)</f>
        <v>95.009434402059696</v>
      </c>
      <c r="BA5" s="65">
        <f>VLOOKUP($A5,'RevPAR Raw Data'!$B$6:$BE$43,'RevPAR Raw Data'!O$1,FALSE)</f>
        <v>100.660935666342</v>
      </c>
      <c r="BB5" s="66">
        <f>VLOOKUP($A5,'RevPAR Raw Data'!$B$6:$BE$43,'RevPAR Raw Data'!P$1,FALSE)</f>
        <v>97.835185034200904</v>
      </c>
      <c r="BC5" s="67">
        <f>VLOOKUP($A5,'RevPAR Raw Data'!$B$6:$BE$43,'RevPAR Raw Data'!R$1,FALSE)</f>
        <v>73.476232941519797</v>
      </c>
      <c r="BD5" s="63"/>
      <c r="BE5" s="59">
        <f>VLOOKUP($A5,'RevPAR Raw Data'!$B$6:$BE$43,'RevPAR Raw Data'!T$1,FALSE)</f>
        <v>47.622573273485401</v>
      </c>
      <c r="BF5" s="60">
        <f>VLOOKUP($A5,'RevPAR Raw Data'!$B$6:$BE$43,'RevPAR Raw Data'!U$1,FALSE)</f>
        <v>63.679421377894002</v>
      </c>
      <c r="BG5" s="60">
        <f>VLOOKUP($A5,'RevPAR Raw Data'!$B$6:$BE$43,'RevPAR Raw Data'!V$1,FALSE)</f>
        <v>67.439554678479396</v>
      </c>
      <c r="BH5" s="60">
        <f>VLOOKUP($A5,'RevPAR Raw Data'!$B$6:$BE$43,'RevPAR Raw Data'!W$1,FALSE)</f>
        <v>65.725443336413903</v>
      </c>
      <c r="BI5" s="60">
        <f>VLOOKUP($A5,'RevPAR Raw Data'!$B$6:$BE$43,'RevPAR Raw Data'!X$1,FALSE)</f>
        <v>64.720589383761194</v>
      </c>
      <c r="BJ5" s="61">
        <f>VLOOKUP($A5,'RevPAR Raw Data'!$B$6:$BE$43,'RevPAR Raw Data'!Y$1,FALSE)</f>
        <v>62.347670267188398</v>
      </c>
      <c r="BK5" s="60">
        <f>VLOOKUP($A5,'RevPAR Raw Data'!$B$6:$BE$43,'RevPAR Raw Data'!AA$1,FALSE)</f>
        <v>50.229153154532497</v>
      </c>
      <c r="BL5" s="60">
        <f>VLOOKUP($A5,'RevPAR Raw Data'!$B$6:$BE$43,'RevPAR Raw Data'!AB$1,FALSE)</f>
        <v>41.848800156679197</v>
      </c>
      <c r="BM5" s="61">
        <f>VLOOKUP($A5,'RevPAR Raw Data'!$B$6:$BE$43,'RevPAR Raw Data'!AC$1,FALSE)</f>
        <v>45.797927238233697</v>
      </c>
      <c r="BN5" s="62">
        <f>VLOOKUP($A5,'RevPAR Raw Data'!$B$6:$BE$43,'RevPAR Raw Data'!AE$1,FALSE)</f>
        <v>55.627112645279801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50.211810710018398</v>
      </c>
      <c r="C7" s="60">
        <f>VLOOKUP($A7,'Occupancy Raw Data'!$B$6:$BE$43,'Occupancy Raw Data'!H$1,FALSE)</f>
        <v>59.347731634020001</v>
      </c>
      <c r="D7" s="60">
        <f>VLOOKUP($A7,'Occupancy Raw Data'!$B$6:$BE$43,'Occupancy Raw Data'!I$1,FALSE)</f>
        <v>63.108729497809399</v>
      </c>
      <c r="E7" s="60">
        <f>VLOOKUP($A7,'Occupancy Raw Data'!$B$6:$BE$43,'Occupancy Raw Data'!J$1,FALSE)</f>
        <v>62.705021905210103</v>
      </c>
      <c r="F7" s="60">
        <f>VLOOKUP($A7,'Occupancy Raw Data'!$B$6:$BE$43,'Occupancy Raw Data'!K$1,FALSE)</f>
        <v>62.0532966436149</v>
      </c>
      <c r="G7" s="61">
        <f>VLOOKUP($A7,'Occupancy Raw Data'!$B$6:$BE$43,'Occupancy Raw Data'!L$1,FALSE)</f>
        <v>59.485318078134597</v>
      </c>
      <c r="H7" s="60">
        <f>VLOOKUP($A7,'Occupancy Raw Data'!$B$6:$BE$43,'Occupancy Raw Data'!N$1,FALSE)</f>
        <v>76.556899236033104</v>
      </c>
      <c r="I7" s="60">
        <f>VLOOKUP($A7,'Occupancy Raw Data'!$B$6:$BE$43,'Occupancy Raw Data'!O$1,FALSE)</f>
        <v>82.389840327310907</v>
      </c>
      <c r="J7" s="61">
        <f>VLOOKUP($A7,'Occupancy Raw Data'!$B$6:$BE$43,'Occupancy Raw Data'!P$1,FALSE)</f>
        <v>79.473369781672005</v>
      </c>
      <c r="K7" s="62">
        <f>VLOOKUP($A7,'Occupancy Raw Data'!$B$6:$BE$43,'Occupancy Raw Data'!R$1,FALSE)</f>
        <v>65.196189993431005</v>
      </c>
      <c r="L7" s="63"/>
      <c r="M7" s="59">
        <f>VLOOKUP($A7,'Occupancy Raw Data'!$B$6:$BE$43,'Occupancy Raw Data'!T$1,FALSE)</f>
        <v>46.8542151324598</v>
      </c>
      <c r="N7" s="60">
        <f>VLOOKUP($A7,'Occupancy Raw Data'!$B$6:$BE$43,'Occupancy Raw Data'!U$1,FALSE)</f>
        <v>68.147258005960396</v>
      </c>
      <c r="O7" s="60">
        <f>VLOOKUP($A7,'Occupancy Raw Data'!$B$6:$BE$43,'Occupancy Raw Data'!V$1,FALSE)</f>
        <v>71.470309432664905</v>
      </c>
      <c r="P7" s="60">
        <f>VLOOKUP($A7,'Occupancy Raw Data'!$B$6:$BE$43,'Occupancy Raw Data'!W$1,FALSE)</f>
        <v>64.743939148719704</v>
      </c>
      <c r="Q7" s="60">
        <f>VLOOKUP($A7,'Occupancy Raw Data'!$B$6:$BE$43,'Occupancy Raw Data'!X$1,FALSE)</f>
        <v>60.053062206357303</v>
      </c>
      <c r="R7" s="61">
        <f>VLOOKUP($A7,'Occupancy Raw Data'!$B$6:$BE$43,'Occupancy Raw Data'!Y$1,FALSE)</f>
        <v>62.418381092718498</v>
      </c>
      <c r="S7" s="60">
        <f>VLOOKUP($A7,'Occupancy Raw Data'!$B$6:$BE$43,'Occupancy Raw Data'!AA$1,FALSE)</f>
        <v>57.1414950713705</v>
      </c>
      <c r="T7" s="60">
        <f>VLOOKUP($A7,'Occupancy Raw Data'!$B$6:$BE$43,'Occupancy Raw Data'!AB$1,FALSE)</f>
        <v>50.1677289966225</v>
      </c>
      <c r="U7" s="61">
        <f>VLOOKUP($A7,'Occupancy Raw Data'!$B$6:$BE$43,'Occupancy Raw Data'!AC$1,FALSE)</f>
        <v>53.447696796204198</v>
      </c>
      <c r="V7" s="62">
        <f>VLOOKUP($A7,'Occupancy Raw Data'!$B$6:$BE$43,'Occupancy Raw Data'!AE$1,FALSE)</f>
        <v>59.177389212288602</v>
      </c>
      <c r="W7" s="63"/>
      <c r="X7" s="64">
        <f>VLOOKUP($A7,'ADR Raw Data'!$B$6:$BE$43,'ADR Raw Data'!G$1,FALSE)</f>
        <v>149.14665488895201</v>
      </c>
      <c r="Y7" s="65">
        <f>VLOOKUP($A7,'ADR Raw Data'!$B$6:$BE$43,'ADR Raw Data'!H$1,FALSE)</f>
        <v>166.74063951803501</v>
      </c>
      <c r="Z7" s="65">
        <f>VLOOKUP($A7,'ADR Raw Data'!$B$6:$BE$43,'ADR Raw Data'!I$1,FALSE)</f>
        <v>171.88436216293701</v>
      </c>
      <c r="AA7" s="65">
        <f>VLOOKUP($A7,'ADR Raw Data'!$B$6:$BE$43,'ADR Raw Data'!J$1,FALSE)</f>
        <v>166.18103805179399</v>
      </c>
      <c r="AB7" s="65">
        <f>VLOOKUP($A7,'ADR Raw Data'!$B$6:$BE$43,'ADR Raw Data'!K$1,FALSE)</f>
        <v>154.12537532456099</v>
      </c>
      <c r="AC7" s="66">
        <f>VLOOKUP($A7,'ADR Raw Data'!$B$6:$BE$43,'ADR Raw Data'!L$1,FALSE)</f>
        <v>162.11186514904799</v>
      </c>
      <c r="AD7" s="65">
        <f>VLOOKUP($A7,'ADR Raw Data'!$B$6:$BE$43,'ADR Raw Data'!N$1,FALSE)</f>
        <v>156.61087801648199</v>
      </c>
      <c r="AE7" s="65">
        <f>VLOOKUP($A7,'ADR Raw Data'!$B$6:$BE$43,'ADR Raw Data'!O$1,FALSE)</f>
        <v>162.16510673361</v>
      </c>
      <c r="AF7" s="66">
        <f>VLOOKUP($A7,'ADR Raw Data'!$B$6:$BE$43,'ADR Raw Data'!P$1,FALSE)</f>
        <v>159.48990540894499</v>
      </c>
      <c r="AG7" s="67">
        <f>VLOOKUP($A7,'ADR Raw Data'!$B$6:$BE$43,'ADR Raw Data'!R$1,FALSE)</f>
        <v>161.19868305753999</v>
      </c>
      <c r="AH7" s="63"/>
      <c r="AI7" s="59">
        <f>VLOOKUP($A7,'ADR Raw Data'!$B$6:$BE$43,'ADR Raw Data'!T$1,FALSE)</f>
        <v>58.246343452560197</v>
      </c>
      <c r="AJ7" s="60">
        <f>VLOOKUP($A7,'ADR Raw Data'!$B$6:$BE$43,'ADR Raw Data'!U$1,FALSE)</f>
        <v>75.227270413712404</v>
      </c>
      <c r="AK7" s="60">
        <f>VLOOKUP($A7,'ADR Raw Data'!$B$6:$BE$43,'ADR Raw Data'!V$1,FALSE)</f>
        <v>78.912027751306994</v>
      </c>
      <c r="AL7" s="60">
        <f>VLOOKUP($A7,'ADR Raw Data'!$B$6:$BE$43,'ADR Raw Data'!W$1,FALSE)</f>
        <v>73.3430479332321</v>
      </c>
      <c r="AM7" s="60">
        <f>VLOOKUP($A7,'ADR Raw Data'!$B$6:$BE$43,'ADR Raw Data'!X$1,FALSE)</f>
        <v>61.143613397393601</v>
      </c>
      <c r="AN7" s="61">
        <f>VLOOKUP($A7,'ADR Raw Data'!$B$6:$BE$43,'ADR Raw Data'!Y$1,FALSE)</f>
        <v>69.888421304714697</v>
      </c>
      <c r="AO7" s="60">
        <f>VLOOKUP($A7,'ADR Raw Data'!$B$6:$BE$43,'ADR Raw Data'!AA$1,FALSE)</f>
        <v>56.297462368083401</v>
      </c>
      <c r="AP7" s="60">
        <f>VLOOKUP($A7,'ADR Raw Data'!$B$6:$BE$43,'ADR Raw Data'!AB$1,FALSE)</f>
        <v>56.452193659532099</v>
      </c>
      <c r="AQ7" s="61">
        <f>VLOOKUP($A7,'ADR Raw Data'!$B$6:$BE$43,'ADR Raw Data'!AC$1,FALSE)</f>
        <v>56.319089166959401</v>
      </c>
      <c r="AR7" s="62">
        <f>VLOOKUP($A7,'ADR Raw Data'!$B$6:$BE$43,'ADR Raw Data'!AE$1,FALSE)</f>
        <v>64.809380275272204</v>
      </c>
      <c r="AS7" s="50"/>
      <c r="AT7" s="64">
        <f>VLOOKUP($A7,'RevPAR Raw Data'!$B$6:$BE$43,'RevPAR Raw Data'!G$1,FALSE)</f>
        <v>74.889236033165503</v>
      </c>
      <c r="AU7" s="65">
        <f>VLOOKUP($A7,'RevPAR Raw Data'!$B$6:$BE$43,'RevPAR Raw Data'!H$1,FALSE)</f>
        <v>98.956787266012498</v>
      </c>
      <c r="AV7" s="65">
        <f>VLOOKUP($A7,'RevPAR Raw Data'!$B$6:$BE$43,'RevPAR Raw Data'!I$1,FALSE)</f>
        <v>108.474037166443</v>
      </c>
      <c r="AW7" s="65">
        <f>VLOOKUP($A7,'RevPAR Raw Data'!$B$6:$BE$43,'RevPAR Raw Data'!J$1,FALSE)</f>
        <v>104.203856312683</v>
      </c>
      <c r="AX7" s="65">
        <f>VLOOKUP($A7,'RevPAR Raw Data'!$B$6:$BE$43,'RevPAR Raw Data'!K$1,FALSE)</f>
        <v>95.639876353234996</v>
      </c>
      <c r="AY7" s="66">
        <f>VLOOKUP($A7,'RevPAR Raw Data'!$B$6:$BE$43,'RevPAR Raw Data'!L$1,FALSE)</f>
        <v>96.432758626307901</v>
      </c>
      <c r="AZ7" s="65">
        <f>VLOOKUP($A7,'RevPAR Raw Data'!$B$6:$BE$43,'RevPAR Raw Data'!N$1,FALSE)</f>
        <v>119.896432075744</v>
      </c>
      <c r="BA7" s="65">
        <f>VLOOKUP($A7,'RevPAR Raw Data'!$B$6:$BE$43,'RevPAR Raw Data'!O$1,FALSE)</f>
        <v>133.60757250443501</v>
      </c>
      <c r="BB7" s="66">
        <f>VLOOKUP($A7,'RevPAR Raw Data'!$B$6:$BE$43,'RevPAR Raw Data'!P$1,FALSE)</f>
        <v>126.75200229009</v>
      </c>
      <c r="BC7" s="67">
        <f>VLOOKUP($A7,'RevPAR Raw Data'!$B$6:$BE$43,'RevPAR Raw Data'!R$1,FALSE)</f>
        <v>105.09539967310199</v>
      </c>
      <c r="BD7" s="63"/>
      <c r="BE7" s="59">
        <f>VLOOKUP($A7,'RevPAR Raw Data'!$B$6:$BE$43,'RevPAR Raw Data'!T$1,FALSE)</f>
        <v>132.39142565307401</v>
      </c>
      <c r="BF7" s="60">
        <f>VLOOKUP($A7,'RevPAR Raw Data'!$B$6:$BE$43,'RevPAR Raw Data'!U$1,FALSE)</f>
        <v>194.63985047934699</v>
      </c>
      <c r="BG7" s="60">
        <f>VLOOKUP($A7,'RevPAR Raw Data'!$B$6:$BE$43,'RevPAR Raw Data'!V$1,FALSE)</f>
        <v>206.781007597421</v>
      </c>
      <c r="BH7" s="60">
        <f>VLOOKUP($A7,'RevPAR Raw Data'!$B$6:$BE$43,'RevPAR Raw Data'!W$1,FALSE)</f>
        <v>185.57216540566</v>
      </c>
      <c r="BI7" s="60">
        <f>VLOOKUP($A7,'RevPAR Raw Data'!$B$6:$BE$43,'RevPAR Raw Data'!X$1,FALSE)</f>
        <v>157.915287792502</v>
      </c>
      <c r="BJ7" s="61">
        <f>VLOOKUP($A7,'RevPAR Raw Data'!$B$6:$BE$43,'RevPAR Raw Data'!Y$1,FALSE)</f>
        <v>175.93002354709401</v>
      </c>
      <c r="BK7" s="60">
        <f>VLOOKUP($A7,'RevPAR Raw Data'!$B$6:$BE$43,'RevPAR Raw Data'!AA$1,FALSE)</f>
        <v>145.60816912381901</v>
      </c>
      <c r="BL7" s="60">
        <f>VLOOKUP($A7,'RevPAR Raw Data'!$B$6:$BE$43,'RevPAR Raw Data'!AB$1,FALSE)</f>
        <v>134.940706183917</v>
      </c>
      <c r="BM7" s="61">
        <f>VLOOKUP($A7,'RevPAR Raw Data'!$B$6:$BE$43,'RevPAR Raw Data'!AC$1,FALSE)</f>
        <v>139.868041979504</v>
      </c>
      <c r="BN7" s="62">
        <f>VLOOKUP($A7,'RevPAR Raw Data'!$B$6:$BE$43,'RevPAR Raw Data'!AE$1,FALSE)</f>
        <v>162.33926869913</v>
      </c>
    </row>
    <row r="8" spans="1:66" x14ac:dyDescent="0.35">
      <c r="A8" s="76" t="s">
        <v>89</v>
      </c>
      <c r="B8" s="59">
        <f>VLOOKUP($A8,'Occupancy Raw Data'!$B$6:$BE$43,'Occupancy Raw Data'!G$1,FALSE)</f>
        <v>54.252471169686899</v>
      </c>
      <c r="C8" s="60">
        <f>VLOOKUP($A8,'Occupancy Raw Data'!$B$6:$BE$43,'Occupancy Raw Data'!H$1,FALSE)</f>
        <v>68.647034596375605</v>
      </c>
      <c r="D8" s="60">
        <f>VLOOKUP($A8,'Occupancy Raw Data'!$B$6:$BE$43,'Occupancy Raw Data'!I$1,FALSE)</f>
        <v>71.993410214167994</v>
      </c>
      <c r="E8" s="60">
        <f>VLOOKUP($A8,'Occupancy Raw Data'!$B$6:$BE$43,'Occupancy Raw Data'!J$1,FALSE)</f>
        <v>68.832372322899502</v>
      </c>
      <c r="F8" s="60">
        <f>VLOOKUP($A8,'Occupancy Raw Data'!$B$6:$BE$43,'Occupancy Raw Data'!K$1,FALSE)</f>
        <v>69.676688632619403</v>
      </c>
      <c r="G8" s="61">
        <f>VLOOKUP($A8,'Occupancy Raw Data'!$B$6:$BE$43,'Occupancy Raw Data'!L$1,FALSE)</f>
        <v>66.6803953871499</v>
      </c>
      <c r="H8" s="60">
        <f>VLOOKUP($A8,'Occupancy Raw Data'!$B$6:$BE$43,'Occupancy Raw Data'!N$1,FALSE)</f>
        <v>84.411037891268506</v>
      </c>
      <c r="I8" s="60">
        <f>VLOOKUP($A8,'Occupancy Raw Data'!$B$6:$BE$43,'Occupancy Raw Data'!O$1,FALSE)</f>
        <v>90.722817133443101</v>
      </c>
      <c r="J8" s="61">
        <f>VLOOKUP($A8,'Occupancy Raw Data'!$B$6:$BE$43,'Occupancy Raw Data'!P$1,FALSE)</f>
        <v>87.566927512355804</v>
      </c>
      <c r="K8" s="62">
        <f>VLOOKUP($A8,'Occupancy Raw Data'!$B$6:$BE$43,'Occupancy Raw Data'!R$1,FALSE)</f>
        <v>72.647975994351597</v>
      </c>
      <c r="L8" s="63"/>
      <c r="M8" s="59">
        <f>VLOOKUP($A8,'Occupancy Raw Data'!$B$6:$BE$43,'Occupancy Raw Data'!T$1,FALSE)</f>
        <v>152.89398437921801</v>
      </c>
      <c r="N8" s="60">
        <f>VLOOKUP($A8,'Occupancy Raw Data'!$B$6:$BE$43,'Occupancy Raw Data'!U$1,FALSE)</f>
        <v>219.27637372086701</v>
      </c>
      <c r="O8" s="60">
        <f>VLOOKUP($A8,'Occupancy Raw Data'!$B$6:$BE$43,'Occupancy Raw Data'!V$1,FALSE)</f>
        <v>216.41134268978701</v>
      </c>
      <c r="P8" s="60">
        <f>VLOOKUP($A8,'Occupancy Raw Data'!$B$6:$BE$43,'Occupancy Raw Data'!W$1,FALSE)</f>
        <v>173.25004094991101</v>
      </c>
      <c r="Q8" s="60">
        <f>VLOOKUP($A8,'Occupancy Raw Data'!$B$6:$BE$43,'Occupancy Raw Data'!X$1,FALSE)</f>
        <v>155.497599680403</v>
      </c>
      <c r="R8" s="61">
        <f>VLOOKUP($A8,'Occupancy Raw Data'!$B$6:$BE$43,'Occupancy Raw Data'!Y$1,FALSE)</f>
        <v>182.14281589386201</v>
      </c>
      <c r="S8" s="60">
        <f>VLOOKUP($A8,'Occupancy Raw Data'!$B$6:$BE$43,'Occupancy Raw Data'!AA$1,FALSE)</f>
        <v>137.02217591270099</v>
      </c>
      <c r="T8" s="60">
        <f>VLOOKUP($A8,'Occupancy Raw Data'!$B$6:$BE$43,'Occupancy Raw Data'!AB$1,FALSE)</f>
        <v>117.554530991516</v>
      </c>
      <c r="U8" s="61">
        <f>VLOOKUP($A8,'Occupancy Raw Data'!$B$6:$BE$43,'Occupancy Raw Data'!AC$1,FALSE)</f>
        <v>126.521872540684</v>
      </c>
      <c r="V8" s="62">
        <f>VLOOKUP($A8,'Occupancy Raw Data'!$B$6:$BE$43,'Occupancy Raw Data'!AE$1,FALSE)</f>
        <v>160.14440800185</v>
      </c>
      <c r="W8" s="63"/>
      <c r="X8" s="64">
        <f>VLOOKUP($A8,'ADR Raw Data'!$B$6:$BE$43,'ADR Raw Data'!G$1,FALSE)</f>
        <v>156.88863921047599</v>
      </c>
      <c r="Y8" s="65">
        <f>VLOOKUP($A8,'ADR Raw Data'!$B$6:$BE$43,'ADR Raw Data'!H$1,FALSE)</f>
        <v>183.86348882555799</v>
      </c>
      <c r="Z8" s="65">
        <f>VLOOKUP($A8,'ADR Raw Data'!$B$6:$BE$43,'ADR Raw Data'!I$1,FALSE)</f>
        <v>187.93553632723101</v>
      </c>
      <c r="AA8" s="65">
        <f>VLOOKUP($A8,'ADR Raw Data'!$B$6:$BE$43,'ADR Raw Data'!J$1,FALSE)</f>
        <v>183.90701271503301</v>
      </c>
      <c r="AB8" s="65">
        <f>VLOOKUP($A8,'ADR Raw Data'!$B$6:$BE$43,'ADR Raw Data'!K$1,FALSE)</f>
        <v>163.44416580463999</v>
      </c>
      <c r="AC8" s="66">
        <f>VLOOKUP($A8,'ADR Raw Data'!$B$6:$BE$43,'ADR Raw Data'!L$1,FALSE)</f>
        <v>176.094948733786</v>
      </c>
      <c r="AD8" s="65">
        <f>VLOOKUP($A8,'ADR Raw Data'!$B$6:$BE$43,'ADR Raw Data'!N$1,FALSE)</f>
        <v>146.90857892168799</v>
      </c>
      <c r="AE8" s="65">
        <f>VLOOKUP($A8,'ADR Raw Data'!$B$6:$BE$43,'ADR Raw Data'!O$1,FALSE)</f>
        <v>158.01316082170001</v>
      </c>
      <c r="AF8" s="66">
        <f>VLOOKUP($A8,'ADR Raw Data'!$B$6:$BE$43,'ADR Raw Data'!P$1,FALSE)</f>
        <v>152.66097301428599</v>
      </c>
      <c r="AG8" s="67">
        <f>VLOOKUP($A8,'ADR Raw Data'!$B$6:$BE$43,'ADR Raw Data'!R$1,FALSE)</f>
        <v>168.024558707404</v>
      </c>
      <c r="AH8" s="63"/>
      <c r="AI8" s="59">
        <f>VLOOKUP($A8,'ADR Raw Data'!$B$6:$BE$43,'ADR Raw Data'!T$1,FALSE)</f>
        <v>54.967020324235698</v>
      </c>
      <c r="AJ8" s="60">
        <f>VLOOKUP($A8,'ADR Raw Data'!$B$6:$BE$43,'ADR Raw Data'!U$1,FALSE)</f>
        <v>63.4556483487249</v>
      </c>
      <c r="AK8" s="60">
        <f>VLOOKUP($A8,'ADR Raw Data'!$B$6:$BE$43,'ADR Raw Data'!V$1,FALSE)</f>
        <v>62.4112532982926</v>
      </c>
      <c r="AL8" s="60">
        <f>VLOOKUP($A8,'ADR Raw Data'!$B$6:$BE$43,'ADR Raw Data'!W$1,FALSE)</f>
        <v>64.884092238675507</v>
      </c>
      <c r="AM8" s="60">
        <f>VLOOKUP($A8,'ADR Raw Data'!$B$6:$BE$43,'ADR Raw Data'!X$1,FALSE)</f>
        <v>57.375882950945901</v>
      </c>
      <c r="AN8" s="61">
        <f>VLOOKUP($A8,'ADR Raw Data'!$B$6:$BE$43,'ADR Raw Data'!Y$1,FALSE)</f>
        <v>61.744658571231703</v>
      </c>
      <c r="AO8" s="60">
        <f>VLOOKUP($A8,'ADR Raw Data'!$B$6:$BE$43,'ADR Raw Data'!AA$1,FALSE)</f>
        <v>60.977121555751602</v>
      </c>
      <c r="AP8" s="60">
        <f>VLOOKUP($A8,'ADR Raw Data'!$B$6:$BE$43,'ADR Raw Data'!AB$1,FALSE)</f>
        <v>75.310994158181103</v>
      </c>
      <c r="AQ8" s="61">
        <f>VLOOKUP($A8,'ADR Raw Data'!$B$6:$BE$43,'ADR Raw Data'!AC$1,FALSE)</f>
        <v>68.402563114717495</v>
      </c>
      <c r="AR8" s="62">
        <f>VLOOKUP($A8,'ADR Raw Data'!$B$6:$BE$43,'ADR Raw Data'!AE$1,FALSE)</f>
        <v>65.270885786340898</v>
      </c>
      <c r="AS8" s="50"/>
      <c r="AT8" s="64">
        <f>VLOOKUP($A8,'RevPAR Raw Data'!$B$6:$BE$43,'RevPAR Raw Data'!G$1,FALSE)</f>
        <v>85.115963756177905</v>
      </c>
      <c r="AU8" s="65">
        <f>VLOOKUP($A8,'RevPAR Raw Data'!$B$6:$BE$43,'RevPAR Raw Data'!H$1,FALSE)</f>
        <v>126.21683278418401</v>
      </c>
      <c r="AV8" s="65">
        <f>VLOOKUP($A8,'RevPAR Raw Data'!$B$6:$BE$43,'RevPAR Raw Data'!I$1,FALSE)</f>
        <v>135.30120160626001</v>
      </c>
      <c r="AW8" s="65">
        <f>VLOOKUP($A8,'RevPAR Raw Data'!$B$6:$BE$43,'RevPAR Raw Data'!J$1,FALSE)</f>
        <v>126.58755971993401</v>
      </c>
      <c r="AX8" s="65">
        <f>VLOOKUP($A8,'RevPAR Raw Data'!$B$6:$BE$43,'RevPAR Raw Data'!K$1,FALSE)</f>
        <v>113.88248249588101</v>
      </c>
      <c r="AY8" s="66">
        <f>VLOOKUP($A8,'RevPAR Raw Data'!$B$6:$BE$43,'RevPAR Raw Data'!L$1,FALSE)</f>
        <v>117.42080807248701</v>
      </c>
      <c r="AZ8" s="65">
        <f>VLOOKUP($A8,'RevPAR Raw Data'!$B$6:$BE$43,'RevPAR Raw Data'!N$1,FALSE)</f>
        <v>124.00705621911</v>
      </c>
      <c r="BA8" s="65">
        <f>VLOOKUP($A8,'RevPAR Raw Data'!$B$6:$BE$43,'RevPAR Raw Data'!O$1,FALSE)</f>
        <v>143.353990939044</v>
      </c>
      <c r="BB8" s="66">
        <f>VLOOKUP($A8,'RevPAR Raw Data'!$B$6:$BE$43,'RevPAR Raw Data'!P$1,FALSE)</f>
        <v>133.680523579077</v>
      </c>
      <c r="BC8" s="67">
        <f>VLOOKUP($A8,'RevPAR Raw Data'!$B$6:$BE$43,'RevPAR Raw Data'!R$1,FALSE)</f>
        <v>122.06644107437</v>
      </c>
      <c r="BD8" s="63"/>
      <c r="BE8" s="59">
        <f>VLOOKUP($A8,'RevPAR Raw Data'!$B$6:$BE$43,'RevPAR Raw Data'!T$1,FALSE)</f>
        <v>291.90227217171298</v>
      </c>
      <c r="BF8" s="60">
        <f>VLOOKUP($A8,'RevPAR Raw Data'!$B$6:$BE$43,'RevPAR Raw Data'!U$1,FALSE)</f>
        <v>421.87526668974101</v>
      </c>
      <c r="BG8" s="60">
        <f>VLOOKUP($A8,'RevPAR Raw Data'!$B$6:$BE$43,'RevPAR Raw Data'!V$1,FALSE)</f>
        <v>413.88762724043897</v>
      </c>
      <c r="BH8" s="60">
        <f>VLOOKUP($A8,'RevPAR Raw Data'!$B$6:$BE$43,'RevPAR Raw Data'!W$1,FALSE)</f>
        <v>350.545849562071</v>
      </c>
      <c r="BI8" s="60">
        <f>VLOOKUP($A8,'RevPAR Raw Data'!$B$6:$BE$43,'RevPAR Raw Data'!X$1,FALSE)</f>
        <v>302.09160341550802</v>
      </c>
      <c r="BJ8" s="61">
        <f>VLOOKUP($A8,'RevPAR Raw Data'!$B$6:$BE$43,'RevPAR Raw Data'!Y$1,FALSE)</f>
        <v>356.35093425078702</v>
      </c>
      <c r="BK8" s="60">
        <f>VLOOKUP($A8,'RevPAR Raw Data'!$B$6:$BE$43,'RevPAR Raw Data'!AA$1,FALSE)</f>
        <v>281.55147623307698</v>
      </c>
      <c r="BL8" s="60">
        <f>VLOOKUP($A8,'RevPAR Raw Data'!$B$6:$BE$43,'RevPAR Raw Data'!AB$1,FALSE)</f>
        <v>281.39701111739498</v>
      </c>
      <c r="BM8" s="61">
        <f>VLOOKUP($A8,'RevPAR Raw Data'!$B$6:$BE$43,'RevPAR Raw Data'!AC$1,FALSE)</f>
        <v>281.468639373965</v>
      </c>
      <c r="BN8" s="62">
        <f>VLOOKUP($A8,'RevPAR Raw Data'!$B$6:$BE$43,'RevPAR Raw Data'!AE$1,FALSE)</f>
        <v>329.94296742828999</v>
      </c>
    </row>
    <row r="9" spans="1:66" x14ac:dyDescent="0.35">
      <c r="A9" s="76" t="s">
        <v>90</v>
      </c>
      <c r="B9" s="59">
        <f>VLOOKUP($A9,'Occupancy Raw Data'!$B$6:$BE$43,'Occupancy Raw Data'!G$1,FALSE)</f>
        <v>51.863542551899897</v>
      </c>
      <c r="C9" s="60">
        <f>VLOOKUP($A9,'Occupancy Raw Data'!$B$6:$BE$43,'Occupancy Raw Data'!H$1,FALSE)</f>
        <v>60.592448707053499</v>
      </c>
      <c r="D9" s="60">
        <f>VLOOKUP($A9,'Occupancy Raw Data'!$B$6:$BE$43,'Occupancy Raw Data'!I$1,FALSE)</f>
        <v>64.598761685079495</v>
      </c>
      <c r="E9" s="60">
        <f>VLOOKUP($A9,'Occupancy Raw Data'!$B$6:$BE$43,'Occupancy Raw Data'!J$1,FALSE)</f>
        <v>64.246691756707506</v>
      </c>
      <c r="F9" s="60">
        <f>VLOOKUP($A9,'Occupancy Raw Data'!$B$6:$BE$43,'Occupancy Raw Data'!K$1,FALSE)</f>
        <v>60.2767998057545</v>
      </c>
      <c r="G9" s="61">
        <f>VLOOKUP($A9,'Occupancy Raw Data'!$B$6:$BE$43,'Occupancy Raw Data'!L$1,FALSE)</f>
        <v>60.315648901298999</v>
      </c>
      <c r="H9" s="60">
        <f>VLOOKUP($A9,'Occupancy Raw Data'!$B$6:$BE$43,'Occupancy Raw Data'!N$1,FALSE)</f>
        <v>79.652786208571001</v>
      </c>
      <c r="I9" s="60">
        <f>VLOOKUP($A9,'Occupancy Raw Data'!$B$6:$BE$43,'Occupancy Raw Data'!O$1,FALSE)</f>
        <v>88.563797499089404</v>
      </c>
      <c r="J9" s="61">
        <f>VLOOKUP($A9,'Occupancy Raw Data'!$B$6:$BE$43,'Occupancy Raw Data'!P$1,FALSE)</f>
        <v>84.108291853830195</v>
      </c>
      <c r="K9" s="62">
        <f>VLOOKUP($A9,'Occupancy Raw Data'!$B$6:$BE$43,'Occupancy Raw Data'!R$1,FALSE)</f>
        <v>67.113546887736504</v>
      </c>
      <c r="L9" s="63"/>
      <c r="M9" s="59">
        <f>VLOOKUP($A9,'Occupancy Raw Data'!$B$6:$BE$43,'Occupancy Raw Data'!T$1,FALSE)</f>
        <v>51.918079737516898</v>
      </c>
      <c r="N9" s="60">
        <f>VLOOKUP($A9,'Occupancy Raw Data'!$B$6:$BE$43,'Occupancy Raw Data'!U$1,FALSE)</f>
        <v>81.435015902476593</v>
      </c>
      <c r="O9" s="60">
        <f>VLOOKUP($A9,'Occupancy Raw Data'!$B$6:$BE$43,'Occupancy Raw Data'!V$1,FALSE)</f>
        <v>78.843453832671898</v>
      </c>
      <c r="P9" s="60">
        <f>VLOOKUP($A9,'Occupancy Raw Data'!$B$6:$BE$43,'Occupancy Raw Data'!W$1,FALSE)</f>
        <v>71.001866320426799</v>
      </c>
      <c r="Q9" s="60">
        <f>VLOOKUP($A9,'Occupancy Raw Data'!$B$6:$BE$43,'Occupancy Raw Data'!X$1,FALSE)</f>
        <v>62.166009629694898</v>
      </c>
      <c r="R9" s="61">
        <f>VLOOKUP($A9,'Occupancy Raw Data'!$B$6:$BE$43,'Occupancy Raw Data'!Y$1,FALSE)</f>
        <v>69.049676984074395</v>
      </c>
      <c r="S9" s="60">
        <f>VLOOKUP($A9,'Occupancy Raw Data'!$B$6:$BE$43,'Occupancy Raw Data'!AA$1,FALSE)</f>
        <v>69.797794632650195</v>
      </c>
      <c r="T9" s="60">
        <f>VLOOKUP($A9,'Occupancy Raw Data'!$B$6:$BE$43,'Occupancy Raw Data'!AB$1,FALSE)</f>
        <v>64.553243381305506</v>
      </c>
      <c r="U9" s="61">
        <f>VLOOKUP($A9,'Occupancy Raw Data'!$B$6:$BE$43,'Occupancy Raw Data'!AC$1,FALSE)</f>
        <v>66.995625127717304</v>
      </c>
      <c r="V9" s="62">
        <f>VLOOKUP($A9,'Occupancy Raw Data'!$B$6:$BE$43,'Occupancy Raw Data'!AE$1,FALSE)</f>
        <v>68.308413318801797</v>
      </c>
      <c r="W9" s="63"/>
      <c r="X9" s="64">
        <f>VLOOKUP($A9,'ADR Raw Data'!$B$6:$BE$43,'ADR Raw Data'!G$1,FALSE)</f>
        <v>125.14301732209699</v>
      </c>
      <c r="Y9" s="65">
        <f>VLOOKUP($A9,'ADR Raw Data'!$B$6:$BE$43,'ADR Raw Data'!H$1,FALSE)</f>
        <v>136.65094570226401</v>
      </c>
      <c r="Z9" s="65">
        <f>VLOOKUP($A9,'ADR Raw Data'!$B$6:$BE$43,'ADR Raw Data'!I$1,FALSE)</f>
        <v>141.862149971809</v>
      </c>
      <c r="AA9" s="65">
        <f>VLOOKUP($A9,'ADR Raw Data'!$B$6:$BE$43,'ADR Raw Data'!J$1,FALSE)</f>
        <v>137.37720143613001</v>
      </c>
      <c r="AB9" s="65">
        <f>VLOOKUP($A9,'ADR Raw Data'!$B$6:$BE$43,'ADR Raw Data'!K$1,FALSE)</f>
        <v>131.87783685800599</v>
      </c>
      <c r="AC9" s="66">
        <f>VLOOKUP($A9,'ADR Raw Data'!$B$6:$BE$43,'ADR Raw Data'!L$1,FALSE)</f>
        <v>134.98884706734799</v>
      </c>
      <c r="AD9" s="65">
        <f>VLOOKUP($A9,'ADR Raw Data'!$B$6:$BE$43,'ADR Raw Data'!N$1,FALSE)</f>
        <v>128.82239902453799</v>
      </c>
      <c r="AE9" s="65">
        <f>VLOOKUP($A9,'ADR Raw Data'!$B$6:$BE$43,'ADR Raw Data'!O$1,FALSE)</f>
        <v>135.53884441398199</v>
      </c>
      <c r="AF9" s="66">
        <f>VLOOKUP($A9,'ADR Raw Data'!$B$6:$BE$43,'ADR Raw Data'!P$1,FALSE)</f>
        <v>132.35851833140799</v>
      </c>
      <c r="AG9" s="67">
        <f>VLOOKUP($A9,'ADR Raw Data'!$B$6:$BE$43,'ADR Raw Data'!R$1,FALSE)</f>
        <v>134.04702121611399</v>
      </c>
      <c r="AH9" s="63"/>
      <c r="AI9" s="59">
        <f>VLOOKUP($A9,'ADR Raw Data'!$B$6:$BE$43,'ADR Raw Data'!T$1,FALSE)</f>
        <v>44.728485915839002</v>
      </c>
      <c r="AJ9" s="60">
        <f>VLOOKUP($A9,'ADR Raw Data'!$B$6:$BE$43,'ADR Raw Data'!U$1,FALSE)</f>
        <v>54.708973720559499</v>
      </c>
      <c r="AK9" s="60">
        <f>VLOOKUP($A9,'ADR Raw Data'!$B$6:$BE$43,'ADR Raw Data'!V$1,FALSE)</f>
        <v>55.039068730235002</v>
      </c>
      <c r="AL9" s="60">
        <f>VLOOKUP($A9,'ADR Raw Data'!$B$6:$BE$43,'ADR Raw Data'!W$1,FALSE)</f>
        <v>48.960751342580302</v>
      </c>
      <c r="AM9" s="60">
        <f>VLOOKUP($A9,'ADR Raw Data'!$B$6:$BE$43,'ADR Raw Data'!X$1,FALSE)</f>
        <v>46.456225189856603</v>
      </c>
      <c r="AN9" s="61">
        <f>VLOOKUP($A9,'ADR Raw Data'!$B$6:$BE$43,'ADR Raw Data'!Y$1,FALSE)</f>
        <v>50.333843194079797</v>
      </c>
      <c r="AO9" s="60">
        <f>VLOOKUP($A9,'ADR Raw Data'!$B$6:$BE$43,'ADR Raw Data'!AA$1,FALSE)</f>
        <v>45.168795919174798</v>
      </c>
      <c r="AP9" s="60">
        <f>VLOOKUP($A9,'ADR Raw Data'!$B$6:$BE$43,'ADR Raw Data'!AB$1,FALSE)</f>
        <v>49.197719067995699</v>
      </c>
      <c r="AQ9" s="61">
        <f>VLOOKUP($A9,'ADR Raw Data'!$B$6:$BE$43,'ADR Raw Data'!AC$1,FALSE)</f>
        <v>47.286536422249299</v>
      </c>
      <c r="AR9" s="62">
        <f>VLOOKUP($A9,'ADR Raw Data'!$B$6:$BE$43,'ADR Raw Data'!AE$1,FALSE)</f>
        <v>49.241815293673099</v>
      </c>
      <c r="AS9" s="50"/>
      <c r="AT9" s="64">
        <f>VLOOKUP($A9,'RevPAR Raw Data'!$B$6:$BE$43,'RevPAR Raw Data'!G$1,FALSE)</f>
        <v>64.903602039577507</v>
      </c>
      <c r="AU9" s="65">
        <f>VLOOKUP($A9,'RevPAR Raw Data'!$B$6:$BE$43,'RevPAR Raw Data'!H$1,FALSE)</f>
        <v>82.800154182347896</v>
      </c>
      <c r="AV9" s="65">
        <f>VLOOKUP($A9,'RevPAR Raw Data'!$B$6:$BE$43,'RevPAR Raw Data'!I$1,FALSE)</f>
        <v>91.641192181619502</v>
      </c>
      <c r="AW9" s="65">
        <f>VLOOKUP($A9,'RevPAR Raw Data'!$B$6:$BE$43,'RevPAR Raw Data'!J$1,FALSE)</f>
        <v>88.260307150661603</v>
      </c>
      <c r="AX9" s="65">
        <f>VLOOKUP($A9,'RevPAR Raw Data'!$B$6:$BE$43,'RevPAR Raw Data'!K$1,FALSE)</f>
        <v>79.491739711059793</v>
      </c>
      <c r="AY9" s="66">
        <f>VLOOKUP($A9,'RevPAR Raw Data'!$B$6:$BE$43,'RevPAR Raw Data'!L$1,FALSE)</f>
        <v>81.419399053053198</v>
      </c>
      <c r="AZ9" s="65">
        <f>VLOOKUP($A9,'RevPAR Raw Data'!$B$6:$BE$43,'RevPAR Raw Data'!N$1,FALSE)</f>
        <v>102.610630083768</v>
      </c>
      <c r="BA9" s="65">
        <f>VLOOKUP($A9,'RevPAR Raw Data'!$B$6:$BE$43,'RevPAR Raw Data'!O$1,FALSE)</f>
        <v>120.03834769940499</v>
      </c>
      <c r="BB9" s="66">
        <f>VLOOKUP($A9,'RevPAR Raw Data'!$B$6:$BE$43,'RevPAR Raw Data'!P$1,FALSE)</f>
        <v>111.324488891586</v>
      </c>
      <c r="BC9" s="67">
        <f>VLOOKUP($A9,'RevPAR Raw Data'!$B$6:$BE$43,'RevPAR Raw Data'!R$1,FALSE)</f>
        <v>89.963710435491393</v>
      </c>
      <c r="BD9" s="63"/>
      <c r="BE9" s="59">
        <f>VLOOKUP($A9,'RevPAR Raw Data'!$B$6:$BE$43,'RevPAR Raw Data'!T$1,FALSE)</f>
        <v>119.868736636525</v>
      </c>
      <c r="BF9" s="60">
        <f>VLOOKUP($A9,'RevPAR Raw Data'!$B$6:$BE$43,'RevPAR Raw Data'!U$1,FALSE)</f>
        <v>180.696251072455</v>
      </c>
      <c r="BG9" s="60">
        <f>VLOOKUP($A9,'RevPAR Raw Data'!$B$6:$BE$43,'RevPAR Raw Data'!V$1,FALSE)</f>
        <v>177.27722530716201</v>
      </c>
      <c r="BH9" s="60">
        <f>VLOOKUP($A9,'RevPAR Raw Data'!$B$6:$BE$43,'RevPAR Raw Data'!W$1,FALSE)</f>
        <v>154.72566488074199</v>
      </c>
      <c r="BI9" s="60">
        <f>VLOOKUP($A9,'RevPAR Raw Data'!$B$6:$BE$43,'RevPAR Raw Data'!X$1,FALSE)</f>
        <v>137.50221624467</v>
      </c>
      <c r="BJ9" s="61">
        <f>VLOOKUP($A9,'RevPAR Raw Data'!$B$6:$BE$43,'RevPAR Raw Data'!Y$1,FALSE)</f>
        <v>154.13887631733601</v>
      </c>
      <c r="BK9" s="60">
        <f>VLOOKUP($A9,'RevPAR Raw Data'!$B$6:$BE$43,'RevPAR Raw Data'!AA$1,FALSE)</f>
        <v>146.493413965531</v>
      </c>
      <c r="BL9" s="60">
        <f>VLOOKUP($A9,'RevPAR Raw Data'!$B$6:$BE$43,'RevPAR Raw Data'!AB$1,FALSE)</f>
        <v>145.50968577731501</v>
      </c>
      <c r="BM9" s="61">
        <f>VLOOKUP($A9,'RevPAR Raw Data'!$B$6:$BE$43,'RevPAR Raw Data'!AC$1,FALSE)</f>
        <v>145.96207222729799</v>
      </c>
      <c r="BN9" s="62">
        <f>VLOOKUP($A9,'RevPAR Raw Data'!$B$6:$BE$43,'RevPAR Raw Data'!AE$1,FALSE)</f>
        <v>151.18653132895801</v>
      </c>
    </row>
    <row r="10" spans="1:66" x14ac:dyDescent="0.35">
      <c r="A10" s="76" t="s">
        <v>26</v>
      </c>
      <c r="B10" s="59">
        <f>VLOOKUP($A10,'Occupancy Raw Data'!$B$6:$BE$43,'Occupancy Raw Data'!G$1,FALSE)</f>
        <v>45.3536754507628</v>
      </c>
      <c r="C10" s="60">
        <f>VLOOKUP($A10,'Occupancy Raw Data'!$B$6:$BE$43,'Occupancy Raw Data'!H$1,FALSE)</f>
        <v>53.8488210818307</v>
      </c>
      <c r="D10" s="60">
        <f>VLOOKUP($A10,'Occupancy Raw Data'!$B$6:$BE$43,'Occupancy Raw Data'!I$1,FALSE)</f>
        <v>62.875635691169599</v>
      </c>
      <c r="E10" s="60">
        <f>VLOOKUP($A10,'Occupancy Raw Data'!$B$6:$BE$43,'Occupancy Raw Data'!J$1,FALSE)</f>
        <v>62.124364308830302</v>
      </c>
      <c r="F10" s="60">
        <f>VLOOKUP($A10,'Occupancy Raw Data'!$B$6:$BE$43,'Occupancy Raw Data'!K$1,FALSE)</f>
        <v>58.2408691631992</v>
      </c>
      <c r="G10" s="61">
        <f>VLOOKUP($A10,'Occupancy Raw Data'!$B$6:$BE$43,'Occupancy Raw Data'!L$1,FALSE)</f>
        <v>56.4886731391585</v>
      </c>
      <c r="H10" s="60">
        <f>VLOOKUP($A10,'Occupancy Raw Data'!$B$6:$BE$43,'Occupancy Raw Data'!N$1,FALSE)</f>
        <v>69.209431345353593</v>
      </c>
      <c r="I10" s="60">
        <f>VLOOKUP($A10,'Occupancy Raw Data'!$B$6:$BE$43,'Occupancy Raw Data'!O$1,FALSE)</f>
        <v>77.924179380490003</v>
      </c>
      <c r="J10" s="61">
        <f>VLOOKUP($A10,'Occupancy Raw Data'!$B$6:$BE$43,'Occupancy Raw Data'!P$1,FALSE)</f>
        <v>73.566805362921798</v>
      </c>
      <c r="K10" s="62">
        <f>VLOOKUP($A10,'Occupancy Raw Data'!$B$6:$BE$43,'Occupancy Raw Data'!R$1,FALSE)</f>
        <v>61.368139488805198</v>
      </c>
      <c r="L10" s="63"/>
      <c r="M10" s="59">
        <f>VLOOKUP($A10,'Occupancy Raw Data'!$B$6:$BE$43,'Occupancy Raw Data'!T$1,FALSE)</f>
        <v>42.460410777674802</v>
      </c>
      <c r="N10" s="60">
        <f>VLOOKUP($A10,'Occupancy Raw Data'!$B$6:$BE$43,'Occupancy Raw Data'!U$1,FALSE)</f>
        <v>53.397792272858197</v>
      </c>
      <c r="O10" s="60">
        <f>VLOOKUP($A10,'Occupancy Raw Data'!$B$6:$BE$43,'Occupancy Raw Data'!V$1,FALSE)</f>
        <v>73.545251215154096</v>
      </c>
      <c r="P10" s="60">
        <f>VLOOKUP($A10,'Occupancy Raw Data'!$B$6:$BE$43,'Occupancy Raw Data'!W$1,FALSE)</f>
        <v>67.620890489809696</v>
      </c>
      <c r="Q10" s="60">
        <f>VLOOKUP($A10,'Occupancy Raw Data'!$B$6:$BE$43,'Occupancy Raw Data'!X$1,FALSE)</f>
        <v>60.698379285152903</v>
      </c>
      <c r="R10" s="61">
        <f>VLOOKUP($A10,'Occupancy Raw Data'!$B$6:$BE$43,'Occupancy Raw Data'!Y$1,FALSE)</f>
        <v>60.047322633834597</v>
      </c>
      <c r="S10" s="60">
        <f>VLOOKUP($A10,'Occupancy Raw Data'!$B$6:$BE$43,'Occupancy Raw Data'!AA$1,FALSE)</f>
        <v>59.279170166630799</v>
      </c>
      <c r="T10" s="60">
        <f>VLOOKUP($A10,'Occupancy Raw Data'!$B$6:$BE$43,'Occupancy Raw Data'!AB$1,FALSE)</f>
        <v>59.279596081712199</v>
      </c>
      <c r="U10" s="61">
        <f>VLOOKUP($A10,'Occupancy Raw Data'!$B$6:$BE$43,'Occupancy Raw Data'!AC$1,FALSE)</f>
        <v>59.279395737397998</v>
      </c>
      <c r="V10" s="62">
        <f>VLOOKUP($A10,'Occupancy Raw Data'!$B$6:$BE$43,'Occupancy Raw Data'!AE$1,FALSE)</f>
        <v>59.783469035500602</v>
      </c>
      <c r="W10" s="63"/>
      <c r="X10" s="64">
        <f>VLOOKUP($A10,'ADR Raw Data'!$B$6:$BE$43,'ADR Raw Data'!G$1,FALSE)</f>
        <v>125.20437563710399</v>
      </c>
      <c r="Y10" s="65">
        <f>VLOOKUP($A10,'ADR Raw Data'!$B$6:$BE$43,'ADR Raw Data'!H$1,FALSE)</f>
        <v>140.36452886885499</v>
      </c>
      <c r="Z10" s="65">
        <f>VLOOKUP($A10,'ADR Raw Data'!$B$6:$BE$43,'ADR Raw Data'!I$1,FALSE)</f>
        <v>147.389244485294</v>
      </c>
      <c r="AA10" s="65">
        <f>VLOOKUP($A10,'ADR Raw Data'!$B$6:$BE$43,'ADR Raw Data'!J$1,FALSE)</f>
        <v>144.74528744186</v>
      </c>
      <c r="AB10" s="65">
        <f>VLOOKUP($A10,'ADR Raw Data'!$B$6:$BE$43,'ADR Raw Data'!K$1,FALSE)</f>
        <v>134.154135741218</v>
      </c>
      <c r="AC10" s="66">
        <f>VLOOKUP($A10,'ADR Raw Data'!$B$6:$BE$43,'ADR Raw Data'!L$1,FALSE)</f>
        <v>139.176920653107</v>
      </c>
      <c r="AD10" s="65">
        <f>VLOOKUP($A10,'ADR Raw Data'!$B$6:$BE$43,'ADR Raw Data'!N$1,FALSE)</f>
        <v>120.077845691382</v>
      </c>
      <c r="AE10" s="65">
        <f>VLOOKUP($A10,'ADR Raw Data'!$B$6:$BE$43,'ADR Raw Data'!O$1,FALSE)</f>
        <v>124.353746662711</v>
      </c>
      <c r="AF10" s="66">
        <f>VLOOKUP($A10,'ADR Raw Data'!$B$6:$BE$43,'ADR Raw Data'!P$1,FALSE)</f>
        <v>122.34242733699899</v>
      </c>
      <c r="AG10" s="67">
        <f>VLOOKUP($A10,'ADR Raw Data'!$B$6:$BE$43,'ADR Raw Data'!R$1,FALSE)</f>
        <v>133.410969677401</v>
      </c>
      <c r="AH10" s="63"/>
      <c r="AI10" s="59">
        <f>VLOOKUP($A10,'ADR Raw Data'!$B$6:$BE$43,'ADR Raw Data'!T$1,FALSE)</f>
        <v>40.1754958436793</v>
      </c>
      <c r="AJ10" s="60">
        <f>VLOOKUP($A10,'ADR Raw Data'!$B$6:$BE$43,'ADR Raw Data'!U$1,FALSE)</f>
        <v>50.378651181994599</v>
      </c>
      <c r="AK10" s="60">
        <f>VLOOKUP($A10,'ADR Raw Data'!$B$6:$BE$43,'ADR Raw Data'!V$1,FALSE)</f>
        <v>57.460060115276399</v>
      </c>
      <c r="AL10" s="60">
        <f>VLOOKUP($A10,'ADR Raw Data'!$B$6:$BE$43,'ADR Raw Data'!W$1,FALSE)</f>
        <v>56.601321078105599</v>
      </c>
      <c r="AM10" s="60">
        <f>VLOOKUP($A10,'ADR Raw Data'!$B$6:$BE$43,'ADR Raw Data'!X$1,FALSE)</f>
        <v>50.068684010342899</v>
      </c>
      <c r="AN10" s="61">
        <f>VLOOKUP($A10,'ADR Raw Data'!$B$6:$BE$43,'ADR Raw Data'!Y$1,FALSE)</f>
        <v>51.827662056421502</v>
      </c>
      <c r="AO10" s="60">
        <f>VLOOKUP($A10,'ADR Raw Data'!$B$6:$BE$43,'ADR Raw Data'!AA$1,FALSE)</f>
        <v>35.576457470333303</v>
      </c>
      <c r="AP10" s="60">
        <f>VLOOKUP($A10,'ADR Raw Data'!$B$6:$BE$43,'ADR Raw Data'!AB$1,FALSE)</f>
        <v>37.396435919424903</v>
      </c>
      <c r="AQ10" s="61">
        <f>VLOOKUP($A10,'ADR Raw Data'!$B$6:$BE$43,'ADR Raw Data'!AC$1,FALSE)</f>
        <v>36.550159302995503</v>
      </c>
      <c r="AR10" s="62">
        <f>VLOOKUP($A10,'ADR Raw Data'!$B$6:$BE$43,'ADR Raw Data'!AE$1,FALSE)</f>
        <v>46.677005680801798</v>
      </c>
      <c r="AS10" s="50"/>
      <c r="AT10" s="64">
        <f>VLOOKUP($A10,'RevPAR Raw Data'!$B$6:$BE$43,'RevPAR Raw Data'!G$1,FALSE)</f>
        <v>56.784786176606502</v>
      </c>
      <c r="AU10" s="65">
        <f>VLOOKUP($A10,'RevPAR Raw Data'!$B$6:$BE$43,'RevPAR Raw Data'!H$1,FALSE)</f>
        <v>75.584644012944906</v>
      </c>
      <c r="AV10" s="65">
        <f>VLOOKUP($A10,'RevPAR Raw Data'!$B$6:$BE$43,'RevPAR Raw Data'!I$1,FALSE)</f>
        <v>92.671924410540896</v>
      </c>
      <c r="AW10" s="65">
        <f>VLOOKUP($A10,'RevPAR Raw Data'!$B$6:$BE$43,'RevPAR Raw Data'!J$1,FALSE)</f>
        <v>89.922089690245002</v>
      </c>
      <c r="AX10" s="65">
        <f>VLOOKUP($A10,'RevPAR Raw Data'!$B$6:$BE$43,'RevPAR Raw Data'!K$1,FALSE)</f>
        <v>78.132534674063805</v>
      </c>
      <c r="AY10" s="66">
        <f>VLOOKUP($A10,'RevPAR Raw Data'!$B$6:$BE$43,'RevPAR Raw Data'!L$1,FALSE)</f>
        <v>78.619195792880205</v>
      </c>
      <c r="AZ10" s="65">
        <f>VLOOKUP($A10,'RevPAR Raw Data'!$B$6:$BE$43,'RevPAR Raw Data'!N$1,FALSE)</f>
        <v>83.105194174757202</v>
      </c>
      <c r="BA10" s="65">
        <f>VLOOKUP($A10,'RevPAR Raw Data'!$B$6:$BE$43,'RevPAR Raw Data'!O$1,FALSE)</f>
        <v>96.901636615811299</v>
      </c>
      <c r="BB10" s="66">
        <f>VLOOKUP($A10,'RevPAR Raw Data'!$B$6:$BE$43,'RevPAR Raw Data'!P$1,FALSE)</f>
        <v>90.003415395284307</v>
      </c>
      <c r="BC10" s="67">
        <f>VLOOKUP($A10,'RevPAR Raw Data'!$B$6:$BE$43,'RevPAR Raw Data'!R$1,FALSE)</f>
        <v>81.871829964995698</v>
      </c>
      <c r="BD10" s="63"/>
      <c r="BE10" s="59">
        <f>VLOOKUP($A10,'RevPAR Raw Data'!$B$6:$BE$43,'RevPAR Raw Data'!T$1,FALSE)</f>
        <v>99.694587188548098</v>
      </c>
      <c r="BF10" s="60">
        <f>VLOOKUP($A10,'RevPAR Raw Data'!$B$6:$BE$43,'RevPAR Raw Data'!U$1,FALSE)</f>
        <v>130.677530962882</v>
      </c>
      <c r="BG10" s="60">
        <f>VLOOKUP($A10,'RevPAR Raw Data'!$B$6:$BE$43,'RevPAR Raw Data'!V$1,FALSE)</f>
        <v>173.264456890589</v>
      </c>
      <c r="BH10" s="60">
        <f>VLOOKUP($A10,'RevPAR Raw Data'!$B$6:$BE$43,'RevPAR Raw Data'!W$1,FALSE)</f>
        <v>162.49652890992601</v>
      </c>
      <c r="BI10" s="60">
        <f>VLOOKUP($A10,'RevPAR Raw Data'!$B$6:$BE$43,'RevPAR Raw Data'!X$1,FALSE)</f>
        <v>141.15794301917799</v>
      </c>
      <c r="BJ10" s="61">
        <f>VLOOKUP($A10,'RevPAR Raw Data'!$B$6:$BE$43,'RevPAR Raw Data'!Y$1,FALSE)</f>
        <v>142.996108138849</v>
      </c>
      <c r="BK10" s="60">
        <f>VLOOKUP($A10,'RevPAR Raw Data'!$B$6:$BE$43,'RevPAR Raw Data'!AA$1,FALSE)</f>
        <v>115.945056400062</v>
      </c>
      <c r="BL10" s="60">
        <f>VLOOKUP($A10,'RevPAR Raw Data'!$B$6:$BE$43,'RevPAR Raw Data'!AB$1,FALSE)</f>
        <v>118.84448816312801</v>
      </c>
      <c r="BM10" s="61">
        <f>VLOOKUP($A10,'RevPAR Raw Data'!$B$6:$BE$43,'RevPAR Raw Data'!AC$1,FALSE)</f>
        <v>117.496268616265</v>
      </c>
      <c r="BN10" s="62">
        <f>VLOOKUP($A10,'RevPAR Raw Data'!$B$6:$BE$43,'RevPAR Raw Data'!AE$1,FALSE)</f>
        <v>134.36560795418299</v>
      </c>
    </row>
    <row r="11" spans="1:66" x14ac:dyDescent="0.35">
      <c r="A11" s="76" t="s">
        <v>24</v>
      </c>
      <c r="B11" s="59">
        <f>VLOOKUP($A11,'Occupancy Raw Data'!$B$6:$BE$43,'Occupancy Raw Data'!G$1,FALSE)</f>
        <v>52.097701149425198</v>
      </c>
      <c r="C11" s="60">
        <f>VLOOKUP($A11,'Occupancy Raw Data'!$B$6:$BE$43,'Occupancy Raw Data'!H$1,FALSE)</f>
        <v>60.129310344827502</v>
      </c>
      <c r="D11" s="60">
        <f>VLOOKUP($A11,'Occupancy Raw Data'!$B$6:$BE$43,'Occupancy Raw Data'!I$1,FALSE)</f>
        <v>62.097701149425198</v>
      </c>
      <c r="E11" s="60">
        <f>VLOOKUP($A11,'Occupancy Raw Data'!$B$6:$BE$43,'Occupancy Raw Data'!J$1,FALSE)</f>
        <v>64.827586206896498</v>
      </c>
      <c r="F11" s="60">
        <f>VLOOKUP($A11,'Occupancy Raw Data'!$B$6:$BE$43,'Occupancy Raw Data'!K$1,FALSE)</f>
        <v>67.514367816091905</v>
      </c>
      <c r="G11" s="61">
        <f>VLOOKUP($A11,'Occupancy Raw Data'!$B$6:$BE$43,'Occupancy Raw Data'!L$1,FALSE)</f>
        <v>61.3333333333333</v>
      </c>
      <c r="H11" s="60">
        <f>VLOOKUP($A11,'Occupancy Raw Data'!$B$6:$BE$43,'Occupancy Raw Data'!N$1,FALSE)</f>
        <v>74.841954022988503</v>
      </c>
      <c r="I11" s="60">
        <f>VLOOKUP($A11,'Occupancy Raw Data'!$B$6:$BE$43,'Occupancy Raw Data'!O$1,FALSE)</f>
        <v>80.747126436781599</v>
      </c>
      <c r="J11" s="61">
        <f>VLOOKUP($A11,'Occupancy Raw Data'!$B$6:$BE$43,'Occupancy Raw Data'!P$1,FALSE)</f>
        <v>77.794540229885001</v>
      </c>
      <c r="K11" s="62">
        <f>VLOOKUP($A11,'Occupancy Raw Data'!$B$6:$BE$43,'Occupancy Raw Data'!R$1,FALSE)</f>
        <v>66.036535303776603</v>
      </c>
      <c r="L11" s="63"/>
      <c r="M11" s="59">
        <f>VLOOKUP($A11,'Occupancy Raw Data'!$B$6:$BE$43,'Occupancy Raw Data'!T$1,FALSE)</f>
        <v>16.843300179739298</v>
      </c>
      <c r="N11" s="60">
        <f>VLOOKUP($A11,'Occupancy Raw Data'!$B$6:$BE$43,'Occupancy Raw Data'!U$1,FALSE)</f>
        <v>16.653254255225299</v>
      </c>
      <c r="O11" s="60">
        <f>VLOOKUP($A11,'Occupancy Raw Data'!$B$6:$BE$43,'Occupancy Raw Data'!V$1,FALSE)</f>
        <v>13.383526543762001</v>
      </c>
      <c r="P11" s="60">
        <f>VLOOKUP($A11,'Occupancy Raw Data'!$B$6:$BE$43,'Occupancy Raw Data'!W$1,FALSE)</f>
        <v>15.797470181706601</v>
      </c>
      <c r="Q11" s="60">
        <f>VLOOKUP($A11,'Occupancy Raw Data'!$B$6:$BE$43,'Occupancy Raw Data'!X$1,FALSE)</f>
        <v>19.875315755646199</v>
      </c>
      <c r="R11" s="61">
        <f>VLOOKUP($A11,'Occupancy Raw Data'!$B$6:$BE$43,'Occupancy Raw Data'!Y$1,FALSE)</f>
        <v>16.512512289684</v>
      </c>
      <c r="S11" s="60">
        <f>VLOOKUP($A11,'Occupancy Raw Data'!$B$6:$BE$43,'Occupancy Raw Data'!AA$1,FALSE)</f>
        <v>22.119029664183198</v>
      </c>
      <c r="T11" s="60">
        <f>VLOOKUP($A11,'Occupancy Raw Data'!$B$6:$BE$43,'Occupancy Raw Data'!AB$1,FALSE)</f>
        <v>23.214267363412599</v>
      </c>
      <c r="U11" s="61">
        <f>VLOOKUP($A11,'Occupancy Raw Data'!$B$6:$BE$43,'Occupancy Raw Data'!AC$1,FALSE)</f>
        <v>22.6849910255082</v>
      </c>
      <c r="V11" s="62">
        <f>VLOOKUP($A11,'Occupancy Raw Data'!$B$6:$BE$43,'Occupancy Raw Data'!AE$1,FALSE)</f>
        <v>18.519547287797401</v>
      </c>
      <c r="W11" s="63"/>
      <c r="X11" s="64">
        <f>VLOOKUP($A11,'ADR Raw Data'!$B$6:$BE$43,'ADR Raw Data'!G$1,FALSE)</f>
        <v>107.40492553778201</v>
      </c>
      <c r="Y11" s="65">
        <f>VLOOKUP($A11,'ADR Raw Data'!$B$6:$BE$43,'ADR Raw Data'!H$1,FALSE)</f>
        <v>103.395835125448</v>
      </c>
      <c r="Z11" s="65">
        <f>VLOOKUP($A11,'ADR Raw Data'!$B$6:$BE$43,'ADR Raw Data'!I$1,FALSE)</f>
        <v>100.484757056918</v>
      </c>
      <c r="AA11" s="65">
        <f>VLOOKUP($A11,'ADR Raw Data'!$B$6:$BE$43,'ADR Raw Data'!J$1,FALSE)</f>
        <v>112.334237588652</v>
      </c>
      <c r="AB11" s="65">
        <f>VLOOKUP($A11,'ADR Raw Data'!$B$6:$BE$43,'ADR Raw Data'!K$1,FALSE)</f>
        <v>114.561340710789</v>
      </c>
      <c r="AC11" s="66">
        <f>VLOOKUP($A11,'ADR Raw Data'!$B$6:$BE$43,'ADR Raw Data'!L$1,FALSE)</f>
        <v>107.83511853448201</v>
      </c>
      <c r="AD11" s="65">
        <f>VLOOKUP($A11,'ADR Raw Data'!$B$6:$BE$43,'ADR Raw Data'!N$1,FALSE)</f>
        <v>129.926004991361</v>
      </c>
      <c r="AE11" s="65">
        <f>VLOOKUP($A11,'ADR Raw Data'!$B$6:$BE$43,'ADR Raw Data'!O$1,FALSE)</f>
        <v>137.258665480427</v>
      </c>
      <c r="AF11" s="66">
        <f>VLOOKUP($A11,'ADR Raw Data'!$B$6:$BE$43,'ADR Raw Data'!P$1,FALSE)</f>
        <v>133.73148582509901</v>
      </c>
      <c r="AG11" s="67">
        <f>VLOOKUP($A11,'ADR Raw Data'!$B$6:$BE$43,'ADR Raw Data'!R$1,FALSE)</f>
        <v>116.551488204394</v>
      </c>
      <c r="AH11" s="63"/>
      <c r="AI11" s="59">
        <f>VLOOKUP($A11,'ADR Raw Data'!$B$6:$BE$43,'ADR Raw Data'!T$1,FALSE)</f>
        <v>9.7538232111325698</v>
      </c>
      <c r="AJ11" s="60">
        <f>VLOOKUP($A11,'ADR Raw Data'!$B$6:$BE$43,'ADR Raw Data'!U$1,FALSE)</f>
        <v>11.2868065628706</v>
      </c>
      <c r="AK11" s="60">
        <f>VLOOKUP($A11,'ADR Raw Data'!$B$6:$BE$43,'ADR Raw Data'!V$1,FALSE)</f>
        <v>5.7997261339283996</v>
      </c>
      <c r="AL11" s="60">
        <f>VLOOKUP($A11,'ADR Raw Data'!$B$6:$BE$43,'ADR Raw Data'!W$1,FALSE)</f>
        <v>21.0099002256067</v>
      </c>
      <c r="AM11" s="60">
        <f>VLOOKUP($A11,'ADR Raw Data'!$B$6:$BE$43,'ADR Raw Data'!X$1,FALSE)</f>
        <v>21.871895288934802</v>
      </c>
      <c r="AN11" s="61">
        <f>VLOOKUP($A11,'ADR Raw Data'!$B$6:$BE$43,'ADR Raw Data'!Y$1,FALSE)</f>
        <v>14.238136524234401</v>
      </c>
      <c r="AO11" s="60">
        <f>VLOOKUP($A11,'ADR Raw Data'!$B$6:$BE$43,'ADR Raw Data'!AA$1,FALSE)</f>
        <v>15.4211401075741</v>
      </c>
      <c r="AP11" s="60">
        <f>VLOOKUP($A11,'ADR Raw Data'!$B$6:$BE$43,'ADR Raw Data'!AB$1,FALSE)</f>
        <v>11.311870868866301</v>
      </c>
      <c r="AQ11" s="61">
        <f>VLOOKUP($A11,'ADR Raw Data'!$B$6:$BE$43,'ADR Raw Data'!AC$1,FALSE)</f>
        <v>13.218193059453201</v>
      </c>
      <c r="AR11" s="62">
        <f>VLOOKUP($A11,'ADR Raw Data'!$B$6:$BE$43,'ADR Raw Data'!AE$1,FALSE)</f>
        <v>14.1443242831799</v>
      </c>
      <c r="AS11" s="50"/>
      <c r="AT11" s="64">
        <f>VLOOKUP($A11,'RevPAR Raw Data'!$B$6:$BE$43,'RevPAR Raw Data'!G$1,FALSE)</f>
        <v>55.955497126436697</v>
      </c>
      <c r="AU11" s="65">
        <f>VLOOKUP($A11,'RevPAR Raw Data'!$B$6:$BE$43,'RevPAR Raw Data'!H$1,FALSE)</f>
        <v>62.171202586206803</v>
      </c>
      <c r="AV11" s="65">
        <f>VLOOKUP($A11,'RevPAR Raw Data'!$B$6:$BE$43,'RevPAR Raw Data'!I$1,FALSE)</f>
        <v>62.398724137930998</v>
      </c>
      <c r="AW11" s="65">
        <f>VLOOKUP($A11,'RevPAR Raw Data'!$B$6:$BE$43,'RevPAR Raw Data'!J$1,FALSE)</f>
        <v>72.823574712643605</v>
      </c>
      <c r="AX11" s="65">
        <f>VLOOKUP($A11,'RevPAR Raw Data'!$B$6:$BE$43,'RevPAR Raw Data'!K$1,FALSE)</f>
        <v>77.345364942528704</v>
      </c>
      <c r="AY11" s="66">
        <f>VLOOKUP($A11,'RevPAR Raw Data'!$B$6:$BE$43,'RevPAR Raw Data'!L$1,FALSE)</f>
        <v>66.138872701149396</v>
      </c>
      <c r="AZ11" s="65">
        <f>VLOOKUP($A11,'RevPAR Raw Data'!$B$6:$BE$43,'RevPAR Raw Data'!N$1,FALSE)</f>
        <v>97.239160919540197</v>
      </c>
      <c r="BA11" s="65">
        <f>VLOOKUP($A11,'RevPAR Raw Data'!$B$6:$BE$43,'RevPAR Raw Data'!O$1,FALSE)</f>
        <v>110.83242816091899</v>
      </c>
      <c r="BB11" s="66">
        <f>VLOOKUP($A11,'RevPAR Raw Data'!$B$6:$BE$43,'RevPAR Raw Data'!P$1,FALSE)</f>
        <v>104.03579454022901</v>
      </c>
      <c r="BC11" s="67">
        <f>VLOOKUP($A11,'RevPAR Raw Data'!$B$6:$BE$43,'RevPAR Raw Data'!R$1,FALSE)</f>
        <v>76.966564655172405</v>
      </c>
      <c r="BD11" s="63"/>
      <c r="BE11" s="59">
        <f>VLOOKUP($A11,'RevPAR Raw Data'!$B$6:$BE$43,'RevPAR Raw Data'!T$1,FALSE)</f>
        <v>28.239989113324</v>
      </c>
      <c r="BF11" s="60">
        <f>VLOOKUP($A11,'RevPAR Raw Data'!$B$6:$BE$43,'RevPAR Raw Data'!U$1,FALSE)</f>
        <v>29.819681412306199</v>
      </c>
      <c r="BG11" s="60">
        <f>VLOOKUP($A11,'RevPAR Raw Data'!$B$6:$BE$43,'RevPAR Raw Data'!V$1,FALSE)</f>
        <v>19.9594605642903</v>
      </c>
      <c r="BH11" s="60">
        <f>VLOOKUP($A11,'RevPAR Raw Data'!$B$6:$BE$43,'RevPAR Raw Data'!W$1,FALSE)</f>
        <v>40.126403130659902</v>
      </c>
      <c r="BI11" s="60">
        <f>VLOOKUP($A11,'RevPAR Raw Data'!$B$6:$BE$43,'RevPAR Raw Data'!X$1,FALSE)</f>
        <v>46.0943192950011</v>
      </c>
      <c r="BJ11" s="61">
        <f>VLOOKUP($A11,'RevPAR Raw Data'!$B$6:$BE$43,'RevPAR Raw Data'!Y$1,FALSE)</f>
        <v>33.101722857304701</v>
      </c>
      <c r="BK11" s="60">
        <f>VLOOKUP($A11,'RevPAR Raw Data'!$B$6:$BE$43,'RevPAR Raw Data'!AA$1,FALSE)</f>
        <v>40.9511763267069</v>
      </c>
      <c r="BL11" s="60">
        <f>VLOOKUP($A11,'RevPAR Raw Data'!$B$6:$BE$43,'RevPAR Raw Data'!AB$1,FALSE)</f>
        <v>37.152106179581601</v>
      </c>
      <c r="BM11" s="61">
        <f>VLOOKUP($A11,'RevPAR Raw Data'!$B$6:$BE$43,'RevPAR Raw Data'!AC$1,FALSE)</f>
        <v>38.901729994232802</v>
      </c>
      <c r="BN11" s="62">
        <f>VLOOKUP($A11,'RevPAR Raw Data'!$B$6:$BE$43,'RevPAR Raw Data'!AE$1,FALSE)</f>
        <v>35.283336395140303</v>
      </c>
    </row>
    <row r="12" spans="1:66" x14ac:dyDescent="0.35">
      <c r="A12" s="76" t="s">
        <v>27</v>
      </c>
      <c r="B12" s="59">
        <f>VLOOKUP($A12,'Occupancy Raw Data'!$B$6:$BE$43,'Occupancy Raw Data'!G$1,FALSE)</f>
        <v>51.531089294062603</v>
      </c>
      <c r="C12" s="60">
        <f>VLOOKUP($A12,'Occupancy Raw Data'!$B$6:$BE$43,'Occupancy Raw Data'!H$1,FALSE)</f>
        <v>56.848994857409998</v>
      </c>
      <c r="D12" s="60">
        <f>VLOOKUP($A12,'Occupancy Raw Data'!$B$6:$BE$43,'Occupancy Raw Data'!I$1,FALSE)</f>
        <v>58.742402992052298</v>
      </c>
      <c r="E12" s="60">
        <f>VLOOKUP($A12,'Occupancy Raw Data'!$B$6:$BE$43,'Occupancy Raw Data'!J$1,FALSE)</f>
        <v>62.529219261336998</v>
      </c>
      <c r="F12" s="60">
        <f>VLOOKUP($A12,'Occupancy Raw Data'!$B$6:$BE$43,'Occupancy Raw Data'!K$1,FALSE)</f>
        <v>67.321178120617105</v>
      </c>
      <c r="G12" s="61">
        <f>VLOOKUP($A12,'Occupancy Raw Data'!$B$6:$BE$43,'Occupancy Raw Data'!L$1,FALSE)</f>
        <v>59.394576905095803</v>
      </c>
      <c r="H12" s="60">
        <f>VLOOKUP($A12,'Occupancy Raw Data'!$B$6:$BE$43,'Occupancy Raw Data'!N$1,FALSE)</f>
        <v>85.261804581580094</v>
      </c>
      <c r="I12" s="60">
        <f>VLOOKUP($A12,'Occupancy Raw Data'!$B$6:$BE$43,'Occupancy Raw Data'!O$1,FALSE)</f>
        <v>88.627863487610995</v>
      </c>
      <c r="J12" s="61">
        <f>VLOOKUP($A12,'Occupancy Raw Data'!$B$6:$BE$43,'Occupancy Raw Data'!P$1,FALSE)</f>
        <v>86.944834034595601</v>
      </c>
      <c r="K12" s="62">
        <f>VLOOKUP($A12,'Occupancy Raw Data'!$B$6:$BE$43,'Occupancy Raw Data'!R$1,FALSE)</f>
        <v>67.266078942095703</v>
      </c>
      <c r="L12" s="63"/>
      <c r="M12" s="59">
        <f>VLOOKUP($A12,'Occupancy Raw Data'!$B$6:$BE$43,'Occupancy Raw Data'!T$1,FALSE)</f>
        <v>-0.75407200475622105</v>
      </c>
      <c r="N12" s="60">
        <f>VLOOKUP($A12,'Occupancy Raw Data'!$B$6:$BE$43,'Occupancy Raw Data'!U$1,FALSE)</f>
        <v>3.3374310465527399</v>
      </c>
      <c r="O12" s="60">
        <f>VLOOKUP($A12,'Occupancy Raw Data'!$B$6:$BE$43,'Occupancy Raw Data'!V$1,FALSE)</f>
        <v>1.9693064223218499</v>
      </c>
      <c r="P12" s="60">
        <f>VLOOKUP($A12,'Occupancy Raw Data'!$B$6:$BE$43,'Occupancy Raw Data'!W$1,FALSE)</f>
        <v>5.4131479215779796</v>
      </c>
      <c r="Q12" s="60">
        <f>VLOOKUP($A12,'Occupancy Raw Data'!$B$6:$BE$43,'Occupancy Raw Data'!X$1,FALSE)</f>
        <v>10.289651808037</v>
      </c>
      <c r="R12" s="61">
        <f>VLOOKUP($A12,'Occupancy Raw Data'!$B$6:$BE$43,'Occupancy Raw Data'!Y$1,FALSE)</f>
        <v>4.2368185396626901</v>
      </c>
      <c r="S12" s="60">
        <f>VLOOKUP($A12,'Occupancy Raw Data'!$B$6:$BE$43,'Occupancy Raw Data'!AA$1,FALSE)</f>
        <v>5.9275467823324597</v>
      </c>
      <c r="T12" s="60">
        <f>VLOOKUP($A12,'Occupancy Raw Data'!$B$6:$BE$43,'Occupancy Raw Data'!AB$1,FALSE)</f>
        <v>5.0597073053644204</v>
      </c>
      <c r="U12" s="61">
        <f>VLOOKUP($A12,'Occupancy Raw Data'!$B$6:$BE$43,'Occupancy Raw Data'!AC$1,FALSE)</f>
        <v>5.4834434667002698</v>
      </c>
      <c r="V12" s="62">
        <f>VLOOKUP($A12,'Occupancy Raw Data'!$B$6:$BE$43,'Occupancy Raw Data'!AE$1,FALSE)</f>
        <v>4.6937508758881599</v>
      </c>
      <c r="W12" s="63"/>
      <c r="X12" s="64">
        <f>VLOOKUP($A12,'ADR Raw Data'!$B$6:$BE$43,'ADR Raw Data'!G$1,FALSE)</f>
        <v>83.341161261056897</v>
      </c>
      <c r="Y12" s="65">
        <f>VLOOKUP($A12,'ADR Raw Data'!$B$6:$BE$43,'ADR Raw Data'!H$1,FALSE)</f>
        <v>84.835684621710499</v>
      </c>
      <c r="Z12" s="65">
        <f>VLOOKUP($A12,'ADR Raw Data'!$B$6:$BE$43,'ADR Raw Data'!I$1,FALSE)</f>
        <v>86.106078392359706</v>
      </c>
      <c r="AA12" s="65">
        <f>VLOOKUP($A12,'ADR Raw Data'!$B$6:$BE$43,'ADR Raw Data'!J$1,FALSE)</f>
        <v>87.246033644859807</v>
      </c>
      <c r="AB12" s="65">
        <f>VLOOKUP($A12,'ADR Raw Data'!$B$6:$BE$43,'ADR Raw Data'!K$1,FALSE)</f>
        <v>92.474934027777707</v>
      </c>
      <c r="AC12" s="66">
        <f>VLOOKUP($A12,'ADR Raw Data'!$B$6:$BE$43,'ADR Raw Data'!L$1,FALSE)</f>
        <v>87.066905427210799</v>
      </c>
      <c r="AD12" s="65">
        <f>VLOOKUP($A12,'ADR Raw Data'!$B$6:$BE$43,'ADR Raw Data'!N$1,FALSE)</f>
        <v>109.432239890335</v>
      </c>
      <c r="AE12" s="65">
        <f>VLOOKUP($A12,'ADR Raw Data'!$B$6:$BE$43,'ADR Raw Data'!O$1,FALSE)</f>
        <v>109.350411446656</v>
      </c>
      <c r="AF12" s="66">
        <f>VLOOKUP($A12,'ADR Raw Data'!$B$6:$BE$43,'ADR Raw Data'!P$1,FALSE)</f>
        <v>109.39053367388</v>
      </c>
      <c r="AG12" s="67">
        <f>VLOOKUP($A12,'ADR Raw Data'!$B$6:$BE$43,'ADR Raw Data'!R$1,FALSE)</f>
        <v>95.311027378558805</v>
      </c>
      <c r="AH12" s="63"/>
      <c r="AI12" s="59">
        <f>VLOOKUP($A12,'ADR Raw Data'!$B$6:$BE$43,'ADR Raw Data'!T$1,FALSE)</f>
        <v>14.8001247520261</v>
      </c>
      <c r="AJ12" s="60">
        <f>VLOOKUP($A12,'ADR Raw Data'!$B$6:$BE$43,'ADR Raw Data'!U$1,FALSE)</f>
        <v>16.4323484082392</v>
      </c>
      <c r="AK12" s="60">
        <f>VLOOKUP($A12,'ADR Raw Data'!$B$6:$BE$43,'ADR Raw Data'!V$1,FALSE)</f>
        <v>16.1233993641506</v>
      </c>
      <c r="AL12" s="60">
        <f>VLOOKUP($A12,'ADR Raw Data'!$B$6:$BE$43,'ADR Raw Data'!W$1,FALSE)</f>
        <v>18.474763280830601</v>
      </c>
      <c r="AM12" s="60">
        <f>VLOOKUP($A12,'ADR Raw Data'!$B$6:$BE$43,'ADR Raw Data'!X$1,FALSE)</f>
        <v>23.6749726226105</v>
      </c>
      <c r="AN12" s="61">
        <f>VLOOKUP($A12,'ADR Raw Data'!$B$6:$BE$43,'ADR Raw Data'!Y$1,FALSE)</f>
        <v>18.223769021284799</v>
      </c>
      <c r="AO12" s="60">
        <f>VLOOKUP($A12,'ADR Raw Data'!$B$6:$BE$43,'ADR Raw Data'!AA$1,FALSE)</f>
        <v>31.0302354809604</v>
      </c>
      <c r="AP12" s="60">
        <f>VLOOKUP($A12,'ADR Raw Data'!$B$6:$BE$43,'ADR Raw Data'!AB$1,FALSE)</f>
        <v>28.448157919509701</v>
      </c>
      <c r="AQ12" s="61">
        <f>VLOOKUP($A12,'ADR Raw Data'!$B$6:$BE$43,'ADR Raw Data'!AC$1,FALSE)</f>
        <v>29.6967422477056</v>
      </c>
      <c r="AR12" s="62">
        <f>VLOOKUP($A12,'ADR Raw Data'!$B$6:$BE$43,'ADR Raw Data'!AE$1,FALSE)</f>
        <v>22.875972911204801</v>
      </c>
      <c r="AS12" s="50"/>
      <c r="AT12" s="64">
        <f>VLOOKUP($A12,'RevPAR Raw Data'!$B$6:$BE$43,'RevPAR Raw Data'!G$1,FALSE)</f>
        <v>42.946608228143901</v>
      </c>
      <c r="AU12" s="65">
        <f>VLOOKUP($A12,'RevPAR Raw Data'!$B$6:$BE$43,'RevPAR Raw Data'!H$1,FALSE)</f>
        <v>48.228233987844703</v>
      </c>
      <c r="AV12" s="65">
        <f>VLOOKUP($A12,'RevPAR Raw Data'!$B$6:$BE$43,'RevPAR Raw Data'!I$1,FALSE)</f>
        <v>50.5807795698924</v>
      </c>
      <c r="AW12" s="65">
        <f>VLOOKUP($A12,'RevPAR Raw Data'!$B$6:$BE$43,'RevPAR Raw Data'!J$1,FALSE)</f>
        <v>54.554263674614297</v>
      </c>
      <c r="AX12" s="65">
        <f>VLOOKUP($A12,'RevPAR Raw Data'!$B$6:$BE$43,'RevPAR Raw Data'!K$1,FALSE)</f>
        <v>62.255215053763401</v>
      </c>
      <c r="AY12" s="66">
        <f>VLOOKUP($A12,'RevPAR Raw Data'!$B$6:$BE$43,'RevPAR Raw Data'!L$1,FALSE)</f>
        <v>51.713020102851701</v>
      </c>
      <c r="AZ12" s="65">
        <f>VLOOKUP($A12,'RevPAR Raw Data'!$B$6:$BE$43,'RevPAR Raw Data'!N$1,FALSE)</f>
        <v>93.3039025245441</v>
      </c>
      <c r="BA12" s="65">
        <f>VLOOKUP($A12,'RevPAR Raw Data'!$B$6:$BE$43,'RevPAR Raw Data'!O$1,FALSE)</f>
        <v>96.914933380084094</v>
      </c>
      <c r="BB12" s="66">
        <f>VLOOKUP($A12,'RevPAR Raw Data'!$B$6:$BE$43,'RevPAR Raw Data'!P$1,FALSE)</f>
        <v>95.109417952314104</v>
      </c>
      <c r="BC12" s="67">
        <f>VLOOKUP($A12,'RevPAR Raw Data'!$B$6:$BE$43,'RevPAR Raw Data'!R$1,FALSE)</f>
        <v>64.111990916983899</v>
      </c>
      <c r="BD12" s="63"/>
      <c r="BE12" s="59">
        <f>VLOOKUP($A12,'RevPAR Raw Data'!$B$6:$BE$43,'RevPAR Raw Data'!T$1,FALSE)</f>
        <v>13.934449149845801</v>
      </c>
      <c r="BF12" s="60">
        <f>VLOOKUP($A12,'RevPAR Raw Data'!$B$6:$BE$43,'RevPAR Raw Data'!U$1,FALSE)</f>
        <v>20.318197752246299</v>
      </c>
      <c r="BG12" s="60">
        <f>VLOOKUP($A12,'RevPAR Raw Data'!$B$6:$BE$43,'RevPAR Raw Data'!V$1,FALSE)</f>
        <v>18.410224925647199</v>
      </c>
      <c r="BH12" s="60">
        <f>VLOOKUP($A12,'RevPAR Raw Data'!$B$6:$BE$43,'RevPAR Raw Data'!W$1,FALSE)</f>
        <v>24.887977466961299</v>
      </c>
      <c r="BI12" s="60">
        <f>VLOOKUP($A12,'RevPAR Raw Data'!$B$6:$BE$43,'RevPAR Raw Data'!X$1,FALSE)</f>
        <v>36.400696679162301</v>
      </c>
      <c r="BJ12" s="61">
        <f>VLOOKUP($A12,'RevPAR Raw Data'!$B$6:$BE$43,'RevPAR Raw Data'!Y$1,FALSE)</f>
        <v>23.232695585466601</v>
      </c>
      <c r="BK12" s="60">
        <f>VLOOKUP($A12,'RevPAR Raw Data'!$B$6:$BE$43,'RevPAR Raw Data'!AA$1,FALSE)</f>
        <v>38.797113988094701</v>
      </c>
      <c r="BL12" s="60">
        <f>VLOOKUP($A12,'RevPAR Raw Data'!$B$6:$BE$43,'RevPAR Raw Data'!AB$1,FALSE)</f>
        <v>34.947258749369098</v>
      </c>
      <c r="BM12" s="61">
        <f>VLOOKUP($A12,'RevPAR Raw Data'!$B$6:$BE$43,'RevPAR Raw Data'!AC$1,FALSE)</f>
        <v>36.808589787010497</v>
      </c>
      <c r="BN12" s="62">
        <f>VLOOKUP($A12,'RevPAR Raw Data'!$B$6:$BE$43,'RevPAR Raw Data'!AE$1,FALSE)</f>
        <v>28.643464965980598</v>
      </c>
    </row>
    <row r="13" spans="1:66" x14ac:dyDescent="0.35">
      <c r="A13" s="76" t="s">
        <v>91</v>
      </c>
      <c r="B13" s="59">
        <f>VLOOKUP($A13,'Occupancy Raw Data'!$B$6:$BE$43,'Occupancy Raw Data'!G$1,FALSE)</f>
        <v>51.512605042016801</v>
      </c>
      <c r="C13" s="60">
        <f>VLOOKUP($A13,'Occupancy Raw Data'!$B$6:$BE$43,'Occupancy Raw Data'!H$1,FALSE)</f>
        <v>67.152194211017701</v>
      </c>
      <c r="D13" s="60">
        <f>VLOOKUP($A13,'Occupancy Raw Data'!$B$6:$BE$43,'Occupancy Raw Data'!I$1,FALSE)</f>
        <v>70.812324929971894</v>
      </c>
      <c r="E13" s="60">
        <f>VLOOKUP($A13,'Occupancy Raw Data'!$B$6:$BE$43,'Occupancy Raw Data'!J$1,FALSE)</f>
        <v>73.492063492063394</v>
      </c>
      <c r="F13" s="60">
        <f>VLOOKUP($A13,'Occupancy Raw Data'!$B$6:$BE$43,'Occupancy Raw Data'!K$1,FALSE)</f>
        <v>68.450046685340794</v>
      </c>
      <c r="G13" s="61">
        <f>VLOOKUP($A13,'Occupancy Raw Data'!$B$6:$BE$43,'Occupancy Raw Data'!L$1,FALSE)</f>
        <v>66.283846872082094</v>
      </c>
      <c r="H13" s="60">
        <f>VLOOKUP($A13,'Occupancy Raw Data'!$B$6:$BE$43,'Occupancy Raw Data'!N$1,FALSE)</f>
        <v>69.010270774976604</v>
      </c>
      <c r="I13" s="60">
        <f>VLOOKUP($A13,'Occupancy Raw Data'!$B$6:$BE$43,'Occupancy Raw Data'!O$1,FALSE)</f>
        <v>71.895424836601293</v>
      </c>
      <c r="J13" s="61">
        <f>VLOOKUP($A13,'Occupancy Raw Data'!$B$6:$BE$43,'Occupancy Raw Data'!P$1,FALSE)</f>
        <v>70.452847805788906</v>
      </c>
      <c r="K13" s="62">
        <f>VLOOKUP($A13,'Occupancy Raw Data'!$B$6:$BE$43,'Occupancy Raw Data'!R$1,FALSE)</f>
        <v>67.4749899959983</v>
      </c>
      <c r="L13" s="63"/>
      <c r="M13" s="59">
        <f>VLOOKUP($A13,'Occupancy Raw Data'!$B$6:$BE$43,'Occupancy Raw Data'!T$1,FALSE)</f>
        <v>50.000737763244601</v>
      </c>
      <c r="N13" s="60">
        <f>VLOOKUP($A13,'Occupancy Raw Data'!$B$6:$BE$43,'Occupancy Raw Data'!U$1,FALSE)</f>
        <v>69.313109582561097</v>
      </c>
      <c r="O13" s="60">
        <f>VLOOKUP($A13,'Occupancy Raw Data'!$B$6:$BE$43,'Occupancy Raw Data'!V$1,FALSE)</f>
        <v>65.626097572787003</v>
      </c>
      <c r="P13" s="60">
        <f>VLOOKUP($A13,'Occupancy Raw Data'!$B$6:$BE$43,'Occupancy Raw Data'!W$1,FALSE)</f>
        <v>71.115352541982901</v>
      </c>
      <c r="Q13" s="60">
        <f>VLOOKUP($A13,'Occupancy Raw Data'!$B$6:$BE$43,'Occupancy Raw Data'!X$1,FALSE)</f>
        <v>65.6007952985115</v>
      </c>
      <c r="R13" s="61">
        <f>VLOOKUP($A13,'Occupancy Raw Data'!$B$6:$BE$43,'Occupancy Raw Data'!Y$1,FALSE)</f>
        <v>64.851848855582404</v>
      </c>
      <c r="S13" s="60">
        <f>VLOOKUP($A13,'Occupancy Raw Data'!$B$6:$BE$43,'Occupancy Raw Data'!AA$1,FALSE)</f>
        <v>72.5172876509384</v>
      </c>
      <c r="T13" s="60">
        <f>VLOOKUP($A13,'Occupancy Raw Data'!$B$6:$BE$43,'Occupancy Raw Data'!AB$1,FALSE)</f>
        <v>65.857921958701894</v>
      </c>
      <c r="U13" s="61">
        <f>VLOOKUP($A13,'Occupancy Raw Data'!$B$6:$BE$43,'Occupancy Raw Data'!AC$1,FALSE)</f>
        <v>69.0539512576714</v>
      </c>
      <c r="V13" s="62">
        <f>VLOOKUP($A13,'Occupancy Raw Data'!$B$6:$BE$43,'Occupancy Raw Data'!AE$1,FALSE)</f>
        <v>66.083407885229207</v>
      </c>
      <c r="W13" s="63"/>
      <c r="X13" s="64">
        <f>VLOOKUP($A13,'ADR Raw Data'!$B$6:$BE$43,'ADR Raw Data'!G$1,FALSE)</f>
        <v>101.005383360522</v>
      </c>
      <c r="Y13" s="65">
        <f>VLOOKUP($A13,'ADR Raw Data'!$B$6:$BE$43,'ADR Raw Data'!H$1,FALSE)</f>
        <v>112.607224694104</v>
      </c>
      <c r="Z13" s="65">
        <f>VLOOKUP($A13,'ADR Raw Data'!$B$6:$BE$43,'ADR Raw Data'!I$1,FALSE)</f>
        <v>118.274077004219</v>
      </c>
      <c r="AA13" s="65">
        <f>VLOOKUP($A13,'ADR Raw Data'!$B$6:$BE$43,'ADR Raw Data'!J$1,FALSE)</f>
        <v>117.123023758099</v>
      </c>
      <c r="AB13" s="65">
        <f>VLOOKUP($A13,'ADR Raw Data'!$B$6:$BE$43,'ADR Raw Data'!K$1,FALSE)</f>
        <v>107.60856909016501</v>
      </c>
      <c r="AC13" s="66">
        <f>VLOOKUP($A13,'ADR Raw Data'!$B$6:$BE$43,'ADR Raw Data'!L$1,FALSE)</f>
        <v>111.983721650936</v>
      </c>
      <c r="AD13" s="65">
        <f>VLOOKUP($A13,'ADR Raw Data'!$B$6:$BE$43,'ADR Raw Data'!N$1,FALSE)</f>
        <v>98.755287511838702</v>
      </c>
      <c r="AE13" s="65">
        <f>VLOOKUP($A13,'ADR Raw Data'!$B$6:$BE$43,'ADR Raw Data'!O$1,FALSE)</f>
        <v>96.311919480519407</v>
      </c>
      <c r="AF13" s="66">
        <f>VLOOKUP($A13,'ADR Raw Data'!$B$6:$BE$43,'ADR Raw Data'!P$1,FALSE)</f>
        <v>97.508588562719495</v>
      </c>
      <c r="AG13" s="67">
        <f>VLOOKUP($A13,'ADR Raw Data'!$B$6:$BE$43,'ADR Raw Data'!R$1,FALSE)</f>
        <v>107.665447159293</v>
      </c>
      <c r="AH13" s="63"/>
      <c r="AI13" s="59">
        <f>VLOOKUP($A13,'ADR Raw Data'!$B$6:$BE$43,'ADR Raw Data'!T$1,FALSE)</f>
        <v>34.9458202461947</v>
      </c>
      <c r="AJ13" s="60">
        <f>VLOOKUP($A13,'ADR Raw Data'!$B$6:$BE$43,'ADR Raw Data'!U$1,FALSE)</f>
        <v>43.414220490215001</v>
      </c>
      <c r="AK13" s="60">
        <f>VLOOKUP($A13,'ADR Raw Data'!$B$6:$BE$43,'ADR Raw Data'!V$1,FALSE)</f>
        <v>50.344697451507002</v>
      </c>
      <c r="AL13" s="60">
        <f>VLOOKUP($A13,'ADR Raw Data'!$B$6:$BE$43,'ADR Raw Data'!W$1,FALSE)</f>
        <v>47.778730947268699</v>
      </c>
      <c r="AM13" s="60">
        <f>VLOOKUP($A13,'ADR Raw Data'!$B$6:$BE$43,'ADR Raw Data'!X$1,FALSE)</f>
        <v>40.143215583959801</v>
      </c>
      <c r="AN13" s="61">
        <f>VLOOKUP($A13,'ADR Raw Data'!$B$6:$BE$43,'ADR Raw Data'!Y$1,FALSE)</f>
        <v>44.077464399418602</v>
      </c>
      <c r="AO13" s="60">
        <f>VLOOKUP($A13,'ADR Raw Data'!$B$6:$BE$43,'ADR Raw Data'!AA$1,FALSE)</f>
        <v>35.327784006817097</v>
      </c>
      <c r="AP13" s="60">
        <f>VLOOKUP($A13,'ADR Raw Data'!$B$6:$BE$43,'ADR Raw Data'!AB$1,FALSE)</f>
        <v>31.011253897088501</v>
      </c>
      <c r="AQ13" s="61">
        <f>VLOOKUP($A13,'ADR Raw Data'!$B$6:$BE$43,'ADR Raw Data'!AC$1,FALSE)</f>
        <v>33.107747828835002</v>
      </c>
      <c r="AR13" s="62">
        <f>VLOOKUP($A13,'ADR Raw Data'!$B$6:$BE$43,'ADR Raw Data'!AE$1,FALSE)</f>
        <v>40.896070365966402</v>
      </c>
      <c r="AS13" s="50"/>
      <c r="AT13" s="64">
        <f>VLOOKUP($A13,'RevPAR Raw Data'!$B$6:$BE$43,'RevPAR Raw Data'!G$1,FALSE)</f>
        <v>52.0305042016806</v>
      </c>
      <c r="AU13" s="65">
        <f>VLOOKUP($A13,'RevPAR Raw Data'!$B$6:$BE$43,'RevPAR Raw Data'!H$1,FALSE)</f>
        <v>75.618222222222201</v>
      </c>
      <c r="AV13" s="65">
        <f>VLOOKUP($A13,'RevPAR Raw Data'!$B$6:$BE$43,'RevPAR Raw Data'!I$1,FALSE)</f>
        <v>83.752623716153096</v>
      </c>
      <c r="AW13" s="65">
        <f>VLOOKUP($A13,'RevPAR Raw Data'!$B$6:$BE$43,'RevPAR Raw Data'!J$1,FALSE)</f>
        <v>86.076126984126901</v>
      </c>
      <c r="AX13" s="65">
        <f>VLOOKUP($A13,'RevPAR Raw Data'!$B$6:$BE$43,'RevPAR Raw Data'!K$1,FALSE)</f>
        <v>73.658115779645101</v>
      </c>
      <c r="AY13" s="66">
        <f>VLOOKUP($A13,'RevPAR Raw Data'!$B$6:$BE$43,'RevPAR Raw Data'!L$1,FALSE)</f>
        <v>74.227118580765605</v>
      </c>
      <c r="AZ13" s="65">
        <f>VLOOKUP($A13,'RevPAR Raw Data'!$B$6:$BE$43,'RevPAR Raw Data'!N$1,FALSE)</f>
        <v>68.151291316526596</v>
      </c>
      <c r="BA13" s="65">
        <f>VLOOKUP($A13,'RevPAR Raw Data'!$B$6:$BE$43,'RevPAR Raw Data'!O$1,FALSE)</f>
        <v>69.2438636788048</v>
      </c>
      <c r="BB13" s="66">
        <f>VLOOKUP($A13,'RevPAR Raw Data'!$B$6:$BE$43,'RevPAR Raw Data'!P$1,FALSE)</f>
        <v>68.697577497665705</v>
      </c>
      <c r="BC13" s="67">
        <f>VLOOKUP($A13,'RevPAR Raw Data'!$B$6:$BE$43,'RevPAR Raw Data'!R$1,FALSE)</f>
        <v>72.647249699879893</v>
      </c>
      <c r="BD13" s="63"/>
      <c r="BE13" s="59">
        <f>VLOOKUP($A13,'RevPAR Raw Data'!$B$6:$BE$43,'RevPAR Raw Data'!T$1,FALSE)</f>
        <v>102.419725949954</v>
      </c>
      <c r="BF13" s="60">
        <f>VLOOKUP($A13,'RevPAR Raw Data'!$B$6:$BE$43,'RevPAR Raw Data'!U$1,FALSE)</f>
        <v>142.81907629557301</v>
      </c>
      <c r="BG13" s="60">
        <f>VLOOKUP($A13,'RevPAR Raw Data'!$B$6:$BE$43,'RevPAR Raw Data'!V$1,FALSE)</f>
        <v>149.01005529654401</v>
      </c>
      <c r="BH13" s="60">
        <f>VLOOKUP($A13,'RevPAR Raw Data'!$B$6:$BE$43,'RevPAR Raw Data'!W$1,FALSE)</f>
        <v>152.87209644248699</v>
      </c>
      <c r="BI13" s="60">
        <f>VLOOKUP($A13,'RevPAR Raw Data'!$B$6:$BE$43,'RevPAR Raw Data'!X$1,FALSE)</f>
        <v>132.07827956394499</v>
      </c>
      <c r="BJ13" s="61">
        <f>VLOOKUP($A13,'RevPAR Raw Data'!$B$6:$BE$43,'RevPAR Raw Data'!Y$1,FALSE)</f>
        <v>137.514363846685</v>
      </c>
      <c r="BK13" s="60">
        <f>VLOOKUP($A13,'RevPAR Raw Data'!$B$6:$BE$43,'RevPAR Raw Data'!AA$1,FALSE)</f>
        <v>133.463822406681</v>
      </c>
      <c r="BL13" s="60">
        <f>VLOOKUP($A13,'RevPAR Raw Data'!$B$6:$BE$43,'RevPAR Raw Data'!AB$1,FALSE)</f>
        <v>117.29254324575</v>
      </c>
      <c r="BM13" s="61">
        <f>VLOOKUP($A13,'RevPAR Raw Data'!$B$6:$BE$43,'RevPAR Raw Data'!AC$1,FALSE)</f>
        <v>125.023907134743</v>
      </c>
      <c r="BN13" s="62">
        <f>VLOOKUP($A13,'RevPAR Raw Data'!$B$6:$BE$43,'RevPAR Raw Data'!AE$1,FALSE)</f>
        <v>134.00499524016701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50.450379058034102</v>
      </c>
      <c r="C15" s="60">
        <f>VLOOKUP($A15,'Occupancy Raw Data'!$B$6:$BE$43,'Occupancy Raw Data'!H$1,FALSE)</f>
        <v>55.342472990464103</v>
      </c>
      <c r="D15" s="60">
        <f>VLOOKUP($A15,'Occupancy Raw Data'!$B$6:$BE$43,'Occupancy Raw Data'!I$1,FALSE)</f>
        <v>57.603613598541799</v>
      </c>
      <c r="E15" s="60">
        <f>VLOOKUP($A15,'Occupancy Raw Data'!$B$6:$BE$43,'Occupancy Raw Data'!J$1,FALSE)</f>
        <v>58.673428956335599</v>
      </c>
      <c r="F15" s="60">
        <f>VLOOKUP($A15,'Occupancy Raw Data'!$B$6:$BE$43,'Occupancy Raw Data'!K$1,FALSE)</f>
        <v>65.665530813323798</v>
      </c>
      <c r="G15" s="61">
        <f>VLOOKUP($A15,'Occupancy Raw Data'!$B$6:$BE$43,'Occupancy Raw Data'!L$1,FALSE)</f>
        <v>57.547085083339901</v>
      </c>
      <c r="H15" s="60">
        <f>VLOOKUP($A15,'Occupancy Raw Data'!$B$6:$BE$43,'Occupancy Raw Data'!N$1,FALSE)</f>
        <v>76.268589692791195</v>
      </c>
      <c r="I15" s="60">
        <f>VLOOKUP($A15,'Occupancy Raw Data'!$B$6:$BE$43,'Occupancy Raw Data'!O$1,FALSE)</f>
        <v>79.6972818765353</v>
      </c>
      <c r="J15" s="61">
        <f>VLOOKUP($A15,'Occupancy Raw Data'!$B$6:$BE$43,'Occupancy Raw Data'!P$1,FALSE)</f>
        <v>77.982935784663297</v>
      </c>
      <c r="K15" s="62">
        <f>VLOOKUP($A15,'Occupancy Raw Data'!$B$6:$BE$43,'Occupancy Raw Data'!R$1,FALSE)</f>
        <v>63.385899569432297</v>
      </c>
      <c r="L15" s="63"/>
      <c r="M15" s="59">
        <f>VLOOKUP($A15,'Occupancy Raw Data'!$B$6:$BE$43,'Occupancy Raw Data'!T$1,FALSE)</f>
        <v>-0.16705909981800299</v>
      </c>
      <c r="N15" s="60">
        <f>VLOOKUP($A15,'Occupancy Raw Data'!$B$6:$BE$43,'Occupancy Raw Data'!U$1,FALSE)</f>
        <v>7.6600157802071998</v>
      </c>
      <c r="O15" s="60">
        <f>VLOOKUP($A15,'Occupancy Raw Data'!$B$6:$BE$43,'Occupancy Raw Data'!V$1,FALSE)</f>
        <v>9.9697370593588595</v>
      </c>
      <c r="P15" s="60">
        <f>VLOOKUP($A15,'Occupancy Raw Data'!$B$6:$BE$43,'Occupancy Raw Data'!W$1,FALSE)</f>
        <v>10.033538939919101</v>
      </c>
      <c r="Q15" s="60">
        <f>VLOOKUP($A15,'Occupancy Raw Data'!$B$6:$BE$43,'Occupancy Raw Data'!X$1,FALSE)</f>
        <v>16.849264243547299</v>
      </c>
      <c r="R15" s="61">
        <f>VLOOKUP($A15,'Occupancy Raw Data'!$B$6:$BE$43,'Occupancy Raw Data'!Y$1,FALSE)</f>
        <v>9.0563747086710702</v>
      </c>
      <c r="S15" s="60">
        <f>VLOOKUP($A15,'Occupancy Raw Data'!$B$6:$BE$43,'Occupancy Raw Data'!AA$1,FALSE)</f>
        <v>1.16745517801468</v>
      </c>
      <c r="T15" s="60">
        <f>VLOOKUP($A15,'Occupancy Raw Data'!$B$6:$BE$43,'Occupancy Raw Data'!AB$1,FALSE)</f>
        <v>-3.40720277176053</v>
      </c>
      <c r="U15" s="61">
        <f>VLOOKUP($A15,'Occupancy Raw Data'!$B$6:$BE$43,'Occupancy Raw Data'!AC$1,FALSE)</f>
        <v>-1.22301636118944</v>
      </c>
      <c r="V15" s="62">
        <f>VLOOKUP($A15,'Occupancy Raw Data'!$B$6:$BE$43,'Occupancy Raw Data'!AE$1,FALSE)</f>
        <v>5.2078126122848003</v>
      </c>
      <c r="W15" s="63"/>
      <c r="X15" s="64">
        <f>VLOOKUP($A15,'ADR Raw Data'!$B$6:$BE$43,'ADR Raw Data'!G$1,FALSE)</f>
        <v>97.392230797423906</v>
      </c>
      <c r="Y15" s="65">
        <f>VLOOKUP($A15,'ADR Raw Data'!$B$6:$BE$43,'ADR Raw Data'!H$1,FALSE)</f>
        <v>95.378508133263296</v>
      </c>
      <c r="Z15" s="65">
        <f>VLOOKUP($A15,'ADR Raw Data'!$B$6:$BE$43,'ADR Raw Data'!I$1,FALSE)</f>
        <v>96.650718516989897</v>
      </c>
      <c r="AA15" s="65">
        <f>VLOOKUP($A15,'ADR Raw Data'!$B$6:$BE$43,'ADR Raw Data'!J$1,FALSE)</f>
        <v>98.383783252295999</v>
      </c>
      <c r="AB15" s="65">
        <f>VLOOKUP($A15,'ADR Raw Data'!$B$6:$BE$43,'ADR Raw Data'!K$1,FALSE)</f>
        <v>102.562948485457</v>
      </c>
      <c r="AC15" s="66">
        <f>VLOOKUP($A15,'ADR Raw Data'!$B$6:$BE$43,'ADR Raw Data'!L$1,FALSE)</f>
        <v>98.2386942622649</v>
      </c>
      <c r="AD15" s="65">
        <f>VLOOKUP($A15,'ADR Raw Data'!$B$6:$BE$43,'ADR Raw Data'!N$1,FALSE)</f>
        <v>128.33228862605199</v>
      </c>
      <c r="AE15" s="65">
        <f>VLOOKUP($A15,'ADR Raw Data'!$B$6:$BE$43,'ADR Raw Data'!O$1,FALSE)</f>
        <v>133.54903989924</v>
      </c>
      <c r="AF15" s="66">
        <f>VLOOKUP($A15,'ADR Raw Data'!$B$6:$BE$43,'ADR Raw Data'!P$1,FALSE)</f>
        <v>130.99800576349801</v>
      </c>
      <c r="AG15" s="67">
        <f>VLOOKUP($A15,'ADR Raw Data'!$B$6:$BE$43,'ADR Raw Data'!R$1,FALSE)</f>
        <v>109.75395149727299</v>
      </c>
      <c r="AH15" s="63"/>
      <c r="AI15" s="59">
        <f>VLOOKUP($A15,'ADR Raw Data'!$B$6:$BE$43,'ADR Raw Data'!T$1,FALSE)</f>
        <v>25.586185850128199</v>
      </c>
      <c r="AJ15" s="60">
        <f>VLOOKUP($A15,'ADR Raw Data'!$B$6:$BE$43,'ADR Raw Data'!U$1,FALSE)</f>
        <v>24.2606578711517</v>
      </c>
      <c r="AK15" s="60">
        <f>VLOOKUP($A15,'ADR Raw Data'!$B$6:$BE$43,'ADR Raw Data'!V$1,FALSE)</f>
        <v>22.506354896869802</v>
      </c>
      <c r="AL15" s="60">
        <f>VLOOKUP($A15,'ADR Raw Data'!$B$6:$BE$43,'ADR Raw Data'!W$1,FALSE)</f>
        <v>24.8085115793635</v>
      </c>
      <c r="AM15" s="60">
        <f>VLOOKUP($A15,'ADR Raw Data'!$B$6:$BE$43,'ADR Raw Data'!X$1,FALSE)</f>
        <v>27.0480468639382</v>
      </c>
      <c r="AN15" s="61">
        <f>VLOOKUP($A15,'ADR Raw Data'!$B$6:$BE$43,'ADR Raw Data'!Y$1,FALSE)</f>
        <v>24.989629773450599</v>
      </c>
      <c r="AO15" s="60">
        <f>VLOOKUP($A15,'ADR Raw Data'!$B$6:$BE$43,'ADR Raw Data'!AA$1,FALSE)</f>
        <v>25.812377830741202</v>
      </c>
      <c r="AP15" s="60">
        <f>VLOOKUP($A15,'ADR Raw Data'!$B$6:$BE$43,'ADR Raw Data'!AB$1,FALSE)</f>
        <v>24.7420184241182</v>
      </c>
      <c r="AQ15" s="61">
        <f>VLOOKUP($A15,'ADR Raw Data'!$B$6:$BE$43,'ADR Raw Data'!AC$1,FALSE)</f>
        <v>25.182557482892999</v>
      </c>
      <c r="AR15" s="62">
        <f>VLOOKUP($A15,'ADR Raw Data'!$B$6:$BE$43,'ADR Raw Data'!AE$1,FALSE)</f>
        <v>24.2266301308435</v>
      </c>
      <c r="AS15" s="50"/>
      <c r="AT15" s="64">
        <f>VLOOKUP($A15,'RevPAR Raw Data'!$B$6:$BE$43,'RevPAR Raw Data'!G$1,FALSE)</f>
        <v>49.134749610375799</v>
      </c>
      <c r="AU15" s="65">
        <f>VLOOKUP($A15,'RevPAR Raw Data'!$B$6:$BE$43,'RevPAR Raw Data'!H$1,FALSE)</f>
        <v>52.784825102358802</v>
      </c>
      <c r="AV15" s="65">
        <f>VLOOKUP($A15,'RevPAR Raw Data'!$B$6:$BE$43,'RevPAR Raw Data'!I$1,FALSE)</f>
        <v>55.674306434741197</v>
      </c>
      <c r="AW15" s="65">
        <f>VLOOKUP($A15,'RevPAR Raw Data'!$B$6:$BE$43,'RevPAR Raw Data'!J$1,FALSE)</f>
        <v>57.7251391710912</v>
      </c>
      <c r="AX15" s="65">
        <f>VLOOKUP($A15,'RevPAR Raw Data'!$B$6:$BE$43,'RevPAR Raw Data'!K$1,FALSE)</f>
        <v>67.348504540771799</v>
      </c>
      <c r="AY15" s="66">
        <f>VLOOKUP($A15,'RevPAR Raw Data'!$B$6:$BE$43,'RevPAR Raw Data'!L$1,FALSE)</f>
        <v>56.533504971867799</v>
      </c>
      <c r="AZ15" s="65">
        <f>VLOOKUP($A15,'RevPAR Raw Data'!$B$6:$BE$43,'RevPAR Raw Data'!N$1,FALSE)</f>
        <v>97.877226655572201</v>
      </c>
      <c r="BA15" s="65">
        <f>VLOOKUP($A15,'RevPAR Raw Data'!$B$6:$BE$43,'RevPAR Raw Data'!O$1,FALSE)</f>
        <v>106.434954771904</v>
      </c>
      <c r="BB15" s="66">
        <f>VLOOKUP($A15,'RevPAR Raw Data'!$B$6:$BE$43,'RevPAR Raw Data'!P$1,FALSE)</f>
        <v>102.156090713738</v>
      </c>
      <c r="BC15" s="67">
        <f>VLOOKUP($A15,'RevPAR Raw Data'!$B$6:$BE$43,'RevPAR Raw Data'!R$1,FALSE)</f>
        <v>69.568529469545098</v>
      </c>
      <c r="BD15" s="63"/>
      <c r="BE15" s="59">
        <f>VLOOKUP($A15,'RevPAR Raw Data'!$B$6:$BE$43,'RevPAR Raw Data'!T$1,FALSE)</f>
        <v>25.3763826985512</v>
      </c>
      <c r="BF15" s="60">
        <f>VLOOKUP($A15,'RevPAR Raw Data'!$B$6:$BE$43,'RevPAR Raw Data'!U$1,FALSE)</f>
        <v>33.779043872671203</v>
      </c>
      <c r="BG15" s="60">
        <f>VLOOKUP($A15,'RevPAR Raw Data'!$B$6:$BE$43,'RevPAR Raw Data'!V$1,FALSE)</f>
        <v>34.7199163610927</v>
      </c>
      <c r="BH15" s="60">
        <f>VLOOKUP($A15,'RevPAR Raw Data'!$B$6:$BE$43,'RevPAR Raw Data'!W$1,FALSE)</f>
        <v>37.3312221890125</v>
      </c>
      <c r="BI15" s="60">
        <f>VLOOKUP($A15,'RevPAR Raw Data'!$B$6:$BE$43,'RevPAR Raw Data'!X$1,FALSE)</f>
        <v>48.454707996308997</v>
      </c>
      <c r="BJ15" s="61">
        <f>VLOOKUP($A15,'RevPAR Raw Data'!$B$6:$BE$43,'RevPAR Raw Data'!Y$1,FALSE)</f>
        <v>36.309158992714899</v>
      </c>
      <c r="BK15" s="60">
        <f>VLOOKUP($A15,'RevPAR Raw Data'!$B$6:$BE$43,'RevPAR Raw Data'!AA$1,FALSE)</f>
        <v>27.281180950309601</v>
      </c>
      <c r="BL15" s="60">
        <f>VLOOKUP($A15,'RevPAR Raw Data'!$B$6:$BE$43,'RevPAR Raw Data'!AB$1,FALSE)</f>
        <v>20.4918049148216</v>
      </c>
      <c r="BM15" s="61">
        <f>VLOOKUP($A15,'RevPAR Raw Data'!$B$6:$BE$43,'RevPAR Raw Data'!AC$1,FALSE)</f>
        <v>23.6515543235219</v>
      </c>
      <c r="BN15" s="62">
        <f>VLOOKUP($A15,'RevPAR Raw Data'!$B$6:$BE$43,'RevPAR Raw Data'!AE$1,FALSE)</f>
        <v>30.696120242614001</v>
      </c>
    </row>
    <row r="16" spans="1:66" x14ac:dyDescent="0.35">
      <c r="A16" s="76" t="s">
        <v>92</v>
      </c>
      <c r="B16" s="59">
        <f>VLOOKUP($A16,'Occupancy Raw Data'!$B$6:$BE$43,'Occupancy Raw Data'!G$1,FALSE)</f>
        <v>65.205240174672397</v>
      </c>
      <c r="C16" s="60">
        <f>VLOOKUP($A16,'Occupancy Raw Data'!$B$6:$BE$43,'Occupancy Raw Data'!H$1,FALSE)</f>
        <v>79.965065502183407</v>
      </c>
      <c r="D16" s="60">
        <f>VLOOKUP($A16,'Occupancy Raw Data'!$B$6:$BE$43,'Occupancy Raw Data'!I$1,FALSE)</f>
        <v>83.301310043668096</v>
      </c>
      <c r="E16" s="60">
        <f>VLOOKUP($A16,'Occupancy Raw Data'!$B$6:$BE$43,'Occupancy Raw Data'!J$1,FALSE)</f>
        <v>83.475982532751004</v>
      </c>
      <c r="F16" s="60">
        <f>VLOOKUP($A16,'Occupancy Raw Data'!$B$6:$BE$43,'Occupancy Raw Data'!K$1,FALSE)</f>
        <v>79.545851528384205</v>
      </c>
      <c r="G16" s="61">
        <f>VLOOKUP($A16,'Occupancy Raw Data'!$B$6:$BE$43,'Occupancy Raw Data'!L$1,FALSE)</f>
        <v>78.298689956331799</v>
      </c>
      <c r="H16" s="60">
        <f>VLOOKUP($A16,'Occupancy Raw Data'!$B$6:$BE$43,'Occupancy Raw Data'!N$1,FALSE)</f>
        <v>84.663755458515197</v>
      </c>
      <c r="I16" s="60">
        <f>VLOOKUP($A16,'Occupancy Raw Data'!$B$6:$BE$43,'Occupancy Raw Data'!O$1,FALSE)</f>
        <v>87.580786026200798</v>
      </c>
      <c r="J16" s="61">
        <f>VLOOKUP($A16,'Occupancy Raw Data'!$B$6:$BE$43,'Occupancy Raw Data'!P$1,FALSE)</f>
        <v>86.122270742357998</v>
      </c>
      <c r="K16" s="62">
        <f>VLOOKUP($A16,'Occupancy Raw Data'!$B$6:$BE$43,'Occupancy Raw Data'!R$1,FALSE)</f>
        <v>80.533998752339301</v>
      </c>
      <c r="L16" s="63"/>
      <c r="M16" s="59">
        <f>VLOOKUP($A16,'Occupancy Raw Data'!$B$6:$BE$43,'Occupancy Raw Data'!T$1,FALSE)</f>
        <v>-10.9918931807343</v>
      </c>
      <c r="N16" s="60">
        <f>VLOOKUP($A16,'Occupancy Raw Data'!$B$6:$BE$43,'Occupancy Raw Data'!U$1,FALSE)</f>
        <v>7.3639774859287002</v>
      </c>
      <c r="O16" s="60">
        <f>VLOOKUP($A16,'Occupancy Raw Data'!$B$6:$BE$43,'Occupancy Raw Data'!V$1,FALSE)</f>
        <v>9.5566276131403605</v>
      </c>
      <c r="P16" s="60">
        <f>VLOOKUP($A16,'Occupancy Raw Data'!$B$6:$BE$43,'Occupancy Raw Data'!W$1,FALSE)</f>
        <v>8.9851767388825508</v>
      </c>
      <c r="Q16" s="60">
        <f>VLOOKUP($A16,'Occupancy Raw Data'!$B$6:$BE$43,'Occupancy Raw Data'!X$1,FALSE)</f>
        <v>5.8577405857740503</v>
      </c>
      <c r="R16" s="61">
        <f>VLOOKUP($A16,'Occupancy Raw Data'!$B$6:$BE$43,'Occupancy Raw Data'!Y$1,FALSE)</f>
        <v>4.2562098799888304</v>
      </c>
      <c r="S16" s="60">
        <f>VLOOKUP($A16,'Occupancy Raw Data'!$B$6:$BE$43,'Occupancy Raw Data'!AA$1,FALSE)</f>
        <v>0.26892842366570102</v>
      </c>
      <c r="T16" s="60">
        <f>VLOOKUP($A16,'Occupancy Raw Data'!$B$6:$BE$43,'Occupancy Raw Data'!AB$1,FALSE)</f>
        <v>-0.69320657555951604</v>
      </c>
      <c r="U16" s="61">
        <f>VLOOKUP($A16,'Occupancy Raw Data'!$B$6:$BE$43,'Occupancy Raw Data'!AC$1,FALSE)</f>
        <v>-0.222604472326216</v>
      </c>
      <c r="V16" s="62">
        <f>VLOOKUP($A16,'Occupancy Raw Data'!$B$6:$BE$43,'Occupancy Raw Data'!AE$1,FALSE)</f>
        <v>2.8456709473885402</v>
      </c>
      <c r="W16" s="63"/>
      <c r="X16" s="64">
        <f>VLOOKUP($A16,'ADR Raw Data'!$B$6:$BE$43,'ADR Raw Data'!G$1,FALSE)</f>
        <v>81.529591454594097</v>
      </c>
      <c r="Y16" s="65">
        <f>VLOOKUP($A16,'ADR Raw Data'!$B$6:$BE$43,'ADR Raw Data'!H$1,FALSE)</f>
        <v>85.316964482306602</v>
      </c>
      <c r="Z16" s="65">
        <f>VLOOKUP($A16,'ADR Raw Data'!$B$6:$BE$43,'ADR Raw Data'!I$1,FALSE)</f>
        <v>88.002848542671401</v>
      </c>
      <c r="AA16" s="65">
        <f>VLOOKUP($A16,'ADR Raw Data'!$B$6:$BE$43,'ADR Raw Data'!J$1,FALSE)</f>
        <v>87.696864636953293</v>
      </c>
      <c r="AB16" s="65">
        <f>VLOOKUP($A16,'ADR Raw Data'!$B$6:$BE$43,'ADR Raw Data'!K$1,FALSE)</f>
        <v>84.373259903381594</v>
      </c>
      <c r="AC16" s="66">
        <f>VLOOKUP($A16,'ADR Raw Data'!$B$6:$BE$43,'ADR Raw Data'!L$1,FALSE)</f>
        <v>85.573361651719907</v>
      </c>
      <c r="AD16" s="65">
        <f>VLOOKUP($A16,'ADR Raw Data'!$B$6:$BE$43,'ADR Raw Data'!N$1,FALSE)</f>
        <v>96.915655188776498</v>
      </c>
      <c r="AE16" s="65">
        <f>VLOOKUP($A16,'ADR Raw Data'!$B$6:$BE$43,'ADR Raw Data'!O$1,FALSE)</f>
        <v>99.704485580374893</v>
      </c>
      <c r="AF16" s="66">
        <f>VLOOKUP($A16,'ADR Raw Data'!$B$6:$BE$43,'ADR Raw Data'!P$1,FALSE)</f>
        <v>98.333685366595603</v>
      </c>
      <c r="AG16" s="67">
        <f>VLOOKUP($A16,'ADR Raw Data'!$B$6:$BE$43,'ADR Raw Data'!R$1,FALSE)</f>
        <v>89.472151766127496</v>
      </c>
      <c r="AH16" s="63"/>
      <c r="AI16" s="59">
        <f>VLOOKUP($A16,'ADR Raw Data'!$B$6:$BE$43,'ADR Raw Data'!T$1,FALSE)</f>
        <v>16.6882376099426</v>
      </c>
      <c r="AJ16" s="60">
        <f>VLOOKUP($A16,'ADR Raw Data'!$B$6:$BE$43,'ADR Raw Data'!U$1,FALSE)</f>
        <v>22.057343030507202</v>
      </c>
      <c r="AK16" s="60">
        <f>VLOOKUP($A16,'ADR Raw Data'!$B$6:$BE$43,'ADR Raw Data'!V$1,FALSE)</f>
        <v>24.026708700899299</v>
      </c>
      <c r="AL16" s="60">
        <f>VLOOKUP($A16,'ADR Raw Data'!$B$6:$BE$43,'ADR Raw Data'!W$1,FALSE)</f>
        <v>23.642682528817399</v>
      </c>
      <c r="AM16" s="60">
        <f>VLOOKUP($A16,'ADR Raw Data'!$B$6:$BE$43,'ADR Raw Data'!X$1,FALSE)</f>
        <v>19.061494958135899</v>
      </c>
      <c r="AN16" s="61">
        <f>VLOOKUP($A16,'ADR Raw Data'!$B$6:$BE$43,'ADR Raw Data'!Y$1,FALSE)</f>
        <v>21.363035949319499</v>
      </c>
      <c r="AO16" s="60">
        <f>VLOOKUP($A16,'ADR Raw Data'!$B$6:$BE$43,'ADR Raw Data'!AA$1,FALSE)</f>
        <v>25.637516575722501</v>
      </c>
      <c r="AP16" s="60">
        <f>VLOOKUP($A16,'ADR Raw Data'!$B$6:$BE$43,'ADR Raw Data'!AB$1,FALSE)</f>
        <v>23.963825805848</v>
      </c>
      <c r="AQ16" s="61">
        <f>VLOOKUP($A16,'ADR Raw Data'!$B$6:$BE$43,'ADR Raw Data'!AC$1,FALSE)</f>
        <v>24.756477240424299</v>
      </c>
      <c r="AR16" s="62">
        <f>VLOOKUP($A16,'ADR Raw Data'!$B$6:$BE$43,'ADR Raw Data'!AE$1,FALSE)</f>
        <v>22.3510029383018</v>
      </c>
      <c r="AS16" s="50"/>
      <c r="AT16" s="64">
        <f>VLOOKUP($A16,'RevPAR Raw Data'!$B$6:$BE$43,'RevPAR Raw Data'!G$1,FALSE)</f>
        <v>53.161565921397298</v>
      </c>
      <c r="AU16" s="65">
        <f>VLOOKUP($A16,'RevPAR Raw Data'!$B$6:$BE$43,'RevPAR Raw Data'!H$1,FALSE)</f>
        <v>68.223766532751</v>
      </c>
      <c r="AV16" s="65">
        <f>VLOOKUP($A16,'RevPAR Raw Data'!$B$6:$BE$43,'RevPAR Raw Data'!I$1,FALSE)</f>
        <v>73.307525711790305</v>
      </c>
      <c r="AW16" s="65">
        <f>VLOOKUP($A16,'RevPAR Raw Data'!$B$6:$BE$43,'RevPAR Raw Data'!J$1,FALSE)</f>
        <v>73.205819406113505</v>
      </c>
      <c r="AX16" s="65">
        <f>VLOOKUP($A16,'RevPAR Raw Data'!$B$6:$BE$43,'RevPAR Raw Data'!K$1,FALSE)</f>
        <v>67.115428052401697</v>
      </c>
      <c r="AY16" s="66">
        <f>VLOOKUP($A16,'RevPAR Raw Data'!$B$6:$BE$43,'RevPAR Raw Data'!L$1,FALSE)</f>
        <v>67.002821124890801</v>
      </c>
      <c r="AZ16" s="65">
        <f>VLOOKUP($A16,'RevPAR Raw Data'!$B$6:$BE$43,'RevPAR Raw Data'!N$1,FALSE)</f>
        <v>82.052433310043597</v>
      </c>
      <c r="BA16" s="65">
        <f>VLOOKUP($A16,'RevPAR Raw Data'!$B$6:$BE$43,'RevPAR Raw Data'!O$1,FALSE)</f>
        <v>87.321972174672396</v>
      </c>
      <c r="BB16" s="66">
        <f>VLOOKUP($A16,'RevPAR Raw Data'!$B$6:$BE$43,'RevPAR Raw Data'!P$1,FALSE)</f>
        <v>84.687202742357996</v>
      </c>
      <c r="BC16" s="67">
        <f>VLOOKUP($A16,'RevPAR Raw Data'!$B$6:$BE$43,'RevPAR Raw Data'!R$1,FALSE)</f>
        <v>72.055501587024295</v>
      </c>
      <c r="BD16" s="63"/>
      <c r="BE16" s="59">
        <f>VLOOKUP($A16,'RevPAR Raw Data'!$B$6:$BE$43,'RevPAR Raw Data'!T$1,FALSE)</f>
        <v>3.8619911773761899</v>
      </c>
      <c r="BF16" s="60">
        <f>VLOOKUP($A16,'RevPAR Raw Data'!$B$6:$BE$43,'RevPAR Raw Data'!U$1,FALSE)</f>
        <v>31.045618291196501</v>
      </c>
      <c r="BG16" s="60">
        <f>VLOOKUP($A16,'RevPAR Raw Data'!$B$6:$BE$43,'RevPAR Raw Data'!V$1,FALSE)</f>
        <v>35.879479392278597</v>
      </c>
      <c r="BH16" s="60">
        <f>VLOOKUP($A16,'RevPAR Raw Data'!$B$6:$BE$43,'RevPAR Raw Data'!W$1,FALSE)</f>
        <v>34.752196078727103</v>
      </c>
      <c r="BI16" s="60">
        <f>VLOOKUP($A16,'RevPAR Raw Data'!$B$6:$BE$43,'RevPAR Raw Data'!X$1,FALSE)</f>
        <v>26.035808470328</v>
      </c>
      <c r="BJ16" s="61">
        <f>VLOOKUP($A16,'RevPAR Raw Data'!$B$6:$BE$43,'RevPAR Raw Data'!Y$1,FALSE)</f>
        <v>26.528501476048799</v>
      </c>
      <c r="BK16" s="60">
        <f>VLOOKUP($A16,'RevPAR Raw Data'!$B$6:$BE$43,'RevPAR Raw Data'!AA$1,FALSE)</f>
        <v>25.975391568582399</v>
      </c>
      <c r="BL16" s="60">
        <f>VLOOKUP($A16,'RevPAR Raw Data'!$B$6:$BE$43,'RevPAR Raw Data'!AB$1,FALSE)</f>
        <v>23.1045004140468</v>
      </c>
      <c r="BM16" s="61">
        <f>VLOOKUP($A16,'RevPAR Raw Data'!$B$6:$BE$43,'RevPAR Raw Data'!AC$1,FALSE)</f>
        <v>24.4787637425705</v>
      </c>
      <c r="BN16" s="62">
        <f>VLOOKUP($A16,'RevPAR Raw Data'!$B$6:$BE$43,'RevPAR Raw Data'!AE$1,FALSE)</f>
        <v>25.832709882755498</v>
      </c>
    </row>
    <row r="17" spans="1:66" x14ac:dyDescent="0.35">
      <c r="A17" s="78" t="s">
        <v>32</v>
      </c>
      <c r="B17" s="59">
        <f>VLOOKUP($A17,'Occupancy Raw Data'!$B$6:$BE$43,'Occupancy Raw Data'!G$1,FALSE)</f>
        <v>49.985815602836801</v>
      </c>
      <c r="C17" s="60">
        <f>VLOOKUP($A17,'Occupancy Raw Data'!$B$6:$BE$43,'Occupancy Raw Data'!H$1,FALSE)</f>
        <v>58.070921985815602</v>
      </c>
      <c r="D17" s="60">
        <f>VLOOKUP($A17,'Occupancy Raw Data'!$B$6:$BE$43,'Occupancy Raw Data'!I$1,FALSE)</f>
        <v>60.581560283687899</v>
      </c>
      <c r="E17" s="60">
        <f>VLOOKUP($A17,'Occupancy Raw Data'!$B$6:$BE$43,'Occupancy Raw Data'!J$1,FALSE)</f>
        <v>64.1985815602836</v>
      </c>
      <c r="F17" s="60">
        <f>VLOOKUP($A17,'Occupancy Raw Data'!$B$6:$BE$43,'Occupancy Raw Data'!K$1,FALSE)</f>
        <v>73.262411347517698</v>
      </c>
      <c r="G17" s="61">
        <f>VLOOKUP($A17,'Occupancy Raw Data'!$B$6:$BE$43,'Occupancy Raw Data'!L$1,FALSE)</f>
        <v>61.219858156028302</v>
      </c>
      <c r="H17" s="60">
        <f>VLOOKUP($A17,'Occupancy Raw Data'!$B$6:$BE$43,'Occupancy Raw Data'!N$1,FALSE)</f>
        <v>78.510638297872305</v>
      </c>
      <c r="I17" s="60">
        <f>VLOOKUP($A17,'Occupancy Raw Data'!$B$6:$BE$43,'Occupancy Raw Data'!O$1,FALSE)</f>
        <v>80.836879432624102</v>
      </c>
      <c r="J17" s="61">
        <f>VLOOKUP($A17,'Occupancy Raw Data'!$B$6:$BE$43,'Occupancy Raw Data'!P$1,FALSE)</f>
        <v>79.673758865248203</v>
      </c>
      <c r="K17" s="62">
        <f>VLOOKUP($A17,'Occupancy Raw Data'!$B$6:$BE$43,'Occupancy Raw Data'!R$1,FALSE)</f>
        <v>66.492401215805401</v>
      </c>
      <c r="L17" s="63"/>
      <c r="M17" s="59">
        <f>VLOOKUP($A17,'Occupancy Raw Data'!$B$6:$BE$43,'Occupancy Raw Data'!T$1,FALSE)</f>
        <v>-12.7754324414968</v>
      </c>
      <c r="N17" s="60">
        <f>VLOOKUP($A17,'Occupancy Raw Data'!$B$6:$BE$43,'Occupancy Raw Data'!U$1,FALSE)</f>
        <v>-4.6180708095948804</v>
      </c>
      <c r="O17" s="60">
        <f>VLOOKUP($A17,'Occupancy Raw Data'!$B$6:$BE$43,'Occupancy Raw Data'!V$1,FALSE)</f>
        <v>-1.5497263363078999</v>
      </c>
      <c r="P17" s="60">
        <f>VLOOKUP($A17,'Occupancy Raw Data'!$B$6:$BE$43,'Occupancy Raw Data'!W$1,FALSE)</f>
        <v>1.2240722230155301</v>
      </c>
      <c r="Q17" s="60">
        <f>VLOOKUP($A17,'Occupancy Raw Data'!$B$6:$BE$43,'Occupancy Raw Data'!X$1,FALSE)</f>
        <v>13.9601578409412</v>
      </c>
      <c r="R17" s="61">
        <f>VLOOKUP($A17,'Occupancy Raw Data'!$B$6:$BE$43,'Occupancy Raw Data'!Y$1,FALSE)</f>
        <v>-0.43438243407606902</v>
      </c>
      <c r="S17" s="60">
        <f>VLOOKUP($A17,'Occupancy Raw Data'!$B$6:$BE$43,'Occupancy Raw Data'!AA$1,FALSE)</f>
        <v>8.5837870336350495</v>
      </c>
      <c r="T17" s="60">
        <f>VLOOKUP($A17,'Occupancy Raw Data'!$B$6:$BE$43,'Occupancy Raw Data'!AB$1,FALSE)</f>
        <v>2.61857461115539</v>
      </c>
      <c r="U17" s="61">
        <f>VLOOKUP($A17,'Occupancy Raw Data'!$B$6:$BE$43,'Occupancy Raw Data'!AC$1,FALSE)</f>
        <v>5.4734508794645897</v>
      </c>
      <c r="V17" s="62">
        <f>VLOOKUP($A17,'Occupancy Raw Data'!$B$6:$BE$43,'Occupancy Raw Data'!AE$1,FALSE)</f>
        <v>1.51222633936683</v>
      </c>
      <c r="W17" s="63"/>
      <c r="X17" s="64">
        <f>VLOOKUP($A17,'ADR Raw Data'!$B$6:$BE$43,'ADR Raw Data'!G$1,FALSE)</f>
        <v>70.378763677639</v>
      </c>
      <c r="Y17" s="65">
        <f>VLOOKUP($A17,'ADR Raw Data'!$B$6:$BE$43,'ADR Raw Data'!H$1,FALSE)</f>
        <v>73.914897899364902</v>
      </c>
      <c r="Z17" s="65">
        <f>VLOOKUP($A17,'ADR Raw Data'!$B$6:$BE$43,'ADR Raw Data'!I$1,FALSE)</f>
        <v>75.588819644111396</v>
      </c>
      <c r="AA17" s="65">
        <f>VLOOKUP($A17,'ADR Raw Data'!$B$6:$BE$43,'ADR Raw Data'!J$1,FALSE)</f>
        <v>82.241821431727701</v>
      </c>
      <c r="AB17" s="65">
        <f>VLOOKUP($A17,'ADR Raw Data'!$B$6:$BE$43,'ADR Raw Data'!K$1,FALSE)</f>
        <v>93.005671926427794</v>
      </c>
      <c r="AC17" s="66">
        <f>VLOOKUP($A17,'ADR Raw Data'!$B$6:$BE$43,'ADR Raw Data'!L$1,FALSE)</f>
        <v>79.9843829101019</v>
      </c>
      <c r="AD17" s="65">
        <f>VLOOKUP($A17,'ADR Raw Data'!$B$6:$BE$43,'ADR Raw Data'!N$1,FALSE)</f>
        <v>108.84370175248399</v>
      </c>
      <c r="AE17" s="65">
        <f>VLOOKUP($A17,'ADR Raw Data'!$B$6:$BE$43,'ADR Raw Data'!O$1,FALSE)</f>
        <v>107.999577978592</v>
      </c>
      <c r="AF17" s="66">
        <f>VLOOKUP($A17,'ADR Raw Data'!$B$6:$BE$43,'ADR Raw Data'!P$1,FALSE)</f>
        <v>108.415478378137</v>
      </c>
      <c r="AG17" s="67">
        <f>VLOOKUP($A17,'ADR Raw Data'!$B$6:$BE$43,'ADR Raw Data'!R$1,FALSE)</f>
        <v>89.717878567075005</v>
      </c>
      <c r="AH17" s="63"/>
      <c r="AI17" s="59">
        <f>VLOOKUP($A17,'ADR Raw Data'!$B$6:$BE$43,'ADR Raw Data'!T$1,FALSE)</f>
        <v>17.633700186641502</v>
      </c>
      <c r="AJ17" s="60">
        <f>VLOOKUP($A17,'ADR Raw Data'!$B$6:$BE$43,'ADR Raw Data'!U$1,FALSE)</f>
        <v>19.110508621071101</v>
      </c>
      <c r="AK17" s="60">
        <f>VLOOKUP($A17,'ADR Raw Data'!$B$6:$BE$43,'ADR Raw Data'!V$1,FALSE)</f>
        <v>20.750097737874199</v>
      </c>
      <c r="AL17" s="60">
        <f>VLOOKUP($A17,'ADR Raw Data'!$B$6:$BE$43,'ADR Raw Data'!W$1,FALSE)</f>
        <v>30.266592400024699</v>
      </c>
      <c r="AM17" s="60">
        <f>VLOOKUP($A17,'ADR Raw Data'!$B$6:$BE$43,'ADR Raw Data'!X$1,FALSE)</f>
        <v>48.1697749107135</v>
      </c>
      <c r="AN17" s="61">
        <f>VLOOKUP($A17,'ADR Raw Data'!$B$6:$BE$43,'ADR Raw Data'!Y$1,FALSE)</f>
        <v>28.755681087848899</v>
      </c>
      <c r="AO17" s="60">
        <f>VLOOKUP($A17,'ADR Raw Data'!$B$6:$BE$43,'ADR Raw Data'!AA$1,FALSE)</f>
        <v>53.387642464660402</v>
      </c>
      <c r="AP17" s="60">
        <f>VLOOKUP($A17,'ADR Raw Data'!$B$6:$BE$43,'ADR Raw Data'!AB$1,FALSE)</f>
        <v>44.722962342388001</v>
      </c>
      <c r="AQ17" s="61">
        <f>VLOOKUP($A17,'ADR Raw Data'!$B$6:$BE$43,'ADR Raw Data'!AC$1,FALSE)</f>
        <v>48.777367604829301</v>
      </c>
      <c r="AR17" s="62">
        <f>VLOOKUP($A17,'ADR Raw Data'!$B$6:$BE$43,'ADR Raw Data'!AE$1,FALSE)</f>
        <v>36.633628421548899</v>
      </c>
      <c r="AS17" s="50"/>
      <c r="AT17" s="64">
        <f>VLOOKUP($A17,'RevPAR Raw Data'!$B$6:$BE$43,'RevPAR Raw Data'!G$1,FALSE)</f>
        <v>35.179399035460897</v>
      </c>
      <c r="AU17" s="65">
        <f>VLOOKUP($A17,'RevPAR Raw Data'!$B$6:$BE$43,'RevPAR Raw Data'!H$1,FALSE)</f>
        <v>42.923062695035398</v>
      </c>
      <c r="AV17" s="65">
        <f>VLOOKUP($A17,'RevPAR Raw Data'!$B$6:$BE$43,'RevPAR Raw Data'!I$1,FALSE)</f>
        <v>45.792886340425497</v>
      </c>
      <c r="AW17" s="65">
        <f>VLOOKUP($A17,'RevPAR Raw Data'!$B$6:$BE$43,'RevPAR Raw Data'!J$1,FALSE)</f>
        <v>52.7980828085106</v>
      </c>
      <c r="AX17" s="65">
        <f>VLOOKUP($A17,'RevPAR Raw Data'!$B$6:$BE$43,'RevPAR Raw Data'!K$1,FALSE)</f>
        <v>68.138197943262398</v>
      </c>
      <c r="AY17" s="66">
        <f>VLOOKUP($A17,'RevPAR Raw Data'!$B$6:$BE$43,'RevPAR Raw Data'!L$1,FALSE)</f>
        <v>48.966325764539</v>
      </c>
      <c r="AZ17" s="65">
        <f>VLOOKUP($A17,'RevPAR Raw Data'!$B$6:$BE$43,'RevPAR Raw Data'!N$1,FALSE)</f>
        <v>85.453884992907803</v>
      </c>
      <c r="BA17" s="65">
        <f>VLOOKUP($A17,'RevPAR Raw Data'!$B$6:$BE$43,'RevPAR Raw Data'!O$1,FALSE)</f>
        <v>87.303488638297793</v>
      </c>
      <c r="BB17" s="66">
        <f>VLOOKUP($A17,'RevPAR Raw Data'!$B$6:$BE$43,'RevPAR Raw Data'!P$1,FALSE)</f>
        <v>86.378686815602805</v>
      </c>
      <c r="BC17" s="67">
        <f>VLOOKUP($A17,'RevPAR Raw Data'!$B$6:$BE$43,'RevPAR Raw Data'!R$1,FALSE)</f>
        <v>59.6555717791286</v>
      </c>
      <c r="BD17" s="63"/>
      <c r="BE17" s="59">
        <f>VLOOKUP($A17,'RevPAR Raw Data'!$B$6:$BE$43,'RevPAR Raw Data'!T$1,FALSE)</f>
        <v>2.60548629086419</v>
      </c>
      <c r="BF17" s="60">
        <f>VLOOKUP($A17,'RevPAR Raw Data'!$B$6:$BE$43,'RevPAR Raw Data'!U$1,FALSE)</f>
        <v>13.6099009912814</v>
      </c>
      <c r="BG17" s="60">
        <f>VLOOKUP($A17,'RevPAR Raw Data'!$B$6:$BE$43,'RevPAR Raw Data'!V$1,FALSE)</f>
        <v>18.8788016721128</v>
      </c>
      <c r="BH17" s="60">
        <f>VLOOKUP($A17,'RevPAR Raw Data'!$B$6:$BE$43,'RevPAR Raw Data'!W$1,FALSE)</f>
        <v>31.861149573462299</v>
      </c>
      <c r="BI17" s="60">
        <f>VLOOKUP($A17,'RevPAR Raw Data'!$B$6:$BE$43,'RevPAR Raw Data'!X$1,FALSE)</f>
        <v>68.854509360816493</v>
      </c>
      <c r="BJ17" s="61">
        <f>VLOOKUP($A17,'RevPAR Raw Data'!$B$6:$BE$43,'RevPAR Raw Data'!Y$1,FALSE)</f>
        <v>28.196389026328301</v>
      </c>
      <c r="BK17" s="60">
        <f>VLOOKUP($A17,'RevPAR Raw Data'!$B$6:$BE$43,'RevPAR Raw Data'!AA$1,FALSE)</f>
        <v>66.554111029740397</v>
      </c>
      <c r="BL17" s="60">
        <f>VLOOKUP($A17,'RevPAR Raw Data'!$B$6:$BE$43,'RevPAR Raw Data'!AB$1,FALSE)</f>
        <v>48.5126410907977</v>
      </c>
      <c r="BM17" s="61">
        <f>VLOOKUP($A17,'RevPAR Raw Data'!$B$6:$BE$43,'RevPAR Raw Data'!AC$1,FALSE)</f>
        <v>56.920623740440199</v>
      </c>
      <c r="BN17" s="62">
        <f>VLOOKUP($A17,'RevPAR Raw Data'!$B$6:$BE$43,'RevPAR Raw Data'!AE$1,FALSE)</f>
        <v>38.699838138972098</v>
      </c>
    </row>
    <row r="18" spans="1:66" x14ac:dyDescent="0.35">
      <c r="A18" s="78" t="s">
        <v>93</v>
      </c>
      <c r="B18" s="59">
        <f>VLOOKUP($A18,'Occupancy Raw Data'!$B$6:$BE$43,'Occupancy Raw Data'!G$1,FALSE)</f>
        <v>58.320154630117699</v>
      </c>
      <c r="C18" s="60">
        <f>VLOOKUP($A18,'Occupancy Raw Data'!$B$6:$BE$43,'Occupancy Raw Data'!H$1,FALSE)</f>
        <v>70.637849235635201</v>
      </c>
      <c r="D18" s="60">
        <f>VLOOKUP($A18,'Occupancy Raw Data'!$B$6:$BE$43,'Occupancy Raw Data'!I$1,FALSE)</f>
        <v>72.043577578632906</v>
      </c>
      <c r="E18" s="60">
        <f>VLOOKUP($A18,'Occupancy Raw Data'!$B$6:$BE$43,'Occupancy Raw Data'!J$1,FALSE)</f>
        <v>69.5308381655245</v>
      </c>
      <c r="F18" s="60">
        <f>VLOOKUP($A18,'Occupancy Raw Data'!$B$6:$BE$43,'Occupancy Raw Data'!K$1,FALSE)</f>
        <v>70.163415919873401</v>
      </c>
      <c r="G18" s="61">
        <f>VLOOKUP($A18,'Occupancy Raw Data'!$B$6:$BE$43,'Occupancy Raw Data'!L$1,FALSE)</f>
        <v>68.139167105956702</v>
      </c>
      <c r="H18" s="60">
        <f>VLOOKUP($A18,'Occupancy Raw Data'!$B$6:$BE$43,'Occupancy Raw Data'!N$1,FALSE)</f>
        <v>75.593041644702097</v>
      </c>
      <c r="I18" s="60">
        <f>VLOOKUP($A18,'Occupancy Raw Data'!$B$6:$BE$43,'Occupancy Raw Data'!O$1,FALSE)</f>
        <v>79.335793357933497</v>
      </c>
      <c r="J18" s="61">
        <f>VLOOKUP($A18,'Occupancy Raw Data'!$B$6:$BE$43,'Occupancy Raw Data'!P$1,FALSE)</f>
        <v>77.464417501317797</v>
      </c>
      <c r="K18" s="62">
        <f>VLOOKUP($A18,'Occupancy Raw Data'!$B$6:$BE$43,'Occupancy Raw Data'!R$1,FALSE)</f>
        <v>70.803524361774194</v>
      </c>
      <c r="L18" s="63"/>
      <c r="M18" s="59">
        <f>VLOOKUP($A18,'Occupancy Raw Data'!$B$6:$BE$43,'Occupancy Raw Data'!T$1,FALSE)</f>
        <v>-2.07102724594457</v>
      </c>
      <c r="N18" s="60">
        <f>VLOOKUP($A18,'Occupancy Raw Data'!$B$6:$BE$43,'Occupancy Raw Data'!U$1,FALSE)</f>
        <v>17.159977930474799</v>
      </c>
      <c r="O18" s="60">
        <f>VLOOKUP($A18,'Occupancy Raw Data'!$B$6:$BE$43,'Occupancy Raw Data'!V$1,FALSE)</f>
        <v>16.834638781312002</v>
      </c>
      <c r="P18" s="60">
        <f>VLOOKUP($A18,'Occupancy Raw Data'!$B$6:$BE$43,'Occupancy Raw Data'!W$1,FALSE)</f>
        <v>13.3087763745829</v>
      </c>
      <c r="Q18" s="60">
        <f>VLOOKUP($A18,'Occupancy Raw Data'!$B$6:$BE$43,'Occupancy Raw Data'!X$1,FALSE)</f>
        <v>11.840760204023599</v>
      </c>
      <c r="R18" s="61">
        <f>VLOOKUP($A18,'Occupancy Raw Data'!$B$6:$BE$43,'Occupancy Raw Data'!Y$1,FALSE)</f>
        <v>11.481571858330801</v>
      </c>
      <c r="S18" s="60">
        <f>VLOOKUP($A18,'Occupancy Raw Data'!$B$6:$BE$43,'Occupancy Raw Data'!AA$1,FALSE)</f>
        <v>0.267851227957704</v>
      </c>
      <c r="T18" s="60">
        <f>VLOOKUP($A18,'Occupancy Raw Data'!$B$6:$BE$43,'Occupancy Raw Data'!AB$1,FALSE)</f>
        <v>-5.4980468146390002</v>
      </c>
      <c r="U18" s="61">
        <f>VLOOKUP($A18,'Occupancy Raw Data'!$B$6:$BE$43,'Occupancy Raw Data'!AC$1,FALSE)</f>
        <v>-2.7699787832327898</v>
      </c>
      <c r="V18" s="62">
        <f>VLOOKUP($A18,'Occupancy Raw Data'!$B$6:$BE$43,'Occupancy Raw Data'!AE$1,FALSE)</f>
        <v>6.5974349045002096</v>
      </c>
      <c r="W18" s="63"/>
      <c r="X18" s="64">
        <f>VLOOKUP($A18,'ADR Raw Data'!$B$6:$BE$43,'ADR Raw Data'!G$1,FALSE)</f>
        <v>90.170700391684207</v>
      </c>
      <c r="Y18" s="65">
        <f>VLOOKUP($A18,'ADR Raw Data'!$B$6:$BE$43,'ADR Raw Data'!H$1,FALSE)</f>
        <v>102.939079353233</v>
      </c>
      <c r="Z18" s="65">
        <f>VLOOKUP($A18,'ADR Raw Data'!$B$6:$BE$43,'ADR Raw Data'!I$1,FALSE)</f>
        <v>103.630538</v>
      </c>
      <c r="AA18" s="65">
        <f>VLOOKUP($A18,'ADR Raw Data'!$B$6:$BE$43,'ADR Raw Data'!J$1,FALSE)</f>
        <v>99.409207227697706</v>
      </c>
      <c r="AB18" s="65">
        <f>VLOOKUP($A18,'ADR Raw Data'!$B$6:$BE$43,'ADR Raw Data'!K$1,FALSE)</f>
        <v>92.894435361883197</v>
      </c>
      <c r="AC18" s="66">
        <f>VLOOKUP($A18,'ADR Raw Data'!$B$6:$BE$43,'ADR Raw Data'!L$1,FALSE)</f>
        <v>98.1106077053999</v>
      </c>
      <c r="AD18" s="65">
        <f>VLOOKUP($A18,'ADR Raw Data'!$B$6:$BE$43,'ADR Raw Data'!N$1,FALSE)</f>
        <v>107.34011534170099</v>
      </c>
      <c r="AE18" s="65">
        <f>VLOOKUP($A18,'ADR Raw Data'!$B$6:$BE$43,'ADR Raw Data'!O$1,FALSE)</f>
        <v>111.555259911406</v>
      </c>
      <c r="AF18" s="66">
        <f>VLOOKUP($A18,'ADR Raw Data'!$B$6:$BE$43,'ADR Raw Data'!P$1,FALSE)</f>
        <v>109.498602098219</v>
      </c>
      <c r="AG18" s="67">
        <f>VLOOKUP($A18,'ADR Raw Data'!$B$6:$BE$43,'ADR Raw Data'!R$1,FALSE)</f>
        <v>101.67041578033</v>
      </c>
      <c r="AH18" s="63"/>
      <c r="AI18" s="59">
        <f>VLOOKUP($A18,'ADR Raw Data'!$B$6:$BE$43,'ADR Raw Data'!T$1,FALSE)</f>
        <v>18.261208027252</v>
      </c>
      <c r="AJ18" s="60">
        <f>VLOOKUP($A18,'ADR Raw Data'!$B$6:$BE$43,'ADR Raw Data'!U$1,FALSE)</f>
        <v>34.551066910345</v>
      </c>
      <c r="AK18" s="60">
        <f>VLOOKUP($A18,'ADR Raw Data'!$B$6:$BE$43,'ADR Raw Data'!V$1,FALSE)</f>
        <v>34.074632058293901</v>
      </c>
      <c r="AL18" s="60">
        <f>VLOOKUP($A18,'ADR Raw Data'!$B$6:$BE$43,'ADR Raw Data'!W$1,FALSE)</f>
        <v>28.659901402260601</v>
      </c>
      <c r="AM18" s="60">
        <f>VLOOKUP($A18,'ADR Raw Data'!$B$6:$BE$43,'ADR Raw Data'!X$1,FALSE)</f>
        <v>20.447111622192899</v>
      </c>
      <c r="AN18" s="61">
        <f>VLOOKUP($A18,'ADR Raw Data'!$B$6:$BE$43,'ADR Raw Data'!Y$1,FALSE)</f>
        <v>27.5924970701452</v>
      </c>
      <c r="AO18" s="60">
        <f>VLOOKUP($A18,'ADR Raw Data'!$B$6:$BE$43,'ADR Raw Data'!AA$1,FALSE)</f>
        <v>21.9428309926247</v>
      </c>
      <c r="AP18" s="60">
        <f>VLOOKUP($A18,'ADR Raw Data'!$B$6:$BE$43,'ADR Raw Data'!AB$1,FALSE)</f>
        <v>12.5390564791554</v>
      </c>
      <c r="AQ18" s="61">
        <f>VLOOKUP($A18,'ADR Raw Data'!$B$6:$BE$43,'ADR Raw Data'!AC$1,FALSE)</f>
        <v>16.644761605821898</v>
      </c>
      <c r="AR18" s="62">
        <f>VLOOKUP($A18,'ADR Raw Data'!$B$6:$BE$43,'ADR Raw Data'!AE$1,FALSE)</f>
        <v>22.919712153495301</v>
      </c>
      <c r="AS18" s="50"/>
      <c r="AT18" s="64">
        <f>VLOOKUP($A18,'RevPAR Raw Data'!$B$6:$BE$43,'RevPAR Raw Data'!G$1,FALSE)</f>
        <v>52.587691899490402</v>
      </c>
      <c r="AU18" s="65">
        <f>VLOOKUP($A18,'RevPAR Raw Data'!$B$6:$BE$43,'RevPAR Raw Data'!H$1,FALSE)</f>
        <v>72.713951678088193</v>
      </c>
      <c r="AV18" s="65">
        <f>VLOOKUP($A18,'RevPAR Raw Data'!$B$6:$BE$43,'RevPAR Raw Data'!I$1,FALSE)</f>
        <v>74.659147039184603</v>
      </c>
      <c r="AW18" s="65">
        <f>VLOOKUP($A18,'RevPAR Raw Data'!$B$6:$BE$43,'RevPAR Raw Data'!J$1,FALSE)</f>
        <v>69.120054999121393</v>
      </c>
      <c r="AX18" s="65">
        <f>VLOOKUP($A18,'RevPAR Raw Data'!$B$6:$BE$43,'RevPAR Raw Data'!K$1,FALSE)</f>
        <v>65.177909049376197</v>
      </c>
      <c r="AY18" s="66">
        <f>VLOOKUP($A18,'RevPAR Raw Data'!$B$6:$BE$43,'RevPAR Raw Data'!L$1,FALSE)</f>
        <v>66.851750933052102</v>
      </c>
      <c r="AZ18" s="65">
        <f>VLOOKUP($A18,'RevPAR Raw Data'!$B$6:$BE$43,'RevPAR Raw Data'!N$1,FALSE)</f>
        <v>81.141658091723698</v>
      </c>
      <c r="BA18" s="65">
        <f>VLOOKUP($A18,'RevPAR Raw Data'!$B$6:$BE$43,'RevPAR Raw Data'!O$1,FALSE)</f>
        <v>88.503250483219105</v>
      </c>
      <c r="BB18" s="66">
        <f>VLOOKUP($A18,'RevPAR Raw Data'!$B$6:$BE$43,'RevPAR Raw Data'!P$1,FALSE)</f>
        <v>84.822454287471402</v>
      </c>
      <c r="BC18" s="67">
        <f>VLOOKUP($A18,'RevPAR Raw Data'!$B$6:$BE$43,'RevPAR Raw Data'!R$1,FALSE)</f>
        <v>71.986237605743398</v>
      </c>
      <c r="BD18" s="63"/>
      <c r="BE18" s="59">
        <f>VLOOKUP($A18,'RevPAR Raw Data'!$B$6:$BE$43,'RevPAR Raw Data'!T$1,FALSE)</f>
        <v>15.811986187624401</v>
      </c>
      <c r="BF18" s="60">
        <f>VLOOKUP($A18,'RevPAR Raw Data'!$B$6:$BE$43,'RevPAR Raw Data'!U$1,FALSE)</f>
        <v>57.640000297378698</v>
      </c>
      <c r="BG18" s="60">
        <f>VLOOKUP($A18,'RevPAR Raw Data'!$B$6:$BE$43,'RevPAR Raw Data'!V$1,FALSE)</f>
        <v>56.645612062681003</v>
      </c>
      <c r="BH18" s="60">
        <f>VLOOKUP($A18,'RevPAR Raw Data'!$B$6:$BE$43,'RevPAR Raw Data'!W$1,FALSE)</f>
        <v>45.782959963646398</v>
      </c>
      <c r="BI18" s="60">
        <f>VLOOKUP($A18,'RevPAR Raw Data'!$B$6:$BE$43,'RevPAR Raw Data'!X$1,FALSE)</f>
        <v>34.708965282049498</v>
      </c>
      <c r="BJ18" s="61">
        <f>VLOOKUP($A18,'RevPAR Raw Data'!$B$6:$BE$43,'RevPAR Raw Data'!Y$1,FALSE)</f>
        <v>42.242121307092603</v>
      </c>
      <c r="BK18" s="60">
        <f>VLOOKUP($A18,'RevPAR Raw Data'!$B$6:$BE$43,'RevPAR Raw Data'!AA$1,FALSE)</f>
        <v>22.269456362844899</v>
      </c>
      <c r="BL18" s="60">
        <f>VLOOKUP($A18,'RevPAR Raw Data'!$B$6:$BE$43,'RevPAR Raw Data'!AB$1,FALSE)</f>
        <v>6.3516064691784502</v>
      </c>
      <c r="BM18" s="61">
        <f>VLOOKUP($A18,'RevPAR Raw Data'!$B$6:$BE$43,'RevPAR Raw Data'!AC$1,FALSE)</f>
        <v>13.413726457588201</v>
      </c>
      <c r="BN18" s="62">
        <f>VLOOKUP($A18,'RevPAR Raw Data'!$B$6:$BE$43,'RevPAR Raw Data'!AE$1,FALSE)</f>
        <v>31.029260147621201</v>
      </c>
    </row>
    <row r="19" spans="1:66" x14ac:dyDescent="0.35">
      <c r="A19" s="78" t="s">
        <v>94</v>
      </c>
      <c r="B19" s="59">
        <f>VLOOKUP($A19,'Occupancy Raw Data'!$B$6:$BE$43,'Occupancy Raw Data'!G$1,FALSE)</f>
        <v>50.696401923395698</v>
      </c>
      <c r="C19" s="60">
        <f>VLOOKUP($A19,'Occupancy Raw Data'!$B$6:$BE$43,'Occupancy Raw Data'!H$1,FALSE)</f>
        <v>47.172939810976601</v>
      </c>
      <c r="D19" s="60">
        <f>VLOOKUP($A19,'Occupancy Raw Data'!$B$6:$BE$43,'Occupancy Raw Data'!I$1,FALSE)</f>
        <v>48.864201624937799</v>
      </c>
      <c r="E19" s="60">
        <f>VLOOKUP($A19,'Occupancy Raw Data'!$B$6:$BE$43,'Occupancy Raw Data'!J$1,FALSE)</f>
        <v>50.182390979936898</v>
      </c>
      <c r="F19" s="60">
        <f>VLOOKUP($A19,'Occupancy Raw Data'!$B$6:$BE$43,'Occupancy Raw Data'!K$1,FALSE)</f>
        <v>65.669043276405205</v>
      </c>
      <c r="G19" s="61">
        <f>VLOOKUP($A19,'Occupancy Raw Data'!$B$6:$BE$43,'Occupancy Raw Data'!L$1,FALSE)</f>
        <v>52.516995523130397</v>
      </c>
      <c r="H19" s="60">
        <f>VLOOKUP($A19,'Occupancy Raw Data'!$B$6:$BE$43,'Occupancy Raw Data'!N$1,FALSE)</f>
        <v>78.436411871994594</v>
      </c>
      <c r="I19" s="60">
        <f>VLOOKUP($A19,'Occupancy Raw Data'!$B$6:$BE$43,'Occupancy Raw Data'!O$1,FALSE)</f>
        <v>81.951583485325799</v>
      </c>
      <c r="J19" s="61">
        <f>VLOOKUP($A19,'Occupancy Raw Data'!$B$6:$BE$43,'Occupancy Raw Data'!P$1,FALSE)</f>
        <v>80.193997678660196</v>
      </c>
      <c r="K19" s="62">
        <f>VLOOKUP($A19,'Occupancy Raw Data'!$B$6:$BE$43,'Occupancy Raw Data'!R$1,FALSE)</f>
        <v>60.424710424710398</v>
      </c>
      <c r="L19" s="63"/>
      <c r="M19" s="59">
        <f>VLOOKUP($A19,'Occupancy Raw Data'!$B$6:$BE$43,'Occupancy Raw Data'!T$1,FALSE)</f>
        <v>10.475489544463301</v>
      </c>
      <c r="N19" s="60">
        <f>VLOOKUP($A19,'Occupancy Raw Data'!$B$6:$BE$43,'Occupancy Raw Data'!U$1,FALSE)</f>
        <v>3.75295146905649</v>
      </c>
      <c r="O19" s="60">
        <f>VLOOKUP($A19,'Occupancy Raw Data'!$B$6:$BE$43,'Occupancy Raw Data'!V$1,FALSE)</f>
        <v>4.0034321408537199</v>
      </c>
      <c r="P19" s="60">
        <f>VLOOKUP($A19,'Occupancy Raw Data'!$B$6:$BE$43,'Occupancy Raw Data'!W$1,FALSE)</f>
        <v>3.2396810850672999</v>
      </c>
      <c r="Q19" s="60">
        <f>VLOOKUP($A19,'Occupancy Raw Data'!$B$6:$BE$43,'Occupancy Raw Data'!X$1,FALSE)</f>
        <v>18.919807319991801</v>
      </c>
      <c r="R19" s="61">
        <f>VLOOKUP($A19,'Occupancy Raw Data'!$B$6:$BE$43,'Occupancy Raw Data'!Y$1,FALSE)</f>
        <v>8.4308809004264997</v>
      </c>
      <c r="S19" s="60">
        <f>VLOOKUP($A19,'Occupancy Raw Data'!$B$6:$BE$43,'Occupancy Raw Data'!AA$1,FALSE)</f>
        <v>-8.9636643278676402</v>
      </c>
      <c r="T19" s="60">
        <f>VLOOKUP($A19,'Occupancy Raw Data'!$B$6:$BE$43,'Occupancy Raw Data'!AB$1,FALSE)</f>
        <v>-9.7867159626000007</v>
      </c>
      <c r="U19" s="61">
        <f>VLOOKUP($A19,'Occupancy Raw Data'!$B$6:$BE$43,'Occupancy Raw Data'!AC$1,FALSE)</f>
        <v>-9.3860770716191695</v>
      </c>
      <c r="V19" s="62">
        <f>VLOOKUP($A19,'Occupancy Raw Data'!$B$6:$BE$43,'Occupancy Raw Data'!AE$1,FALSE)</f>
        <v>0.90736682468101804</v>
      </c>
      <c r="W19" s="63"/>
      <c r="X19" s="64">
        <f>VLOOKUP($A19,'ADR Raw Data'!$B$6:$BE$43,'ADR Raw Data'!G$1,FALSE)</f>
        <v>117.55455000817599</v>
      </c>
      <c r="Y19" s="65">
        <f>VLOOKUP($A19,'ADR Raw Data'!$B$6:$BE$43,'ADR Raw Data'!H$1,FALSE)</f>
        <v>105.983806590509</v>
      </c>
      <c r="Z19" s="65">
        <f>VLOOKUP($A19,'ADR Raw Data'!$B$6:$BE$43,'ADR Raw Data'!I$1,FALSE)</f>
        <v>105.861949355276</v>
      </c>
      <c r="AA19" s="65">
        <f>VLOOKUP($A19,'ADR Raw Data'!$B$6:$BE$43,'ADR Raw Data'!J$1,FALSE)</f>
        <v>110.12427072526</v>
      </c>
      <c r="AB19" s="65">
        <f>VLOOKUP($A19,'ADR Raw Data'!$B$6:$BE$43,'ADR Raw Data'!K$1,FALSE)</f>
        <v>116.257469372553</v>
      </c>
      <c r="AC19" s="66">
        <f>VLOOKUP($A19,'ADR Raw Data'!$B$6:$BE$43,'ADR Raw Data'!L$1,FALSE)</f>
        <v>111.55564322609099</v>
      </c>
      <c r="AD19" s="65">
        <f>VLOOKUP($A19,'ADR Raw Data'!$B$6:$BE$43,'ADR Raw Data'!N$1,FALSE)</f>
        <v>151.703876271007</v>
      </c>
      <c r="AE19" s="65">
        <f>VLOOKUP($A19,'ADR Raw Data'!$B$6:$BE$43,'ADR Raw Data'!O$1,FALSE)</f>
        <v>160.49427806777899</v>
      </c>
      <c r="AF19" s="66">
        <f>VLOOKUP($A19,'ADR Raw Data'!$B$6:$BE$43,'ADR Raw Data'!P$1,FALSE)</f>
        <v>156.195405360281</v>
      </c>
      <c r="AG19" s="67">
        <f>VLOOKUP($A19,'ADR Raw Data'!$B$6:$BE$43,'ADR Raw Data'!R$1,FALSE)</f>
        <v>128.482686842156</v>
      </c>
      <c r="AH19" s="63"/>
      <c r="AI19" s="59">
        <f>VLOOKUP($A19,'ADR Raw Data'!$B$6:$BE$43,'ADR Raw Data'!T$1,FALSE)</f>
        <v>34.170172434371999</v>
      </c>
      <c r="AJ19" s="60">
        <f>VLOOKUP($A19,'ADR Raw Data'!$B$6:$BE$43,'ADR Raw Data'!U$1,FALSE)</f>
        <v>24.705583867409299</v>
      </c>
      <c r="AK19" s="60">
        <f>VLOOKUP($A19,'ADR Raw Data'!$B$6:$BE$43,'ADR Raw Data'!V$1,FALSE)</f>
        <v>20.640593860104001</v>
      </c>
      <c r="AL19" s="60">
        <f>VLOOKUP($A19,'ADR Raw Data'!$B$6:$BE$43,'ADR Raw Data'!W$1,FALSE)</f>
        <v>26.156370072570301</v>
      </c>
      <c r="AM19" s="60">
        <f>VLOOKUP($A19,'ADR Raw Data'!$B$6:$BE$43,'ADR Raw Data'!X$1,FALSE)</f>
        <v>26.968863097349299</v>
      </c>
      <c r="AN19" s="61">
        <f>VLOOKUP($A19,'ADR Raw Data'!$B$6:$BE$43,'ADR Raw Data'!Y$1,FALSE)</f>
        <v>26.7914491945135</v>
      </c>
      <c r="AO19" s="60">
        <f>VLOOKUP($A19,'ADR Raw Data'!$B$6:$BE$43,'ADR Raw Data'!AA$1,FALSE)</f>
        <v>20.442511263777899</v>
      </c>
      <c r="AP19" s="60">
        <f>VLOOKUP($A19,'ADR Raw Data'!$B$6:$BE$43,'ADR Raw Data'!AB$1,FALSE)</f>
        <v>17.0050243695385</v>
      </c>
      <c r="AQ19" s="61">
        <f>VLOOKUP($A19,'ADR Raw Data'!$B$6:$BE$43,'ADR Raw Data'!AC$1,FALSE)</f>
        <v>18.5900416734058</v>
      </c>
      <c r="AR19" s="62">
        <f>VLOOKUP($A19,'ADR Raw Data'!$B$6:$BE$43,'ADR Raw Data'!AE$1,FALSE)</f>
        <v>20.699994290672599</v>
      </c>
      <c r="AS19" s="50"/>
      <c r="AT19" s="64">
        <f>VLOOKUP($A19,'RevPAR Raw Data'!$B$6:$BE$43,'RevPAR Raw Data'!G$1,FALSE)</f>
        <v>59.595927151384501</v>
      </c>
      <c r="AU19" s="65">
        <f>VLOOKUP($A19,'RevPAR Raw Data'!$B$6:$BE$43,'RevPAR Raw Data'!H$1,FALSE)</f>
        <v>49.995677292322902</v>
      </c>
      <c r="AV19" s="65">
        <f>VLOOKUP($A19,'RevPAR Raw Data'!$B$6:$BE$43,'RevPAR Raw Data'!I$1,FALSE)</f>
        <v>51.728596377051801</v>
      </c>
      <c r="AW19" s="65">
        <f>VLOOKUP($A19,'RevPAR Raw Data'!$B$6:$BE$43,'RevPAR Raw Data'!J$1,FALSE)</f>
        <v>55.262992099154303</v>
      </c>
      <c r="AX19" s="65">
        <f>VLOOKUP($A19,'RevPAR Raw Data'!$B$6:$BE$43,'RevPAR Raw Data'!K$1,FALSE)</f>
        <v>76.345167874316004</v>
      </c>
      <c r="AY19" s="66">
        <f>VLOOKUP($A19,'RevPAR Raw Data'!$B$6:$BE$43,'RevPAR Raw Data'!L$1,FALSE)</f>
        <v>58.585672158845902</v>
      </c>
      <c r="AZ19" s="65">
        <f>VLOOKUP($A19,'RevPAR Raw Data'!$B$6:$BE$43,'RevPAR Raw Data'!N$1,FALSE)</f>
        <v>118.991077217708</v>
      </c>
      <c r="BA19" s="65">
        <f>VLOOKUP($A19,'RevPAR Raw Data'!$B$6:$BE$43,'RevPAR Raw Data'!O$1,FALSE)</f>
        <v>131.52760227988699</v>
      </c>
      <c r="BB19" s="66">
        <f>VLOOKUP($A19,'RevPAR Raw Data'!$B$6:$BE$43,'RevPAR Raw Data'!P$1,FALSE)</f>
        <v>125.259339748797</v>
      </c>
      <c r="BC19" s="67">
        <f>VLOOKUP($A19,'RevPAR Raw Data'!$B$6:$BE$43,'RevPAR Raw Data'!R$1,FALSE)</f>
        <v>77.635291470260697</v>
      </c>
      <c r="BD19" s="63"/>
      <c r="BE19" s="59">
        <f>VLOOKUP($A19,'RevPAR Raw Data'!$B$6:$BE$43,'RevPAR Raw Data'!T$1,FALSE)</f>
        <v>48.225154819523098</v>
      </c>
      <c r="BF19" s="60">
        <f>VLOOKUP($A19,'RevPAR Raw Data'!$B$6:$BE$43,'RevPAR Raw Data'!U$1,FALSE)</f>
        <v>29.385723909156699</v>
      </c>
      <c r="BG19" s="60">
        <f>VLOOKUP($A19,'RevPAR Raw Data'!$B$6:$BE$43,'RevPAR Raw Data'!V$1,FALSE)</f>
        <v>25.470358169616201</v>
      </c>
      <c r="BH19" s="60">
        <f>VLOOKUP($A19,'RevPAR Raw Data'!$B$6:$BE$43,'RevPAR Raw Data'!W$1,FALSE)</f>
        <v>30.243434131418901</v>
      </c>
      <c r="BI19" s="60">
        <f>VLOOKUP($A19,'RevPAR Raw Data'!$B$6:$BE$43,'RevPAR Raw Data'!X$1,FALSE)</f>
        <v>50.991127351751999</v>
      </c>
      <c r="BJ19" s="61">
        <f>VLOOKUP($A19,'RevPAR Raw Data'!$B$6:$BE$43,'RevPAR Raw Data'!Y$1,FALSE)</f>
        <v>37.481085268027698</v>
      </c>
      <c r="BK19" s="60">
        <f>VLOOKUP($A19,'RevPAR Raw Data'!$B$6:$BE$43,'RevPAR Raw Data'!AA$1,FALSE)</f>
        <v>9.6464488460386892</v>
      </c>
      <c r="BL19" s="60">
        <f>VLOOKUP($A19,'RevPAR Raw Data'!$B$6:$BE$43,'RevPAR Raw Data'!AB$1,FALSE)</f>
        <v>5.5540749725209198</v>
      </c>
      <c r="BM19" s="61">
        <f>VLOOKUP($A19,'RevPAR Raw Data'!$B$6:$BE$43,'RevPAR Raw Data'!AC$1,FALSE)</f>
        <v>7.4590889626747101</v>
      </c>
      <c r="BN19" s="62">
        <f>VLOOKUP($A19,'RevPAR Raw Data'!$B$6:$BE$43,'RevPAR Raw Data'!AE$1,FALSE)</f>
        <v>21.795185996257999</v>
      </c>
    </row>
    <row r="20" spans="1:66" x14ac:dyDescent="0.35">
      <c r="A20" s="78" t="s">
        <v>29</v>
      </c>
      <c r="B20" s="59">
        <f>VLOOKUP($A20,'Occupancy Raw Data'!$B$6:$BE$43,'Occupancy Raw Data'!G$1,FALSE)</f>
        <v>32.855778414517602</v>
      </c>
      <c r="C20" s="60">
        <f>VLOOKUP($A20,'Occupancy Raw Data'!$B$6:$BE$43,'Occupancy Raw Data'!H$1,FALSE)</f>
        <v>35.052531041069699</v>
      </c>
      <c r="D20" s="60">
        <f>VLOOKUP($A20,'Occupancy Raw Data'!$B$6:$BE$43,'Occupancy Raw Data'!I$1,FALSE)</f>
        <v>37.835993996452402</v>
      </c>
      <c r="E20" s="60">
        <f>VLOOKUP($A20,'Occupancy Raw Data'!$B$6:$BE$43,'Occupancy Raw Data'!J$1,FALSE)</f>
        <v>39.527902851684999</v>
      </c>
      <c r="F20" s="60">
        <f>VLOOKUP($A20,'Occupancy Raw Data'!$B$6:$BE$43,'Occupancy Raw Data'!K$1,FALSE)</f>
        <v>44.016919088552299</v>
      </c>
      <c r="G20" s="61">
        <f>VLOOKUP($A20,'Occupancy Raw Data'!$B$6:$BE$43,'Occupancy Raw Data'!L$1,FALSE)</f>
        <v>37.857825078455399</v>
      </c>
      <c r="H20" s="60">
        <f>VLOOKUP($A20,'Occupancy Raw Data'!$B$6:$BE$43,'Occupancy Raw Data'!N$1,FALSE)</f>
        <v>64.510847318870205</v>
      </c>
      <c r="I20" s="60">
        <f>VLOOKUP($A20,'Occupancy Raw Data'!$B$6:$BE$43,'Occupancy Raw Data'!O$1,FALSE)</f>
        <v>69.013507981989306</v>
      </c>
      <c r="J20" s="61">
        <f>VLOOKUP($A20,'Occupancy Raw Data'!$B$6:$BE$43,'Occupancy Raw Data'!P$1,FALSE)</f>
        <v>66.762177650429706</v>
      </c>
      <c r="K20" s="62">
        <f>VLOOKUP($A20,'Occupancy Raw Data'!$B$6:$BE$43,'Occupancy Raw Data'!R$1,FALSE)</f>
        <v>46.116211527590899</v>
      </c>
      <c r="L20" s="63"/>
      <c r="M20" s="59">
        <f>VLOOKUP($A20,'Occupancy Raw Data'!$B$6:$BE$43,'Occupancy Raw Data'!T$1,FALSE)</f>
        <v>26.338077652772</v>
      </c>
      <c r="N20" s="60">
        <f>VLOOKUP($A20,'Occupancy Raw Data'!$B$6:$BE$43,'Occupancy Raw Data'!U$1,FALSE)</f>
        <v>33.764553285985897</v>
      </c>
      <c r="O20" s="60">
        <f>VLOOKUP($A20,'Occupancy Raw Data'!$B$6:$BE$43,'Occupancy Raw Data'!V$1,FALSE)</f>
        <v>46.687238263169398</v>
      </c>
      <c r="P20" s="60">
        <f>VLOOKUP($A20,'Occupancy Raw Data'!$B$6:$BE$43,'Occupancy Raw Data'!W$1,FALSE)</f>
        <v>52.409225421579201</v>
      </c>
      <c r="Q20" s="60">
        <f>VLOOKUP($A20,'Occupancy Raw Data'!$B$6:$BE$43,'Occupancy Raw Data'!X$1,FALSE)</f>
        <v>51.061955782502501</v>
      </c>
      <c r="R20" s="61">
        <f>VLOOKUP($A20,'Occupancy Raw Data'!$B$6:$BE$43,'Occupancy Raw Data'!Y$1,FALSE)</f>
        <v>42.238984959308603</v>
      </c>
      <c r="S20" s="60">
        <f>VLOOKUP($A20,'Occupancy Raw Data'!$B$6:$BE$43,'Occupancy Raw Data'!AA$1,FALSE)</f>
        <v>22.3954123909514</v>
      </c>
      <c r="T20" s="60">
        <f>VLOOKUP($A20,'Occupancy Raw Data'!$B$6:$BE$43,'Occupancy Raw Data'!AB$1,FALSE)</f>
        <v>4.2293048632099497</v>
      </c>
      <c r="U20" s="61">
        <f>VLOOKUP($A20,'Occupancy Raw Data'!$B$6:$BE$43,'Occupancy Raw Data'!AC$1,FALSE)</f>
        <v>12.2807592662215</v>
      </c>
      <c r="V20" s="62">
        <f>VLOOKUP($A20,'Occupancy Raw Data'!$B$6:$BE$43,'Occupancy Raw Data'!AE$1,FALSE)</f>
        <v>28.101452098913001</v>
      </c>
      <c r="W20" s="63"/>
      <c r="X20" s="64">
        <f>VLOOKUP($A20,'ADR Raw Data'!$B$6:$BE$43,'ADR Raw Data'!G$1,FALSE)</f>
        <v>120.26862956810599</v>
      </c>
      <c r="Y20" s="65">
        <f>VLOOKUP($A20,'ADR Raw Data'!$B$6:$BE$43,'ADR Raw Data'!H$1,FALSE)</f>
        <v>112.192880498248</v>
      </c>
      <c r="Z20" s="65">
        <f>VLOOKUP($A20,'ADR Raw Data'!$B$6:$BE$43,'ADR Raw Data'!I$1,FALSE)</f>
        <v>114.064641182834</v>
      </c>
      <c r="AA20" s="65">
        <f>VLOOKUP($A20,'ADR Raw Data'!$B$6:$BE$43,'ADR Raw Data'!J$1,FALSE)</f>
        <v>115.300776665516</v>
      </c>
      <c r="AB20" s="65">
        <f>VLOOKUP($A20,'ADR Raw Data'!$B$6:$BE$43,'ADR Raw Data'!K$1,FALSE)</f>
        <v>121.884476131432</v>
      </c>
      <c r="AC20" s="66">
        <f>VLOOKUP($A20,'ADR Raw Data'!$B$6:$BE$43,'ADR Raw Data'!L$1,FALSE)</f>
        <v>116.871425791105</v>
      </c>
      <c r="AD20" s="65">
        <f>VLOOKUP($A20,'ADR Raw Data'!$B$6:$BE$43,'ADR Raw Data'!N$1,FALSE)</f>
        <v>155.68751057529599</v>
      </c>
      <c r="AE20" s="65">
        <f>VLOOKUP($A20,'ADR Raw Data'!$B$6:$BE$43,'ADR Raw Data'!O$1,FALSE)</f>
        <v>162.85928430209501</v>
      </c>
      <c r="AF20" s="66">
        <f>VLOOKUP($A20,'ADR Raw Data'!$B$6:$BE$43,'ADR Raw Data'!P$1,FALSE)</f>
        <v>159.394319435928</v>
      </c>
      <c r="AG20" s="67">
        <f>VLOOKUP($A20,'ADR Raw Data'!$B$6:$BE$43,'ADR Raw Data'!R$1,FALSE)</f>
        <v>134.46004057652399</v>
      </c>
      <c r="AH20" s="63"/>
      <c r="AI20" s="59">
        <f>VLOOKUP($A20,'ADR Raw Data'!$B$6:$BE$43,'ADR Raw Data'!T$1,FALSE)</f>
        <v>13.3077195562523</v>
      </c>
      <c r="AJ20" s="60">
        <f>VLOOKUP($A20,'ADR Raw Data'!$B$6:$BE$43,'ADR Raw Data'!U$1,FALSE)</f>
        <v>9.2063554116063102</v>
      </c>
      <c r="AK20" s="60">
        <f>VLOOKUP($A20,'ADR Raw Data'!$B$6:$BE$43,'ADR Raw Data'!V$1,FALSE)</f>
        <v>1.6454095696706299</v>
      </c>
      <c r="AL20" s="60">
        <f>VLOOKUP($A20,'ADR Raw Data'!$B$6:$BE$43,'ADR Raw Data'!W$1,FALSE)</f>
        <v>2.9954539058650602</v>
      </c>
      <c r="AM20" s="60">
        <f>VLOOKUP($A20,'ADR Raw Data'!$B$6:$BE$43,'ADR Raw Data'!X$1,FALSE)</f>
        <v>8.7506269469435498</v>
      </c>
      <c r="AN20" s="61">
        <f>VLOOKUP($A20,'ADR Raw Data'!$B$6:$BE$43,'ADR Raw Data'!Y$1,FALSE)</f>
        <v>7.1428807452315901</v>
      </c>
      <c r="AO20" s="60">
        <f>VLOOKUP($A20,'ADR Raw Data'!$B$6:$BE$43,'ADR Raw Data'!AA$1,FALSE)</f>
        <v>23.539668563017798</v>
      </c>
      <c r="AP20" s="60">
        <f>VLOOKUP($A20,'ADR Raw Data'!$B$6:$BE$43,'ADR Raw Data'!AB$1,FALSE)</f>
        <v>45.5963696399984</v>
      </c>
      <c r="AQ20" s="61">
        <f>VLOOKUP($A20,'ADR Raw Data'!$B$6:$BE$43,'ADR Raw Data'!AC$1,FALSE)</f>
        <v>34.925492185306098</v>
      </c>
      <c r="AR20" s="62">
        <f>VLOOKUP($A20,'ADR Raw Data'!$B$6:$BE$43,'ADR Raw Data'!AE$1,FALSE)</f>
        <v>18.620475263692601</v>
      </c>
      <c r="AS20" s="50"/>
      <c r="AT20" s="64">
        <f>VLOOKUP($A20,'RevPAR Raw Data'!$B$6:$BE$43,'RevPAR Raw Data'!G$1,FALSE)</f>
        <v>39.515194433074001</v>
      </c>
      <c r="AU20" s="65">
        <f>VLOOKUP($A20,'RevPAR Raw Data'!$B$6:$BE$43,'RevPAR Raw Data'!H$1,FALSE)</f>
        <v>39.326444262518699</v>
      </c>
      <c r="AV20" s="65">
        <f>VLOOKUP($A20,'RevPAR Raw Data'!$B$6:$BE$43,'RevPAR Raw Data'!I$1,FALSE)</f>
        <v>43.157490790012197</v>
      </c>
      <c r="AW20" s="65">
        <f>VLOOKUP($A20,'RevPAR Raw Data'!$B$6:$BE$43,'RevPAR Raw Data'!J$1,FALSE)</f>
        <v>45.575978987583497</v>
      </c>
      <c r="AX20" s="65">
        <f>VLOOKUP($A20,'RevPAR Raw Data'!$B$6:$BE$43,'RevPAR Raw Data'!K$1,FALSE)</f>
        <v>53.649791240278297</v>
      </c>
      <c r="AY20" s="66">
        <f>VLOOKUP($A20,'RevPAR Raw Data'!$B$6:$BE$43,'RevPAR Raw Data'!L$1,FALSE)</f>
        <v>44.244979942693398</v>
      </c>
      <c r="AZ20" s="65">
        <f>VLOOKUP($A20,'RevPAR Raw Data'!$B$6:$BE$43,'RevPAR Raw Data'!N$1,FALSE)</f>
        <v>100.43533224177899</v>
      </c>
      <c r="BA20" s="65">
        <f>VLOOKUP($A20,'RevPAR Raw Data'!$B$6:$BE$43,'RevPAR Raw Data'!O$1,FALSE)</f>
        <v>112.394905171237</v>
      </c>
      <c r="BB20" s="66">
        <f>VLOOKUP($A20,'RevPAR Raw Data'!$B$6:$BE$43,'RevPAR Raw Data'!P$1,FALSE)</f>
        <v>106.415118706508</v>
      </c>
      <c r="BC20" s="67">
        <f>VLOOKUP($A20,'RevPAR Raw Data'!$B$6:$BE$43,'RevPAR Raw Data'!R$1,FALSE)</f>
        <v>62.007876732354802</v>
      </c>
      <c r="BD20" s="63"/>
      <c r="BE20" s="59">
        <f>VLOOKUP($A20,'RevPAR Raw Data'!$B$6:$BE$43,'RevPAR Raw Data'!T$1,FALSE)</f>
        <v>43.150794719563201</v>
      </c>
      <c r="BF20" s="60">
        <f>VLOOKUP($A20,'RevPAR Raw Data'!$B$6:$BE$43,'RevPAR Raw Data'!U$1,FALSE)</f>
        <v>46.079393476241201</v>
      </c>
      <c r="BG20" s="60">
        <f>VLOOKUP($A20,'RevPAR Raw Data'!$B$6:$BE$43,'RevPAR Raw Data'!V$1,FALSE)</f>
        <v>49.100844119037198</v>
      </c>
      <c r="BH20" s="60">
        <f>VLOOKUP($A20,'RevPAR Raw Data'!$B$6:$BE$43,'RevPAR Raw Data'!W$1,FALSE)</f>
        <v>56.974573517368597</v>
      </c>
      <c r="BI20" s="60">
        <f>VLOOKUP($A20,'RevPAR Raw Data'!$B$6:$BE$43,'RevPAR Raw Data'!X$1,FALSE)</f>
        <v>64.280823991786093</v>
      </c>
      <c r="BJ20" s="61">
        <f>VLOOKUP($A20,'RevPAR Raw Data'!$B$6:$BE$43,'RevPAR Raw Data'!Y$1,FALSE)</f>
        <v>52.3989460281799</v>
      </c>
      <c r="BK20" s="60">
        <f>VLOOKUP($A20,'RevPAR Raw Data'!$B$6:$BE$43,'RevPAR Raw Data'!AA$1,FALSE)</f>
        <v>51.206886804120302</v>
      </c>
      <c r="BL20" s="60">
        <f>VLOOKUP($A20,'RevPAR Raw Data'!$B$6:$BE$43,'RevPAR Raw Data'!AB$1,FALSE)</f>
        <v>51.754083981839997</v>
      </c>
      <c r="BM20" s="61">
        <f>VLOOKUP($A20,'RevPAR Raw Data'!$B$6:$BE$43,'RevPAR Raw Data'!AC$1,FALSE)</f>
        <v>51.495367069348099</v>
      </c>
      <c r="BN20" s="62">
        <f>VLOOKUP($A20,'RevPAR Raw Data'!$B$6:$BE$43,'RevPAR Raw Data'!AE$1,FALSE)</f>
        <v>51.954551299422199</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43.043519439314203</v>
      </c>
      <c r="C22" s="60">
        <f>VLOOKUP($A22,'Occupancy Raw Data'!$B$6:$BE$43,'Occupancy Raw Data'!H$1,FALSE)</f>
        <v>53.262774068286198</v>
      </c>
      <c r="D22" s="60">
        <f>VLOOKUP($A22,'Occupancy Raw Data'!$B$6:$BE$43,'Occupancy Raw Data'!I$1,FALSE)</f>
        <v>54.969929440734902</v>
      </c>
      <c r="E22" s="60">
        <f>VLOOKUP($A22,'Occupancy Raw Data'!$B$6:$BE$43,'Occupancy Raw Data'!J$1,FALSE)</f>
        <v>55.583179428896102</v>
      </c>
      <c r="F22" s="60">
        <f>VLOOKUP($A22,'Occupancy Raw Data'!$B$6:$BE$43,'Occupancy Raw Data'!K$1,FALSE)</f>
        <v>57.5649950277027</v>
      </c>
      <c r="G22" s="61">
        <f>VLOOKUP($A22,'Occupancy Raw Data'!$B$6:$BE$43,'Occupancy Raw Data'!L$1,FALSE)</f>
        <v>52.884879480986797</v>
      </c>
      <c r="H22" s="60">
        <f>VLOOKUP($A22,'Occupancy Raw Data'!$B$6:$BE$43,'Occupancy Raw Data'!N$1,FALSE)</f>
        <v>69.860775678363396</v>
      </c>
      <c r="I22" s="60">
        <f>VLOOKUP($A22,'Occupancy Raw Data'!$B$6:$BE$43,'Occupancy Raw Data'!O$1,FALSE)</f>
        <v>68.383293081403593</v>
      </c>
      <c r="J22" s="61">
        <f>VLOOKUP($A22,'Occupancy Raw Data'!$B$6:$BE$43,'Occupancy Raw Data'!P$1,FALSE)</f>
        <v>69.122034379883502</v>
      </c>
      <c r="K22" s="62">
        <f>VLOOKUP($A22,'Occupancy Raw Data'!$B$6:$BE$43,'Occupancy Raw Data'!R$1,FALSE)</f>
        <v>57.524066594957297</v>
      </c>
      <c r="L22" s="63"/>
      <c r="M22" s="59">
        <f>VLOOKUP($A22,'Occupancy Raw Data'!$B$6:$BE$43,'Occupancy Raw Data'!T$1,FALSE)</f>
        <v>3.73269281139945</v>
      </c>
      <c r="N22" s="60">
        <f>VLOOKUP($A22,'Occupancy Raw Data'!$B$6:$BE$43,'Occupancy Raw Data'!U$1,FALSE)</f>
        <v>5.85029580685638</v>
      </c>
      <c r="O22" s="60">
        <f>VLOOKUP($A22,'Occupancy Raw Data'!$B$6:$BE$43,'Occupancy Raw Data'!V$1,FALSE)</f>
        <v>3.2928569304092901</v>
      </c>
      <c r="P22" s="60">
        <f>VLOOKUP($A22,'Occupancy Raw Data'!$B$6:$BE$43,'Occupancy Raw Data'!W$1,FALSE)</f>
        <v>4.4975939767021504</v>
      </c>
      <c r="Q22" s="60">
        <f>VLOOKUP($A22,'Occupancy Raw Data'!$B$6:$BE$43,'Occupancy Raw Data'!X$1,FALSE)</f>
        <v>7.6002924377540397</v>
      </c>
      <c r="R22" s="61">
        <f>VLOOKUP($A22,'Occupancy Raw Data'!$B$6:$BE$43,'Occupancy Raw Data'!Y$1,FALSE)</f>
        <v>5.0466349173056697</v>
      </c>
      <c r="S22" s="60">
        <f>VLOOKUP($A22,'Occupancy Raw Data'!$B$6:$BE$43,'Occupancy Raw Data'!AA$1,FALSE)</f>
        <v>7.0289928982492702</v>
      </c>
      <c r="T22" s="60">
        <f>VLOOKUP($A22,'Occupancy Raw Data'!$B$6:$BE$43,'Occupancy Raw Data'!AB$1,FALSE)</f>
        <v>0.13987936870054901</v>
      </c>
      <c r="U22" s="61">
        <f>VLOOKUP($A22,'Occupancy Raw Data'!$B$6:$BE$43,'Occupancy Raw Data'!AC$1,FALSE)</f>
        <v>3.5066782187478802</v>
      </c>
      <c r="V22" s="62">
        <f>VLOOKUP($A22,'Occupancy Raw Data'!$B$6:$BE$43,'Occupancy Raw Data'!AE$1,FALSE)</f>
        <v>4.5127981275002798</v>
      </c>
      <c r="W22" s="63"/>
      <c r="X22" s="64">
        <f>VLOOKUP($A22,'ADR Raw Data'!$B$6:$BE$43,'ADR Raw Data'!G$1,FALSE)</f>
        <v>93.613837834864398</v>
      </c>
      <c r="Y22" s="65">
        <f>VLOOKUP($A22,'ADR Raw Data'!$B$6:$BE$43,'ADR Raw Data'!H$1,FALSE)</f>
        <v>94.272935230051104</v>
      </c>
      <c r="Z22" s="65">
        <f>VLOOKUP($A22,'ADR Raw Data'!$B$6:$BE$43,'ADR Raw Data'!I$1,FALSE)</f>
        <v>97.141541523087497</v>
      </c>
      <c r="AA22" s="65">
        <f>VLOOKUP($A22,'ADR Raw Data'!$B$6:$BE$43,'ADR Raw Data'!J$1,FALSE)</f>
        <v>96.081959020234194</v>
      </c>
      <c r="AB22" s="65">
        <f>VLOOKUP($A22,'ADR Raw Data'!$B$6:$BE$43,'ADR Raw Data'!K$1,FALSE)</f>
        <v>100.852288088186</v>
      </c>
      <c r="AC22" s="66">
        <f>VLOOKUP($A22,'ADR Raw Data'!$B$6:$BE$43,'ADR Raw Data'!L$1,FALSE)</f>
        <v>96.574572024678304</v>
      </c>
      <c r="AD22" s="65">
        <f>VLOOKUP($A22,'ADR Raw Data'!$B$6:$BE$43,'ADR Raw Data'!N$1,FALSE)</f>
        <v>120.495002135231</v>
      </c>
      <c r="AE22" s="65">
        <f>VLOOKUP($A22,'ADR Raw Data'!$B$6:$BE$43,'ADR Raw Data'!O$1,FALSE)</f>
        <v>120.637318236903</v>
      </c>
      <c r="AF22" s="66">
        <f>VLOOKUP($A22,'ADR Raw Data'!$B$6:$BE$43,'ADR Raw Data'!P$1,FALSE)</f>
        <v>120.565399684855</v>
      </c>
      <c r="AG22" s="67">
        <f>VLOOKUP($A22,'ADR Raw Data'!$B$6:$BE$43,'ADR Raw Data'!R$1,FALSE)</f>
        <v>104.81109886336201</v>
      </c>
      <c r="AH22" s="63"/>
      <c r="AI22" s="59">
        <f>VLOOKUP($A22,'ADR Raw Data'!$B$6:$BE$43,'ADR Raw Data'!T$1,FALSE)</f>
        <v>18.043406179765199</v>
      </c>
      <c r="AJ22" s="60">
        <f>VLOOKUP($A22,'ADR Raw Data'!$B$6:$BE$43,'ADR Raw Data'!U$1,FALSE)</f>
        <v>18.0198942237285</v>
      </c>
      <c r="AK22" s="60">
        <f>VLOOKUP($A22,'ADR Raw Data'!$B$6:$BE$43,'ADR Raw Data'!V$1,FALSE)</f>
        <v>20.949106268720499</v>
      </c>
      <c r="AL22" s="60">
        <f>VLOOKUP($A22,'ADR Raw Data'!$B$6:$BE$43,'ADR Raw Data'!W$1,FALSE)</f>
        <v>19.698223687274201</v>
      </c>
      <c r="AM22" s="60">
        <f>VLOOKUP($A22,'ADR Raw Data'!$B$6:$BE$43,'ADR Raw Data'!X$1,FALSE)</f>
        <v>22.6774218419006</v>
      </c>
      <c r="AN22" s="61">
        <f>VLOOKUP($A22,'ADR Raw Data'!$B$6:$BE$43,'ADR Raw Data'!Y$1,FALSE)</f>
        <v>20.036097964403702</v>
      </c>
      <c r="AO22" s="60">
        <f>VLOOKUP($A22,'ADR Raw Data'!$B$6:$BE$43,'ADR Raw Data'!AA$1,FALSE)</f>
        <v>31.219170282151701</v>
      </c>
      <c r="AP22" s="60">
        <f>VLOOKUP($A22,'ADR Raw Data'!$B$6:$BE$43,'ADR Raw Data'!AB$1,FALSE)</f>
        <v>25.1338406322919</v>
      </c>
      <c r="AQ22" s="61">
        <f>VLOOKUP($A22,'ADR Raw Data'!$B$6:$BE$43,'ADR Raw Data'!AC$1,FALSE)</f>
        <v>28.031363060789701</v>
      </c>
      <c r="AR22" s="62">
        <f>VLOOKUP($A22,'ADR Raw Data'!$B$6:$BE$43,'ADR Raw Data'!AE$1,FALSE)</f>
        <v>23.0051972920206</v>
      </c>
      <c r="AS22" s="50"/>
      <c r="AT22" s="64">
        <f>VLOOKUP($A22,'RevPAR Raw Data'!$B$6:$BE$43,'RevPAR Raw Data'!G$1,FALSE)</f>
        <v>40.294690486337998</v>
      </c>
      <c r="AU22" s="65">
        <f>VLOOKUP($A22,'RevPAR Raw Data'!$B$6:$BE$43,'RevPAR Raw Data'!H$1,FALSE)</f>
        <v>50.212380499123903</v>
      </c>
      <c r="AV22" s="65">
        <f>VLOOKUP($A22,'RevPAR Raw Data'!$B$6:$BE$43,'RevPAR Raw Data'!I$1,FALSE)</f>
        <v>53.398636832883398</v>
      </c>
      <c r="AW22" s="65">
        <f>VLOOKUP($A22,'RevPAR Raw Data'!$B$6:$BE$43,'RevPAR Raw Data'!J$1,FALSE)</f>
        <v>53.405407681015198</v>
      </c>
      <c r="AX22" s="65">
        <f>VLOOKUP($A22,'RevPAR Raw Data'!$B$6:$BE$43,'RevPAR Raw Data'!K$1,FALSE)</f>
        <v>58.055614623289202</v>
      </c>
      <c r="AY22" s="66">
        <f>VLOOKUP($A22,'RevPAR Raw Data'!$B$6:$BE$43,'RevPAR Raw Data'!L$1,FALSE)</f>
        <v>51.073346024529897</v>
      </c>
      <c r="AZ22" s="65">
        <f>VLOOKUP($A22,'RevPAR Raw Data'!$B$6:$BE$43,'RevPAR Raw Data'!N$1,FALSE)</f>
        <v>84.178743145333101</v>
      </c>
      <c r="BA22" s="65">
        <f>VLOOKUP($A22,'RevPAR Raw Data'!$B$6:$BE$43,'RevPAR Raw Data'!O$1,FALSE)</f>
        <v>82.495770895486999</v>
      </c>
      <c r="BB22" s="66">
        <f>VLOOKUP($A22,'RevPAR Raw Data'!$B$6:$BE$43,'RevPAR Raw Data'!P$1,FALSE)</f>
        <v>83.337257020409993</v>
      </c>
      <c r="BC22" s="67">
        <f>VLOOKUP($A22,'RevPAR Raw Data'!$B$6:$BE$43,'RevPAR Raw Data'!R$1,FALSE)</f>
        <v>60.291606309067099</v>
      </c>
      <c r="BD22" s="63"/>
      <c r="BE22" s="59">
        <f>VLOOKUP($A22,'RevPAR Raw Data'!$B$6:$BE$43,'RevPAR Raw Data'!T$1,FALSE)</f>
        <v>22.4496039165683</v>
      </c>
      <c r="BF22" s="60">
        <f>VLOOKUP($A22,'RevPAR Raw Data'!$B$6:$BE$43,'RevPAR Raw Data'!U$1,FALSE)</f>
        <v>24.924407146755598</v>
      </c>
      <c r="BG22" s="60">
        <f>VLOOKUP($A22,'RevPAR Raw Data'!$B$6:$BE$43,'RevPAR Raw Data'!V$1,FALSE)</f>
        <v>24.931787296758099</v>
      </c>
      <c r="BH22" s="60">
        <f>VLOOKUP($A22,'RevPAR Raw Data'!$B$6:$BE$43,'RevPAR Raw Data'!W$1,FALSE)</f>
        <v>25.081763786052498</v>
      </c>
      <c r="BI22" s="60">
        <f>VLOOKUP($A22,'RevPAR Raw Data'!$B$6:$BE$43,'RevPAR Raw Data'!X$1,FALSE)</f>
        <v>32.001264656982201</v>
      </c>
      <c r="BJ22" s="61">
        <f>VLOOKUP($A22,'RevPAR Raw Data'!$B$6:$BE$43,'RevPAR Raw Data'!Y$1,FALSE)</f>
        <v>26.093881597646501</v>
      </c>
      <c r="BK22" s="60">
        <f>VLOOKUP($A22,'RevPAR Raw Data'!$B$6:$BE$43,'RevPAR Raw Data'!AA$1,FALSE)</f>
        <v>40.442556442425797</v>
      </c>
      <c r="BL22" s="60">
        <f>VLOOKUP($A22,'RevPAR Raw Data'!$B$6:$BE$43,'RevPAR Raw Data'!AB$1,FALSE)</f>
        <v>25.308877058599101</v>
      </c>
      <c r="BM22" s="61">
        <f>VLOOKUP($A22,'RevPAR Raw Data'!$B$6:$BE$43,'RevPAR Raw Data'!AC$1,FALSE)</f>
        <v>32.521010982408399</v>
      </c>
      <c r="BN22" s="62">
        <f>VLOOKUP($A22,'RevPAR Raw Data'!$B$6:$BE$43,'RevPAR Raw Data'!AE$1,FALSE)</f>
        <v>28.556173532142999</v>
      </c>
    </row>
    <row r="23" spans="1:66" x14ac:dyDescent="0.35">
      <c r="A23" s="78" t="s">
        <v>71</v>
      </c>
      <c r="B23" s="59">
        <f>VLOOKUP($A23,'Occupancy Raw Data'!$B$6:$BE$43,'Occupancy Raw Data'!G$1,FALSE)</f>
        <v>41.620491374803898</v>
      </c>
      <c r="C23" s="60">
        <f>VLOOKUP($A23,'Occupancy Raw Data'!$B$6:$BE$43,'Occupancy Raw Data'!H$1,FALSE)</f>
        <v>52.415054887610999</v>
      </c>
      <c r="D23" s="60">
        <f>VLOOKUP($A23,'Occupancy Raw Data'!$B$6:$BE$43,'Occupancy Raw Data'!I$1,FALSE)</f>
        <v>52.770517511761597</v>
      </c>
      <c r="E23" s="60">
        <f>VLOOKUP($A23,'Occupancy Raw Data'!$B$6:$BE$43,'Occupancy Raw Data'!J$1,FALSE)</f>
        <v>53.084161003659098</v>
      </c>
      <c r="F23" s="60">
        <f>VLOOKUP($A23,'Occupancy Raw Data'!$B$6:$BE$43,'Occupancy Raw Data'!K$1,FALSE)</f>
        <v>53.136434918975397</v>
      </c>
      <c r="G23" s="61">
        <f>VLOOKUP($A23,'Occupancy Raw Data'!$B$6:$BE$43,'Occupancy Raw Data'!L$1,FALSE)</f>
        <v>50.605331939362202</v>
      </c>
      <c r="H23" s="60">
        <f>VLOOKUP($A23,'Occupancy Raw Data'!$B$6:$BE$43,'Occupancy Raw Data'!N$1,FALSE)</f>
        <v>64.5269210663878</v>
      </c>
      <c r="I23" s="60">
        <f>VLOOKUP($A23,'Occupancy Raw Data'!$B$6:$BE$43,'Occupancy Raw Data'!O$1,FALSE)</f>
        <v>66.790381599581806</v>
      </c>
      <c r="J23" s="61">
        <f>VLOOKUP($A23,'Occupancy Raw Data'!$B$6:$BE$43,'Occupancy Raw Data'!P$1,FALSE)</f>
        <v>65.658651332984803</v>
      </c>
      <c r="K23" s="62">
        <f>VLOOKUP($A23,'Occupancy Raw Data'!$B$6:$BE$43,'Occupancy Raw Data'!R$1,FALSE)</f>
        <v>54.906280337540103</v>
      </c>
      <c r="L23" s="63"/>
      <c r="M23" s="59">
        <f>VLOOKUP($A23,'Occupancy Raw Data'!$B$6:$BE$43,'Occupancy Raw Data'!T$1,FALSE)</f>
        <v>3.5882915512430502</v>
      </c>
      <c r="N23" s="60">
        <f>VLOOKUP($A23,'Occupancy Raw Data'!$B$6:$BE$43,'Occupancy Raw Data'!U$1,FALSE)</f>
        <v>4.8079375861834102</v>
      </c>
      <c r="O23" s="60">
        <f>VLOOKUP($A23,'Occupancy Raw Data'!$B$6:$BE$43,'Occupancy Raw Data'!V$1,FALSE)</f>
        <v>-0.836320302883232</v>
      </c>
      <c r="P23" s="60">
        <f>VLOOKUP($A23,'Occupancy Raw Data'!$B$6:$BE$43,'Occupancy Raw Data'!W$1,FALSE)</f>
        <v>-0.99474094918251399</v>
      </c>
      <c r="Q23" s="60">
        <f>VLOOKUP($A23,'Occupancy Raw Data'!$B$6:$BE$43,'Occupancy Raw Data'!X$1,FALSE)</f>
        <v>2.3641071266416098</v>
      </c>
      <c r="R23" s="61">
        <f>VLOOKUP($A23,'Occupancy Raw Data'!$B$6:$BE$43,'Occupancy Raw Data'!Y$1,FALSE)</f>
        <v>1.6450259528194899</v>
      </c>
      <c r="S23" s="60">
        <f>VLOOKUP($A23,'Occupancy Raw Data'!$B$6:$BE$43,'Occupancy Raw Data'!AA$1,FALSE)</f>
        <v>1.2930696158789401</v>
      </c>
      <c r="T23" s="60">
        <f>VLOOKUP($A23,'Occupancy Raw Data'!$B$6:$BE$43,'Occupancy Raw Data'!AB$1,FALSE)</f>
        <v>1.73789859702673</v>
      </c>
      <c r="U23" s="61">
        <f>VLOOKUP($A23,'Occupancy Raw Data'!$B$6:$BE$43,'Occupancy Raw Data'!AC$1,FALSE)</f>
        <v>1.51883059972829</v>
      </c>
      <c r="V23" s="62">
        <f>VLOOKUP($A23,'Occupancy Raw Data'!$B$6:$BE$43,'Occupancy Raw Data'!AE$1,FALSE)</f>
        <v>1.60187400882843</v>
      </c>
      <c r="W23" s="63"/>
      <c r="X23" s="64">
        <f>VLOOKUP($A23,'ADR Raw Data'!$B$6:$BE$43,'ADR Raw Data'!G$1,FALSE)</f>
        <v>91.759523988947507</v>
      </c>
      <c r="Y23" s="65">
        <f>VLOOKUP($A23,'ADR Raw Data'!$B$6:$BE$43,'ADR Raw Data'!H$1,FALSE)</f>
        <v>91.181526877430898</v>
      </c>
      <c r="Z23" s="65">
        <f>VLOOKUP($A23,'ADR Raw Data'!$B$6:$BE$43,'ADR Raw Data'!I$1,FALSE)</f>
        <v>93.518176324913298</v>
      </c>
      <c r="AA23" s="65">
        <f>VLOOKUP($A23,'ADR Raw Data'!$B$6:$BE$43,'ADR Raw Data'!J$1,FALSE)</f>
        <v>92.0509158050221</v>
      </c>
      <c r="AB23" s="65">
        <f>VLOOKUP($A23,'ADR Raw Data'!$B$6:$BE$43,'ADR Raw Data'!K$1,FALSE)</f>
        <v>97.280363010329495</v>
      </c>
      <c r="AC23" s="66">
        <f>VLOOKUP($A23,'ADR Raw Data'!$B$6:$BE$43,'ADR Raw Data'!L$1,FALSE)</f>
        <v>93.227097553921098</v>
      </c>
      <c r="AD23" s="65">
        <f>VLOOKUP($A23,'ADR Raw Data'!$B$6:$BE$43,'ADR Raw Data'!N$1,FALSE)</f>
        <v>113.425905703175</v>
      </c>
      <c r="AE23" s="65">
        <f>VLOOKUP($A23,'ADR Raw Data'!$B$6:$BE$43,'ADR Raw Data'!O$1,FALSE)</f>
        <v>113.276748845581</v>
      </c>
      <c r="AF23" s="66">
        <f>VLOOKUP($A23,'ADR Raw Data'!$B$6:$BE$43,'ADR Raw Data'!P$1,FALSE)</f>
        <v>113.35004179769901</v>
      </c>
      <c r="AG23" s="67">
        <f>VLOOKUP($A23,'ADR Raw Data'!$B$6:$BE$43,'ADR Raw Data'!R$1,FALSE)</f>
        <v>100.10242543352599</v>
      </c>
      <c r="AH23" s="63"/>
      <c r="AI23" s="59">
        <f>VLOOKUP($A23,'ADR Raw Data'!$B$6:$BE$43,'ADR Raw Data'!T$1,FALSE)</f>
        <v>15.775009996291701</v>
      </c>
      <c r="AJ23" s="60">
        <f>VLOOKUP($A23,'ADR Raw Data'!$B$6:$BE$43,'ADR Raw Data'!U$1,FALSE)</f>
        <v>13.8784090718522</v>
      </c>
      <c r="AK23" s="60">
        <f>VLOOKUP($A23,'ADR Raw Data'!$B$6:$BE$43,'ADR Raw Data'!V$1,FALSE)</f>
        <v>15.916815253963501</v>
      </c>
      <c r="AL23" s="60">
        <f>VLOOKUP($A23,'ADR Raw Data'!$B$6:$BE$43,'ADR Raw Data'!W$1,FALSE)</f>
        <v>14.5833986970759</v>
      </c>
      <c r="AM23" s="60">
        <f>VLOOKUP($A23,'ADR Raw Data'!$B$6:$BE$43,'ADR Raw Data'!X$1,FALSE)</f>
        <v>17.806838024849402</v>
      </c>
      <c r="AN23" s="61">
        <f>VLOOKUP($A23,'ADR Raw Data'!$B$6:$BE$43,'ADR Raw Data'!Y$1,FALSE)</f>
        <v>15.5974151163814</v>
      </c>
      <c r="AO23" s="60">
        <f>VLOOKUP($A23,'ADR Raw Data'!$B$6:$BE$43,'ADR Raw Data'!AA$1,FALSE)</f>
        <v>22.763195904950798</v>
      </c>
      <c r="AP23" s="60">
        <f>VLOOKUP($A23,'ADR Raw Data'!$B$6:$BE$43,'ADR Raw Data'!AB$1,FALSE)</f>
        <v>16.060915858255498</v>
      </c>
      <c r="AQ23" s="61">
        <f>VLOOKUP($A23,'ADR Raw Data'!$B$6:$BE$43,'ADR Raw Data'!AC$1,FALSE)</f>
        <v>19.269678588561899</v>
      </c>
      <c r="AR23" s="62">
        <f>VLOOKUP($A23,'ADR Raw Data'!$B$6:$BE$43,'ADR Raw Data'!AE$1,FALSE)</f>
        <v>16.985507585356999</v>
      </c>
      <c r="AS23" s="50"/>
      <c r="AT23" s="64">
        <f>VLOOKUP($A23,'RevPAR Raw Data'!$B$6:$BE$43,'RevPAR Raw Data'!G$1,FALSE)</f>
        <v>38.190764767380998</v>
      </c>
      <c r="AU23" s="65">
        <f>VLOOKUP($A23,'RevPAR Raw Data'!$B$6:$BE$43,'RevPAR Raw Data'!H$1,FALSE)</f>
        <v>47.792847360167201</v>
      </c>
      <c r="AV23" s="65">
        <f>VLOOKUP($A23,'RevPAR Raw Data'!$B$6:$BE$43,'RevPAR Raw Data'!I$1,FALSE)</f>
        <v>49.350025614218502</v>
      </c>
      <c r="AW23" s="65">
        <f>VLOOKUP($A23,'RevPAR Raw Data'!$B$6:$BE$43,'RevPAR Raw Data'!J$1,FALSE)</f>
        <v>48.864456351280701</v>
      </c>
      <c r="AX23" s="65">
        <f>VLOOKUP($A23,'RevPAR Raw Data'!$B$6:$BE$43,'RevPAR Raw Data'!K$1,FALSE)</f>
        <v>51.691316779926801</v>
      </c>
      <c r="AY23" s="66">
        <f>VLOOKUP($A23,'RevPAR Raw Data'!$B$6:$BE$43,'RevPAR Raw Data'!L$1,FALSE)</f>
        <v>47.177882174594799</v>
      </c>
      <c r="AZ23" s="65">
        <f>VLOOKUP($A23,'RevPAR Raw Data'!$B$6:$BE$43,'RevPAR Raw Data'!N$1,FALSE)</f>
        <v>73.190244641923599</v>
      </c>
      <c r="BA23" s="65">
        <f>VLOOKUP($A23,'RevPAR Raw Data'!$B$6:$BE$43,'RevPAR Raw Data'!O$1,FALSE)</f>
        <v>75.657972817564001</v>
      </c>
      <c r="BB23" s="66">
        <f>VLOOKUP($A23,'RevPAR Raw Data'!$B$6:$BE$43,'RevPAR Raw Data'!P$1,FALSE)</f>
        <v>74.424108729743807</v>
      </c>
      <c r="BC23" s="67">
        <f>VLOOKUP($A23,'RevPAR Raw Data'!$B$6:$BE$43,'RevPAR Raw Data'!R$1,FALSE)</f>
        <v>54.962518333208799</v>
      </c>
      <c r="BD23" s="63"/>
      <c r="BE23" s="59">
        <f>VLOOKUP($A23,'RevPAR Raw Data'!$B$6:$BE$43,'RevPAR Raw Data'!T$1,FALSE)</f>
        <v>19.929354898439499</v>
      </c>
      <c r="BF23" s="60">
        <f>VLOOKUP($A23,'RevPAR Raw Data'!$B$6:$BE$43,'RevPAR Raw Data'!U$1,FALSE)</f>
        <v>19.353611904165501</v>
      </c>
      <c r="BG23" s="60">
        <f>VLOOKUP($A23,'RevPAR Raw Data'!$B$6:$BE$43,'RevPAR Raw Data'!V$1,FALSE)</f>
        <v>14.947379393539</v>
      </c>
      <c r="BH23" s="60">
        <f>VLOOKUP($A23,'RevPAR Raw Data'!$B$6:$BE$43,'RevPAR Raw Data'!W$1,FALSE)</f>
        <v>13.443590709271</v>
      </c>
      <c r="BI23" s="60">
        <f>VLOOKUP($A23,'RevPAR Raw Data'!$B$6:$BE$43,'RevPAR Raw Data'!X$1,FALSE)</f>
        <v>20.591917878265999</v>
      </c>
      <c r="BJ23" s="61">
        <f>VLOOKUP($A23,'RevPAR Raw Data'!$B$6:$BE$43,'RevPAR Raw Data'!Y$1,FALSE)</f>
        <v>17.499022595834401</v>
      </c>
      <c r="BK23" s="60">
        <f>VLOOKUP($A23,'RevPAR Raw Data'!$B$6:$BE$43,'RevPAR Raw Data'!AA$1,FALSE)</f>
        <v>24.350609490679599</v>
      </c>
      <c r="BL23" s="60">
        <f>VLOOKUP($A23,'RevPAR Raw Data'!$B$6:$BE$43,'RevPAR Raw Data'!AB$1,FALSE)</f>
        <v>18.077936886652498</v>
      </c>
      <c r="BM23" s="61">
        <f>VLOOKUP($A23,'RevPAR Raw Data'!$B$6:$BE$43,'RevPAR Raw Data'!AC$1,FALSE)</f>
        <v>21.0811829631626</v>
      </c>
      <c r="BN23" s="62">
        <f>VLOOKUP($A23,'RevPAR Raw Data'!$B$6:$BE$43,'RevPAR Raw Data'!AE$1,FALSE)</f>
        <v>18.859468025462899</v>
      </c>
    </row>
    <row r="24" spans="1:66" x14ac:dyDescent="0.35">
      <c r="A24" s="78" t="s">
        <v>53</v>
      </c>
      <c r="B24" s="59">
        <f>VLOOKUP($A24,'Occupancy Raw Data'!$B$6:$BE$43,'Occupancy Raw Data'!G$1,FALSE)</f>
        <v>42.115971515768003</v>
      </c>
      <c r="C24" s="60">
        <f>VLOOKUP($A24,'Occupancy Raw Data'!$B$6:$BE$43,'Occupancy Raw Data'!H$1,FALSE)</f>
        <v>60.630722278738503</v>
      </c>
      <c r="D24" s="60">
        <f>VLOOKUP($A24,'Occupancy Raw Data'!$B$6:$BE$43,'Occupancy Raw Data'!I$1,FALSE)</f>
        <v>62.936588674126803</v>
      </c>
      <c r="E24" s="60">
        <f>VLOOKUP($A24,'Occupancy Raw Data'!$B$6:$BE$43,'Occupancy Raw Data'!J$1,FALSE)</f>
        <v>59.511698880976603</v>
      </c>
      <c r="F24" s="60">
        <f>VLOOKUP($A24,'Occupancy Raw Data'!$B$6:$BE$43,'Occupancy Raw Data'!K$1,FALSE)</f>
        <v>59.477789081044399</v>
      </c>
      <c r="G24" s="61">
        <f>VLOOKUP($A24,'Occupancy Raw Data'!$B$6:$BE$43,'Occupancy Raw Data'!L$1,FALSE)</f>
        <v>56.934554086130802</v>
      </c>
      <c r="H24" s="60">
        <f>VLOOKUP($A24,'Occupancy Raw Data'!$B$6:$BE$43,'Occupancy Raw Data'!N$1,FALSE)</f>
        <v>67.378772465242406</v>
      </c>
      <c r="I24" s="60">
        <f>VLOOKUP($A24,'Occupancy Raw Data'!$B$6:$BE$43,'Occupancy Raw Data'!O$1,FALSE)</f>
        <v>61.7836554764326</v>
      </c>
      <c r="J24" s="61">
        <f>VLOOKUP($A24,'Occupancy Raw Data'!$B$6:$BE$43,'Occupancy Raw Data'!P$1,FALSE)</f>
        <v>64.581213970837496</v>
      </c>
      <c r="K24" s="62">
        <f>VLOOKUP($A24,'Occupancy Raw Data'!$B$6:$BE$43,'Occupancy Raw Data'!R$1,FALSE)</f>
        <v>59.119314053189903</v>
      </c>
      <c r="L24" s="63"/>
      <c r="M24" s="59">
        <f>VLOOKUP($A24,'Occupancy Raw Data'!$B$6:$BE$43,'Occupancy Raw Data'!T$1,FALSE)</f>
        <v>12.024602575582101</v>
      </c>
      <c r="N24" s="60">
        <f>VLOOKUP($A24,'Occupancy Raw Data'!$B$6:$BE$43,'Occupancy Raw Data'!U$1,FALSE)</f>
        <v>21.345537098779101</v>
      </c>
      <c r="O24" s="60">
        <f>VLOOKUP($A24,'Occupancy Raw Data'!$B$6:$BE$43,'Occupancy Raw Data'!V$1,FALSE)</f>
        <v>18.328986914351699</v>
      </c>
      <c r="P24" s="60">
        <f>VLOOKUP($A24,'Occupancy Raw Data'!$B$6:$BE$43,'Occupancy Raw Data'!W$1,FALSE)</f>
        <v>10.0966429298067</v>
      </c>
      <c r="Q24" s="60">
        <f>VLOOKUP($A24,'Occupancy Raw Data'!$B$6:$BE$43,'Occupancy Raw Data'!X$1,FALSE)</f>
        <v>6.0895545660656296</v>
      </c>
      <c r="R24" s="61">
        <f>VLOOKUP($A24,'Occupancy Raw Data'!$B$6:$BE$43,'Occupancy Raw Data'!Y$1,FALSE)</f>
        <v>13.4759137379652</v>
      </c>
      <c r="S24" s="60">
        <f>VLOOKUP($A24,'Occupancy Raw Data'!$B$6:$BE$43,'Occupancy Raw Data'!AA$1,FALSE)</f>
        <v>5.5673926898424098</v>
      </c>
      <c r="T24" s="60">
        <f>VLOOKUP($A24,'Occupancy Raw Data'!$B$6:$BE$43,'Occupancy Raw Data'!AB$1,FALSE)</f>
        <v>-4.4951099598367703</v>
      </c>
      <c r="U24" s="61">
        <f>VLOOKUP($A24,'Occupancy Raw Data'!$B$6:$BE$43,'Occupancy Raw Data'!AC$1,FALSE)</f>
        <v>0.50222891336599196</v>
      </c>
      <c r="V24" s="62">
        <f>VLOOKUP($A24,'Occupancy Raw Data'!$B$6:$BE$43,'Occupancy Raw Data'!AE$1,FALSE)</f>
        <v>9.0810468994924793</v>
      </c>
      <c r="W24" s="63"/>
      <c r="X24" s="64">
        <f>VLOOKUP($A24,'ADR Raw Data'!$B$6:$BE$43,'ADR Raw Data'!G$1,FALSE)</f>
        <v>95.392149758454096</v>
      </c>
      <c r="Y24" s="65">
        <f>VLOOKUP($A24,'ADR Raw Data'!$B$6:$BE$43,'ADR Raw Data'!H$1,FALSE)</f>
        <v>102.763501118568</v>
      </c>
      <c r="Z24" s="65">
        <f>VLOOKUP($A24,'ADR Raw Data'!$B$6:$BE$43,'ADR Raw Data'!I$1,FALSE)</f>
        <v>104.049698275862</v>
      </c>
      <c r="AA24" s="65">
        <f>VLOOKUP($A24,'ADR Raw Data'!$B$6:$BE$43,'ADR Raw Data'!J$1,FALSE)</f>
        <v>102.961829059829</v>
      </c>
      <c r="AB24" s="65">
        <f>VLOOKUP($A24,'ADR Raw Data'!$B$6:$BE$43,'ADR Raw Data'!K$1,FALSE)</f>
        <v>101.88810148232599</v>
      </c>
      <c r="AC24" s="66">
        <f>VLOOKUP($A24,'ADR Raw Data'!$B$6:$BE$43,'ADR Raw Data'!L$1,FALSE)</f>
        <v>101.81586301369801</v>
      </c>
      <c r="AD24" s="65">
        <f>VLOOKUP($A24,'ADR Raw Data'!$B$6:$BE$43,'ADR Raw Data'!N$1,FALSE)</f>
        <v>116.011097131353</v>
      </c>
      <c r="AE24" s="65">
        <f>VLOOKUP($A24,'ADR Raw Data'!$B$6:$BE$43,'ADR Raw Data'!O$1,FALSE)</f>
        <v>113.160883644346</v>
      </c>
      <c r="AF24" s="66">
        <f>VLOOKUP($A24,'ADR Raw Data'!$B$6:$BE$43,'ADR Raw Data'!P$1,FALSE)</f>
        <v>114.647723812024</v>
      </c>
      <c r="AG24" s="67">
        <f>VLOOKUP($A24,'ADR Raw Data'!$B$6:$BE$43,'ADR Raw Data'!R$1,FALSE)</f>
        <v>105.82082513929799</v>
      </c>
      <c r="AH24" s="63"/>
      <c r="AI24" s="59">
        <f>VLOOKUP($A24,'ADR Raw Data'!$B$6:$BE$43,'ADR Raw Data'!T$1,FALSE)</f>
        <v>13.481410886339001</v>
      </c>
      <c r="AJ24" s="60">
        <f>VLOOKUP($A24,'ADR Raw Data'!$B$6:$BE$43,'ADR Raw Data'!U$1,FALSE)</f>
        <v>18.825656189817099</v>
      </c>
      <c r="AK24" s="60">
        <f>VLOOKUP($A24,'ADR Raw Data'!$B$6:$BE$43,'ADR Raw Data'!V$1,FALSE)</f>
        <v>18.446899635535299</v>
      </c>
      <c r="AL24" s="60">
        <f>VLOOKUP($A24,'ADR Raw Data'!$B$6:$BE$43,'ADR Raw Data'!W$1,FALSE)</f>
        <v>18.0579350543047</v>
      </c>
      <c r="AM24" s="60">
        <f>VLOOKUP($A24,'ADR Raw Data'!$B$6:$BE$43,'ADR Raw Data'!X$1,FALSE)</f>
        <v>14.833483002510199</v>
      </c>
      <c r="AN24" s="61">
        <f>VLOOKUP($A24,'ADR Raw Data'!$B$6:$BE$43,'ADR Raw Data'!Y$1,FALSE)</f>
        <v>16.939312579060498</v>
      </c>
      <c r="AO24" s="60">
        <f>VLOOKUP($A24,'ADR Raw Data'!$B$6:$BE$43,'ADR Raw Data'!AA$1,FALSE)</f>
        <v>24.114832128579401</v>
      </c>
      <c r="AP24" s="60">
        <f>VLOOKUP($A24,'ADR Raw Data'!$B$6:$BE$43,'ADR Raw Data'!AB$1,FALSE)</f>
        <v>16.570595413269299</v>
      </c>
      <c r="AQ24" s="61">
        <f>VLOOKUP($A24,'ADR Raw Data'!$B$6:$BE$43,'ADR Raw Data'!AC$1,FALSE)</f>
        <v>20.320819639821501</v>
      </c>
      <c r="AR24" s="62">
        <f>VLOOKUP($A24,'ADR Raw Data'!$B$6:$BE$43,'ADR Raw Data'!AE$1,FALSE)</f>
        <v>17.7736071043443</v>
      </c>
      <c r="AS24" s="50"/>
      <c r="AT24" s="64">
        <f>VLOOKUP($A24,'RevPAR Raw Data'!$B$6:$BE$43,'RevPAR Raw Data'!G$1,FALSE)</f>
        <v>40.175330620549303</v>
      </c>
      <c r="AU24" s="65">
        <f>VLOOKUP($A24,'RevPAR Raw Data'!$B$6:$BE$43,'RevPAR Raw Data'!H$1,FALSE)</f>
        <v>62.306252967107397</v>
      </c>
      <c r="AV24" s="65">
        <f>VLOOKUP($A24,'RevPAR Raw Data'!$B$6:$BE$43,'RevPAR Raw Data'!I$1,FALSE)</f>
        <v>65.485330620549306</v>
      </c>
      <c r="AW24" s="65">
        <f>VLOOKUP($A24,'RevPAR Raw Data'!$B$6:$BE$43,'RevPAR Raw Data'!J$1,FALSE)</f>
        <v>61.274333672431297</v>
      </c>
      <c r="AX24" s="65">
        <f>VLOOKUP($A24,'RevPAR Raw Data'!$B$6:$BE$43,'RevPAR Raw Data'!K$1,FALSE)</f>
        <v>60.6007900983384</v>
      </c>
      <c r="AY24" s="66">
        <f>VLOOKUP($A24,'RevPAR Raw Data'!$B$6:$BE$43,'RevPAR Raw Data'!L$1,FALSE)</f>
        <v>57.968407595795099</v>
      </c>
      <c r="AZ24" s="65">
        <f>VLOOKUP($A24,'RevPAR Raw Data'!$B$6:$BE$43,'RevPAR Raw Data'!N$1,FALSE)</f>
        <v>78.166853170566199</v>
      </c>
      <c r="BA24" s="65">
        <f>VLOOKUP($A24,'RevPAR Raw Data'!$B$6:$BE$43,'RevPAR Raw Data'!O$1,FALSE)</f>
        <v>69.914930484910101</v>
      </c>
      <c r="BB24" s="66">
        <f>VLOOKUP($A24,'RevPAR Raw Data'!$B$6:$BE$43,'RevPAR Raw Data'!P$1,FALSE)</f>
        <v>74.040891827738207</v>
      </c>
      <c r="BC24" s="67">
        <f>VLOOKUP($A24,'RevPAR Raw Data'!$B$6:$BE$43,'RevPAR Raw Data'!R$1,FALSE)</f>
        <v>62.560545947778898</v>
      </c>
      <c r="BD24" s="63"/>
      <c r="BE24" s="59">
        <f>VLOOKUP($A24,'RevPAR Raw Data'!$B$6:$BE$43,'RevPAR Raw Data'!T$1,FALSE)</f>
        <v>27.127099542584698</v>
      </c>
      <c r="BF24" s="60">
        <f>VLOOKUP($A24,'RevPAR Raw Data'!$B$6:$BE$43,'RevPAR Raw Data'!U$1,FALSE)</f>
        <v>44.189630714682302</v>
      </c>
      <c r="BG24" s="60">
        <f>VLOOKUP($A24,'RevPAR Raw Data'!$B$6:$BE$43,'RevPAR Raw Data'!V$1,FALSE)</f>
        <v>40.157016370188003</v>
      </c>
      <c r="BH24" s="60">
        <f>VLOOKUP($A24,'RevPAR Raw Data'!$B$6:$BE$43,'RevPAR Raw Data'!W$1,FALSE)</f>
        <v>29.977823207040998</v>
      </c>
      <c r="BI24" s="60">
        <f>VLOOKUP($A24,'RevPAR Raw Data'!$B$6:$BE$43,'RevPAR Raw Data'!X$1,FALSE)</f>
        <v>21.826330610061699</v>
      </c>
      <c r="BJ24" s="61">
        <f>VLOOKUP($A24,'RevPAR Raw Data'!$B$6:$BE$43,'RevPAR Raw Data'!Y$1,FALSE)</f>
        <v>32.697953467984298</v>
      </c>
      <c r="BK24" s="60">
        <f>VLOOKUP($A24,'RevPAR Raw Data'!$B$6:$BE$43,'RevPAR Raw Data'!AA$1,FALSE)</f>
        <v>31.024792219516101</v>
      </c>
      <c r="BL24" s="60">
        <f>VLOOKUP($A24,'RevPAR Raw Data'!$B$6:$BE$43,'RevPAR Raw Data'!AB$1,FALSE)</f>
        <v>11.3306189686064</v>
      </c>
      <c r="BM24" s="61">
        <f>VLOOKUP($A24,'RevPAR Raw Data'!$B$6:$BE$43,'RevPAR Raw Data'!AC$1,FALSE)</f>
        <v>20.9251055848516</v>
      </c>
      <c r="BN24" s="62">
        <f>VLOOKUP($A24,'RevPAR Raw Data'!$B$6:$BE$43,'RevPAR Raw Data'!AE$1,FALSE)</f>
        <v>28.468683600713899</v>
      </c>
    </row>
    <row r="25" spans="1:66" x14ac:dyDescent="0.35">
      <c r="A25" s="78" t="s">
        <v>52</v>
      </c>
      <c r="B25" s="59">
        <f>VLOOKUP($A25,'Occupancy Raw Data'!$B$6:$BE$43,'Occupancy Raw Data'!G$1,FALSE)</f>
        <v>36.937463471653999</v>
      </c>
      <c r="C25" s="60">
        <f>VLOOKUP($A25,'Occupancy Raw Data'!$B$6:$BE$43,'Occupancy Raw Data'!H$1,FALSE)</f>
        <v>45.295149035651598</v>
      </c>
      <c r="D25" s="60">
        <f>VLOOKUP($A25,'Occupancy Raw Data'!$B$6:$BE$43,'Occupancy Raw Data'!I$1,FALSE)</f>
        <v>45.918566140658399</v>
      </c>
      <c r="E25" s="60">
        <f>VLOOKUP($A25,'Occupancy Raw Data'!$B$6:$BE$43,'Occupancy Raw Data'!J$1,FALSE)</f>
        <v>51.470874732125402</v>
      </c>
      <c r="F25" s="60">
        <f>VLOOKUP($A25,'Occupancy Raw Data'!$B$6:$BE$43,'Occupancy Raw Data'!K$1,FALSE)</f>
        <v>58.503798947983597</v>
      </c>
      <c r="G25" s="61">
        <f>VLOOKUP($A25,'Occupancy Raw Data'!$B$6:$BE$43,'Occupancy Raw Data'!L$1,FALSE)</f>
        <v>47.625170465614602</v>
      </c>
      <c r="H25" s="60">
        <f>VLOOKUP($A25,'Occupancy Raw Data'!$B$6:$BE$43,'Occupancy Raw Data'!N$1,FALSE)</f>
        <v>78.102474186635405</v>
      </c>
      <c r="I25" s="60">
        <f>VLOOKUP($A25,'Occupancy Raw Data'!$B$6:$BE$43,'Occupancy Raw Data'!O$1,FALSE)</f>
        <v>69.511007208260196</v>
      </c>
      <c r="J25" s="61">
        <f>VLOOKUP($A25,'Occupancy Raw Data'!$B$6:$BE$43,'Occupancy Raw Data'!P$1,FALSE)</f>
        <v>73.806740697447793</v>
      </c>
      <c r="K25" s="62">
        <f>VLOOKUP($A25,'Occupancy Raw Data'!$B$6:$BE$43,'Occupancy Raw Data'!R$1,FALSE)</f>
        <v>55.1056191032812</v>
      </c>
      <c r="L25" s="63"/>
      <c r="M25" s="59">
        <f>VLOOKUP($A25,'Occupancy Raw Data'!$B$6:$BE$43,'Occupancy Raw Data'!T$1,FALSE)</f>
        <v>10.461023342698899</v>
      </c>
      <c r="N25" s="60">
        <f>VLOOKUP($A25,'Occupancy Raw Data'!$B$6:$BE$43,'Occupancy Raw Data'!U$1,FALSE)</f>
        <v>11.0305066517192</v>
      </c>
      <c r="O25" s="60">
        <f>VLOOKUP($A25,'Occupancy Raw Data'!$B$6:$BE$43,'Occupancy Raw Data'!V$1,FALSE)</f>
        <v>2.15408566453435</v>
      </c>
      <c r="P25" s="60">
        <f>VLOOKUP($A25,'Occupancy Raw Data'!$B$6:$BE$43,'Occupancy Raw Data'!W$1,FALSE)</f>
        <v>7.0270772644030899</v>
      </c>
      <c r="Q25" s="60">
        <f>VLOOKUP($A25,'Occupancy Raw Data'!$B$6:$BE$43,'Occupancy Raw Data'!X$1,FALSE)</f>
        <v>10.173758408220699</v>
      </c>
      <c r="R25" s="61">
        <f>VLOOKUP($A25,'Occupancy Raw Data'!$B$6:$BE$43,'Occupancy Raw Data'!Y$1,FALSE)</f>
        <v>8.05349907173734</v>
      </c>
      <c r="S25" s="60">
        <f>VLOOKUP($A25,'Occupancy Raw Data'!$B$6:$BE$43,'Occupancy Raw Data'!AA$1,FALSE)</f>
        <v>12.2123522304417</v>
      </c>
      <c r="T25" s="60">
        <f>VLOOKUP($A25,'Occupancy Raw Data'!$B$6:$BE$43,'Occupancy Raw Data'!AB$1,FALSE)</f>
        <v>-2.6884591545924801</v>
      </c>
      <c r="U25" s="61">
        <f>VLOOKUP($A25,'Occupancy Raw Data'!$B$6:$BE$43,'Occupancy Raw Data'!AC$1,FALSE)</f>
        <v>4.6653244172999297</v>
      </c>
      <c r="V25" s="62">
        <f>VLOOKUP($A25,'Occupancy Raw Data'!$B$6:$BE$43,'Occupancy Raw Data'!AE$1,FALSE)</f>
        <v>6.7313300306141199</v>
      </c>
      <c r="W25" s="63"/>
      <c r="X25" s="64">
        <f>VLOOKUP($A25,'ADR Raw Data'!$B$6:$BE$43,'ADR Raw Data'!G$1,FALSE)</f>
        <v>88.739745780590695</v>
      </c>
      <c r="Y25" s="65">
        <f>VLOOKUP($A25,'ADR Raw Data'!$B$6:$BE$43,'ADR Raw Data'!H$1,FALSE)</f>
        <v>85.975762580645096</v>
      </c>
      <c r="Z25" s="65">
        <f>VLOOKUP($A25,'ADR Raw Data'!$B$6:$BE$43,'ADR Raw Data'!I$1,FALSE)</f>
        <v>87.664818837505294</v>
      </c>
      <c r="AA25" s="65">
        <f>VLOOKUP($A25,'ADR Raw Data'!$B$6:$BE$43,'ADR Raw Data'!J$1,FALSE)</f>
        <v>93.676528387585094</v>
      </c>
      <c r="AB25" s="65">
        <f>VLOOKUP($A25,'ADR Raw Data'!$B$6:$BE$43,'ADR Raw Data'!K$1,FALSE)</f>
        <v>103.111677655677</v>
      </c>
      <c r="AC25" s="66">
        <f>VLOOKUP($A25,'ADR Raw Data'!$B$6:$BE$43,'ADR Raw Data'!L$1,FALSE)</f>
        <v>92.6047566063977</v>
      </c>
      <c r="AD25" s="65">
        <f>VLOOKUP($A25,'ADR Raw Data'!$B$6:$BE$43,'ADR Raw Data'!N$1,FALSE)</f>
        <v>120.547894237964</v>
      </c>
      <c r="AE25" s="65">
        <f>VLOOKUP($A25,'ADR Raw Data'!$B$6:$BE$43,'ADR Raw Data'!O$1,FALSE)</f>
        <v>122.73648486547</v>
      </c>
      <c r="AF25" s="66">
        <f>VLOOKUP($A25,'ADR Raw Data'!$B$6:$BE$43,'ADR Raw Data'!P$1,FALSE)</f>
        <v>121.578498878183</v>
      </c>
      <c r="AG25" s="67">
        <f>VLOOKUP($A25,'ADR Raw Data'!$B$6:$BE$43,'ADR Raw Data'!R$1,FALSE)</f>
        <v>103.692334646464</v>
      </c>
      <c r="AH25" s="63"/>
      <c r="AI25" s="59">
        <f>VLOOKUP($A25,'ADR Raw Data'!$B$6:$BE$43,'ADR Raw Data'!T$1,FALSE)</f>
        <v>26.571812085318001</v>
      </c>
      <c r="AJ25" s="60">
        <f>VLOOKUP($A25,'ADR Raw Data'!$B$6:$BE$43,'ADR Raw Data'!U$1,FALSE)</f>
        <v>23.687243702445301</v>
      </c>
      <c r="AK25" s="60">
        <f>VLOOKUP($A25,'ADR Raw Data'!$B$6:$BE$43,'ADR Raw Data'!V$1,FALSE)</f>
        <v>26.6964552516278</v>
      </c>
      <c r="AL25" s="60">
        <f>VLOOKUP($A25,'ADR Raw Data'!$B$6:$BE$43,'ADR Raw Data'!W$1,FALSE)</f>
        <v>32.8942625404217</v>
      </c>
      <c r="AM25" s="60">
        <f>VLOOKUP($A25,'ADR Raw Data'!$B$6:$BE$43,'ADR Raw Data'!X$1,FALSE)</f>
        <v>41.109062031754398</v>
      </c>
      <c r="AN25" s="61">
        <f>VLOOKUP($A25,'ADR Raw Data'!$B$6:$BE$43,'ADR Raw Data'!Y$1,FALSE)</f>
        <v>31.152226228760501</v>
      </c>
      <c r="AO25" s="60">
        <f>VLOOKUP($A25,'ADR Raw Data'!$B$6:$BE$43,'ADR Raw Data'!AA$1,FALSE)</f>
        <v>48.002718545448701</v>
      </c>
      <c r="AP25" s="60">
        <f>VLOOKUP($A25,'ADR Raw Data'!$B$6:$BE$43,'ADR Raw Data'!AB$1,FALSE)</f>
        <v>47.605090308129597</v>
      </c>
      <c r="AQ25" s="61">
        <f>VLOOKUP($A25,'ADR Raw Data'!$B$6:$BE$43,'ADR Raw Data'!AC$1,FALSE)</f>
        <v>47.704652262737099</v>
      </c>
      <c r="AR25" s="62">
        <f>VLOOKUP($A25,'ADR Raw Data'!$B$6:$BE$43,'ADR Raw Data'!AE$1,FALSE)</f>
        <v>37.933524786789498</v>
      </c>
      <c r="AS25" s="50"/>
      <c r="AT25" s="64">
        <f>VLOOKUP($A25,'RevPAR Raw Data'!$B$6:$BE$43,'RevPAR Raw Data'!G$1,FALSE)</f>
        <v>32.778211182544297</v>
      </c>
      <c r="AU25" s="65">
        <f>VLOOKUP($A25,'RevPAR Raw Data'!$B$6:$BE$43,'RevPAR Raw Data'!H$1,FALSE)</f>
        <v>38.942849795441198</v>
      </c>
      <c r="AV25" s="65">
        <f>VLOOKUP($A25,'RevPAR Raw Data'!$B$6:$BE$43,'RevPAR Raw Data'!I$1,FALSE)</f>
        <v>40.254427819988301</v>
      </c>
      <c r="AW25" s="65">
        <f>VLOOKUP($A25,'RevPAR Raw Data'!$B$6:$BE$43,'RevPAR Raw Data'!J$1,FALSE)</f>
        <v>48.216128579777902</v>
      </c>
      <c r="AX25" s="65">
        <f>VLOOKUP($A25,'RevPAR Raw Data'!$B$6:$BE$43,'RevPAR Raw Data'!K$1,FALSE)</f>
        <v>60.324248587570601</v>
      </c>
      <c r="AY25" s="66">
        <f>VLOOKUP($A25,'RevPAR Raw Data'!$B$6:$BE$43,'RevPAR Raw Data'!L$1,FALSE)</f>
        <v>44.1031731930644</v>
      </c>
      <c r="AZ25" s="65">
        <f>VLOOKUP($A25,'RevPAR Raw Data'!$B$6:$BE$43,'RevPAR Raw Data'!N$1,FALSE)</f>
        <v>94.150887979738897</v>
      </c>
      <c r="BA25" s="65">
        <f>VLOOKUP($A25,'RevPAR Raw Data'!$B$6:$BE$43,'RevPAR Raw Data'!O$1,FALSE)</f>
        <v>85.315366842002703</v>
      </c>
      <c r="BB25" s="66">
        <f>VLOOKUP($A25,'RevPAR Raw Data'!$B$6:$BE$43,'RevPAR Raw Data'!P$1,FALSE)</f>
        <v>89.733127410870793</v>
      </c>
      <c r="BC25" s="67">
        <f>VLOOKUP($A25,'RevPAR Raw Data'!$B$6:$BE$43,'RevPAR Raw Data'!R$1,FALSE)</f>
        <v>57.140302969580503</v>
      </c>
      <c r="BD25" s="63"/>
      <c r="BE25" s="59">
        <f>VLOOKUP($A25,'RevPAR Raw Data'!$B$6:$BE$43,'RevPAR Raw Data'!T$1,FALSE)</f>
        <v>39.812518892840203</v>
      </c>
      <c r="BF25" s="60">
        <f>VLOOKUP($A25,'RevPAR Raw Data'!$B$6:$BE$43,'RevPAR Raw Data'!U$1,FALSE)</f>
        <v>37.3305733463718</v>
      </c>
      <c r="BG25" s="60">
        <f>VLOOKUP($A25,'RevPAR Raw Data'!$B$6:$BE$43,'RevPAR Raw Data'!V$1,FALSE)</f>
        <v>29.425605431676299</v>
      </c>
      <c r="BH25" s="60">
        <f>VLOOKUP($A25,'RevPAR Raw Data'!$B$6:$BE$43,'RevPAR Raw Data'!W$1,FALSE)</f>
        <v>42.232845049095801</v>
      </c>
      <c r="BI25" s="60">
        <f>VLOOKUP($A25,'RevPAR Raw Data'!$B$6:$BE$43,'RevPAR Raw Data'!X$1,FALSE)</f>
        <v>55.465157094971502</v>
      </c>
      <c r="BJ25" s="61">
        <f>VLOOKUP($A25,'RevPAR Raw Data'!$B$6:$BE$43,'RevPAR Raw Data'!Y$1,FALSE)</f>
        <v>41.714569550656599</v>
      </c>
      <c r="BK25" s="60">
        <f>VLOOKUP($A25,'RevPAR Raw Data'!$B$6:$BE$43,'RevPAR Raw Data'!AA$1,FALSE)</f>
        <v>66.077331844848302</v>
      </c>
      <c r="BL25" s="60">
        <f>VLOOKUP($A25,'RevPAR Raw Data'!$B$6:$BE$43,'RevPAR Raw Data'!AB$1,FALSE)</f>
        <v>43.6367877450961</v>
      </c>
      <c r="BM25" s="61">
        <f>VLOOKUP($A25,'RevPAR Raw Data'!$B$6:$BE$43,'RevPAR Raw Data'!AC$1,FALSE)</f>
        <v>54.595553470238599</v>
      </c>
      <c r="BN25" s="62">
        <f>VLOOKUP($A25,'RevPAR Raw Data'!$B$6:$BE$43,'RevPAR Raw Data'!AE$1,FALSE)</f>
        <v>47.218285563047203</v>
      </c>
    </row>
    <row r="26" spans="1:66" x14ac:dyDescent="0.35">
      <c r="A26" s="78" t="s">
        <v>51</v>
      </c>
      <c r="B26" s="59">
        <f>VLOOKUP($A26,'Occupancy Raw Data'!$B$6:$BE$43,'Occupancy Raw Data'!G$1,FALSE)</f>
        <v>44.160942100098097</v>
      </c>
      <c r="C26" s="60">
        <f>VLOOKUP($A26,'Occupancy Raw Data'!$B$6:$BE$43,'Occupancy Raw Data'!H$1,FALSE)</f>
        <v>53.248282630029401</v>
      </c>
      <c r="D26" s="60">
        <f>VLOOKUP($A26,'Occupancy Raw Data'!$B$6:$BE$43,'Occupancy Raw Data'!I$1,FALSE)</f>
        <v>55.230618253189398</v>
      </c>
      <c r="E26" s="60">
        <f>VLOOKUP($A26,'Occupancy Raw Data'!$B$6:$BE$43,'Occupancy Raw Data'!J$1,FALSE)</f>
        <v>57.782139352306103</v>
      </c>
      <c r="F26" s="60">
        <f>VLOOKUP($A26,'Occupancy Raw Data'!$B$6:$BE$43,'Occupancy Raw Data'!K$1,FALSE)</f>
        <v>58.135426889106903</v>
      </c>
      <c r="G26" s="61">
        <f>VLOOKUP($A26,'Occupancy Raw Data'!$B$6:$BE$43,'Occupancy Raw Data'!L$1,FALSE)</f>
        <v>53.711481844946</v>
      </c>
      <c r="H26" s="60">
        <f>VLOOKUP($A26,'Occupancy Raw Data'!$B$6:$BE$43,'Occupancy Raw Data'!N$1,FALSE)</f>
        <v>73.091265947006804</v>
      </c>
      <c r="I26" s="60">
        <f>VLOOKUP($A26,'Occupancy Raw Data'!$B$6:$BE$43,'Occupancy Raw Data'!O$1,FALSE)</f>
        <v>70.5201177625122</v>
      </c>
      <c r="J26" s="61">
        <f>VLOOKUP($A26,'Occupancy Raw Data'!$B$6:$BE$43,'Occupancy Raw Data'!P$1,FALSE)</f>
        <v>71.805691854759502</v>
      </c>
      <c r="K26" s="62">
        <f>VLOOKUP($A26,'Occupancy Raw Data'!$B$6:$BE$43,'Occupancy Raw Data'!R$1,FALSE)</f>
        <v>58.881256133464099</v>
      </c>
      <c r="L26" s="63"/>
      <c r="M26" s="59">
        <f>VLOOKUP($A26,'Occupancy Raw Data'!$B$6:$BE$43,'Occupancy Raw Data'!T$1,FALSE)</f>
        <v>-2.4629598602168499</v>
      </c>
      <c r="N26" s="60">
        <f>VLOOKUP($A26,'Occupancy Raw Data'!$B$6:$BE$43,'Occupancy Raw Data'!U$1,FALSE)</f>
        <v>-0.61675493860917296</v>
      </c>
      <c r="O26" s="60">
        <f>VLOOKUP($A26,'Occupancy Raw Data'!$B$6:$BE$43,'Occupancy Raw Data'!V$1,FALSE)</f>
        <v>0.85053146306802496</v>
      </c>
      <c r="P26" s="60">
        <f>VLOOKUP($A26,'Occupancy Raw Data'!$B$6:$BE$43,'Occupancy Raw Data'!W$1,FALSE)</f>
        <v>12.2139243180211</v>
      </c>
      <c r="Q26" s="60">
        <f>VLOOKUP($A26,'Occupancy Raw Data'!$B$6:$BE$43,'Occupancy Raw Data'!X$1,FALSE)</f>
        <v>11.5707368476189</v>
      </c>
      <c r="R26" s="61">
        <f>VLOOKUP($A26,'Occupancy Raw Data'!$B$6:$BE$43,'Occupancy Raw Data'!Y$1,FALSE)</f>
        <v>4.4081516225894601</v>
      </c>
      <c r="S26" s="60">
        <f>VLOOKUP($A26,'Occupancy Raw Data'!$B$6:$BE$43,'Occupancy Raw Data'!AA$1,FALSE)</f>
        <v>12.3244156130935</v>
      </c>
      <c r="T26" s="60">
        <f>VLOOKUP($A26,'Occupancy Raw Data'!$B$6:$BE$43,'Occupancy Raw Data'!AB$1,FALSE)</f>
        <v>-2.1443314816444401</v>
      </c>
      <c r="U26" s="61">
        <f>VLOOKUP($A26,'Occupancy Raw Data'!$B$6:$BE$43,'Occupancy Raw Data'!AC$1,FALSE)</f>
        <v>4.7210954875556999</v>
      </c>
      <c r="V26" s="62">
        <f>VLOOKUP($A26,'Occupancy Raw Data'!$B$6:$BE$43,'Occupancy Raw Data'!AE$1,FALSE)</f>
        <v>4.5169776731217004</v>
      </c>
      <c r="W26" s="63"/>
      <c r="X26" s="64">
        <f>VLOOKUP($A26,'ADR Raw Data'!$B$6:$BE$43,'ADR Raw Data'!G$1,FALSE)</f>
        <v>84.159048888888805</v>
      </c>
      <c r="Y26" s="65">
        <f>VLOOKUP($A26,'ADR Raw Data'!$B$6:$BE$43,'ADR Raw Data'!H$1,FALSE)</f>
        <v>86.300950976778395</v>
      </c>
      <c r="Z26" s="65">
        <f>VLOOKUP($A26,'ADR Raw Data'!$B$6:$BE$43,'ADR Raw Data'!I$1,FALSE)</f>
        <v>87.137782515991404</v>
      </c>
      <c r="AA26" s="65">
        <f>VLOOKUP($A26,'ADR Raw Data'!$B$6:$BE$43,'ADR Raw Data'!J$1,FALSE)</f>
        <v>88.800635190217307</v>
      </c>
      <c r="AB26" s="65">
        <f>VLOOKUP($A26,'ADR Raw Data'!$B$6:$BE$43,'ADR Raw Data'!K$1,FALSE)</f>
        <v>92.351350438892595</v>
      </c>
      <c r="AC26" s="66">
        <f>VLOOKUP($A26,'ADR Raw Data'!$B$6:$BE$43,'ADR Raw Data'!L$1,FALSE)</f>
        <v>87.968415552144904</v>
      </c>
      <c r="AD26" s="65">
        <f>VLOOKUP($A26,'ADR Raw Data'!$B$6:$BE$43,'ADR Raw Data'!N$1,FALSE)</f>
        <v>102.651248657357</v>
      </c>
      <c r="AE26" s="65">
        <f>VLOOKUP($A26,'ADR Raw Data'!$B$6:$BE$43,'ADR Raw Data'!O$1,FALSE)</f>
        <v>106.158691900918</v>
      </c>
      <c r="AF26" s="66">
        <f>VLOOKUP($A26,'ADR Raw Data'!$B$6:$BE$43,'ADR Raw Data'!P$1,FALSE)</f>
        <v>104.373572502391</v>
      </c>
      <c r="AG26" s="67">
        <f>VLOOKUP($A26,'ADR Raw Data'!$B$6:$BE$43,'ADR Raw Data'!R$1,FALSE)</f>
        <v>93.684440952380896</v>
      </c>
      <c r="AH26" s="63"/>
      <c r="AI26" s="59">
        <f>VLOOKUP($A26,'ADR Raw Data'!$B$6:$BE$43,'ADR Raw Data'!T$1,FALSE)</f>
        <v>14.0521756375796</v>
      </c>
      <c r="AJ26" s="60">
        <f>VLOOKUP($A26,'ADR Raw Data'!$B$6:$BE$43,'ADR Raw Data'!U$1,FALSE)</f>
        <v>14.155820912429499</v>
      </c>
      <c r="AK26" s="60">
        <f>VLOOKUP($A26,'ADR Raw Data'!$B$6:$BE$43,'ADR Raw Data'!V$1,FALSE)</f>
        <v>13.781778656634801</v>
      </c>
      <c r="AL26" s="60">
        <f>VLOOKUP($A26,'ADR Raw Data'!$B$6:$BE$43,'ADR Raw Data'!W$1,FALSE)</f>
        <v>17.1289634463696</v>
      </c>
      <c r="AM26" s="60">
        <f>VLOOKUP($A26,'ADR Raw Data'!$B$6:$BE$43,'ADR Raw Data'!X$1,FALSE)</f>
        <v>22.028524850001499</v>
      </c>
      <c r="AN26" s="61">
        <f>VLOOKUP($A26,'ADR Raw Data'!$B$6:$BE$43,'ADR Raw Data'!Y$1,FALSE)</f>
        <v>16.4377487625373</v>
      </c>
      <c r="AO26" s="60">
        <f>VLOOKUP($A26,'ADR Raw Data'!$B$6:$BE$43,'ADR Raw Data'!AA$1,FALSE)</f>
        <v>21.268893571599399</v>
      </c>
      <c r="AP26" s="60">
        <f>VLOOKUP($A26,'ADR Raw Data'!$B$6:$BE$43,'ADR Raw Data'!AB$1,FALSE)</f>
        <v>20.890100943764001</v>
      </c>
      <c r="AQ26" s="61">
        <f>VLOOKUP($A26,'ADR Raw Data'!$B$6:$BE$43,'ADR Raw Data'!AC$1,FALSE)</f>
        <v>20.926373369525301</v>
      </c>
      <c r="AR26" s="62">
        <f>VLOOKUP($A26,'ADR Raw Data'!$B$6:$BE$43,'ADR Raw Data'!AE$1,FALSE)</f>
        <v>18.150899298239999</v>
      </c>
      <c r="AS26" s="50"/>
      <c r="AT26" s="64">
        <f>VLOOKUP($A26,'RevPAR Raw Data'!$B$6:$BE$43,'RevPAR Raw Data'!G$1,FALSE)</f>
        <v>37.165428851815498</v>
      </c>
      <c r="AU26" s="65">
        <f>VLOOKUP($A26,'RevPAR Raw Data'!$B$6:$BE$43,'RevPAR Raw Data'!H$1,FALSE)</f>
        <v>45.953774288518098</v>
      </c>
      <c r="AV26" s="65">
        <f>VLOOKUP($A26,'RevPAR Raw Data'!$B$6:$BE$43,'RevPAR Raw Data'!I$1,FALSE)</f>
        <v>48.126736015701603</v>
      </c>
      <c r="AW26" s="65">
        <f>VLOOKUP($A26,'RevPAR Raw Data'!$B$6:$BE$43,'RevPAR Raw Data'!J$1,FALSE)</f>
        <v>51.310906771344399</v>
      </c>
      <c r="AX26" s="65">
        <f>VLOOKUP($A26,'RevPAR Raw Data'!$B$6:$BE$43,'RevPAR Raw Data'!K$1,FALSE)</f>
        <v>53.688851815505302</v>
      </c>
      <c r="AY26" s="66">
        <f>VLOOKUP($A26,'RevPAR Raw Data'!$B$6:$BE$43,'RevPAR Raw Data'!L$1,FALSE)</f>
        <v>47.249139548576998</v>
      </c>
      <c r="AZ26" s="65">
        <f>VLOOKUP($A26,'RevPAR Raw Data'!$B$6:$BE$43,'RevPAR Raw Data'!N$1,FALSE)</f>
        <v>75.029097154072602</v>
      </c>
      <c r="BA26" s="65">
        <f>VLOOKUP($A26,'RevPAR Raw Data'!$B$6:$BE$43,'RevPAR Raw Data'!O$1,FALSE)</f>
        <v>74.863234543670202</v>
      </c>
      <c r="BB26" s="66">
        <f>VLOOKUP($A26,'RevPAR Raw Data'!$B$6:$BE$43,'RevPAR Raw Data'!P$1,FALSE)</f>
        <v>74.946165848871402</v>
      </c>
      <c r="BC26" s="67">
        <f>VLOOKUP($A26,'RevPAR Raw Data'!$B$6:$BE$43,'RevPAR Raw Data'!R$1,FALSE)</f>
        <v>55.162575634375401</v>
      </c>
      <c r="BD26" s="63"/>
      <c r="BE26" s="59">
        <f>VLOOKUP($A26,'RevPAR Raw Data'!$B$6:$BE$43,'RevPAR Raw Data'!T$1,FALSE)</f>
        <v>11.243116331922</v>
      </c>
      <c r="BF26" s="60">
        <f>VLOOKUP($A26,'RevPAR Raw Data'!$B$6:$BE$43,'RevPAR Raw Data'!U$1,FALSE)</f>
        <v>13.451759249242199</v>
      </c>
      <c r="BG26" s="60">
        <f>VLOOKUP($A26,'RevPAR Raw Data'!$B$6:$BE$43,'RevPAR Raw Data'!V$1,FALSE)</f>
        <v>14.7495284833479</v>
      </c>
      <c r="BH26" s="60">
        <f>VLOOKUP($A26,'RevPAR Raw Data'!$B$6:$BE$43,'RevPAR Raw Data'!W$1,FALSE)</f>
        <v>31.435006396191799</v>
      </c>
      <c r="BI26" s="60">
        <f>VLOOKUP($A26,'RevPAR Raw Data'!$B$6:$BE$43,'RevPAR Raw Data'!X$1,FALSE)</f>
        <v>36.148124339426403</v>
      </c>
      <c r="BJ26" s="61">
        <f>VLOOKUP($A26,'RevPAR Raw Data'!$B$6:$BE$43,'RevPAR Raw Data'!Y$1,FALSE)</f>
        <v>21.5705012739197</v>
      </c>
      <c r="BK26" s="60">
        <f>VLOOKUP($A26,'RevPAR Raw Data'!$B$6:$BE$43,'RevPAR Raw Data'!AA$1,FALSE)</f>
        <v>36.214576024763304</v>
      </c>
      <c r="BL26" s="60">
        <f>VLOOKUP($A26,'RevPAR Raw Data'!$B$6:$BE$43,'RevPAR Raw Data'!AB$1,FALSE)</f>
        <v>18.2978164510351</v>
      </c>
      <c r="BM26" s="61">
        <f>VLOOKUP($A26,'RevPAR Raw Data'!$B$6:$BE$43,'RevPAR Raw Data'!AC$1,FALSE)</f>
        <v>26.635422925938698</v>
      </c>
      <c r="BN26" s="62">
        <f>VLOOKUP($A26,'RevPAR Raw Data'!$B$6:$BE$43,'RevPAR Raw Data'!AE$1,FALSE)</f>
        <v>23.487749040133998</v>
      </c>
    </row>
    <row r="27" spans="1:66" x14ac:dyDescent="0.35">
      <c r="A27" s="78" t="s">
        <v>48</v>
      </c>
      <c r="B27" s="59">
        <f>VLOOKUP($A27,'Occupancy Raw Data'!$B$6:$BE$43,'Occupancy Raw Data'!G$1,FALSE)</f>
        <v>41.020793950850603</v>
      </c>
      <c r="C27" s="60">
        <f>VLOOKUP($A27,'Occupancy Raw Data'!$B$6:$BE$43,'Occupancy Raw Data'!H$1,FALSE)</f>
        <v>51.108437875923599</v>
      </c>
      <c r="D27" s="60">
        <f>VLOOKUP($A27,'Occupancy Raw Data'!$B$6:$BE$43,'Occupancy Raw Data'!I$1,FALSE)</f>
        <v>52.947241794122696</v>
      </c>
      <c r="E27" s="60">
        <f>VLOOKUP($A27,'Occupancy Raw Data'!$B$6:$BE$43,'Occupancy Raw Data'!J$1,FALSE)</f>
        <v>54.768860628973997</v>
      </c>
      <c r="F27" s="60">
        <f>VLOOKUP($A27,'Occupancy Raw Data'!$B$6:$BE$43,'Occupancy Raw Data'!K$1,FALSE)</f>
        <v>57.398178381165103</v>
      </c>
      <c r="G27" s="61">
        <f>VLOOKUP($A27,'Occupancy Raw Data'!$B$6:$BE$43,'Occupancy Raw Data'!L$1,FALSE)</f>
        <v>51.4487025262072</v>
      </c>
      <c r="H27" s="60">
        <f>VLOOKUP($A27,'Occupancy Raw Data'!$B$6:$BE$43,'Occupancy Raw Data'!N$1,FALSE)</f>
        <v>62.897405052414499</v>
      </c>
      <c r="I27" s="60">
        <f>VLOOKUP($A27,'Occupancy Raw Data'!$B$6:$BE$43,'Occupancy Raw Data'!O$1,FALSE)</f>
        <v>62.777109468980903</v>
      </c>
      <c r="J27" s="61">
        <f>VLOOKUP($A27,'Occupancy Raw Data'!$B$6:$BE$43,'Occupancy Raw Data'!P$1,FALSE)</f>
        <v>62.837257260697697</v>
      </c>
      <c r="K27" s="62">
        <f>VLOOKUP($A27,'Occupancy Raw Data'!$B$6:$BE$43,'Occupancy Raw Data'!R$1,FALSE)</f>
        <v>54.7025753074902</v>
      </c>
      <c r="L27" s="63"/>
      <c r="M27" s="59">
        <f>VLOOKUP($A27,'Occupancy Raw Data'!$B$6:$BE$43,'Occupancy Raw Data'!T$1,FALSE)</f>
        <v>12.8268670471573</v>
      </c>
      <c r="N27" s="60">
        <f>VLOOKUP($A27,'Occupancy Raw Data'!$B$6:$BE$43,'Occupancy Raw Data'!U$1,FALSE)</f>
        <v>17.746610090351499</v>
      </c>
      <c r="O27" s="60">
        <f>VLOOKUP($A27,'Occupancy Raw Data'!$B$6:$BE$43,'Occupancy Raw Data'!V$1,FALSE)</f>
        <v>13.8812720314864</v>
      </c>
      <c r="P27" s="60">
        <f>VLOOKUP($A27,'Occupancy Raw Data'!$B$6:$BE$43,'Occupancy Raw Data'!W$1,FALSE)</f>
        <v>17.534672079849901</v>
      </c>
      <c r="Q27" s="60">
        <f>VLOOKUP($A27,'Occupancy Raw Data'!$B$6:$BE$43,'Occupancy Raw Data'!X$1,FALSE)</f>
        <v>27.8190980889038</v>
      </c>
      <c r="R27" s="61">
        <f>VLOOKUP($A27,'Occupancy Raw Data'!$B$6:$BE$43,'Occupancy Raw Data'!Y$1,FALSE)</f>
        <v>18.1316947925893</v>
      </c>
      <c r="S27" s="60">
        <f>VLOOKUP($A27,'Occupancy Raw Data'!$B$6:$BE$43,'Occupancy Raw Data'!AA$1,FALSE)</f>
        <v>18.244646034909699</v>
      </c>
      <c r="T27" s="60">
        <f>VLOOKUP($A27,'Occupancy Raw Data'!$B$6:$BE$43,'Occupancy Raw Data'!AB$1,FALSE)</f>
        <v>8.5485343819603692</v>
      </c>
      <c r="U27" s="61">
        <f>VLOOKUP($A27,'Occupancy Raw Data'!$B$6:$BE$43,'Occupancy Raw Data'!AC$1,FALSE)</f>
        <v>13.193953054154299</v>
      </c>
      <c r="V27" s="62">
        <f>VLOOKUP($A27,'Occupancy Raw Data'!$B$6:$BE$43,'Occupancy Raw Data'!AE$1,FALSE)</f>
        <v>16.464296489320699</v>
      </c>
      <c r="W27" s="63"/>
      <c r="X27" s="64">
        <f>VLOOKUP($A27,'ADR Raw Data'!$B$6:$BE$43,'ADR Raw Data'!G$1,FALSE)</f>
        <v>83.220192710515207</v>
      </c>
      <c r="Y27" s="65">
        <f>VLOOKUP($A27,'ADR Raw Data'!$B$6:$BE$43,'ADR Raw Data'!H$1,FALSE)</f>
        <v>89.042706792198999</v>
      </c>
      <c r="Z27" s="65">
        <f>VLOOKUP($A27,'ADR Raw Data'!$B$6:$BE$43,'ADR Raw Data'!I$1,FALSE)</f>
        <v>92.974323271665</v>
      </c>
      <c r="AA27" s="65">
        <f>VLOOKUP($A27,'ADR Raw Data'!$B$6:$BE$43,'ADR Raw Data'!J$1,FALSE)</f>
        <v>90.241424537182297</v>
      </c>
      <c r="AB27" s="65">
        <f>VLOOKUP($A27,'ADR Raw Data'!$B$6:$BE$43,'ADR Raw Data'!K$1,FALSE)</f>
        <v>88.4529520958083</v>
      </c>
      <c r="AC27" s="66">
        <f>VLOOKUP($A27,'ADR Raw Data'!$B$6:$BE$43,'ADR Raw Data'!L$1,FALSE)</f>
        <v>89.0470826374507</v>
      </c>
      <c r="AD27" s="65">
        <f>VLOOKUP($A27,'ADR Raw Data'!$B$6:$BE$43,'ADR Raw Data'!N$1,FALSE)</f>
        <v>101.088530054644</v>
      </c>
      <c r="AE27" s="65">
        <f>VLOOKUP($A27,'ADR Raw Data'!$B$6:$BE$43,'ADR Raw Data'!O$1,FALSE)</f>
        <v>106.38801806734099</v>
      </c>
      <c r="AF27" s="66">
        <f>VLOOKUP($A27,'ADR Raw Data'!$B$6:$BE$43,'ADR Raw Data'!P$1,FALSE)</f>
        <v>103.735737727334</v>
      </c>
      <c r="AG27" s="67">
        <f>VLOOKUP($A27,'ADR Raw Data'!$B$6:$BE$43,'ADR Raw Data'!R$1,FALSE)</f>
        <v>93.867930616641203</v>
      </c>
      <c r="AH27" s="63"/>
      <c r="AI27" s="59">
        <f>VLOOKUP($A27,'ADR Raw Data'!$B$6:$BE$43,'ADR Raw Data'!T$1,FALSE)</f>
        <v>19.866068066491099</v>
      </c>
      <c r="AJ27" s="60">
        <f>VLOOKUP($A27,'ADR Raw Data'!$B$6:$BE$43,'ADR Raw Data'!U$1,FALSE)</f>
        <v>27.482628958920198</v>
      </c>
      <c r="AK27" s="60">
        <f>VLOOKUP($A27,'ADR Raw Data'!$B$6:$BE$43,'ADR Raw Data'!V$1,FALSE)</f>
        <v>29.2156937541445</v>
      </c>
      <c r="AL27" s="60">
        <f>VLOOKUP($A27,'ADR Raw Data'!$B$6:$BE$43,'ADR Raw Data'!W$1,FALSE)</f>
        <v>24.401819523294002</v>
      </c>
      <c r="AM27" s="60">
        <f>VLOOKUP($A27,'ADR Raw Data'!$B$6:$BE$43,'ADR Raw Data'!X$1,FALSE)</f>
        <v>21.574172968202301</v>
      </c>
      <c r="AN27" s="61">
        <f>VLOOKUP($A27,'ADR Raw Data'!$B$6:$BE$43,'ADR Raw Data'!Y$1,FALSE)</f>
        <v>24.710792394491499</v>
      </c>
      <c r="AO27" s="60">
        <f>VLOOKUP($A27,'ADR Raw Data'!$B$6:$BE$43,'ADR Raw Data'!AA$1,FALSE)</f>
        <v>31.1554168314286</v>
      </c>
      <c r="AP27" s="60">
        <f>VLOOKUP($A27,'ADR Raw Data'!$B$6:$BE$43,'ADR Raw Data'!AB$1,FALSE)</f>
        <v>34.276844817702901</v>
      </c>
      <c r="AQ27" s="61">
        <f>VLOOKUP($A27,'ADR Raw Data'!$B$6:$BE$43,'ADR Raw Data'!AC$1,FALSE)</f>
        <v>32.657957323856799</v>
      </c>
      <c r="AR27" s="62">
        <f>VLOOKUP($A27,'ADR Raw Data'!$B$6:$BE$43,'ADR Raw Data'!AE$1,FALSE)</f>
        <v>27.369315434313901</v>
      </c>
      <c r="AS27" s="50"/>
      <c r="AT27" s="64">
        <f>VLOOKUP($A27,'RevPAR Raw Data'!$B$6:$BE$43,'RevPAR Raw Data'!G$1,FALSE)</f>
        <v>34.1375837772813</v>
      </c>
      <c r="AU27" s="65">
        <f>VLOOKUP($A27,'RevPAR Raw Data'!$B$6:$BE$43,'RevPAR Raw Data'!H$1,FALSE)</f>
        <v>45.508336483931899</v>
      </c>
      <c r="AV27" s="65">
        <f>VLOOKUP($A27,'RevPAR Raw Data'!$B$6:$BE$43,'RevPAR Raw Data'!I$1,FALSE)</f>
        <v>49.227339749097702</v>
      </c>
      <c r="AW27" s="65">
        <f>VLOOKUP($A27,'RevPAR Raw Data'!$B$6:$BE$43,'RevPAR Raw Data'!J$1,FALSE)</f>
        <v>49.424200034370102</v>
      </c>
      <c r="AX27" s="65">
        <f>VLOOKUP($A27,'RevPAR Raw Data'!$B$6:$BE$43,'RevPAR Raw Data'!K$1,FALSE)</f>
        <v>50.7703832273586</v>
      </c>
      <c r="AY27" s="66">
        <f>VLOOKUP($A27,'RevPAR Raw Data'!$B$6:$BE$43,'RevPAR Raw Data'!L$1,FALSE)</f>
        <v>45.813568654407902</v>
      </c>
      <c r="AZ27" s="65">
        <f>VLOOKUP($A27,'RevPAR Raw Data'!$B$6:$BE$43,'RevPAR Raw Data'!N$1,FALSE)</f>
        <v>63.582062210001702</v>
      </c>
      <c r="BA27" s="65">
        <f>VLOOKUP($A27,'RevPAR Raw Data'!$B$6:$BE$43,'RevPAR Raw Data'!O$1,FALSE)</f>
        <v>66.787322564014403</v>
      </c>
      <c r="BB27" s="66">
        <f>VLOOKUP($A27,'RevPAR Raw Data'!$B$6:$BE$43,'RevPAR Raw Data'!P$1,FALSE)</f>
        <v>65.184692387007999</v>
      </c>
      <c r="BC27" s="67">
        <f>VLOOKUP($A27,'RevPAR Raw Data'!$B$6:$BE$43,'RevPAR Raw Data'!R$1,FALSE)</f>
        <v>51.3481754351508</v>
      </c>
      <c r="BD27" s="63"/>
      <c r="BE27" s="59">
        <f>VLOOKUP($A27,'RevPAR Raw Data'!$B$6:$BE$43,'RevPAR Raw Data'!T$1,FALSE)</f>
        <v>35.241129252035201</v>
      </c>
      <c r="BF27" s="60">
        <f>VLOOKUP($A27,'RevPAR Raw Data'!$B$6:$BE$43,'RevPAR Raw Data'!U$1,FALSE)</f>
        <v>50.106474053189402</v>
      </c>
      <c r="BG27" s="60">
        <f>VLOOKUP($A27,'RevPAR Raw Data'!$B$6:$BE$43,'RevPAR Raw Data'!V$1,FALSE)</f>
        <v>47.152475711529704</v>
      </c>
      <c r="BH27" s="60">
        <f>VLOOKUP($A27,'RevPAR Raw Data'!$B$6:$BE$43,'RevPAR Raw Data'!W$1,FALSE)</f>
        <v>46.215270638070301</v>
      </c>
      <c r="BI27" s="60">
        <f>VLOOKUP($A27,'RevPAR Raw Data'!$B$6:$BE$43,'RevPAR Raw Data'!X$1,FALSE)</f>
        <v>55.395011397000303</v>
      </c>
      <c r="BJ27" s="61">
        <f>VLOOKUP($A27,'RevPAR Raw Data'!$B$6:$BE$43,'RevPAR Raw Data'!Y$1,FALSE)</f>
        <v>47.322972644880402</v>
      </c>
      <c r="BK27" s="60">
        <f>VLOOKUP($A27,'RevPAR Raw Data'!$B$6:$BE$43,'RevPAR Raw Data'!AA$1,FALSE)</f>
        <v>55.084258387933303</v>
      </c>
      <c r="BL27" s="60">
        <f>VLOOKUP($A27,'RevPAR Raw Data'!$B$6:$BE$43,'RevPAR Raw Data'!AB$1,FALSE)</f>
        <v>45.755547063955902</v>
      </c>
      <c r="BM27" s="61">
        <f>VLOOKUP($A27,'RevPAR Raw Data'!$B$6:$BE$43,'RevPAR Raw Data'!AC$1,FALSE)</f>
        <v>50.160785935766697</v>
      </c>
      <c r="BN27" s="62">
        <f>VLOOKUP($A27,'RevPAR Raw Data'!$B$6:$BE$43,'RevPAR Raw Data'!AE$1,FALSE)</f>
        <v>48.339777163837397</v>
      </c>
    </row>
    <row r="28" spans="1:66" x14ac:dyDescent="0.35">
      <c r="A28" s="78" t="s">
        <v>49</v>
      </c>
      <c r="B28" s="59">
        <f>VLOOKUP($A28,'Occupancy Raw Data'!$B$6:$BE$43,'Occupancy Raw Data'!G$1,FALSE)</f>
        <v>59.4449853943524</v>
      </c>
      <c r="C28" s="60">
        <f>VLOOKUP($A28,'Occupancy Raw Data'!$B$6:$BE$43,'Occupancy Raw Data'!H$1,FALSE)</f>
        <v>64.946445959104096</v>
      </c>
      <c r="D28" s="60">
        <f>VLOOKUP($A28,'Occupancy Raw Data'!$B$6:$BE$43,'Occupancy Raw Data'!I$1,FALSE)</f>
        <v>73.344693281402101</v>
      </c>
      <c r="E28" s="60">
        <f>VLOOKUP($A28,'Occupancy Raw Data'!$B$6:$BE$43,'Occupancy Raw Data'!J$1,FALSE)</f>
        <v>67.9649464459591</v>
      </c>
      <c r="F28" s="60">
        <f>VLOOKUP($A28,'Occupancy Raw Data'!$B$6:$BE$43,'Occupancy Raw Data'!K$1,FALSE)</f>
        <v>75.170399221032099</v>
      </c>
      <c r="G28" s="61">
        <f>VLOOKUP($A28,'Occupancy Raw Data'!$B$6:$BE$43,'Occupancy Raw Data'!L$1,FALSE)</f>
        <v>68.174294060370002</v>
      </c>
      <c r="H28" s="60">
        <f>VLOOKUP($A28,'Occupancy Raw Data'!$B$6:$BE$43,'Occupancy Raw Data'!N$1,FALSE)</f>
        <v>92.0399221032132</v>
      </c>
      <c r="I28" s="60">
        <f>VLOOKUP($A28,'Occupancy Raw Data'!$B$6:$BE$43,'Occupancy Raw Data'!O$1,FALSE)</f>
        <v>84.420642648490698</v>
      </c>
      <c r="J28" s="61">
        <f>VLOOKUP($A28,'Occupancy Raw Data'!$B$6:$BE$43,'Occupancy Raw Data'!P$1,FALSE)</f>
        <v>88.2302823758519</v>
      </c>
      <c r="K28" s="62">
        <f>VLOOKUP($A28,'Occupancy Raw Data'!$B$6:$BE$43,'Occupancy Raw Data'!R$1,FALSE)</f>
        <v>73.904576436222001</v>
      </c>
      <c r="L28" s="63"/>
      <c r="M28" s="59">
        <f>VLOOKUP($A28,'Occupancy Raw Data'!$B$6:$BE$43,'Occupancy Raw Data'!T$1,FALSE)</f>
        <v>-8.0730103165453002</v>
      </c>
      <c r="N28" s="60">
        <f>VLOOKUP($A28,'Occupancy Raw Data'!$B$6:$BE$43,'Occupancy Raw Data'!U$1,FALSE)</f>
        <v>-8.6108998245727797</v>
      </c>
      <c r="O28" s="60">
        <f>VLOOKUP($A28,'Occupancy Raw Data'!$B$6:$BE$43,'Occupancy Raw Data'!V$1,FALSE)</f>
        <v>1.24727466118346</v>
      </c>
      <c r="P28" s="60">
        <f>VLOOKUP($A28,'Occupancy Raw Data'!$B$6:$BE$43,'Occupancy Raw Data'!W$1,FALSE)</f>
        <v>-2.0299418558248599</v>
      </c>
      <c r="Q28" s="60">
        <f>VLOOKUP($A28,'Occupancy Raw Data'!$B$6:$BE$43,'Occupancy Raw Data'!X$1,FALSE)</f>
        <v>0.43084079672172798</v>
      </c>
      <c r="R28" s="61">
        <f>VLOOKUP($A28,'Occupancy Raw Data'!$B$6:$BE$43,'Occupancy Raw Data'!Y$1,FALSE)</f>
        <v>-3.2696615722534399</v>
      </c>
      <c r="S28" s="60">
        <f>VLOOKUP($A28,'Occupancy Raw Data'!$B$6:$BE$43,'Occupancy Raw Data'!AA$1,FALSE)</f>
        <v>5.7438302863109199</v>
      </c>
      <c r="T28" s="60">
        <f>VLOOKUP($A28,'Occupancy Raw Data'!$B$6:$BE$43,'Occupancy Raw Data'!AB$1,FALSE)</f>
        <v>-7.2378814722628499</v>
      </c>
      <c r="U28" s="61">
        <f>VLOOKUP($A28,'Occupancy Raw Data'!$B$6:$BE$43,'Occupancy Raw Data'!AC$1,FALSE)</f>
        <v>-0.89165250650730898</v>
      </c>
      <c r="V28" s="62">
        <f>VLOOKUP($A28,'Occupancy Raw Data'!$B$6:$BE$43,'Occupancy Raw Data'!AE$1,FALSE)</f>
        <v>-2.4714586887969698</v>
      </c>
      <c r="W28" s="63"/>
      <c r="X28" s="64">
        <f>VLOOKUP($A28,'ADR Raw Data'!$B$6:$BE$43,'ADR Raw Data'!G$1,FALSE)</f>
        <v>121.410548730548</v>
      </c>
      <c r="Y28" s="65">
        <f>VLOOKUP($A28,'ADR Raw Data'!$B$6:$BE$43,'ADR Raw Data'!H$1,FALSE)</f>
        <v>121.368152173913</v>
      </c>
      <c r="Z28" s="65">
        <f>VLOOKUP($A28,'ADR Raw Data'!$B$6:$BE$43,'ADR Raw Data'!I$1,FALSE)</f>
        <v>126.043879853966</v>
      </c>
      <c r="AA28" s="65">
        <f>VLOOKUP($A28,'ADR Raw Data'!$B$6:$BE$43,'ADR Raw Data'!J$1,FALSE)</f>
        <v>123.0397743553</v>
      </c>
      <c r="AB28" s="65">
        <f>VLOOKUP($A28,'ADR Raw Data'!$B$6:$BE$43,'ADR Raw Data'!K$1,FALSE)</f>
        <v>131.389987046632</v>
      </c>
      <c r="AC28" s="66">
        <f>VLOOKUP($A28,'ADR Raw Data'!$B$6:$BE$43,'ADR Raw Data'!L$1,FALSE)</f>
        <v>124.924968221095</v>
      </c>
      <c r="AD28" s="65">
        <f>VLOOKUP($A28,'ADR Raw Data'!$B$6:$BE$43,'ADR Raw Data'!N$1,FALSE)</f>
        <v>182.234284580798</v>
      </c>
      <c r="AE28" s="65">
        <f>VLOOKUP($A28,'ADR Raw Data'!$B$6:$BE$43,'ADR Raw Data'!O$1,FALSE)</f>
        <v>179.53369377162599</v>
      </c>
      <c r="AF28" s="66">
        <f>VLOOKUP($A28,'ADR Raw Data'!$B$6:$BE$43,'ADR Raw Data'!P$1,FALSE)</f>
        <v>180.942292730031</v>
      </c>
      <c r="AG28" s="67">
        <f>VLOOKUP($A28,'ADR Raw Data'!$B$6:$BE$43,'ADR Raw Data'!R$1,FALSE)</f>
        <v>144.032326839826</v>
      </c>
      <c r="AH28" s="63"/>
      <c r="AI28" s="59">
        <f>VLOOKUP($A28,'ADR Raw Data'!$B$6:$BE$43,'ADR Raw Data'!T$1,FALSE)</f>
        <v>25.0618114341598</v>
      </c>
      <c r="AJ28" s="60">
        <f>VLOOKUP($A28,'ADR Raw Data'!$B$6:$BE$43,'ADR Raw Data'!U$1,FALSE)</f>
        <v>25.0639621411006</v>
      </c>
      <c r="AK28" s="60">
        <f>VLOOKUP($A28,'ADR Raw Data'!$B$6:$BE$43,'ADR Raw Data'!V$1,FALSE)</f>
        <v>31.652597753437899</v>
      </c>
      <c r="AL28" s="60">
        <f>VLOOKUP($A28,'ADR Raw Data'!$B$6:$BE$43,'ADR Raw Data'!W$1,FALSE)</f>
        <v>26.7693996892542</v>
      </c>
      <c r="AM28" s="60">
        <f>VLOOKUP($A28,'ADR Raw Data'!$B$6:$BE$43,'ADR Raw Data'!X$1,FALSE)</f>
        <v>30.982718730308601</v>
      </c>
      <c r="AN28" s="61">
        <f>VLOOKUP($A28,'ADR Raw Data'!$B$6:$BE$43,'ADR Raw Data'!Y$1,FALSE)</f>
        <v>28.155267751755702</v>
      </c>
      <c r="AO28" s="60">
        <f>VLOOKUP($A28,'ADR Raw Data'!$B$6:$BE$43,'ADR Raw Data'!AA$1,FALSE)</f>
        <v>51.254732422342997</v>
      </c>
      <c r="AP28" s="60">
        <f>VLOOKUP($A28,'ADR Raw Data'!$B$6:$BE$43,'ADR Raw Data'!AB$1,FALSE)</f>
        <v>37.130028378956901</v>
      </c>
      <c r="AQ28" s="61">
        <f>VLOOKUP($A28,'ADR Raw Data'!$B$6:$BE$43,'ADR Raw Data'!AC$1,FALSE)</f>
        <v>43.812397046048403</v>
      </c>
      <c r="AR28" s="62">
        <f>VLOOKUP($A28,'ADR Raw Data'!$B$6:$BE$43,'ADR Raw Data'!AE$1,FALSE)</f>
        <v>34.620187548069701</v>
      </c>
      <c r="AS28" s="50"/>
      <c r="AT28" s="64">
        <f>VLOOKUP($A28,'RevPAR Raw Data'!$B$6:$BE$43,'RevPAR Raw Data'!G$1,FALSE)</f>
        <v>72.172482960077801</v>
      </c>
      <c r="AU28" s="65">
        <f>VLOOKUP($A28,'RevPAR Raw Data'!$B$6:$BE$43,'RevPAR Raw Data'!H$1,FALSE)</f>
        <v>78.824301363193698</v>
      </c>
      <c r="AV28" s="65">
        <f>VLOOKUP($A28,'RevPAR Raw Data'!$B$6:$BE$43,'RevPAR Raw Data'!I$1,FALSE)</f>
        <v>92.446497078870394</v>
      </c>
      <c r="AW28" s="65">
        <f>VLOOKUP($A28,'RevPAR Raw Data'!$B$6:$BE$43,'RevPAR Raw Data'!J$1,FALSE)</f>
        <v>83.623916747809105</v>
      </c>
      <c r="AX28" s="65">
        <f>VLOOKUP($A28,'RevPAR Raw Data'!$B$6:$BE$43,'RevPAR Raw Data'!K$1,FALSE)</f>
        <v>98.766377799415693</v>
      </c>
      <c r="AY28" s="66">
        <f>VLOOKUP($A28,'RevPAR Raw Data'!$B$6:$BE$43,'RevPAR Raw Data'!L$1,FALSE)</f>
        <v>85.166715189873401</v>
      </c>
      <c r="AZ28" s="65">
        <f>VLOOKUP($A28,'RevPAR Raw Data'!$B$6:$BE$43,'RevPAR Raw Data'!N$1,FALSE)</f>
        <v>167.728293573515</v>
      </c>
      <c r="BA28" s="65">
        <f>VLOOKUP($A28,'RevPAR Raw Data'!$B$6:$BE$43,'RevPAR Raw Data'!O$1,FALSE)</f>
        <v>151.56349805258</v>
      </c>
      <c r="BB28" s="66">
        <f>VLOOKUP($A28,'RevPAR Raw Data'!$B$6:$BE$43,'RevPAR Raw Data'!P$1,FALSE)</f>
        <v>159.64589581304699</v>
      </c>
      <c r="BC28" s="67">
        <f>VLOOKUP($A28,'RevPAR Raw Data'!$B$6:$BE$43,'RevPAR Raw Data'!R$1,FALSE)</f>
        <v>106.446481082208</v>
      </c>
      <c r="BD28" s="63"/>
      <c r="BE28" s="59">
        <f>VLOOKUP($A28,'RevPAR Raw Data'!$B$6:$BE$43,'RevPAR Raw Data'!T$1,FALSE)</f>
        <v>14.9655584950217</v>
      </c>
      <c r="BF28" s="60">
        <f>VLOOKUP($A28,'RevPAR Raw Data'!$B$6:$BE$43,'RevPAR Raw Data'!U$1,FALSE)</f>
        <v>14.2948296444888</v>
      </c>
      <c r="BG28" s="60">
        <f>VLOOKUP($A28,'RevPAR Raw Data'!$B$6:$BE$43,'RevPAR Raw Data'!V$1,FALSE)</f>
        <v>33.294667246006298</v>
      </c>
      <c r="BH28" s="60">
        <f>VLOOKUP($A28,'RevPAR Raw Data'!$B$6:$BE$43,'RevPAR Raw Data'!W$1,FALSE)</f>
        <v>24.1960545845841</v>
      </c>
      <c r="BI28" s="60">
        <f>VLOOKUP($A28,'RevPAR Raw Data'!$B$6:$BE$43,'RevPAR Raw Data'!X$1,FALSE)</f>
        <v>31.547045719254001</v>
      </c>
      <c r="BJ28" s="61">
        <f>VLOOKUP($A28,'RevPAR Raw Data'!$B$6:$BE$43,'RevPAR Raw Data'!Y$1,FALSE)</f>
        <v>23.965024209258001</v>
      </c>
      <c r="BK28" s="60">
        <f>VLOOKUP($A28,'RevPAR Raw Data'!$B$6:$BE$43,'RevPAR Raw Data'!AA$1,FALSE)</f>
        <v>59.942547552696098</v>
      </c>
      <c r="BL28" s="60">
        <f>VLOOKUP($A28,'RevPAR Raw Data'!$B$6:$BE$43,'RevPAR Raw Data'!AB$1,FALSE)</f>
        <v>27.204719462007599</v>
      </c>
      <c r="BM28" s="61">
        <f>VLOOKUP($A28,'RevPAR Raw Data'!$B$6:$BE$43,'RevPAR Raw Data'!AC$1,FALSE)</f>
        <v>42.530090203119101</v>
      </c>
      <c r="BN28" s="62">
        <f>VLOOKUP($A28,'RevPAR Raw Data'!$B$6:$BE$43,'RevPAR Raw Data'!AE$1,FALSE)</f>
        <v>31.293105226038101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44.894501771138103</v>
      </c>
      <c r="C30" s="60">
        <f>VLOOKUP($A30,'Occupancy Raw Data'!$B$6:$BE$43,'Occupancy Raw Data'!H$1,FALSE)</f>
        <v>58.201139688895701</v>
      </c>
      <c r="D30" s="60">
        <f>VLOOKUP($A30,'Occupancy Raw Data'!$B$6:$BE$43,'Occupancy Raw Data'!I$1,FALSE)</f>
        <v>61.6202063760973</v>
      </c>
      <c r="E30" s="60">
        <f>VLOOKUP($A30,'Occupancy Raw Data'!$B$6:$BE$43,'Occupancy Raw Data'!J$1,FALSE)</f>
        <v>59.941475435083902</v>
      </c>
      <c r="F30" s="60">
        <f>VLOOKUP($A30,'Occupancy Raw Data'!$B$6:$BE$43,'Occupancy Raw Data'!K$1,FALSE)</f>
        <v>59.448636993685497</v>
      </c>
      <c r="G30" s="61">
        <f>VLOOKUP($A30,'Occupancy Raw Data'!$B$6:$BE$43,'Occupancy Raw Data'!L$1,FALSE)</f>
        <v>56.821192052980102</v>
      </c>
      <c r="H30" s="60">
        <f>VLOOKUP($A30,'Occupancy Raw Data'!$B$6:$BE$43,'Occupancy Raw Data'!N$1,FALSE)</f>
        <v>66.764207608193402</v>
      </c>
      <c r="I30" s="60">
        <f>VLOOKUP($A30,'Occupancy Raw Data'!$B$6:$BE$43,'Occupancy Raw Data'!O$1,FALSE)</f>
        <v>67.826890497458805</v>
      </c>
      <c r="J30" s="61">
        <f>VLOOKUP($A30,'Occupancy Raw Data'!$B$6:$BE$43,'Occupancy Raw Data'!P$1,FALSE)</f>
        <v>67.295549052826104</v>
      </c>
      <c r="K30" s="62">
        <f>VLOOKUP($A30,'Occupancy Raw Data'!$B$6:$BE$43,'Occupancy Raw Data'!R$1,FALSE)</f>
        <v>59.813865481507499</v>
      </c>
      <c r="L30" s="63"/>
      <c r="M30" s="59">
        <f>VLOOKUP($A30,'Occupancy Raw Data'!$B$6:$BE$43,'Occupancy Raw Data'!T$1,FALSE)</f>
        <v>26.893156894069701</v>
      </c>
      <c r="N30" s="60">
        <f>VLOOKUP($A30,'Occupancy Raw Data'!$B$6:$BE$43,'Occupancy Raw Data'!U$1,FALSE)</f>
        <v>18.428830973556298</v>
      </c>
      <c r="O30" s="60">
        <f>VLOOKUP($A30,'Occupancy Raw Data'!$B$6:$BE$43,'Occupancy Raw Data'!V$1,FALSE)</f>
        <v>15.2157774003818</v>
      </c>
      <c r="P30" s="60">
        <f>VLOOKUP($A30,'Occupancy Raw Data'!$B$6:$BE$43,'Occupancy Raw Data'!W$1,FALSE)</f>
        <v>8.9874752588780495</v>
      </c>
      <c r="Q30" s="60">
        <f>VLOOKUP($A30,'Occupancy Raw Data'!$B$6:$BE$43,'Occupancy Raw Data'!X$1,FALSE)</f>
        <v>3.9492964965702999</v>
      </c>
      <c r="R30" s="61">
        <f>VLOOKUP($A30,'Occupancy Raw Data'!$B$6:$BE$43,'Occupancy Raw Data'!Y$1,FALSE)</f>
        <v>13.553750137075101</v>
      </c>
      <c r="S30" s="60">
        <f>VLOOKUP($A30,'Occupancy Raw Data'!$B$6:$BE$43,'Occupancy Raw Data'!AA$1,FALSE)</f>
        <v>-21.0257189123251</v>
      </c>
      <c r="T30" s="60">
        <f>VLOOKUP($A30,'Occupancy Raw Data'!$B$6:$BE$43,'Occupancy Raw Data'!AB$1,FALSE)</f>
        <v>-28.9635679147821</v>
      </c>
      <c r="U30" s="61">
        <f>VLOOKUP($A30,'Occupancy Raw Data'!$B$6:$BE$43,'Occupancy Raw Data'!AC$1,FALSE)</f>
        <v>-25.235896307858301</v>
      </c>
      <c r="V30" s="62">
        <f>VLOOKUP($A30,'Occupancy Raw Data'!$B$6:$BE$43,'Occupancy Raw Data'!AE$1,FALSE)</f>
        <v>-2.6775128968066899</v>
      </c>
      <c r="W30" s="63"/>
      <c r="X30" s="64">
        <f>VLOOKUP($A30,'ADR Raw Data'!$B$6:$BE$43,'ADR Raw Data'!G$1,FALSE)</f>
        <v>81.9785900514579</v>
      </c>
      <c r="Y30" s="65">
        <f>VLOOKUP($A30,'ADR Raw Data'!$B$6:$BE$43,'ADR Raw Data'!H$1,FALSE)</f>
        <v>89.716639322572107</v>
      </c>
      <c r="Z30" s="65">
        <f>VLOOKUP($A30,'ADR Raw Data'!$B$6:$BE$43,'ADR Raw Data'!I$1,FALSE)</f>
        <v>92.524001499625001</v>
      </c>
      <c r="AA30" s="65">
        <f>VLOOKUP($A30,'ADR Raw Data'!$B$6:$BE$43,'ADR Raw Data'!J$1,FALSE)</f>
        <v>90.963383864337104</v>
      </c>
      <c r="AB30" s="65">
        <f>VLOOKUP($A30,'ADR Raw Data'!$B$6:$BE$43,'ADR Raw Data'!K$1,FALSE)</f>
        <v>88.919139896372997</v>
      </c>
      <c r="AC30" s="66">
        <f>VLOOKUP($A30,'ADR Raw Data'!$B$6:$BE$43,'ADR Raw Data'!L$1,FALSE)</f>
        <v>89.198930449395505</v>
      </c>
      <c r="AD30" s="65">
        <f>VLOOKUP($A30,'ADR Raw Data'!$B$6:$BE$43,'ADR Raw Data'!N$1,FALSE)</f>
        <v>99.9213886966551</v>
      </c>
      <c r="AE30" s="65">
        <f>VLOOKUP($A30,'ADR Raw Data'!$B$6:$BE$43,'ADR Raw Data'!O$1,FALSE)</f>
        <v>99.226437329700204</v>
      </c>
      <c r="AF30" s="66">
        <f>VLOOKUP($A30,'ADR Raw Data'!$B$6:$BE$43,'ADR Raw Data'!P$1,FALSE)</f>
        <v>99.571169470190995</v>
      </c>
      <c r="AG30" s="67">
        <f>VLOOKUP($A30,'ADR Raw Data'!$B$6:$BE$43,'ADR Raw Data'!R$1,FALSE)</f>
        <v>92.533109688810399</v>
      </c>
      <c r="AH30" s="80"/>
      <c r="AI30" s="59">
        <f>VLOOKUP($A30,'ADR Raw Data'!$B$6:$BE$43,'ADR Raw Data'!T$1,FALSE)</f>
        <v>11.373803605896599</v>
      </c>
      <c r="AJ30" s="60">
        <f>VLOOKUP($A30,'ADR Raw Data'!$B$6:$BE$43,'ADR Raw Data'!U$1,FALSE)</f>
        <v>13.7955390317652</v>
      </c>
      <c r="AK30" s="60">
        <f>VLOOKUP($A30,'ADR Raw Data'!$B$6:$BE$43,'ADR Raw Data'!V$1,FALSE)</f>
        <v>13.0717735920742</v>
      </c>
      <c r="AL30" s="60">
        <f>VLOOKUP($A30,'ADR Raw Data'!$B$6:$BE$43,'ADR Raw Data'!W$1,FALSE)</f>
        <v>6.9105515620101796</v>
      </c>
      <c r="AM30" s="60">
        <f>VLOOKUP($A30,'ADR Raw Data'!$B$6:$BE$43,'ADR Raw Data'!X$1,FALSE)</f>
        <v>-9.1628004486917796</v>
      </c>
      <c r="AN30" s="61">
        <f>VLOOKUP($A30,'ADR Raw Data'!$B$6:$BE$43,'ADR Raw Data'!Y$1,FALSE)</f>
        <v>5.6042519411328398</v>
      </c>
      <c r="AO30" s="60">
        <f>VLOOKUP($A30,'ADR Raw Data'!$B$6:$BE$43,'ADR Raw Data'!AA$1,FALSE)</f>
        <v>-34.769755550270197</v>
      </c>
      <c r="AP30" s="60">
        <f>VLOOKUP($A30,'ADR Raw Data'!$B$6:$BE$43,'ADR Raw Data'!AB$1,FALSE)</f>
        <v>-43.0379096137099</v>
      </c>
      <c r="AQ30" s="61">
        <f>VLOOKUP($A30,'ADR Raw Data'!$B$6:$BE$43,'ADR Raw Data'!AC$1,FALSE)</f>
        <v>-39.407301538960603</v>
      </c>
      <c r="AR30" s="62">
        <f>VLOOKUP($A30,'ADR Raw Data'!$B$6:$BE$43,'ADR Raw Data'!AE$1,FALSE)</f>
        <v>-21.504658555885499</v>
      </c>
      <c r="AS30" s="50"/>
      <c r="AT30" s="64">
        <f>VLOOKUP($A30,'RevPAR Raw Data'!$B$6:$BE$43,'RevPAR Raw Data'!G$1,FALSE)</f>
        <v>36.8038795626058</v>
      </c>
      <c r="AU30" s="65">
        <f>VLOOKUP($A30,'RevPAR Raw Data'!$B$6:$BE$43,'RevPAR Raw Data'!H$1,FALSE)</f>
        <v>52.216106576312903</v>
      </c>
      <c r="AV30" s="65">
        <f>VLOOKUP($A30,'RevPAR Raw Data'!$B$6:$BE$43,'RevPAR Raw Data'!I$1,FALSE)</f>
        <v>57.013480671492303</v>
      </c>
      <c r="AW30" s="65">
        <f>VLOOKUP($A30,'RevPAR Raw Data'!$B$6:$BE$43,'RevPAR Raw Data'!J$1,FALSE)</f>
        <v>54.524794393962701</v>
      </c>
      <c r="AX30" s="65">
        <f>VLOOKUP($A30,'RevPAR Raw Data'!$B$6:$BE$43,'RevPAR Raw Data'!K$1,FALSE)</f>
        <v>52.861216694902197</v>
      </c>
      <c r="AY30" s="66">
        <f>VLOOKUP($A30,'RevPAR Raw Data'!$B$6:$BE$43,'RevPAR Raw Data'!L$1,FALSE)</f>
        <v>50.683895579855204</v>
      </c>
      <c r="AZ30" s="65">
        <f>VLOOKUP($A30,'RevPAR Raw Data'!$B$6:$BE$43,'RevPAR Raw Data'!N$1,FALSE)</f>
        <v>66.711723394424695</v>
      </c>
      <c r="BA30" s="65">
        <f>VLOOKUP($A30,'RevPAR Raw Data'!$B$6:$BE$43,'RevPAR Raw Data'!O$1,FALSE)</f>
        <v>67.302206992145301</v>
      </c>
      <c r="BB30" s="66">
        <f>VLOOKUP($A30,'RevPAR Raw Data'!$B$6:$BE$43,'RevPAR Raw Data'!P$1,FALSE)</f>
        <v>67.006965193284998</v>
      </c>
      <c r="BC30" s="67">
        <f>VLOOKUP($A30,'RevPAR Raw Data'!$B$6:$BE$43,'RevPAR Raw Data'!R$1,FALSE)</f>
        <v>55.347629755120799</v>
      </c>
      <c r="BD30" s="63"/>
      <c r="BE30" s="59">
        <f>VLOOKUP($A30,'RevPAR Raw Data'!$B$6:$BE$43,'RevPAR Raw Data'!T$1,FALSE)</f>
        <v>41.325735348523402</v>
      </c>
      <c r="BF30" s="60">
        <f>VLOOKUP($A30,'RevPAR Raw Data'!$B$6:$BE$43,'RevPAR Raw Data'!U$1,FALSE)</f>
        <v>34.766726575376602</v>
      </c>
      <c r="BG30" s="60">
        <f>VLOOKUP($A30,'RevPAR Raw Data'!$B$6:$BE$43,'RevPAR Raw Data'!V$1,FALSE)</f>
        <v>30.276522964507901</v>
      </c>
      <c r="BH30" s="60">
        <f>VLOOKUP($A30,'RevPAR Raw Data'!$B$6:$BE$43,'RevPAR Raw Data'!W$1,FALSE)</f>
        <v>16.519110932775899</v>
      </c>
      <c r="BI30" s="60">
        <f>VLOOKUP($A30,'RevPAR Raw Data'!$B$6:$BE$43,'RevPAR Raw Data'!X$1,FALSE)</f>
        <v>-5.5753701092293904</v>
      </c>
      <c r="BJ30" s="61">
        <f>VLOOKUP($A30,'RevPAR Raw Data'!$B$6:$BE$43,'RevPAR Raw Data'!Y$1,FALSE)</f>
        <v>19.917588383361199</v>
      </c>
      <c r="BK30" s="60">
        <f>VLOOKUP($A30,'RevPAR Raw Data'!$B$6:$BE$43,'RevPAR Raw Data'!AA$1,FALSE)</f>
        <v>-48.484883394093004</v>
      </c>
      <c r="BL30" s="60">
        <f>VLOOKUP($A30,'RevPAR Raw Data'!$B$6:$BE$43,'RevPAR Raw Data'!AB$1,FALSE)</f>
        <v>-59.536163348422598</v>
      </c>
      <c r="BM30" s="61">
        <f>VLOOKUP($A30,'RevPAR Raw Data'!$B$6:$BE$43,'RevPAR Raw Data'!AC$1,FALSE)</f>
        <v>-54.698412092721703</v>
      </c>
      <c r="BN30" s="62">
        <f>VLOOKUP($A30,'RevPAR Raw Data'!$B$6:$BE$43,'RevPAR Raw Data'!AE$1,FALSE)</f>
        <v>-23.6063814464441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50.517157189150701</v>
      </c>
      <c r="C32" s="60">
        <f>VLOOKUP($A32,'Occupancy Raw Data'!$B$6:$BE$43,'Occupancy Raw Data'!H$1,FALSE)</f>
        <v>59.0580192657699</v>
      </c>
      <c r="D32" s="60">
        <f>VLOOKUP($A32,'Occupancy Raw Data'!$B$6:$BE$43,'Occupancy Raw Data'!I$1,FALSE)</f>
        <v>64.611355262573795</v>
      </c>
      <c r="E32" s="60">
        <f>VLOOKUP($A32,'Occupancy Raw Data'!$B$6:$BE$43,'Occupancy Raw Data'!J$1,FALSE)</f>
        <v>63.692457939361603</v>
      </c>
      <c r="F32" s="60">
        <f>VLOOKUP($A32,'Occupancy Raw Data'!$B$6:$BE$43,'Occupancy Raw Data'!K$1,FALSE)</f>
        <v>78.599014515914206</v>
      </c>
      <c r="G32" s="61">
        <f>VLOOKUP($A32,'Occupancy Raw Data'!$B$6:$BE$43,'Occupancy Raw Data'!L$1,FALSE)</f>
        <v>63.295600834554001</v>
      </c>
      <c r="H32" s="60">
        <f>VLOOKUP($A32,'Occupancy Raw Data'!$B$6:$BE$43,'Occupancy Raw Data'!N$1,FALSE)</f>
        <v>87.743596573001199</v>
      </c>
      <c r="I32" s="60">
        <f>VLOOKUP($A32,'Occupancy Raw Data'!$B$6:$BE$43,'Occupancy Raw Data'!O$1,FALSE)</f>
        <v>89.621343276956495</v>
      </c>
      <c r="J32" s="61">
        <f>VLOOKUP($A32,'Occupancy Raw Data'!$B$6:$BE$43,'Occupancy Raw Data'!P$1,FALSE)</f>
        <v>88.682469924978903</v>
      </c>
      <c r="K32" s="62">
        <f>VLOOKUP($A32,'Occupancy Raw Data'!$B$6:$BE$43,'Occupancy Raw Data'!R$1,FALSE)</f>
        <v>70.548992003246795</v>
      </c>
      <c r="L32" s="63"/>
      <c r="M32" s="59">
        <f>VLOOKUP($A32,'Occupancy Raw Data'!$B$6:$BE$43,'Occupancy Raw Data'!T$1,FALSE)</f>
        <v>5.3248126601198802</v>
      </c>
      <c r="N32" s="60">
        <f>VLOOKUP($A32,'Occupancy Raw Data'!$B$6:$BE$43,'Occupancy Raw Data'!U$1,FALSE)</f>
        <v>9.8947240452173109</v>
      </c>
      <c r="O32" s="60">
        <f>VLOOKUP($A32,'Occupancy Raw Data'!$B$6:$BE$43,'Occupancy Raw Data'!V$1,FALSE)</f>
        <v>14.1182872580825</v>
      </c>
      <c r="P32" s="60">
        <f>VLOOKUP($A32,'Occupancy Raw Data'!$B$6:$BE$43,'Occupancy Raw Data'!W$1,FALSE)</f>
        <v>11.284051481574799</v>
      </c>
      <c r="Q32" s="60">
        <f>VLOOKUP($A32,'Occupancy Raw Data'!$B$6:$BE$43,'Occupancy Raw Data'!X$1,FALSE)</f>
        <v>15.4476972613451</v>
      </c>
      <c r="R32" s="61">
        <f>VLOOKUP($A32,'Occupancy Raw Data'!$B$6:$BE$43,'Occupancy Raw Data'!Y$1,FALSE)</f>
        <v>11.5782649704273</v>
      </c>
      <c r="S32" s="60">
        <f>VLOOKUP($A32,'Occupancy Raw Data'!$B$6:$BE$43,'Occupancy Raw Data'!AA$1,FALSE)</f>
        <v>6.0177077891905499</v>
      </c>
      <c r="T32" s="60">
        <f>VLOOKUP($A32,'Occupancy Raw Data'!$B$6:$BE$43,'Occupancy Raw Data'!AB$1,FALSE)</f>
        <v>4.1194685607050898</v>
      </c>
      <c r="U32" s="61">
        <f>VLOOKUP($A32,'Occupancy Raw Data'!$B$6:$BE$43,'Occupancy Raw Data'!AC$1,FALSE)</f>
        <v>5.0499679973355303</v>
      </c>
      <c r="V32" s="62">
        <f>VLOOKUP($A32,'Occupancy Raw Data'!$B$6:$BE$43,'Occupancy Raw Data'!AE$1,FALSE)</f>
        <v>9.1422727664318995</v>
      </c>
      <c r="W32" s="63"/>
      <c r="X32" s="64">
        <f>VLOOKUP($A32,'ADR Raw Data'!$B$6:$BE$43,'ADR Raw Data'!G$1,FALSE)</f>
        <v>91.058474604569398</v>
      </c>
      <c r="Y32" s="65">
        <f>VLOOKUP($A32,'ADR Raw Data'!$B$6:$BE$43,'ADR Raw Data'!H$1,FALSE)</f>
        <v>95.2172624699338</v>
      </c>
      <c r="Z32" s="65">
        <f>VLOOKUP($A32,'ADR Raw Data'!$B$6:$BE$43,'ADR Raw Data'!I$1,FALSE)</f>
        <v>100.111221092408</v>
      </c>
      <c r="AA32" s="65">
        <f>VLOOKUP($A32,'ADR Raw Data'!$B$6:$BE$43,'ADR Raw Data'!J$1,FALSE)</f>
        <v>99.293092103429004</v>
      </c>
      <c r="AB32" s="65">
        <f>VLOOKUP($A32,'ADR Raw Data'!$B$6:$BE$43,'ADR Raw Data'!K$1,FALSE)</f>
        <v>116.274491522647</v>
      </c>
      <c r="AC32" s="66">
        <f>VLOOKUP($A32,'ADR Raw Data'!$B$6:$BE$43,'ADR Raw Data'!L$1,FALSE)</f>
        <v>101.60251576311801</v>
      </c>
      <c r="AD32" s="65">
        <f>VLOOKUP($A32,'ADR Raw Data'!$B$6:$BE$43,'ADR Raw Data'!N$1,FALSE)</f>
        <v>130.28051058889</v>
      </c>
      <c r="AE32" s="65">
        <f>VLOOKUP($A32,'ADR Raw Data'!$B$6:$BE$43,'ADR Raw Data'!O$1,FALSE)</f>
        <v>131.24116451533001</v>
      </c>
      <c r="AF32" s="66">
        <f>VLOOKUP($A32,'ADR Raw Data'!$B$6:$BE$43,'ADR Raw Data'!P$1,FALSE)</f>
        <v>130.76592273057099</v>
      </c>
      <c r="AG32" s="67">
        <f>VLOOKUP($A32,'ADR Raw Data'!$B$6:$BE$43,'ADR Raw Data'!R$1,FALSE)</f>
        <v>112.076626986552</v>
      </c>
      <c r="AH32" s="63"/>
      <c r="AI32" s="59">
        <f>VLOOKUP($A32,'ADR Raw Data'!$B$6:$BE$43,'ADR Raw Data'!T$1,FALSE)</f>
        <v>22.6833252989058</v>
      </c>
      <c r="AJ32" s="60">
        <f>VLOOKUP($A32,'ADR Raw Data'!$B$6:$BE$43,'ADR Raw Data'!U$1,FALSE)</f>
        <v>26.2812215453107</v>
      </c>
      <c r="AK32" s="60">
        <f>VLOOKUP($A32,'ADR Raw Data'!$B$6:$BE$43,'ADR Raw Data'!V$1,FALSE)</f>
        <v>31.7421606971497</v>
      </c>
      <c r="AL32" s="60">
        <f>VLOOKUP($A32,'ADR Raw Data'!$B$6:$BE$43,'ADR Raw Data'!W$1,FALSE)</f>
        <v>31.260746751002699</v>
      </c>
      <c r="AM32" s="60">
        <f>VLOOKUP($A32,'ADR Raw Data'!$B$6:$BE$43,'ADR Raw Data'!X$1,FALSE)</f>
        <v>30.583301313974498</v>
      </c>
      <c r="AN32" s="61">
        <f>VLOOKUP($A32,'ADR Raw Data'!$B$6:$BE$43,'ADR Raw Data'!Y$1,FALSE)</f>
        <v>29.194529195368698</v>
      </c>
      <c r="AO32" s="60">
        <f>VLOOKUP($A32,'ADR Raw Data'!$B$6:$BE$43,'ADR Raw Data'!AA$1,FALSE)</f>
        <v>28.401120609779198</v>
      </c>
      <c r="AP32" s="60">
        <f>VLOOKUP($A32,'ADR Raw Data'!$B$6:$BE$43,'ADR Raw Data'!AB$1,FALSE)</f>
        <v>25.521489198883</v>
      </c>
      <c r="AQ32" s="61">
        <f>VLOOKUP($A32,'ADR Raw Data'!$B$6:$BE$43,'ADR Raw Data'!AC$1,FALSE)</f>
        <v>26.907246343841699</v>
      </c>
      <c r="AR32" s="62">
        <f>VLOOKUP($A32,'ADR Raw Data'!$B$6:$BE$43,'ADR Raw Data'!AE$1,FALSE)</f>
        <v>27.7272818488082</v>
      </c>
      <c r="AS32" s="50"/>
      <c r="AT32" s="64">
        <f>VLOOKUP($A32,'RevPAR Raw Data'!$B$6:$BE$43,'RevPAR Raw Data'!G$1,FALSE)</f>
        <v>46.000152750033202</v>
      </c>
      <c r="AU32" s="65">
        <f>VLOOKUP($A32,'RevPAR Raw Data'!$B$6:$BE$43,'RevPAR Raw Data'!H$1,FALSE)</f>
        <v>56.233429213832203</v>
      </c>
      <c r="AV32" s="65">
        <f>VLOOKUP($A32,'RevPAR Raw Data'!$B$6:$BE$43,'RevPAR Raw Data'!I$1,FALSE)</f>
        <v>64.683216717716505</v>
      </c>
      <c r="AW32" s="65">
        <f>VLOOKUP($A32,'RevPAR Raw Data'!$B$6:$BE$43,'RevPAR Raw Data'!J$1,FALSE)</f>
        <v>63.2422109246681</v>
      </c>
      <c r="AX32" s="65">
        <f>VLOOKUP($A32,'RevPAR Raw Data'!$B$6:$BE$43,'RevPAR Raw Data'!K$1,FALSE)</f>
        <v>91.390604470191306</v>
      </c>
      <c r="AY32" s="66">
        <f>VLOOKUP($A32,'RevPAR Raw Data'!$B$6:$BE$43,'RevPAR Raw Data'!L$1,FALSE)</f>
        <v>64.309922815288303</v>
      </c>
      <c r="AZ32" s="65">
        <f>VLOOKUP($A32,'RevPAR Raw Data'!$B$6:$BE$43,'RevPAR Raw Data'!N$1,FALSE)</f>
        <v>114.312805624361</v>
      </c>
      <c r="BA32" s="65">
        <f>VLOOKUP($A32,'RevPAR Raw Data'!$B$6:$BE$43,'RevPAR Raw Data'!O$1,FALSE)</f>
        <v>117.620094570959</v>
      </c>
      <c r="BB32" s="66">
        <f>VLOOKUP($A32,'RevPAR Raw Data'!$B$6:$BE$43,'RevPAR Raw Data'!P$1,FALSE)</f>
        <v>115.96645009766</v>
      </c>
      <c r="BC32" s="67">
        <f>VLOOKUP($A32,'RevPAR Raw Data'!$B$6:$BE$43,'RevPAR Raw Data'!R$1,FALSE)</f>
        <v>79.068930610251797</v>
      </c>
      <c r="BD32" s="80"/>
      <c r="BE32" s="59">
        <f>VLOOKUP($A32,'RevPAR Raw Data'!$B$6:$BE$43,'RevPAR Raw Data'!T$1,FALSE)</f>
        <v>29.215982536277998</v>
      </c>
      <c r="BF32" s="60">
        <f>VLOOKUP($A32,'RevPAR Raw Data'!$B$6:$BE$43,'RevPAR Raw Data'!U$1,FALSE)</f>
        <v>38.7763999381487</v>
      </c>
      <c r="BG32" s="60">
        <f>VLOOKUP($A32,'RevPAR Raw Data'!$B$6:$BE$43,'RevPAR Raw Data'!V$1,FALSE)</f>
        <v>50.341897384378001</v>
      </c>
      <c r="BH32" s="60">
        <f>VLOOKUP($A32,'RevPAR Raw Data'!$B$6:$BE$43,'RevPAR Raw Data'!W$1,FALSE)</f>
        <v>46.072276989485502</v>
      </c>
      <c r="BI32" s="60">
        <f>VLOOKUP($A32,'RevPAR Raw Data'!$B$6:$BE$43,'RevPAR Raw Data'!X$1,FALSE)</f>
        <v>50.755414374827403</v>
      </c>
      <c r="BJ32" s="61">
        <f>VLOOKUP($A32,'RevPAR Raw Data'!$B$6:$BE$43,'RevPAR Raw Data'!Y$1,FALSE)</f>
        <v>44.1530141129046</v>
      </c>
      <c r="BK32" s="60">
        <f>VLOOKUP($A32,'RevPAR Raw Data'!$B$6:$BE$43,'RevPAR Raw Data'!AA$1,FALSE)</f>
        <v>36.1279248461219</v>
      </c>
      <c r="BL32" s="60">
        <f>VLOOKUP($A32,'RevPAR Raw Data'!$B$6:$BE$43,'RevPAR Raw Data'!AB$1,FALSE)</f>
        <v>30.692307483359802</v>
      </c>
      <c r="BM32" s="61">
        <f>VLOOKUP($A32,'RevPAR Raw Data'!$B$6:$BE$43,'RevPAR Raw Data'!AC$1,FALSE)</f>
        <v>33.316021670505499</v>
      </c>
      <c r="BN32" s="62">
        <f>VLOOKUP($A32,'RevPAR Raw Data'!$B$6:$BE$43,'RevPAR Raw Data'!AE$1,FALSE)</f>
        <v>39.404458352575602</v>
      </c>
    </row>
    <row r="33" spans="1:66" x14ac:dyDescent="0.35">
      <c r="A33" s="78" t="s">
        <v>46</v>
      </c>
      <c r="B33" s="59">
        <f>VLOOKUP($A33,'Occupancy Raw Data'!$B$6:$BE$43,'Occupancy Raw Data'!G$1,FALSE)</f>
        <v>59.607538371867101</v>
      </c>
      <c r="C33" s="60">
        <f>VLOOKUP($A33,'Occupancy Raw Data'!$B$6:$BE$43,'Occupancy Raw Data'!H$1,FALSE)</f>
        <v>66.465902467456701</v>
      </c>
      <c r="D33" s="60">
        <f>VLOOKUP($A33,'Occupancy Raw Data'!$B$6:$BE$43,'Occupancy Raw Data'!I$1,FALSE)</f>
        <v>68.253351466873895</v>
      </c>
      <c r="E33" s="60">
        <f>VLOOKUP($A33,'Occupancy Raw Data'!$B$6:$BE$43,'Occupancy Raw Data'!J$1,FALSE)</f>
        <v>68.2922090538177</v>
      </c>
      <c r="F33" s="60">
        <f>VLOOKUP($A33,'Occupancy Raw Data'!$B$6:$BE$43,'Occupancy Raw Data'!K$1,FALSE)</f>
        <v>74.878570040800398</v>
      </c>
      <c r="G33" s="61">
        <f>VLOOKUP($A33,'Occupancy Raw Data'!$B$6:$BE$43,'Occupancy Raw Data'!L$1,FALSE)</f>
        <v>67.499514280163197</v>
      </c>
      <c r="H33" s="60">
        <f>VLOOKUP($A33,'Occupancy Raw Data'!$B$6:$BE$43,'Occupancy Raw Data'!N$1,FALSE)</f>
        <v>79.949485136972896</v>
      </c>
      <c r="I33" s="60">
        <f>VLOOKUP($A33,'Occupancy Raw Data'!$B$6:$BE$43,'Occupancy Raw Data'!O$1,FALSE)</f>
        <v>83.6409558966388</v>
      </c>
      <c r="J33" s="61">
        <f>VLOOKUP($A33,'Occupancy Raw Data'!$B$6:$BE$43,'Occupancy Raw Data'!P$1,FALSE)</f>
        <v>81.795220516805898</v>
      </c>
      <c r="K33" s="62">
        <f>VLOOKUP($A33,'Occupancy Raw Data'!$B$6:$BE$43,'Occupancy Raw Data'!R$1,FALSE)</f>
        <v>71.584001776346796</v>
      </c>
      <c r="L33" s="63"/>
      <c r="M33" s="59">
        <f>VLOOKUP($A33,'Occupancy Raw Data'!$B$6:$BE$43,'Occupancy Raw Data'!T$1,FALSE)</f>
        <v>-7.9759350697013103</v>
      </c>
      <c r="N33" s="60">
        <f>VLOOKUP($A33,'Occupancy Raw Data'!$B$6:$BE$43,'Occupancy Raw Data'!U$1,FALSE)</f>
        <v>-9.1028979607178293</v>
      </c>
      <c r="O33" s="60">
        <f>VLOOKUP($A33,'Occupancy Raw Data'!$B$6:$BE$43,'Occupancy Raw Data'!V$1,FALSE)</f>
        <v>-8.9411028675597706</v>
      </c>
      <c r="P33" s="60">
        <f>VLOOKUP($A33,'Occupancy Raw Data'!$B$6:$BE$43,'Occupancy Raw Data'!W$1,FALSE)</f>
        <v>-8.2060532294827695</v>
      </c>
      <c r="Q33" s="60">
        <f>VLOOKUP($A33,'Occupancy Raw Data'!$B$6:$BE$43,'Occupancy Raw Data'!X$1,FALSE)</f>
        <v>0.91717052491341</v>
      </c>
      <c r="R33" s="61">
        <f>VLOOKUP($A33,'Occupancy Raw Data'!$B$6:$BE$43,'Occupancy Raw Data'!Y$1,FALSE)</f>
        <v>-6.6258579537679498</v>
      </c>
      <c r="S33" s="60">
        <f>VLOOKUP($A33,'Occupancy Raw Data'!$B$6:$BE$43,'Occupancy Raw Data'!AA$1,FALSE)</f>
        <v>-4.0032378223762004</v>
      </c>
      <c r="T33" s="60">
        <f>VLOOKUP($A33,'Occupancy Raw Data'!$B$6:$BE$43,'Occupancy Raw Data'!AB$1,FALSE)</f>
        <v>-1.10860832856767</v>
      </c>
      <c r="U33" s="61">
        <f>VLOOKUP($A33,'Occupancy Raw Data'!$B$6:$BE$43,'Occupancy Raw Data'!AC$1,FALSE)</f>
        <v>-2.5447568489379502</v>
      </c>
      <c r="V33" s="62">
        <f>VLOOKUP($A33,'Occupancy Raw Data'!$B$6:$BE$43,'Occupancy Raw Data'!AE$1,FALSE)</f>
        <v>-5.3315992468420799</v>
      </c>
      <c r="W33" s="63"/>
      <c r="X33" s="64">
        <f>VLOOKUP($A33,'ADR Raw Data'!$B$6:$BE$43,'ADR Raw Data'!G$1,FALSE)</f>
        <v>79.495480801825195</v>
      </c>
      <c r="Y33" s="65">
        <f>VLOOKUP($A33,'ADR Raw Data'!$B$6:$BE$43,'ADR Raw Data'!H$1,FALSE)</f>
        <v>83.222747237649799</v>
      </c>
      <c r="Z33" s="65">
        <f>VLOOKUP($A33,'ADR Raw Data'!$B$6:$BE$43,'ADR Raw Data'!I$1,FALSE)</f>
        <v>83.745791090236196</v>
      </c>
      <c r="AA33" s="65">
        <f>VLOOKUP($A33,'ADR Raw Data'!$B$6:$BE$43,'ADR Raw Data'!J$1,FALSE)</f>
        <v>85.173884523470804</v>
      </c>
      <c r="AB33" s="65">
        <f>VLOOKUP($A33,'ADR Raw Data'!$B$6:$BE$43,'ADR Raw Data'!K$1,FALSE)</f>
        <v>92.341058510638206</v>
      </c>
      <c r="AC33" s="66">
        <f>VLOOKUP($A33,'ADR Raw Data'!$B$6:$BE$43,'ADR Raw Data'!L$1,FALSE)</f>
        <v>85.088064078061095</v>
      </c>
      <c r="AD33" s="65">
        <f>VLOOKUP($A33,'ADR Raw Data'!$B$6:$BE$43,'ADR Raw Data'!N$1,FALSE)</f>
        <v>96.148583766707105</v>
      </c>
      <c r="AE33" s="65">
        <f>VLOOKUP($A33,'ADR Raw Data'!$B$6:$BE$43,'ADR Raw Data'!O$1,FALSE)</f>
        <v>97.849830243902403</v>
      </c>
      <c r="AF33" s="66">
        <f>VLOOKUP($A33,'ADR Raw Data'!$B$6:$BE$43,'ADR Raw Data'!P$1,FALSE)</f>
        <v>97.018401591448907</v>
      </c>
      <c r="AG33" s="67">
        <f>VLOOKUP($A33,'ADR Raw Data'!$B$6:$BE$43,'ADR Raw Data'!R$1,FALSE)</f>
        <v>88.982967023380198</v>
      </c>
      <c r="AH33" s="63"/>
      <c r="AI33" s="59">
        <f>VLOOKUP($A33,'ADR Raw Data'!$B$6:$BE$43,'ADR Raw Data'!T$1,FALSE)</f>
        <v>12.953125589706801</v>
      </c>
      <c r="AJ33" s="60">
        <f>VLOOKUP($A33,'ADR Raw Data'!$B$6:$BE$43,'ADR Raw Data'!U$1,FALSE)</f>
        <v>13.3926359477468</v>
      </c>
      <c r="AK33" s="60">
        <f>VLOOKUP($A33,'ADR Raw Data'!$B$6:$BE$43,'ADR Raw Data'!V$1,FALSE)</f>
        <v>14.208946857649</v>
      </c>
      <c r="AL33" s="60">
        <f>VLOOKUP($A33,'ADR Raw Data'!$B$6:$BE$43,'ADR Raw Data'!W$1,FALSE)</f>
        <v>16.3708417560774</v>
      </c>
      <c r="AM33" s="60">
        <f>VLOOKUP($A33,'ADR Raw Data'!$B$6:$BE$43,'ADR Raw Data'!X$1,FALSE)</f>
        <v>22.872028466037602</v>
      </c>
      <c r="AN33" s="61">
        <f>VLOOKUP($A33,'ADR Raw Data'!$B$6:$BE$43,'ADR Raw Data'!Y$1,FALSE)</f>
        <v>16.3056996221313</v>
      </c>
      <c r="AO33" s="60">
        <f>VLOOKUP($A33,'ADR Raw Data'!$B$6:$BE$43,'ADR Raw Data'!AA$1,FALSE)</f>
        <v>18.9916919894812</v>
      </c>
      <c r="AP33" s="60">
        <f>VLOOKUP($A33,'ADR Raw Data'!$B$6:$BE$43,'ADR Raw Data'!AB$1,FALSE)</f>
        <v>20.3458462802292</v>
      </c>
      <c r="AQ33" s="61">
        <f>VLOOKUP($A33,'ADR Raw Data'!$B$6:$BE$43,'ADR Raw Data'!AC$1,FALSE)</f>
        <v>19.691683503363802</v>
      </c>
      <c r="AR33" s="62">
        <f>VLOOKUP($A33,'ADR Raw Data'!$B$6:$BE$43,'ADR Raw Data'!AE$1,FALSE)</f>
        <v>17.603255766116099</v>
      </c>
      <c r="AS33" s="50"/>
      <c r="AT33" s="64">
        <f>VLOOKUP($A33,'RevPAR Raw Data'!$B$6:$BE$43,'RevPAR Raw Data'!G$1,FALSE)</f>
        <v>47.385299222848197</v>
      </c>
      <c r="AU33" s="65">
        <f>VLOOKUP($A33,'RevPAR Raw Data'!$B$6:$BE$43,'RevPAR Raw Data'!H$1,FALSE)</f>
        <v>55.314750009714302</v>
      </c>
      <c r="AV33" s="65">
        <f>VLOOKUP($A33,'RevPAR Raw Data'!$B$6:$BE$43,'RevPAR Raw Data'!I$1,FALSE)</f>
        <v>57.1593091315329</v>
      </c>
      <c r="AW33" s="65">
        <f>VLOOKUP($A33,'RevPAR Raw Data'!$B$6:$BE$43,'RevPAR Raw Data'!J$1,FALSE)</f>
        <v>58.167127278026001</v>
      </c>
      <c r="AX33" s="65">
        <f>VLOOKUP($A33,'RevPAR Raw Data'!$B$6:$BE$43,'RevPAR Raw Data'!K$1,FALSE)</f>
        <v>69.143664173304799</v>
      </c>
      <c r="AY33" s="66">
        <f>VLOOKUP($A33,'RevPAR Raw Data'!$B$6:$BE$43,'RevPAR Raw Data'!L$1,FALSE)</f>
        <v>57.434029963085202</v>
      </c>
      <c r="AZ33" s="65">
        <f>VLOOKUP($A33,'RevPAR Raw Data'!$B$6:$BE$43,'RevPAR Raw Data'!N$1,FALSE)</f>
        <v>76.870297687973505</v>
      </c>
      <c r="BA33" s="65">
        <f>VLOOKUP($A33,'RevPAR Raw Data'!$B$6:$BE$43,'RevPAR Raw Data'!O$1,FALSE)</f>
        <v>81.842533359238303</v>
      </c>
      <c r="BB33" s="66">
        <f>VLOOKUP($A33,'RevPAR Raw Data'!$B$6:$BE$43,'RevPAR Raw Data'!P$1,FALSE)</f>
        <v>79.356415523605904</v>
      </c>
      <c r="BC33" s="67">
        <f>VLOOKUP($A33,'RevPAR Raw Data'!$B$6:$BE$43,'RevPAR Raw Data'!R$1,FALSE)</f>
        <v>63.6975686946626</v>
      </c>
      <c r="BD33" s="63"/>
      <c r="BE33" s="59">
        <f>VLOOKUP($A33,'RevPAR Raw Data'!$B$6:$BE$43,'RevPAR Raw Data'!T$1,FALSE)</f>
        <v>3.9440576334736601</v>
      </c>
      <c r="BF33" s="60">
        <f>VLOOKUP($A33,'RevPAR Raw Data'!$B$6:$BE$43,'RevPAR Raw Data'!U$1,FALSE)</f>
        <v>3.0706200024552102</v>
      </c>
      <c r="BG33" s="60">
        <f>VLOOKUP($A33,'RevPAR Raw Data'!$B$6:$BE$43,'RevPAR Raw Data'!V$1,FALSE)</f>
        <v>3.9974074351499498</v>
      </c>
      <c r="BH33" s="60">
        <f>VLOOKUP($A33,'RevPAR Raw Data'!$B$6:$BE$43,'RevPAR Raw Data'!W$1,FALSE)</f>
        <v>6.82138853797652</v>
      </c>
      <c r="BI33" s="60">
        <f>VLOOKUP($A33,'RevPAR Raw Data'!$B$6:$BE$43,'RevPAR Raw Data'!X$1,FALSE)</f>
        <v>23.9989744944913</v>
      </c>
      <c r="BJ33" s="61">
        <f>VLOOKUP($A33,'RevPAR Raw Data'!$B$6:$BE$43,'RevPAR Raw Data'!Y$1,FALSE)</f>
        <v>8.5994491730328608</v>
      </c>
      <c r="BK33" s="60">
        <f>VLOOKUP($A33,'RevPAR Raw Data'!$B$6:$BE$43,'RevPAR Raw Data'!AA$1,FALSE)</f>
        <v>14.228171570272901</v>
      </c>
      <c r="BL33" s="60">
        <f>VLOOKUP($A33,'RevPAR Raw Data'!$B$6:$BE$43,'RevPAR Raw Data'!AB$1,FALSE)</f>
        <v>19.011682205281399</v>
      </c>
      <c r="BM33" s="61">
        <f>VLOOKUP($A33,'RevPAR Raw Data'!$B$6:$BE$43,'RevPAR Raw Data'!AC$1,FALSE)</f>
        <v>16.645821189802799</v>
      </c>
      <c r="BN33" s="62">
        <f>VLOOKUP($A33,'RevPAR Raw Data'!$B$6:$BE$43,'RevPAR Raw Data'!AE$1,FALSE)</f>
        <v>11.3331214674281</v>
      </c>
    </row>
    <row r="34" spans="1:66" x14ac:dyDescent="0.35">
      <c r="A34" s="78" t="s">
        <v>95</v>
      </c>
      <c r="B34" s="59">
        <f>VLOOKUP($A34,'Occupancy Raw Data'!$B$6:$BE$43,'Occupancy Raw Data'!G$1,FALSE)</f>
        <v>46.986564299424103</v>
      </c>
      <c r="C34" s="60">
        <f>VLOOKUP($A34,'Occupancy Raw Data'!$B$6:$BE$43,'Occupancy Raw Data'!H$1,FALSE)</f>
        <v>55.0287907869481</v>
      </c>
      <c r="D34" s="60">
        <f>VLOOKUP($A34,'Occupancy Raw Data'!$B$6:$BE$43,'Occupancy Raw Data'!I$1,FALSE)</f>
        <v>66.1612284069097</v>
      </c>
      <c r="E34" s="60">
        <f>VLOOKUP($A34,'Occupancy Raw Data'!$B$6:$BE$43,'Occupancy Raw Data'!J$1,FALSE)</f>
        <v>60</v>
      </c>
      <c r="F34" s="60">
        <f>VLOOKUP($A34,'Occupancy Raw Data'!$B$6:$BE$43,'Occupancy Raw Data'!K$1,FALSE)</f>
        <v>77.619961612284001</v>
      </c>
      <c r="G34" s="61">
        <f>VLOOKUP($A34,'Occupancy Raw Data'!$B$6:$BE$43,'Occupancy Raw Data'!L$1,FALSE)</f>
        <v>61.159309021113202</v>
      </c>
      <c r="H34" s="60">
        <f>VLOOKUP($A34,'Occupancy Raw Data'!$B$6:$BE$43,'Occupancy Raw Data'!N$1,FALSE)</f>
        <v>89.174664107485597</v>
      </c>
      <c r="I34" s="60">
        <f>VLOOKUP($A34,'Occupancy Raw Data'!$B$6:$BE$43,'Occupancy Raw Data'!O$1,FALSE)</f>
        <v>91.190019193857907</v>
      </c>
      <c r="J34" s="61">
        <f>VLOOKUP($A34,'Occupancy Raw Data'!$B$6:$BE$43,'Occupancy Raw Data'!P$1,FALSE)</f>
        <v>90.182341650671702</v>
      </c>
      <c r="K34" s="62">
        <f>VLOOKUP($A34,'Occupancy Raw Data'!$B$6:$BE$43,'Occupancy Raw Data'!R$1,FALSE)</f>
        <v>69.451604058129902</v>
      </c>
      <c r="L34" s="63"/>
      <c r="M34" s="59">
        <f>VLOOKUP($A34,'Occupancy Raw Data'!$B$6:$BE$43,'Occupancy Raw Data'!T$1,FALSE)</f>
        <v>24.3387557025404</v>
      </c>
      <c r="N34" s="60">
        <f>VLOOKUP($A34,'Occupancy Raw Data'!$B$6:$BE$43,'Occupancy Raw Data'!U$1,FALSE)</f>
        <v>39.128400100845901</v>
      </c>
      <c r="O34" s="60">
        <f>VLOOKUP($A34,'Occupancy Raw Data'!$B$6:$BE$43,'Occupancy Raw Data'!V$1,FALSE)</f>
        <v>59.185364333048398</v>
      </c>
      <c r="P34" s="60">
        <f>VLOOKUP($A34,'Occupancy Raw Data'!$B$6:$BE$43,'Occupancy Raw Data'!W$1,FALSE)</f>
        <v>35.752895752895697</v>
      </c>
      <c r="Q34" s="60">
        <f>VLOOKUP($A34,'Occupancy Raw Data'!$B$6:$BE$43,'Occupancy Raw Data'!X$1,FALSE)</f>
        <v>39.430407882556601</v>
      </c>
      <c r="R34" s="61">
        <f>VLOOKUP($A34,'Occupancy Raw Data'!$B$6:$BE$43,'Occupancy Raw Data'!Y$1,FALSE)</f>
        <v>39.7790759998922</v>
      </c>
      <c r="S34" s="60">
        <f>VLOOKUP($A34,'Occupancy Raw Data'!$B$6:$BE$43,'Occupancy Raw Data'!AA$1,FALSE)</f>
        <v>21.244438902521001</v>
      </c>
      <c r="T34" s="60">
        <f>VLOOKUP($A34,'Occupancy Raw Data'!$B$6:$BE$43,'Occupancy Raw Data'!AB$1,FALSE)</f>
        <v>12.684198975727901</v>
      </c>
      <c r="U34" s="61">
        <f>VLOOKUP($A34,'Occupancy Raw Data'!$B$6:$BE$43,'Occupancy Raw Data'!AC$1,FALSE)</f>
        <v>16.759953324080701</v>
      </c>
      <c r="V34" s="62">
        <f>VLOOKUP($A34,'Occupancy Raw Data'!$B$6:$BE$43,'Occupancy Raw Data'!AE$1,FALSE)</f>
        <v>30.252187890172301</v>
      </c>
      <c r="W34" s="63"/>
      <c r="X34" s="64">
        <f>VLOOKUP($A34,'ADR Raw Data'!$B$6:$BE$43,'ADR Raw Data'!G$1,FALSE)</f>
        <v>118.36478758169901</v>
      </c>
      <c r="Y34" s="65">
        <f>VLOOKUP($A34,'ADR Raw Data'!$B$6:$BE$43,'ADR Raw Data'!H$1,FALSE)</f>
        <v>121.73028950122</v>
      </c>
      <c r="Z34" s="65">
        <f>VLOOKUP($A34,'ADR Raw Data'!$B$6:$BE$43,'ADR Raw Data'!I$1,FALSE)</f>
        <v>134.17665796344599</v>
      </c>
      <c r="AA34" s="65">
        <f>VLOOKUP($A34,'ADR Raw Data'!$B$6:$BE$43,'ADR Raw Data'!J$1,FALSE)</f>
        <v>128.05851567498399</v>
      </c>
      <c r="AB34" s="65">
        <f>VLOOKUP($A34,'ADR Raw Data'!$B$6:$BE$43,'ADR Raw Data'!K$1,FALSE)</f>
        <v>147.34439910979199</v>
      </c>
      <c r="AC34" s="66">
        <f>VLOOKUP($A34,'ADR Raw Data'!$B$6:$BE$43,'ADR Raw Data'!L$1,FALSE)</f>
        <v>131.649281320612</v>
      </c>
      <c r="AD34" s="65">
        <f>VLOOKUP($A34,'ADR Raw Data'!$B$6:$BE$43,'ADR Raw Data'!N$1,FALSE)</f>
        <v>164.71948127421399</v>
      </c>
      <c r="AE34" s="65">
        <f>VLOOKUP($A34,'ADR Raw Data'!$B$6:$BE$43,'ADR Raw Data'!O$1,FALSE)</f>
        <v>163.54864239107499</v>
      </c>
      <c r="AF34" s="66">
        <f>VLOOKUP($A34,'ADR Raw Data'!$B$6:$BE$43,'ADR Raw Data'!P$1,FALSE)</f>
        <v>164.12752048526099</v>
      </c>
      <c r="AG34" s="67">
        <f>VLOOKUP($A34,'ADR Raw Data'!$B$6:$BE$43,'ADR Raw Data'!R$1,FALSE)</f>
        <v>143.69863239764601</v>
      </c>
      <c r="AH34" s="63"/>
      <c r="AI34" s="59">
        <f>VLOOKUP($A34,'ADR Raw Data'!$B$6:$BE$43,'ADR Raw Data'!T$1,FALSE)</f>
        <v>27.4944522860573</v>
      </c>
      <c r="AJ34" s="60">
        <f>VLOOKUP($A34,'ADR Raw Data'!$B$6:$BE$43,'ADR Raw Data'!U$1,FALSE)</f>
        <v>34.630113244567902</v>
      </c>
      <c r="AK34" s="60">
        <f>VLOOKUP($A34,'ADR Raw Data'!$B$6:$BE$43,'ADR Raw Data'!V$1,FALSE)</f>
        <v>43.988622039494203</v>
      </c>
      <c r="AL34" s="60">
        <f>VLOOKUP($A34,'ADR Raw Data'!$B$6:$BE$43,'ADR Raw Data'!W$1,FALSE)</f>
        <v>41.540768777613401</v>
      </c>
      <c r="AM34" s="60">
        <f>VLOOKUP($A34,'ADR Raw Data'!$B$6:$BE$43,'ADR Raw Data'!X$1,FALSE)</f>
        <v>38.9107784718218</v>
      </c>
      <c r="AN34" s="61">
        <f>VLOOKUP($A34,'ADR Raw Data'!$B$6:$BE$43,'ADR Raw Data'!Y$1,FALSE)</f>
        <v>38.0598244697333</v>
      </c>
      <c r="AO34" s="60">
        <f>VLOOKUP($A34,'ADR Raw Data'!$B$6:$BE$43,'ADR Raw Data'!AA$1,FALSE)</f>
        <v>32.641470178042098</v>
      </c>
      <c r="AP34" s="60">
        <f>VLOOKUP($A34,'ADR Raw Data'!$B$6:$BE$43,'ADR Raw Data'!AB$1,FALSE)</f>
        <v>24.4036162778104</v>
      </c>
      <c r="AQ34" s="61">
        <f>VLOOKUP($A34,'ADR Raw Data'!$B$6:$BE$43,'ADR Raw Data'!AC$1,FALSE)</f>
        <v>28.225701287886402</v>
      </c>
      <c r="AR34" s="62">
        <f>VLOOKUP($A34,'ADR Raw Data'!$B$6:$BE$43,'ADR Raw Data'!AE$1,FALSE)</f>
        <v>31.995536024735301</v>
      </c>
      <c r="AS34" s="50"/>
      <c r="AT34" s="64">
        <f>VLOOKUP($A34,'RevPAR Raw Data'!$B$6:$BE$43,'RevPAR Raw Data'!G$1,FALSE)</f>
        <v>55.615547024952001</v>
      </c>
      <c r="AU34" s="65">
        <f>VLOOKUP($A34,'RevPAR Raw Data'!$B$6:$BE$43,'RevPAR Raw Data'!H$1,FALSE)</f>
        <v>66.986706333973103</v>
      </c>
      <c r="AV34" s="65">
        <f>VLOOKUP($A34,'RevPAR Raw Data'!$B$6:$BE$43,'RevPAR Raw Data'!I$1,FALSE)</f>
        <v>88.772925143953898</v>
      </c>
      <c r="AW34" s="65">
        <f>VLOOKUP($A34,'RevPAR Raw Data'!$B$6:$BE$43,'RevPAR Raw Data'!J$1,FALSE)</f>
        <v>76.835109404990405</v>
      </c>
      <c r="AX34" s="65">
        <f>VLOOKUP($A34,'RevPAR Raw Data'!$B$6:$BE$43,'RevPAR Raw Data'!K$1,FALSE)</f>
        <v>114.368666026871</v>
      </c>
      <c r="AY34" s="66">
        <f>VLOOKUP($A34,'RevPAR Raw Data'!$B$6:$BE$43,'RevPAR Raw Data'!L$1,FALSE)</f>
        <v>80.515790786948102</v>
      </c>
      <c r="AZ34" s="65">
        <f>VLOOKUP($A34,'RevPAR Raw Data'!$B$6:$BE$43,'RevPAR Raw Data'!N$1,FALSE)</f>
        <v>146.88804414587301</v>
      </c>
      <c r="BA34" s="65">
        <f>VLOOKUP($A34,'RevPAR Raw Data'!$B$6:$BE$43,'RevPAR Raw Data'!O$1,FALSE)</f>
        <v>149.14003838771501</v>
      </c>
      <c r="BB34" s="66">
        <f>VLOOKUP($A34,'RevPAR Raw Data'!$B$6:$BE$43,'RevPAR Raw Data'!P$1,FALSE)</f>
        <v>148.01404126679401</v>
      </c>
      <c r="BC34" s="67">
        <f>VLOOKUP($A34,'RevPAR Raw Data'!$B$6:$BE$43,'RevPAR Raw Data'!R$1,FALSE)</f>
        <v>99.801005209761399</v>
      </c>
      <c r="BD34" s="63"/>
      <c r="BE34" s="59">
        <f>VLOOKUP($A34,'RevPAR Raw Data'!$B$6:$BE$43,'RevPAR Raw Data'!T$1,FALSE)</f>
        <v>58.525015562252896</v>
      </c>
      <c r="BF34" s="60">
        <f>VLOOKUP($A34,'RevPAR Raw Data'!$B$6:$BE$43,'RevPAR Raw Data'!U$1,FALSE)</f>
        <v>87.308722611124395</v>
      </c>
      <c r="BG34" s="60">
        <f>VLOOKUP($A34,'RevPAR Raw Data'!$B$6:$BE$43,'RevPAR Raw Data'!V$1,FALSE)</f>
        <v>129.208812591705</v>
      </c>
      <c r="BH34" s="60">
        <f>VLOOKUP($A34,'RevPAR Raw Data'!$B$6:$BE$43,'RevPAR Raw Data'!W$1,FALSE)</f>
        <v>92.145692286520799</v>
      </c>
      <c r="BI34" s="60">
        <f>VLOOKUP($A34,'RevPAR Raw Data'!$B$6:$BE$43,'RevPAR Raw Data'!X$1,FALSE)</f>
        <v>93.683865016095695</v>
      </c>
      <c r="BJ34" s="61">
        <f>VLOOKUP($A34,'RevPAR Raw Data'!$B$6:$BE$43,'RevPAR Raw Data'!Y$1,FALSE)</f>
        <v>92.978746970866297</v>
      </c>
      <c r="BK34" s="60">
        <f>VLOOKUP($A34,'RevPAR Raw Data'!$B$6:$BE$43,'RevPAR Raw Data'!AA$1,FALSE)</f>
        <v>60.820406269422001</v>
      </c>
      <c r="BL34" s="60">
        <f>VLOOKUP($A34,'RevPAR Raw Data'!$B$6:$BE$43,'RevPAR Raw Data'!AB$1,FALSE)</f>
        <v>40.183218499488902</v>
      </c>
      <c r="BM34" s="61">
        <f>VLOOKUP($A34,'RevPAR Raw Data'!$B$6:$BE$43,'RevPAR Raw Data'!AC$1,FALSE)</f>
        <v>49.716268973211399</v>
      </c>
      <c r="BN34" s="62">
        <f>VLOOKUP($A34,'RevPAR Raw Data'!$B$6:$BE$43,'RevPAR Raw Data'!AE$1,FALSE)</f>
        <v>71.927073589578399</v>
      </c>
    </row>
    <row r="35" spans="1:66" x14ac:dyDescent="0.35">
      <c r="A35" s="78" t="s">
        <v>96</v>
      </c>
      <c r="B35" s="59">
        <f>VLOOKUP($A35,'Occupancy Raw Data'!$B$6:$BE$43,'Occupancy Raw Data'!G$1,FALSE)</f>
        <v>48.303715670436098</v>
      </c>
      <c r="C35" s="60">
        <f>VLOOKUP($A35,'Occupancy Raw Data'!$B$6:$BE$43,'Occupancy Raw Data'!H$1,FALSE)</f>
        <v>57.975228863758701</v>
      </c>
      <c r="D35" s="60">
        <f>VLOOKUP($A35,'Occupancy Raw Data'!$B$6:$BE$43,'Occupancy Raw Data'!I$1,FALSE)</f>
        <v>62.81098546042</v>
      </c>
      <c r="E35" s="60">
        <f>VLOOKUP($A35,'Occupancy Raw Data'!$B$6:$BE$43,'Occupancy Raw Data'!J$1,FALSE)</f>
        <v>63.844911147011302</v>
      </c>
      <c r="F35" s="60">
        <f>VLOOKUP($A35,'Occupancy Raw Data'!$B$6:$BE$43,'Occupancy Raw Data'!K$1,FALSE)</f>
        <v>79.795368874528805</v>
      </c>
      <c r="G35" s="61">
        <f>VLOOKUP($A35,'Occupancy Raw Data'!$B$6:$BE$43,'Occupancy Raw Data'!L$1,FALSE)</f>
        <v>62.546042003231001</v>
      </c>
      <c r="H35" s="60">
        <f>VLOOKUP($A35,'Occupancy Raw Data'!$B$6:$BE$43,'Occupancy Raw Data'!N$1,FALSE)</f>
        <v>89.940764674205695</v>
      </c>
      <c r="I35" s="60">
        <f>VLOOKUP($A35,'Occupancy Raw Data'!$B$6:$BE$43,'Occupancy Raw Data'!O$1,FALSE)</f>
        <v>90.737749057619794</v>
      </c>
      <c r="J35" s="61">
        <f>VLOOKUP($A35,'Occupancy Raw Data'!$B$6:$BE$43,'Occupancy Raw Data'!P$1,FALSE)</f>
        <v>90.339256865912702</v>
      </c>
      <c r="K35" s="62">
        <f>VLOOKUP($A35,'Occupancy Raw Data'!$B$6:$BE$43,'Occupancy Raw Data'!R$1,FALSE)</f>
        <v>70.486960535425794</v>
      </c>
      <c r="L35" s="63"/>
      <c r="M35" s="59">
        <f>VLOOKUP($A35,'Occupancy Raw Data'!$B$6:$BE$43,'Occupancy Raw Data'!T$1,FALSE)</f>
        <v>5.9630732854300801</v>
      </c>
      <c r="N35" s="60">
        <f>VLOOKUP($A35,'Occupancy Raw Data'!$B$6:$BE$43,'Occupancy Raw Data'!U$1,FALSE)</f>
        <v>12.964663560744899</v>
      </c>
      <c r="O35" s="60">
        <f>VLOOKUP($A35,'Occupancy Raw Data'!$B$6:$BE$43,'Occupancy Raw Data'!V$1,FALSE)</f>
        <v>15.026255762841201</v>
      </c>
      <c r="P35" s="60">
        <f>VLOOKUP($A35,'Occupancy Raw Data'!$B$6:$BE$43,'Occupancy Raw Data'!W$1,FALSE)</f>
        <v>15.7514488189391</v>
      </c>
      <c r="Q35" s="60">
        <f>VLOOKUP($A35,'Occupancy Raw Data'!$B$6:$BE$43,'Occupancy Raw Data'!X$1,FALSE)</f>
        <v>15.190879146523001</v>
      </c>
      <c r="R35" s="61">
        <f>VLOOKUP($A35,'Occupancy Raw Data'!$B$6:$BE$43,'Occupancy Raw Data'!Y$1,FALSE)</f>
        <v>13.33187809789</v>
      </c>
      <c r="S35" s="60">
        <f>VLOOKUP($A35,'Occupancy Raw Data'!$B$6:$BE$43,'Occupancy Raw Data'!AA$1,FALSE)</f>
        <v>5.5521830409665904</v>
      </c>
      <c r="T35" s="60">
        <f>VLOOKUP($A35,'Occupancy Raw Data'!$B$6:$BE$43,'Occupancy Raw Data'!AB$1,FALSE)</f>
        <v>2.9016998560328799</v>
      </c>
      <c r="U35" s="61">
        <f>VLOOKUP($A35,'Occupancy Raw Data'!$B$6:$BE$43,'Occupancy Raw Data'!AC$1,FALSE)</f>
        <v>4.20424660026341</v>
      </c>
      <c r="V35" s="62">
        <f>VLOOKUP($A35,'Occupancy Raw Data'!$B$6:$BE$43,'Occupancy Raw Data'!AE$1,FALSE)</f>
        <v>9.8096861788058902</v>
      </c>
      <c r="W35" s="63"/>
      <c r="X35" s="64">
        <f>VLOOKUP($A35,'ADR Raw Data'!$B$6:$BE$43,'ADR Raw Data'!G$1,FALSE)</f>
        <v>86.205598662207294</v>
      </c>
      <c r="Y35" s="65">
        <f>VLOOKUP($A35,'ADR Raw Data'!$B$6:$BE$43,'ADR Raw Data'!H$1,FALSE)</f>
        <v>92.220860115177402</v>
      </c>
      <c r="Z35" s="65">
        <f>VLOOKUP($A35,'ADR Raw Data'!$B$6:$BE$43,'ADR Raw Data'!I$1,FALSE)</f>
        <v>94.2741152263374</v>
      </c>
      <c r="AA35" s="65">
        <f>VLOOKUP($A35,'ADR Raw Data'!$B$6:$BE$43,'ADR Raw Data'!J$1,FALSE)</f>
        <v>95.817044534412901</v>
      </c>
      <c r="AB35" s="65">
        <f>VLOOKUP($A35,'ADR Raw Data'!$B$6:$BE$43,'ADR Raw Data'!K$1,FALSE)</f>
        <v>114.280495343501</v>
      </c>
      <c r="AC35" s="66">
        <f>VLOOKUP($A35,'ADR Raw Data'!$B$6:$BE$43,'ADR Raw Data'!L$1,FALSE)</f>
        <v>98.066992802286705</v>
      </c>
      <c r="AD35" s="65">
        <f>VLOOKUP($A35,'ADR Raw Data'!$B$6:$BE$43,'ADR Raw Data'!N$1,FALSE)</f>
        <v>130.10947072206901</v>
      </c>
      <c r="AE35" s="65">
        <f>VLOOKUP($A35,'ADR Raw Data'!$B$6:$BE$43,'ADR Raw Data'!O$1,FALSE)</f>
        <v>132.526532937685</v>
      </c>
      <c r="AF35" s="66">
        <f>VLOOKUP($A35,'ADR Raw Data'!$B$6:$BE$43,'ADR Raw Data'!P$1,FALSE)</f>
        <v>131.32333273724299</v>
      </c>
      <c r="AG35" s="67">
        <f>VLOOKUP($A35,'ADR Raw Data'!$B$6:$BE$43,'ADR Raw Data'!R$1,FALSE)</f>
        <v>110.244941392181</v>
      </c>
      <c r="AH35" s="63"/>
      <c r="AI35" s="59">
        <f>VLOOKUP($A35,'ADR Raw Data'!$B$6:$BE$43,'ADR Raw Data'!T$1,FALSE)</f>
        <v>23.945878636657898</v>
      </c>
      <c r="AJ35" s="60">
        <f>VLOOKUP($A35,'ADR Raw Data'!$B$6:$BE$43,'ADR Raw Data'!U$1,FALSE)</f>
        <v>28.651057249053999</v>
      </c>
      <c r="AK35" s="60">
        <f>VLOOKUP($A35,'ADR Raw Data'!$B$6:$BE$43,'ADR Raw Data'!V$1,FALSE)</f>
        <v>30.842789821040601</v>
      </c>
      <c r="AL35" s="60">
        <f>VLOOKUP($A35,'ADR Raw Data'!$B$6:$BE$43,'ADR Raw Data'!W$1,FALSE)</f>
        <v>32.299682630563403</v>
      </c>
      <c r="AM35" s="60">
        <f>VLOOKUP($A35,'ADR Raw Data'!$B$6:$BE$43,'ADR Raw Data'!X$1,FALSE)</f>
        <v>29.635270988653101</v>
      </c>
      <c r="AN35" s="61">
        <f>VLOOKUP($A35,'ADR Raw Data'!$B$6:$BE$43,'ADR Raw Data'!Y$1,FALSE)</f>
        <v>29.569000065384099</v>
      </c>
      <c r="AO35" s="60">
        <f>VLOOKUP($A35,'ADR Raw Data'!$B$6:$BE$43,'ADR Raw Data'!AA$1,FALSE)</f>
        <v>29.8582469506621</v>
      </c>
      <c r="AP35" s="60">
        <f>VLOOKUP($A35,'ADR Raw Data'!$B$6:$BE$43,'ADR Raw Data'!AB$1,FALSE)</f>
        <v>29.841829532421599</v>
      </c>
      <c r="AQ35" s="61">
        <f>VLOOKUP($A35,'ADR Raw Data'!$B$6:$BE$43,'ADR Raw Data'!AC$1,FALSE)</f>
        <v>29.834630553734399</v>
      </c>
      <c r="AR35" s="62">
        <f>VLOOKUP($A35,'ADR Raw Data'!$B$6:$BE$43,'ADR Raw Data'!AE$1,FALSE)</f>
        <v>28.9241640856652</v>
      </c>
      <c r="AS35" s="50"/>
      <c r="AT35" s="64">
        <f>VLOOKUP($A35,'RevPAR Raw Data'!$B$6:$BE$43,'RevPAR Raw Data'!G$1,FALSE)</f>
        <v>41.6405072697899</v>
      </c>
      <c r="AU35" s="65">
        <f>VLOOKUP($A35,'RevPAR Raw Data'!$B$6:$BE$43,'RevPAR Raw Data'!H$1,FALSE)</f>
        <v>53.465254711900897</v>
      </c>
      <c r="AV35" s="65">
        <f>VLOOKUP($A35,'RevPAR Raw Data'!$B$6:$BE$43,'RevPAR Raw Data'!I$1,FALSE)</f>
        <v>59.214500807754398</v>
      </c>
      <c r="AW35" s="65">
        <f>VLOOKUP($A35,'RevPAR Raw Data'!$B$6:$BE$43,'RevPAR Raw Data'!J$1,FALSE)</f>
        <v>61.174306946688198</v>
      </c>
      <c r="AX35" s="65">
        <f>VLOOKUP($A35,'RevPAR Raw Data'!$B$6:$BE$43,'RevPAR Raw Data'!K$1,FALSE)</f>
        <v>91.190542810985406</v>
      </c>
      <c r="AY35" s="66">
        <f>VLOOKUP($A35,'RevPAR Raw Data'!$B$6:$BE$43,'RevPAR Raw Data'!L$1,FALSE)</f>
        <v>61.337022509423797</v>
      </c>
      <c r="AZ35" s="65">
        <f>VLOOKUP($A35,'RevPAR Raw Data'!$B$6:$BE$43,'RevPAR Raw Data'!N$1,FALSE)</f>
        <v>117.02145288099</v>
      </c>
      <c r="BA35" s="65">
        <f>VLOOKUP($A35,'RevPAR Raw Data'!$B$6:$BE$43,'RevPAR Raw Data'!O$1,FALSE)</f>
        <v>120.25159289176</v>
      </c>
      <c r="BB35" s="66">
        <f>VLOOKUP($A35,'RevPAR Raw Data'!$B$6:$BE$43,'RevPAR Raw Data'!P$1,FALSE)</f>
        <v>118.636522886375</v>
      </c>
      <c r="BC35" s="67">
        <f>VLOOKUP($A35,'RevPAR Raw Data'!$B$6:$BE$43,'RevPAR Raw Data'!R$1,FALSE)</f>
        <v>77.708308331410095</v>
      </c>
      <c r="BD35" s="63"/>
      <c r="BE35" s="59">
        <f>VLOOKUP($A35,'RevPAR Raw Data'!$B$6:$BE$43,'RevPAR Raw Data'!T$1,FALSE)</f>
        <v>31.336862214032099</v>
      </c>
      <c r="BF35" s="60">
        <f>VLOOKUP($A35,'RevPAR Raw Data'!$B$6:$BE$43,'RevPAR Raw Data'!U$1,FALSE)</f>
        <v>45.330233988735202</v>
      </c>
      <c r="BG35" s="60">
        <f>VLOOKUP($A35,'RevPAR Raw Data'!$B$6:$BE$43,'RevPAR Raw Data'!V$1,FALSE)</f>
        <v>50.503562066787097</v>
      </c>
      <c r="BH35" s="60">
        <f>VLOOKUP($A35,'RevPAR Raw Data'!$B$6:$BE$43,'RevPAR Raw Data'!W$1,FALSE)</f>
        <v>53.138799427735499</v>
      </c>
      <c r="BI35" s="60">
        <f>VLOOKUP($A35,'RevPAR Raw Data'!$B$6:$BE$43,'RevPAR Raw Data'!X$1,FALSE)</f>
        <v>49.328008335806999</v>
      </c>
      <c r="BJ35" s="61">
        <f>VLOOKUP($A35,'RevPAR Raw Data'!$B$6:$BE$43,'RevPAR Raw Data'!Y$1,FALSE)</f>
        <v>46.8429812067562</v>
      </c>
      <c r="BK35" s="60">
        <f>VLOOKUP($A35,'RevPAR Raw Data'!$B$6:$BE$43,'RevPAR Raw Data'!AA$1,FALSE)</f>
        <v>37.068214515153301</v>
      </c>
      <c r="BL35" s="60">
        <f>VLOOKUP($A35,'RevPAR Raw Data'!$B$6:$BE$43,'RevPAR Raw Data'!AB$1,FALSE)</f>
        <v>33.609449713034401</v>
      </c>
      <c r="BM35" s="61">
        <f>VLOOKUP($A35,'RevPAR Raw Data'!$B$6:$BE$43,'RevPAR Raw Data'!AC$1,FALSE)</f>
        <v>35.293198594754401</v>
      </c>
      <c r="BN35" s="62">
        <f>VLOOKUP($A35,'RevPAR Raw Data'!$B$6:$BE$43,'RevPAR Raw Data'!AE$1,FALSE)</f>
        <v>41.571219991117701</v>
      </c>
    </row>
    <row r="36" spans="1:66" x14ac:dyDescent="0.35">
      <c r="A36" s="78" t="s">
        <v>45</v>
      </c>
      <c r="B36" s="59">
        <f>VLOOKUP($A36,'Occupancy Raw Data'!$B$6:$BE$43,'Occupancy Raw Data'!G$1,FALSE)</f>
        <v>47.798960138648098</v>
      </c>
      <c r="C36" s="60">
        <f>VLOOKUP($A36,'Occupancy Raw Data'!$B$6:$BE$43,'Occupancy Raw Data'!H$1,FALSE)</f>
        <v>56.603119584055399</v>
      </c>
      <c r="D36" s="60">
        <f>VLOOKUP($A36,'Occupancy Raw Data'!$B$6:$BE$43,'Occupancy Raw Data'!I$1,FALSE)</f>
        <v>61.109185441941001</v>
      </c>
      <c r="E36" s="60">
        <f>VLOOKUP($A36,'Occupancy Raw Data'!$B$6:$BE$43,'Occupancy Raw Data'!J$1,FALSE)</f>
        <v>61.663778162911598</v>
      </c>
      <c r="F36" s="60">
        <f>VLOOKUP($A36,'Occupancy Raw Data'!$B$6:$BE$43,'Occupancy Raw Data'!K$1,FALSE)</f>
        <v>83.154246100519899</v>
      </c>
      <c r="G36" s="61">
        <f>VLOOKUP($A36,'Occupancy Raw Data'!$B$6:$BE$43,'Occupancy Raw Data'!L$1,FALSE)</f>
        <v>62.065857885615202</v>
      </c>
      <c r="H36" s="60">
        <f>VLOOKUP($A36,'Occupancy Raw Data'!$B$6:$BE$43,'Occupancy Raw Data'!N$1,FALSE)</f>
        <v>91.993067590987806</v>
      </c>
      <c r="I36" s="60">
        <f>VLOOKUP($A36,'Occupancy Raw Data'!$B$6:$BE$43,'Occupancy Raw Data'!O$1,FALSE)</f>
        <v>93.8648180242634</v>
      </c>
      <c r="J36" s="61">
        <f>VLOOKUP($A36,'Occupancy Raw Data'!$B$6:$BE$43,'Occupancy Raw Data'!P$1,FALSE)</f>
        <v>92.928942807625603</v>
      </c>
      <c r="K36" s="62">
        <f>VLOOKUP($A36,'Occupancy Raw Data'!$B$6:$BE$43,'Occupancy Raw Data'!R$1,FALSE)</f>
        <v>70.883882149046698</v>
      </c>
      <c r="L36" s="63"/>
      <c r="M36" s="59">
        <f>VLOOKUP($A36,'Occupancy Raw Data'!$B$6:$BE$43,'Occupancy Raw Data'!T$1,FALSE)</f>
        <v>7.0652173913043397</v>
      </c>
      <c r="N36" s="60">
        <f>VLOOKUP($A36,'Occupancy Raw Data'!$B$6:$BE$43,'Occupancy Raw Data'!U$1,FALSE)</f>
        <v>5.9701492537313401</v>
      </c>
      <c r="O36" s="60">
        <f>VLOOKUP($A36,'Occupancy Raw Data'!$B$6:$BE$43,'Occupancy Raw Data'!V$1,FALSE)</f>
        <v>4.5670225385527798</v>
      </c>
      <c r="P36" s="60">
        <f>VLOOKUP($A36,'Occupancy Raw Data'!$B$6:$BE$43,'Occupancy Raw Data'!W$1,FALSE)</f>
        <v>7.0397111913357397</v>
      </c>
      <c r="Q36" s="60">
        <f>VLOOKUP($A36,'Occupancy Raw Data'!$B$6:$BE$43,'Occupancy Raw Data'!X$1,FALSE)</f>
        <v>8.7488667271078793</v>
      </c>
      <c r="R36" s="61">
        <f>VLOOKUP($A36,'Occupancy Raw Data'!$B$6:$BE$43,'Occupancy Raw Data'!Y$1,FALSE)</f>
        <v>6.7994751282357102</v>
      </c>
      <c r="S36" s="60">
        <f>VLOOKUP($A36,'Occupancy Raw Data'!$B$6:$BE$43,'Occupancy Raw Data'!AA$1,FALSE)</f>
        <v>0.91254752851710996</v>
      </c>
      <c r="T36" s="60">
        <f>VLOOKUP($A36,'Occupancy Raw Data'!$B$6:$BE$43,'Occupancy Raw Data'!AB$1,FALSE)</f>
        <v>2.4593265228906498</v>
      </c>
      <c r="U36" s="61">
        <f>VLOOKUP($A36,'Occupancy Raw Data'!$B$6:$BE$43,'Occupancy Raw Data'!AC$1,FALSE)</f>
        <v>1.68784373222074</v>
      </c>
      <c r="V36" s="62">
        <f>VLOOKUP($A36,'Occupancy Raw Data'!$B$6:$BE$43,'Occupancy Raw Data'!AE$1,FALSE)</f>
        <v>4.82571763327475</v>
      </c>
      <c r="W36" s="63"/>
      <c r="X36" s="64">
        <f>VLOOKUP($A36,'ADR Raw Data'!$B$6:$BE$43,'ADR Raw Data'!G$1,FALSE)</f>
        <v>84.092962944162394</v>
      </c>
      <c r="Y36" s="65">
        <f>VLOOKUP($A36,'ADR Raw Data'!$B$6:$BE$43,'ADR Raw Data'!H$1,FALSE)</f>
        <v>83.674103857930106</v>
      </c>
      <c r="Z36" s="65">
        <f>VLOOKUP($A36,'ADR Raw Data'!$B$6:$BE$43,'ADR Raw Data'!I$1,FALSE)</f>
        <v>85.4261366420873</v>
      </c>
      <c r="AA36" s="65">
        <f>VLOOKUP($A36,'ADR Raw Data'!$B$6:$BE$43,'ADR Raw Data'!J$1,FALSE)</f>
        <v>88.227499381675003</v>
      </c>
      <c r="AB36" s="65">
        <f>VLOOKUP($A36,'ADR Raw Data'!$B$6:$BE$43,'ADR Raw Data'!K$1,FALSE)</f>
        <v>108.507197749062</v>
      </c>
      <c r="AC36" s="66">
        <f>VLOOKUP($A36,'ADR Raw Data'!$B$6:$BE$43,'ADR Raw Data'!L$1,FALSE)</f>
        <v>91.642552797944802</v>
      </c>
      <c r="AD36" s="65">
        <f>VLOOKUP($A36,'ADR Raw Data'!$B$6:$BE$43,'ADR Raw Data'!N$1,FALSE)</f>
        <v>123.452241936699</v>
      </c>
      <c r="AE36" s="65">
        <f>VLOOKUP($A36,'ADR Raw Data'!$B$6:$BE$43,'ADR Raw Data'!O$1,FALSE)</f>
        <v>123.644280354505</v>
      </c>
      <c r="AF36" s="66">
        <f>VLOOKUP($A36,'ADR Raw Data'!$B$6:$BE$43,'ADR Raw Data'!P$1,FALSE)</f>
        <v>123.549228142484</v>
      </c>
      <c r="AG36" s="67">
        <f>VLOOKUP($A36,'ADR Raw Data'!$B$6:$BE$43,'ADR Raw Data'!R$1,FALSE)</f>
        <v>103.593904051694</v>
      </c>
      <c r="AH36" s="63"/>
      <c r="AI36" s="59">
        <f>VLOOKUP($A36,'ADR Raw Data'!$B$6:$BE$43,'ADR Raw Data'!T$1,FALSE)</f>
        <v>20.450173714180401</v>
      </c>
      <c r="AJ36" s="60">
        <f>VLOOKUP($A36,'ADR Raw Data'!$B$6:$BE$43,'ADR Raw Data'!U$1,FALSE)</f>
        <v>18.078889719108201</v>
      </c>
      <c r="AK36" s="60">
        <f>VLOOKUP($A36,'ADR Raw Data'!$B$6:$BE$43,'ADR Raw Data'!V$1,FALSE)</f>
        <v>20.455030693092599</v>
      </c>
      <c r="AL36" s="60">
        <f>VLOOKUP($A36,'ADR Raw Data'!$B$6:$BE$43,'ADR Raw Data'!W$1,FALSE)</f>
        <v>26.28061246519</v>
      </c>
      <c r="AM36" s="60">
        <f>VLOOKUP($A36,'ADR Raw Data'!$B$6:$BE$43,'ADR Raw Data'!X$1,FALSE)</f>
        <v>17.555270287035501</v>
      </c>
      <c r="AN36" s="61">
        <f>VLOOKUP($A36,'ADR Raw Data'!$B$6:$BE$43,'ADR Raw Data'!Y$1,FALSE)</f>
        <v>20.332457018241801</v>
      </c>
      <c r="AO36" s="60">
        <f>VLOOKUP($A36,'ADR Raw Data'!$B$6:$BE$43,'ADR Raw Data'!AA$1,FALSE)</f>
        <v>18.1927663430641</v>
      </c>
      <c r="AP36" s="60">
        <f>VLOOKUP($A36,'ADR Raw Data'!$B$6:$BE$43,'ADR Raw Data'!AB$1,FALSE)</f>
        <v>16.835491775555099</v>
      </c>
      <c r="AQ36" s="61">
        <f>VLOOKUP($A36,'ADR Raw Data'!$B$6:$BE$43,'ADR Raw Data'!AC$1,FALSE)</f>
        <v>17.5087041265019</v>
      </c>
      <c r="AR36" s="62">
        <f>VLOOKUP($A36,'ADR Raw Data'!$B$6:$BE$43,'ADR Raw Data'!AE$1,FALSE)</f>
        <v>18.597827521576399</v>
      </c>
      <c r="AS36" s="50"/>
      <c r="AT36" s="64">
        <f>VLOOKUP($A36,'RevPAR Raw Data'!$B$6:$BE$43,'RevPAR Raw Data'!G$1,FALSE)</f>
        <v>40.195561837088299</v>
      </c>
      <c r="AU36" s="65">
        <f>VLOOKUP($A36,'RevPAR Raw Data'!$B$6:$BE$43,'RevPAR Raw Data'!H$1,FALSE)</f>
        <v>47.362153067590903</v>
      </c>
      <c r="AV36" s="65">
        <f>VLOOKUP($A36,'RevPAR Raw Data'!$B$6:$BE$43,'RevPAR Raw Data'!I$1,FALSE)</f>
        <v>52.203216256499097</v>
      </c>
      <c r="AW36" s="65">
        <f>VLOOKUP($A36,'RevPAR Raw Data'!$B$6:$BE$43,'RevPAR Raw Data'!J$1,FALSE)</f>
        <v>54.404409497400302</v>
      </c>
      <c r="AX36" s="65">
        <f>VLOOKUP($A36,'RevPAR Raw Data'!$B$6:$BE$43,'RevPAR Raw Data'!K$1,FALSE)</f>
        <v>90.228342253032906</v>
      </c>
      <c r="AY36" s="66">
        <f>VLOOKUP($A36,'RevPAR Raw Data'!$B$6:$BE$43,'RevPAR Raw Data'!L$1,FALSE)</f>
        <v>56.878736582322297</v>
      </c>
      <c r="AZ36" s="65">
        <f>VLOOKUP($A36,'RevPAR Raw Data'!$B$6:$BE$43,'RevPAR Raw Data'!N$1,FALSE)</f>
        <v>113.567504367417</v>
      </c>
      <c r="BA36" s="65">
        <f>VLOOKUP($A36,'RevPAR Raw Data'!$B$6:$BE$43,'RevPAR Raw Data'!O$1,FALSE)</f>
        <v>116.058478752166</v>
      </c>
      <c r="BB36" s="66">
        <f>VLOOKUP($A36,'RevPAR Raw Data'!$B$6:$BE$43,'RevPAR Raw Data'!P$1,FALSE)</f>
        <v>114.812991559792</v>
      </c>
      <c r="BC36" s="67">
        <f>VLOOKUP($A36,'RevPAR Raw Data'!$B$6:$BE$43,'RevPAR Raw Data'!R$1,FALSE)</f>
        <v>73.431380861599393</v>
      </c>
      <c r="BD36" s="63"/>
      <c r="BE36" s="59">
        <f>VLOOKUP($A36,'RevPAR Raw Data'!$B$6:$BE$43,'RevPAR Raw Data'!T$1,FALSE)</f>
        <v>28.960240335290901</v>
      </c>
      <c r="BF36" s="60">
        <f>VLOOKUP($A36,'RevPAR Raw Data'!$B$6:$BE$43,'RevPAR Raw Data'!U$1,FALSE)</f>
        <v>25.128375672487799</v>
      </c>
      <c r="BG36" s="60">
        <f>VLOOKUP($A36,'RevPAR Raw Data'!$B$6:$BE$43,'RevPAR Raw Data'!V$1,FALSE)</f>
        <v>25.956239093666799</v>
      </c>
      <c r="BH36" s="60">
        <f>VLOOKUP($A36,'RevPAR Raw Data'!$B$6:$BE$43,'RevPAR Raw Data'!W$1,FALSE)</f>
        <v>35.1704028733893</v>
      </c>
      <c r="BI36" s="60">
        <f>VLOOKUP($A36,'RevPAR Raw Data'!$B$6:$BE$43,'RevPAR Raw Data'!X$1,FALSE)</f>
        <v>27.840024215139699</v>
      </c>
      <c r="BJ36" s="61">
        <f>VLOOKUP($A36,'RevPAR Raw Data'!$B$6:$BE$43,'RevPAR Raw Data'!Y$1,FALSE)</f>
        <v>28.514432504392101</v>
      </c>
      <c r="BK36" s="60">
        <f>VLOOKUP($A36,'RevPAR Raw Data'!$B$6:$BE$43,'RevPAR Raw Data'!AA$1,FALSE)</f>
        <v>19.271331511213699</v>
      </c>
      <c r="BL36" s="60">
        <f>VLOOKUP($A36,'RevPAR Raw Data'!$B$6:$BE$43,'RevPAR Raw Data'!AB$1,FALSE)</f>
        <v>19.708858012941</v>
      </c>
      <c r="BM36" s="61">
        <f>VLOOKUP($A36,'RevPAR Raw Data'!$B$6:$BE$43,'RevPAR Raw Data'!AC$1,FALSE)</f>
        <v>19.4920674239149</v>
      </c>
      <c r="BN36" s="62">
        <f>VLOOKUP($A36,'RevPAR Raw Data'!$B$6:$BE$43,'RevPAR Raw Data'!AE$1,FALSE)</f>
        <v>24.3210237969659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50.969114664716201</v>
      </c>
      <c r="C39" s="60">
        <f>VLOOKUP($A39,'Occupancy Raw Data'!$B$6:$BE$43,'Occupancy Raw Data'!H$1,FALSE)</f>
        <v>60.178197413477797</v>
      </c>
      <c r="D39" s="60">
        <f>VLOOKUP($A39,'Occupancy Raw Data'!$B$6:$BE$43,'Occupancy Raw Data'!I$1,FALSE)</f>
        <v>65.354566308720294</v>
      </c>
      <c r="E39" s="60">
        <f>VLOOKUP($A39,'Occupancy Raw Data'!$B$6:$BE$43,'Occupancy Raw Data'!J$1,FALSE)</f>
        <v>63.376442035971898</v>
      </c>
      <c r="F39" s="60">
        <f>VLOOKUP($A39,'Occupancy Raw Data'!$B$6:$BE$43,'Occupancy Raw Data'!K$1,FALSE)</f>
        <v>74.836264503474098</v>
      </c>
      <c r="G39" s="61">
        <f>VLOOKUP($A39,'Occupancy Raw Data'!$B$6:$BE$43,'Occupancy Raw Data'!L$1,FALSE)</f>
        <v>62.942916985272099</v>
      </c>
      <c r="H39" s="60">
        <f>VLOOKUP($A39,'Occupancy Raw Data'!$B$6:$BE$43,'Occupancy Raw Data'!N$1,FALSE)</f>
        <v>85.205625187007499</v>
      </c>
      <c r="I39" s="60">
        <f>VLOOKUP($A39,'Occupancy Raw Data'!$B$6:$BE$43,'Occupancy Raw Data'!O$1,FALSE)</f>
        <v>85.544732205192901</v>
      </c>
      <c r="J39" s="61">
        <f>VLOOKUP($A39,'Occupancy Raw Data'!$B$6:$BE$43,'Occupancy Raw Data'!P$1,FALSE)</f>
        <v>85.375178696100207</v>
      </c>
      <c r="K39" s="62">
        <f>VLOOKUP($A39,'Occupancy Raw Data'!$B$6:$BE$43,'Occupancy Raw Data'!R$1,FALSE)</f>
        <v>69.352134616937306</v>
      </c>
      <c r="L39" s="63"/>
      <c r="M39" s="59">
        <f>VLOOKUP($A39,'Occupancy Raw Data'!$B$6:$BE$43,'Occupancy Raw Data'!T$1,FALSE)</f>
        <v>4.6611027572074102</v>
      </c>
      <c r="N39" s="60">
        <f>VLOOKUP($A39,'Occupancy Raw Data'!$B$6:$BE$43,'Occupancy Raw Data'!U$1,FALSE)</f>
        <v>8.3337801449989097</v>
      </c>
      <c r="O39" s="60">
        <f>VLOOKUP($A39,'Occupancy Raw Data'!$B$6:$BE$43,'Occupancy Raw Data'!V$1,FALSE)</f>
        <v>11.829920508715499</v>
      </c>
      <c r="P39" s="60">
        <f>VLOOKUP($A39,'Occupancy Raw Data'!$B$6:$BE$43,'Occupancy Raw Data'!W$1,FALSE)</f>
        <v>8.5753978649220599</v>
      </c>
      <c r="Q39" s="60">
        <f>VLOOKUP($A39,'Occupancy Raw Data'!$B$6:$BE$43,'Occupancy Raw Data'!X$1,FALSE)</f>
        <v>11.784010177967</v>
      </c>
      <c r="R39" s="61">
        <f>VLOOKUP($A39,'Occupancy Raw Data'!$B$6:$BE$43,'Occupancy Raw Data'!Y$1,FALSE)</f>
        <v>9.2731605145065306</v>
      </c>
      <c r="S39" s="60">
        <f>VLOOKUP($A39,'Occupancy Raw Data'!$B$6:$BE$43,'Occupancy Raw Data'!AA$1,FALSE)</f>
        <v>6.0131320109102804</v>
      </c>
      <c r="T39" s="60">
        <f>VLOOKUP($A39,'Occupancy Raw Data'!$B$6:$BE$43,'Occupancy Raw Data'!AB$1,FALSE)</f>
        <v>2.1929350257368299</v>
      </c>
      <c r="U39" s="61">
        <f>VLOOKUP($A39,'Occupancy Raw Data'!$B$6:$BE$43,'Occupancy Raw Data'!AC$1,FALSE)</f>
        <v>4.0641947323413001</v>
      </c>
      <c r="V39" s="62">
        <f>VLOOKUP($A39,'Occupancy Raw Data'!$B$6:$BE$43,'Occupancy Raw Data'!AE$1,FALSE)</f>
        <v>7.3826117341834196</v>
      </c>
      <c r="W39" s="63"/>
      <c r="X39" s="64">
        <f>VLOOKUP($A39,'ADR Raw Data'!$B$6:$BE$43,'ADR Raw Data'!G$1,FALSE)</f>
        <v>95.911799621681496</v>
      </c>
      <c r="Y39" s="65">
        <f>VLOOKUP($A39,'ADR Raw Data'!$B$6:$BE$43,'ADR Raw Data'!H$1,FALSE)</f>
        <v>99.193634605822794</v>
      </c>
      <c r="Z39" s="65">
        <f>VLOOKUP($A39,'ADR Raw Data'!$B$6:$BE$43,'ADR Raw Data'!I$1,FALSE)</f>
        <v>103.921529657137</v>
      </c>
      <c r="AA39" s="65">
        <f>VLOOKUP($A39,'ADR Raw Data'!$B$6:$BE$43,'ADR Raw Data'!J$1,FALSE)</f>
        <v>102.48763678329701</v>
      </c>
      <c r="AB39" s="65">
        <f>VLOOKUP($A39,'ADR Raw Data'!$B$6:$BE$43,'ADR Raw Data'!K$1,FALSE)</f>
        <v>115.918193691692</v>
      </c>
      <c r="AC39" s="66">
        <f>VLOOKUP($A39,'ADR Raw Data'!$B$6:$BE$43,'ADR Raw Data'!L$1,FALSE)</f>
        <v>104.28422477631101</v>
      </c>
      <c r="AD39" s="65">
        <f>VLOOKUP($A39,'ADR Raw Data'!$B$6:$BE$43,'ADR Raw Data'!N$1,FALSE)</f>
        <v>135.60461547465701</v>
      </c>
      <c r="AE39" s="65">
        <f>VLOOKUP($A39,'ADR Raw Data'!$B$6:$BE$43,'ADR Raw Data'!O$1,FALSE)</f>
        <v>136.399263145622</v>
      </c>
      <c r="AF39" s="66">
        <f>VLOOKUP($A39,'ADR Raw Data'!$B$6:$BE$43,'ADR Raw Data'!P$1,FALSE)</f>
        <v>136.00272838785</v>
      </c>
      <c r="AG39" s="67">
        <f>VLOOKUP($A39,'ADR Raw Data'!$B$6:$BE$43,'ADR Raw Data'!R$1,FALSE)</f>
        <v>115.440428562623</v>
      </c>
      <c r="AH39" s="63"/>
      <c r="AI39" s="59">
        <f>VLOOKUP($A39,'ADR Raw Data'!$B$6:$BE$43,'ADR Raw Data'!T$1,FALSE)</f>
        <v>20.980926841720301</v>
      </c>
      <c r="AJ39" s="60">
        <f>VLOOKUP($A39,'ADR Raw Data'!$B$6:$BE$43,'ADR Raw Data'!U$1,FALSE)</f>
        <v>23.492455837619602</v>
      </c>
      <c r="AK39" s="60">
        <f>VLOOKUP($A39,'ADR Raw Data'!$B$6:$BE$43,'ADR Raw Data'!V$1,FALSE)</f>
        <v>28.978014632798601</v>
      </c>
      <c r="AL39" s="60">
        <f>VLOOKUP($A39,'ADR Raw Data'!$B$6:$BE$43,'ADR Raw Data'!W$1,FALSE)</f>
        <v>27.3968447113804</v>
      </c>
      <c r="AM39" s="60">
        <f>VLOOKUP($A39,'ADR Raw Data'!$B$6:$BE$43,'ADR Raw Data'!X$1,FALSE)</f>
        <v>28.108860568968801</v>
      </c>
      <c r="AN39" s="61">
        <f>VLOOKUP($A39,'ADR Raw Data'!$B$6:$BE$43,'ADR Raw Data'!Y$1,FALSE)</f>
        <v>26.275883057662799</v>
      </c>
      <c r="AO39" s="60">
        <f>VLOOKUP($A39,'ADR Raw Data'!$B$6:$BE$43,'ADR Raw Data'!AA$1,FALSE)</f>
        <v>31.3720790464359</v>
      </c>
      <c r="AP39" s="60">
        <f>VLOOKUP($A39,'ADR Raw Data'!$B$6:$BE$43,'ADR Raw Data'!AB$1,FALSE)</f>
        <v>26.864292722402499</v>
      </c>
      <c r="AQ39" s="61">
        <f>VLOOKUP($A39,'ADR Raw Data'!$B$6:$BE$43,'ADR Raw Data'!AC$1,FALSE)</f>
        <v>29.019552650483501</v>
      </c>
      <c r="AR39" s="62">
        <f>VLOOKUP($A39,'ADR Raw Data'!$B$6:$BE$43,'ADR Raw Data'!AE$1,FALSE)</f>
        <v>27.039545002866902</v>
      </c>
      <c r="AS39" s="50"/>
      <c r="AT39" s="64">
        <f>VLOOKUP($A39,'RevPAR Raw Data'!$B$6:$BE$43,'RevPAR Raw Data'!G$1,FALSE)</f>
        <v>48.885395126167701</v>
      </c>
      <c r="AU39" s="65">
        <f>VLOOKUP($A39,'RevPAR Raw Data'!$B$6:$BE$43,'RevPAR Raw Data'!H$1,FALSE)</f>
        <v>59.692941254695903</v>
      </c>
      <c r="AV39" s="65">
        <f>VLOOKUP($A39,'RevPAR Raw Data'!$B$6:$BE$43,'RevPAR Raw Data'!I$1,FALSE)</f>
        <v>67.917465008810098</v>
      </c>
      <c r="AW39" s="65">
        <f>VLOOKUP($A39,'RevPAR Raw Data'!$B$6:$BE$43,'RevPAR Raw Data'!J$1,FALSE)</f>
        <v>64.953017720003899</v>
      </c>
      <c r="AX39" s="65">
        <f>VLOOKUP($A39,'RevPAR Raw Data'!$B$6:$BE$43,'RevPAR Raw Data'!K$1,FALSE)</f>
        <v>86.748846038764498</v>
      </c>
      <c r="AY39" s="66">
        <f>VLOOKUP($A39,'RevPAR Raw Data'!$B$6:$BE$43,'RevPAR Raw Data'!L$1,FALSE)</f>
        <v>65.639533029688394</v>
      </c>
      <c r="AZ39" s="65">
        <f>VLOOKUP($A39,'RevPAR Raw Data'!$B$6:$BE$43,'RevPAR Raw Data'!N$1,FALSE)</f>
        <v>115.54276039761901</v>
      </c>
      <c r="BA39" s="65">
        <f>VLOOKUP($A39,'RevPAR Raw Data'!$B$6:$BE$43,'RevPAR Raw Data'!O$1,FALSE)</f>
        <v>116.682384387778</v>
      </c>
      <c r="BB39" s="66">
        <f>VLOOKUP($A39,'RevPAR Raw Data'!$B$6:$BE$43,'RevPAR Raw Data'!P$1,FALSE)</f>
        <v>116.11257239269899</v>
      </c>
      <c r="BC39" s="67">
        <f>VLOOKUP($A39,'RevPAR Raw Data'!$B$6:$BE$43,'RevPAR Raw Data'!R$1,FALSE)</f>
        <v>80.060401419120097</v>
      </c>
      <c r="BD39" s="63"/>
      <c r="BE39" s="59">
        <f>VLOOKUP($A39,'RevPAR Raw Data'!$B$6:$BE$43,'RevPAR Raw Data'!T$1,FALSE)</f>
        <v>26.619972158434798</v>
      </c>
      <c r="BF39" s="60">
        <f>VLOOKUP($A39,'RevPAR Raw Data'!$B$6:$BE$43,'RevPAR Raw Data'!U$1,FALSE)</f>
        <v>33.784045602786797</v>
      </c>
      <c r="BG39" s="60">
        <f>VLOOKUP($A39,'RevPAR Raw Data'!$B$6:$BE$43,'RevPAR Raw Data'!V$1,FALSE)</f>
        <v>44.236011237578197</v>
      </c>
      <c r="BH39" s="60">
        <f>VLOOKUP($A39,'RevPAR Raw Data'!$B$6:$BE$43,'RevPAR Raw Data'!W$1,FALSE)</f>
        <v>38.321631012738202</v>
      </c>
      <c r="BI39" s="60">
        <f>VLOOKUP($A39,'RevPAR Raw Data'!$B$6:$BE$43,'RevPAR Raw Data'!X$1,FALSE)</f>
        <v>43.205221737293698</v>
      </c>
      <c r="BJ39" s="61">
        <f>VLOOKUP($A39,'RevPAR Raw Data'!$B$6:$BE$43,'RevPAR Raw Data'!Y$1,FALSE)</f>
        <v>37.985648384710501</v>
      </c>
      <c r="BK39" s="60">
        <f>VLOOKUP($A39,'RevPAR Raw Data'!$B$6:$BE$43,'RevPAR Raw Data'!AA$1,FALSE)</f>
        <v>39.271655584975498</v>
      </c>
      <c r="BL39" s="60">
        <f>VLOOKUP($A39,'RevPAR Raw Data'!$B$6:$BE$43,'RevPAR Raw Data'!AB$1,FALSE)</f>
        <v>29.646344232665399</v>
      </c>
      <c r="BM39" s="61">
        <f>VLOOKUP($A39,'RevPAR Raw Data'!$B$6:$BE$43,'RevPAR Raw Data'!AC$1,FALSE)</f>
        <v>34.263158512994799</v>
      </c>
      <c r="BN39" s="62">
        <f>VLOOKUP($A39,'RevPAR Raw Data'!$B$6:$BE$43,'RevPAR Raw Data'!AE$1,FALSE)</f>
        <v>36.418381359301797</v>
      </c>
    </row>
    <row r="40" spans="1:66" x14ac:dyDescent="0.35">
      <c r="A40" s="81" t="s">
        <v>79</v>
      </c>
      <c r="B40" s="59">
        <f>VLOOKUP($A40,'Occupancy Raw Data'!$B$6:$BE$43,'Occupancy Raw Data'!G$1,FALSE)</f>
        <v>43.109869646182403</v>
      </c>
      <c r="C40" s="60">
        <f>VLOOKUP($A40,'Occupancy Raw Data'!$B$6:$BE$43,'Occupancy Raw Data'!H$1,FALSE)</f>
        <v>61.359404096834197</v>
      </c>
      <c r="D40" s="60">
        <f>VLOOKUP($A40,'Occupancy Raw Data'!$B$6:$BE$43,'Occupancy Raw Data'!I$1,FALSE)</f>
        <v>58.286778398510201</v>
      </c>
      <c r="E40" s="60">
        <f>VLOOKUP($A40,'Occupancy Raw Data'!$B$6:$BE$43,'Occupancy Raw Data'!J$1,FALSE)</f>
        <v>59.869646182495302</v>
      </c>
      <c r="F40" s="60">
        <f>VLOOKUP($A40,'Occupancy Raw Data'!$B$6:$BE$43,'Occupancy Raw Data'!K$1,FALSE)</f>
        <v>60.055865921787699</v>
      </c>
      <c r="G40" s="61">
        <f>VLOOKUP($A40,'Occupancy Raw Data'!$B$6:$BE$43,'Occupancy Raw Data'!L$1,FALSE)</f>
        <v>56.536312849162002</v>
      </c>
      <c r="H40" s="60">
        <f>VLOOKUP($A40,'Occupancy Raw Data'!$B$6:$BE$43,'Occupancy Raw Data'!N$1,FALSE)</f>
        <v>72.625698324022295</v>
      </c>
      <c r="I40" s="60">
        <f>VLOOKUP($A40,'Occupancy Raw Data'!$B$6:$BE$43,'Occupancy Raw Data'!O$1,FALSE)</f>
        <v>70.577281191806307</v>
      </c>
      <c r="J40" s="61">
        <f>VLOOKUP($A40,'Occupancy Raw Data'!$B$6:$BE$43,'Occupancy Raw Data'!P$1,FALSE)</f>
        <v>71.601489757914294</v>
      </c>
      <c r="K40" s="62">
        <f>VLOOKUP($A40,'Occupancy Raw Data'!$B$6:$BE$43,'Occupancy Raw Data'!R$1,FALSE)</f>
        <v>60.840649108805501</v>
      </c>
      <c r="L40" s="63"/>
      <c r="M40" s="59">
        <f>VLOOKUP($A40,'Occupancy Raw Data'!$B$6:$BE$43,'Occupancy Raw Data'!T$1,FALSE)</f>
        <v>-10.271317829457301</v>
      </c>
      <c r="N40" s="60">
        <f>VLOOKUP($A40,'Occupancy Raw Data'!$B$6:$BE$43,'Occupancy Raw Data'!U$1,FALSE)</f>
        <v>-1.3473053892215501</v>
      </c>
      <c r="O40" s="60">
        <f>VLOOKUP($A40,'Occupancy Raw Data'!$B$6:$BE$43,'Occupancy Raw Data'!V$1,FALSE)</f>
        <v>-10.1865136298421</v>
      </c>
      <c r="P40" s="60">
        <f>VLOOKUP($A40,'Occupancy Raw Data'!$B$6:$BE$43,'Occupancy Raw Data'!W$1,FALSE)</f>
        <v>-6.9464544138928996</v>
      </c>
      <c r="Q40" s="60">
        <f>VLOOKUP($A40,'Occupancy Raw Data'!$B$6:$BE$43,'Occupancy Raw Data'!X$1,FALSE)</f>
        <v>-4.7267355982274699</v>
      </c>
      <c r="R40" s="61">
        <f>VLOOKUP($A40,'Occupancy Raw Data'!$B$6:$BE$43,'Occupancy Raw Data'!Y$1,FALSE)</f>
        <v>-6.5558633425669397</v>
      </c>
      <c r="S40" s="60">
        <f>VLOOKUP($A40,'Occupancy Raw Data'!$B$6:$BE$43,'Occupancy Raw Data'!AA$1,FALSE)</f>
        <v>6.7031463748290001</v>
      </c>
      <c r="T40" s="60">
        <f>VLOOKUP($A40,'Occupancy Raw Data'!$B$6:$BE$43,'Occupancy Raw Data'!AB$1,FALSE)</f>
        <v>-3.1928480204342198</v>
      </c>
      <c r="U40" s="61">
        <f>VLOOKUP($A40,'Occupancy Raw Data'!$B$6:$BE$43,'Occupancy Raw Data'!AC$1,FALSE)</f>
        <v>1.5852047556142601</v>
      </c>
      <c r="V40" s="62">
        <f>VLOOKUP($A40,'Occupancy Raw Data'!$B$6:$BE$43,'Occupancy Raw Data'!AE$1,FALSE)</f>
        <v>-3.9680873399118202</v>
      </c>
      <c r="W40" s="63"/>
      <c r="X40" s="64">
        <f>VLOOKUP($A40,'ADR Raw Data'!$B$6:$BE$43,'ADR Raw Data'!G$1,FALSE)</f>
        <v>100.65328293736501</v>
      </c>
      <c r="Y40" s="65">
        <f>VLOOKUP($A40,'ADR Raw Data'!$B$6:$BE$43,'ADR Raw Data'!H$1,FALSE)</f>
        <v>100.39024279210901</v>
      </c>
      <c r="Z40" s="65">
        <f>VLOOKUP($A40,'ADR Raw Data'!$B$6:$BE$43,'ADR Raw Data'!I$1,FALSE)</f>
        <v>96.492188498402498</v>
      </c>
      <c r="AA40" s="65">
        <f>VLOOKUP($A40,'ADR Raw Data'!$B$6:$BE$43,'ADR Raw Data'!J$1,FALSE)</f>
        <v>92.033390357698195</v>
      </c>
      <c r="AB40" s="65">
        <f>VLOOKUP($A40,'ADR Raw Data'!$B$6:$BE$43,'ADR Raw Data'!K$1,FALSE)</f>
        <v>97.686651162790596</v>
      </c>
      <c r="AC40" s="66">
        <f>VLOOKUP($A40,'ADR Raw Data'!$B$6:$BE$43,'ADR Raw Data'!L$1,FALSE)</f>
        <v>97.282315546771997</v>
      </c>
      <c r="AD40" s="65">
        <f>VLOOKUP($A40,'ADR Raw Data'!$B$6:$BE$43,'ADR Raw Data'!N$1,FALSE)</f>
        <v>112.720435897435</v>
      </c>
      <c r="AE40" s="65">
        <f>VLOOKUP($A40,'ADR Raw Data'!$B$6:$BE$43,'ADR Raw Data'!O$1,FALSE)</f>
        <v>116.587203166226</v>
      </c>
      <c r="AF40" s="66">
        <f>VLOOKUP($A40,'ADR Raw Data'!$B$6:$BE$43,'ADR Raw Data'!P$1,FALSE)</f>
        <v>114.626163849154</v>
      </c>
      <c r="AG40" s="67">
        <f>VLOOKUP($A40,'ADR Raw Data'!$B$6:$BE$43,'ADR Raw Data'!R$1,FALSE)</f>
        <v>103.11415609969301</v>
      </c>
      <c r="AH40" s="63"/>
      <c r="AI40" s="59">
        <f>VLOOKUP($A40,'ADR Raw Data'!$B$6:$BE$43,'ADR Raw Data'!T$1,FALSE)</f>
        <v>24.056017974750599</v>
      </c>
      <c r="AJ40" s="60">
        <f>VLOOKUP($A40,'ADR Raw Data'!$B$6:$BE$43,'ADR Raw Data'!U$1,FALSE)</f>
        <v>20.4614892436833</v>
      </c>
      <c r="AK40" s="60">
        <f>VLOOKUP($A40,'ADR Raw Data'!$B$6:$BE$43,'ADR Raw Data'!V$1,FALSE)</f>
        <v>16.999396143026999</v>
      </c>
      <c r="AL40" s="60">
        <f>VLOOKUP($A40,'ADR Raw Data'!$B$6:$BE$43,'ADR Raw Data'!W$1,FALSE)</f>
        <v>12.181495387888701</v>
      </c>
      <c r="AM40" s="60">
        <f>VLOOKUP($A40,'ADR Raw Data'!$B$6:$BE$43,'ADR Raw Data'!X$1,FALSE)</f>
        <v>11.636534897013201</v>
      </c>
      <c r="AN40" s="61">
        <f>VLOOKUP($A40,'ADR Raw Data'!$B$6:$BE$43,'ADR Raw Data'!Y$1,FALSE)</f>
        <v>16.653172676886701</v>
      </c>
      <c r="AO40" s="60">
        <f>VLOOKUP($A40,'ADR Raw Data'!$B$6:$BE$43,'ADR Raw Data'!AA$1,FALSE)</f>
        <v>17.154568017419901</v>
      </c>
      <c r="AP40" s="60">
        <f>VLOOKUP($A40,'ADR Raw Data'!$B$6:$BE$43,'ADR Raw Data'!AB$1,FALSE)</f>
        <v>16.765946030738299</v>
      </c>
      <c r="AQ40" s="61">
        <f>VLOOKUP($A40,'ADR Raw Data'!$B$6:$BE$43,'ADR Raw Data'!AC$1,FALSE)</f>
        <v>16.854102311447999</v>
      </c>
      <c r="AR40" s="62">
        <f>VLOOKUP($A40,'ADR Raw Data'!$B$6:$BE$43,'ADR Raw Data'!AE$1,FALSE)</f>
        <v>17.086317334234</v>
      </c>
      <c r="AS40" s="50"/>
      <c r="AT40" s="64">
        <f>VLOOKUP($A40,'RevPAR Raw Data'!$B$6:$BE$43,'RevPAR Raw Data'!G$1,FALSE)</f>
        <v>43.391499068901297</v>
      </c>
      <c r="AU40" s="65">
        <f>VLOOKUP($A40,'RevPAR Raw Data'!$B$6:$BE$43,'RevPAR Raw Data'!H$1,FALSE)</f>
        <v>61.598854748603301</v>
      </c>
      <c r="AV40" s="65">
        <f>VLOOKUP($A40,'RevPAR Raw Data'!$B$6:$BE$43,'RevPAR Raw Data'!I$1,FALSE)</f>
        <v>56.242188081936597</v>
      </c>
      <c r="AW40" s="65">
        <f>VLOOKUP($A40,'RevPAR Raw Data'!$B$6:$BE$43,'RevPAR Raw Data'!J$1,FALSE)</f>
        <v>55.1000651769087</v>
      </c>
      <c r="AX40" s="65">
        <f>VLOOKUP($A40,'RevPAR Raw Data'!$B$6:$BE$43,'RevPAR Raw Data'!K$1,FALSE)</f>
        <v>58.666564245810001</v>
      </c>
      <c r="AY40" s="66">
        <f>VLOOKUP($A40,'RevPAR Raw Data'!$B$6:$BE$43,'RevPAR Raw Data'!L$1,FALSE)</f>
        <v>54.999834264432003</v>
      </c>
      <c r="AZ40" s="65">
        <f>VLOOKUP($A40,'RevPAR Raw Data'!$B$6:$BE$43,'RevPAR Raw Data'!N$1,FALSE)</f>
        <v>81.864003724394706</v>
      </c>
      <c r="BA40" s="65">
        <f>VLOOKUP($A40,'RevPAR Raw Data'!$B$6:$BE$43,'RevPAR Raw Data'!O$1,FALSE)</f>
        <v>82.284078212290495</v>
      </c>
      <c r="BB40" s="66">
        <f>VLOOKUP($A40,'RevPAR Raw Data'!$B$6:$BE$43,'RevPAR Raw Data'!P$1,FALSE)</f>
        <v>82.074040968342601</v>
      </c>
      <c r="BC40" s="67">
        <f>VLOOKUP($A40,'RevPAR Raw Data'!$B$6:$BE$43,'RevPAR Raw Data'!R$1,FALSE)</f>
        <v>62.735321894120702</v>
      </c>
      <c r="BD40" s="63"/>
      <c r="BE40" s="59">
        <f>VLOOKUP($A40,'RevPAR Raw Data'!$B$6:$BE$43,'RevPAR Raw Data'!T$1,FALSE)</f>
        <v>11.313830081995199</v>
      </c>
      <c r="BF40" s="60">
        <f>VLOOKUP($A40,'RevPAR Raw Data'!$B$6:$BE$43,'RevPAR Raw Data'!U$1,FALSE)</f>
        <v>18.8385051071667</v>
      </c>
      <c r="BG40" s="60">
        <f>VLOOKUP($A40,'RevPAR Raw Data'!$B$6:$BE$43,'RevPAR Raw Data'!V$1,FALSE)</f>
        <v>5.0812367080845204</v>
      </c>
      <c r="BH40" s="60">
        <f>VLOOKUP($A40,'RevPAR Raw Data'!$B$6:$BE$43,'RevPAR Raw Data'!W$1,FALSE)</f>
        <v>4.3888589499457096</v>
      </c>
      <c r="BI40" s="60">
        <f>VLOOKUP($A40,'RevPAR Raw Data'!$B$6:$BE$43,'RevPAR Raw Data'!X$1,FALSE)</f>
        <v>6.3597710614084901</v>
      </c>
      <c r="BJ40" s="61">
        <f>VLOOKUP($A40,'RevPAR Raw Data'!$B$6:$BE$43,'RevPAR Raw Data'!Y$1,FALSE)</f>
        <v>9.0055500914213606</v>
      </c>
      <c r="BK40" s="60">
        <f>VLOOKUP($A40,'RevPAR Raw Data'!$B$6:$BE$43,'RevPAR Raw Data'!AA$1,FALSE)</f>
        <v>25.007610196426199</v>
      </c>
      <c r="BL40" s="60">
        <f>VLOOKUP($A40,'RevPAR Raw Data'!$B$6:$BE$43,'RevPAR Raw Data'!AB$1,FALSE)</f>
        <v>13.0377868343546</v>
      </c>
      <c r="BM40" s="61">
        <f>VLOOKUP($A40,'RevPAR Raw Data'!$B$6:$BE$43,'RevPAR Raw Data'!AC$1,FALSE)</f>
        <v>18.7064790984194</v>
      </c>
      <c r="BN40" s="62">
        <f>VLOOKUP($A40,'RevPAR Raw Data'!$B$6:$BE$43,'RevPAR Raw Data'!AE$1,FALSE)</f>
        <v>12.4402299993253</v>
      </c>
    </row>
    <row r="41" spans="1:66" x14ac:dyDescent="0.35">
      <c r="A41" s="81" t="s">
        <v>80</v>
      </c>
      <c r="B41" s="59">
        <f>VLOOKUP($A41,'Occupancy Raw Data'!$B$6:$BE$43,'Occupancy Raw Data'!G$1,FALSE)</f>
        <v>39.915671117357597</v>
      </c>
      <c r="C41" s="60">
        <f>VLOOKUP($A41,'Occupancy Raw Data'!$B$6:$BE$43,'Occupancy Raw Data'!H$1,FALSE)</f>
        <v>52.494729444834803</v>
      </c>
      <c r="D41" s="60">
        <f>VLOOKUP($A41,'Occupancy Raw Data'!$B$6:$BE$43,'Occupancy Raw Data'!I$1,FALSE)</f>
        <v>50.175685172171399</v>
      </c>
      <c r="E41" s="60">
        <f>VLOOKUP($A41,'Occupancy Raw Data'!$B$6:$BE$43,'Occupancy Raw Data'!J$1,FALSE)</f>
        <v>50.7378777231201</v>
      </c>
      <c r="F41" s="60">
        <f>VLOOKUP($A41,'Occupancy Raw Data'!$B$6:$BE$43,'Occupancy Raw Data'!K$1,FALSE)</f>
        <v>53.900210822206603</v>
      </c>
      <c r="G41" s="61">
        <f>VLOOKUP($A41,'Occupancy Raw Data'!$B$6:$BE$43,'Occupancy Raw Data'!L$1,FALSE)</f>
        <v>49.444834855938097</v>
      </c>
      <c r="H41" s="60">
        <f>VLOOKUP($A41,'Occupancy Raw Data'!$B$6:$BE$43,'Occupancy Raw Data'!N$1,FALSE)</f>
        <v>65.214335910049101</v>
      </c>
      <c r="I41" s="60">
        <f>VLOOKUP($A41,'Occupancy Raw Data'!$B$6:$BE$43,'Occupancy Raw Data'!O$1,FALSE)</f>
        <v>66.127898805340806</v>
      </c>
      <c r="J41" s="61">
        <f>VLOOKUP($A41,'Occupancy Raw Data'!$B$6:$BE$43,'Occupancy Raw Data'!P$1,FALSE)</f>
        <v>65.671117357694996</v>
      </c>
      <c r="K41" s="62">
        <f>VLOOKUP($A41,'Occupancy Raw Data'!$B$6:$BE$43,'Occupancy Raw Data'!R$1,FALSE)</f>
        <v>54.0809155707258</v>
      </c>
      <c r="L41" s="63"/>
      <c r="M41" s="59">
        <f>VLOOKUP($A41,'Occupancy Raw Data'!$B$6:$BE$43,'Occupancy Raw Data'!T$1,FALSE)</f>
        <v>7.5757575757575699</v>
      </c>
      <c r="N41" s="60">
        <f>VLOOKUP($A41,'Occupancy Raw Data'!$B$6:$BE$43,'Occupancy Raw Data'!U$1,FALSE)</f>
        <v>10.6666666666666</v>
      </c>
      <c r="O41" s="60">
        <f>VLOOKUP($A41,'Occupancy Raw Data'!$B$6:$BE$43,'Occupancy Raw Data'!V$1,FALSE)</f>
        <v>3.6284470246734299</v>
      </c>
      <c r="P41" s="60">
        <f>VLOOKUP($A41,'Occupancy Raw Data'!$B$6:$BE$43,'Occupancy Raw Data'!W$1,FALSE)</f>
        <v>2.26628895184135</v>
      </c>
      <c r="Q41" s="60">
        <f>VLOOKUP($A41,'Occupancy Raw Data'!$B$6:$BE$43,'Occupancy Raw Data'!X$1,FALSE)</f>
        <v>5.9392265193370104</v>
      </c>
      <c r="R41" s="61">
        <f>VLOOKUP($A41,'Occupancy Raw Data'!$B$6:$BE$43,'Occupancy Raw Data'!Y$1,FALSE)</f>
        <v>5.9000602046959596</v>
      </c>
      <c r="S41" s="60">
        <f>VLOOKUP($A41,'Occupancy Raw Data'!$B$6:$BE$43,'Occupancy Raw Data'!AA$1,FALSE)</f>
        <v>-5.4989816700610898</v>
      </c>
      <c r="T41" s="60">
        <f>VLOOKUP($A41,'Occupancy Raw Data'!$B$6:$BE$43,'Occupancy Raw Data'!AB$1,FALSE)</f>
        <v>-11.2264150943396</v>
      </c>
      <c r="U41" s="61">
        <f>VLOOKUP($A41,'Occupancy Raw Data'!$B$6:$BE$43,'Occupancy Raw Data'!AC$1,FALSE)</f>
        <v>-8.4720861900097901</v>
      </c>
      <c r="V41" s="62">
        <f>VLOOKUP($A41,'Occupancy Raw Data'!$B$6:$BE$43,'Occupancy Raw Data'!AE$1,FALSE)</f>
        <v>0.42878448918717299</v>
      </c>
      <c r="W41" s="63"/>
      <c r="X41" s="64">
        <f>VLOOKUP($A41,'ADR Raw Data'!$B$6:$BE$43,'ADR Raw Data'!G$1,FALSE)</f>
        <v>97.5676232394366</v>
      </c>
      <c r="Y41" s="65">
        <f>VLOOKUP($A41,'ADR Raw Data'!$B$6:$BE$43,'ADR Raw Data'!H$1,FALSE)</f>
        <v>96.476720214189996</v>
      </c>
      <c r="Z41" s="65">
        <f>VLOOKUP($A41,'ADR Raw Data'!$B$6:$BE$43,'ADR Raw Data'!I$1,FALSE)</f>
        <v>96.113991596638598</v>
      </c>
      <c r="AA41" s="65">
        <f>VLOOKUP($A41,'ADR Raw Data'!$B$6:$BE$43,'ADR Raw Data'!J$1,FALSE)</f>
        <v>93.688130193905806</v>
      </c>
      <c r="AB41" s="65">
        <f>VLOOKUP($A41,'ADR Raw Data'!$B$6:$BE$43,'ADR Raw Data'!K$1,FALSE)</f>
        <v>98.437405475879999</v>
      </c>
      <c r="AC41" s="66">
        <f>VLOOKUP($A41,'ADR Raw Data'!$B$6:$BE$43,'ADR Raw Data'!L$1,FALSE)</f>
        <v>96.434403069926006</v>
      </c>
      <c r="AD41" s="65">
        <f>VLOOKUP($A41,'ADR Raw Data'!$B$6:$BE$43,'ADR Raw Data'!N$1,FALSE)</f>
        <v>113.308081896551</v>
      </c>
      <c r="AE41" s="65">
        <f>VLOOKUP($A41,'ADR Raw Data'!$B$6:$BE$43,'ADR Raw Data'!O$1,FALSE)</f>
        <v>113.58786397449499</v>
      </c>
      <c r="AF41" s="66">
        <f>VLOOKUP($A41,'ADR Raw Data'!$B$6:$BE$43,'ADR Raw Data'!P$1,FALSE)</f>
        <v>113.44894596040599</v>
      </c>
      <c r="AG41" s="67">
        <f>VLOOKUP($A41,'ADR Raw Data'!$B$6:$BE$43,'ADR Raw Data'!R$1,FALSE)</f>
        <v>102.337536662335</v>
      </c>
      <c r="AH41" s="63"/>
      <c r="AI41" s="59">
        <f>VLOOKUP($A41,'ADR Raw Data'!$B$6:$BE$43,'ADR Raw Data'!T$1,FALSE)</f>
        <v>19.411462579564098</v>
      </c>
      <c r="AJ41" s="60">
        <f>VLOOKUP($A41,'ADR Raw Data'!$B$6:$BE$43,'ADR Raw Data'!U$1,FALSE)</f>
        <v>16.1932104213071</v>
      </c>
      <c r="AK41" s="60">
        <f>VLOOKUP($A41,'ADR Raw Data'!$B$6:$BE$43,'ADR Raw Data'!V$1,FALSE)</f>
        <v>15.2665392263409</v>
      </c>
      <c r="AL41" s="60">
        <f>VLOOKUP($A41,'ADR Raw Data'!$B$6:$BE$43,'ADR Raw Data'!W$1,FALSE)</f>
        <v>13.4535359934269</v>
      </c>
      <c r="AM41" s="60">
        <f>VLOOKUP($A41,'ADR Raw Data'!$B$6:$BE$43,'ADR Raw Data'!X$1,FALSE)</f>
        <v>17.641950116937799</v>
      </c>
      <c r="AN41" s="61">
        <f>VLOOKUP($A41,'ADR Raw Data'!$B$6:$BE$43,'ADR Raw Data'!Y$1,FALSE)</f>
        <v>16.2726906439134</v>
      </c>
      <c r="AO41" s="60">
        <f>VLOOKUP($A41,'ADR Raw Data'!$B$6:$BE$43,'ADR Raw Data'!AA$1,FALSE)</f>
        <v>13.8026249942098</v>
      </c>
      <c r="AP41" s="60">
        <f>VLOOKUP($A41,'ADR Raw Data'!$B$6:$BE$43,'ADR Raw Data'!AB$1,FALSE)</f>
        <v>8.3082651923257504</v>
      </c>
      <c r="AQ41" s="61">
        <f>VLOOKUP($A41,'ADR Raw Data'!$B$6:$BE$43,'ADR Raw Data'!AC$1,FALSE)</f>
        <v>10.8750697214096</v>
      </c>
      <c r="AR41" s="62">
        <f>VLOOKUP($A41,'ADR Raw Data'!$B$6:$BE$43,'ADR Raw Data'!AE$1,FALSE)</f>
        <v>13.3091702494846</v>
      </c>
      <c r="AS41" s="50"/>
      <c r="AT41" s="64">
        <f>VLOOKUP($A41,'RevPAR Raw Data'!$B$6:$BE$43,'RevPAR Raw Data'!G$1,FALSE)</f>
        <v>38.944771609276103</v>
      </c>
      <c r="AU41" s="65">
        <f>VLOOKUP($A41,'RevPAR Raw Data'!$B$6:$BE$43,'RevPAR Raw Data'!H$1,FALSE)</f>
        <v>50.6451932536893</v>
      </c>
      <c r="AV41" s="65">
        <f>VLOOKUP($A41,'RevPAR Raw Data'!$B$6:$BE$43,'RevPAR Raw Data'!I$1,FALSE)</f>
        <v>48.225853829936703</v>
      </c>
      <c r="AW41" s="65">
        <f>VLOOKUP($A41,'RevPAR Raw Data'!$B$6:$BE$43,'RevPAR Raw Data'!J$1,FALSE)</f>
        <v>47.535368938861502</v>
      </c>
      <c r="AX41" s="65">
        <f>VLOOKUP($A41,'RevPAR Raw Data'!$B$6:$BE$43,'RevPAR Raw Data'!K$1,FALSE)</f>
        <v>53.057969079409602</v>
      </c>
      <c r="AY41" s="66">
        <f>VLOOKUP($A41,'RevPAR Raw Data'!$B$6:$BE$43,'RevPAR Raw Data'!L$1,FALSE)</f>
        <v>47.681831342234702</v>
      </c>
      <c r="AZ41" s="65">
        <f>VLOOKUP($A41,'RevPAR Raw Data'!$B$6:$BE$43,'RevPAR Raw Data'!N$1,FALSE)</f>
        <v>73.893113141250794</v>
      </c>
      <c r="BA41" s="65">
        <f>VLOOKUP($A41,'RevPAR Raw Data'!$B$6:$BE$43,'RevPAR Raw Data'!O$1,FALSE)</f>
        <v>75.113267744202304</v>
      </c>
      <c r="BB41" s="66">
        <f>VLOOKUP($A41,'RevPAR Raw Data'!$B$6:$BE$43,'RevPAR Raw Data'!P$1,FALSE)</f>
        <v>74.503190442726606</v>
      </c>
      <c r="BC41" s="67">
        <f>VLOOKUP($A41,'RevPAR Raw Data'!$B$6:$BE$43,'RevPAR Raw Data'!R$1,FALSE)</f>
        <v>55.345076799518097</v>
      </c>
      <c r="BD41" s="63"/>
      <c r="BE41" s="59">
        <f>VLOOKUP($A41,'RevPAR Raw Data'!$B$6:$BE$43,'RevPAR Raw Data'!T$1,FALSE)</f>
        <v>28.4577855022583</v>
      </c>
      <c r="BF41" s="60">
        <f>VLOOKUP($A41,'RevPAR Raw Data'!$B$6:$BE$43,'RevPAR Raw Data'!U$1,FALSE)</f>
        <v>28.587152866246502</v>
      </c>
      <c r="BG41" s="60">
        <f>VLOOKUP($A41,'RevPAR Raw Data'!$B$6:$BE$43,'RevPAR Raw Data'!V$1,FALSE)</f>
        <v>19.4489245393431</v>
      </c>
      <c r="BH41" s="60">
        <f>VLOOKUP($A41,'RevPAR Raw Data'!$B$6:$BE$43,'RevPAR Raw Data'!W$1,FALSE)</f>
        <v>16.024720945119299</v>
      </c>
      <c r="BI41" s="60">
        <f>VLOOKUP($A41,'RevPAR Raw Data'!$B$6:$BE$43,'RevPAR Raw Data'!X$1,FALSE)</f>
        <v>24.6289720161482</v>
      </c>
      <c r="BJ41" s="61">
        <f>VLOOKUP($A41,'RevPAR Raw Data'!$B$6:$BE$43,'RevPAR Raw Data'!Y$1,FALSE)</f>
        <v>23.1328493935242</v>
      </c>
      <c r="BK41" s="60">
        <f>VLOOKUP($A41,'RevPAR Raw Data'!$B$6:$BE$43,'RevPAR Raw Data'!AA$1,FALSE)</f>
        <v>7.5446395057298803</v>
      </c>
      <c r="BL41" s="60">
        <f>VLOOKUP($A41,'RevPAR Raw Data'!$B$6:$BE$43,'RevPAR Raw Data'!AB$1,FALSE)</f>
        <v>-3.8508702396428802</v>
      </c>
      <c r="BM41" s="61">
        <f>VLOOKUP($A41,'RevPAR Raw Data'!$B$6:$BE$43,'RevPAR Raw Data'!AC$1,FALSE)</f>
        <v>1.4816382513783499</v>
      </c>
      <c r="BN41" s="62">
        <f>VLOOKUP($A41,'RevPAR Raw Data'!$B$6:$BE$43,'RevPAR Raw Data'!AE$1,FALSE)</f>
        <v>13.7950223963411</v>
      </c>
    </row>
    <row r="42" spans="1:66" x14ac:dyDescent="0.35">
      <c r="A42" s="81" t="s">
        <v>81</v>
      </c>
      <c r="B42" s="59">
        <f>VLOOKUP($A42,'Occupancy Raw Data'!$B$6:$BE$43,'Occupancy Raw Data'!G$1,FALSE)</f>
        <v>50.384843102427403</v>
      </c>
      <c r="C42" s="60">
        <f>VLOOKUP($A42,'Occupancy Raw Data'!$B$6:$BE$43,'Occupancy Raw Data'!H$1,FALSE)</f>
        <v>55.215565961569503</v>
      </c>
      <c r="D42" s="60">
        <f>VLOOKUP($A42,'Occupancy Raw Data'!$B$6:$BE$43,'Occupancy Raw Data'!I$1,FALSE)</f>
        <v>57.5057861025889</v>
      </c>
      <c r="E42" s="60">
        <f>VLOOKUP($A42,'Occupancy Raw Data'!$B$6:$BE$43,'Occupancy Raw Data'!J$1,FALSE)</f>
        <v>58.5230636740405</v>
      </c>
      <c r="F42" s="60">
        <f>VLOOKUP($A42,'Occupancy Raw Data'!$B$6:$BE$43,'Occupancy Raw Data'!K$1,FALSE)</f>
        <v>65.5686527800204</v>
      </c>
      <c r="G42" s="61">
        <f>VLOOKUP($A42,'Occupancy Raw Data'!$B$6:$BE$43,'Occupancy Raw Data'!L$1,FALSE)</f>
        <v>57.439582324129297</v>
      </c>
      <c r="H42" s="60">
        <f>VLOOKUP($A42,'Occupancy Raw Data'!$B$6:$BE$43,'Occupancy Raw Data'!N$1,FALSE)</f>
        <v>76.180095807094006</v>
      </c>
      <c r="I42" s="60">
        <f>VLOOKUP($A42,'Occupancy Raw Data'!$B$6:$BE$43,'Occupancy Raw Data'!O$1,FALSE)</f>
        <v>79.643683728941198</v>
      </c>
      <c r="J42" s="61">
        <f>VLOOKUP($A42,'Occupancy Raw Data'!$B$6:$BE$43,'Occupancy Raw Data'!P$1,FALSE)</f>
        <v>77.911889768017602</v>
      </c>
      <c r="K42" s="62">
        <f>VLOOKUP($A42,'Occupancy Raw Data'!$B$6:$BE$43,'Occupancy Raw Data'!R$1,FALSE)</f>
        <v>63.288813022383103</v>
      </c>
      <c r="L42" s="63"/>
      <c r="M42" s="59">
        <f>VLOOKUP($A42,'Occupancy Raw Data'!$B$6:$BE$43,'Occupancy Raw Data'!T$1,FALSE)</f>
        <v>6.0333103647498797E-3</v>
      </c>
      <c r="N42" s="60">
        <f>VLOOKUP($A42,'Occupancy Raw Data'!$B$6:$BE$43,'Occupancy Raw Data'!U$1,FALSE)</f>
        <v>7.8210052326968098</v>
      </c>
      <c r="O42" s="60">
        <f>VLOOKUP($A42,'Occupancy Raw Data'!$B$6:$BE$43,'Occupancy Raw Data'!V$1,FALSE)</f>
        <v>10.184117503819101</v>
      </c>
      <c r="P42" s="60">
        <f>VLOOKUP($A42,'Occupancy Raw Data'!$B$6:$BE$43,'Occupancy Raw Data'!W$1,FALSE)</f>
        <v>10.206350593152701</v>
      </c>
      <c r="Q42" s="60">
        <f>VLOOKUP($A42,'Occupancy Raw Data'!$B$6:$BE$43,'Occupancy Raw Data'!X$1,FALSE)</f>
        <v>16.904859130312101</v>
      </c>
      <c r="R42" s="61">
        <f>VLOOKUP($A42,'Occupancy Raw Data'!$B$6:$BE$43,'Occupancy Raw Data'!Y$1,FALSE)</f>
        <v>9.2118587683851505</v>
      </c>
      <c r="S42" s="60">
        <f>VLOOKUP($A42,'Occupancy Raw Data'!$B$6:$BE$43,'Occupancy Raw Data'!AA$1,FALSE)</f>
        <v>0.97738552657774502</v>
      </c>
      <c r="T42" s="60">
        <f>VLOOKUP($A42,'Occupancy Raw Data'!$B$6:$BE$43,'Occupancy Raw Data'!AB$1,FALSE)</f>
        <v>-3.5943085610868399</v>
      </c>
      <c r="U42" s="61">
        <f>VLOOKUP($A42,'Occupancy Raw Data'!$B$6:$BE$43,'Occupancy Raw Data'!AC$1,FALSE)</f>
        <v>-1.41216072869994</v>
      </c>
      <c r="V42" s="62">
        <f>VLOOKUP($A42,'Occupancy Raw Data'!$B$6:$BE$43,'Occupancy Raw Data'!AE$1,FALSE)</f>
        <v>5.2235638862423297</v>
      </c>
      <c r="W42" s="63"/>
      <c r="X42" s="64">
        <f>VLOOKUP($A42,'ADR Raw Data'!$B$6:$BE$43,'ADR Raw Data'!G$1,FALSE)</f>
        <v>97.595835914966301</v>
      </c>
      <c r="Y42" s="65">
        <f>VLOOKUP($A42,'ADR Raw Data'!$B$6:$BE$43,'ADR Raw Data'!H$1,FALSE)</f>
        <v>95.537324170200307</v>
      </c>
      <c r="Z42" s="65">
        <f>VLOOKUP($A42,'ADR Raw Data'!$B$6:$BE$43,'ADR Raw Data'!I$1,FALSE)</f>
        <v>96.8530877948333</v>
      </c>
      <c r="AA42" s="65">
        <f>VLOOKUP($A42,'ADR Raw Data'!$B$6:$BE$43,'ADR Raw Data'!J$1,FALSE)</f>
        <v>98.523190471810906</v>
      </c>
      <c r="AB42" s="65">
        <f>VLOOKUP($A42,'ADR Raw Data'!$B$6:$BE$43,'ADR Raw Data'!K$1,FALSE)</f>
        <v>102.81919225086099</v>
      </c>
      <c r="AC42" s="66">
        <f>VLOOKUP($A42,'ADR Raw Data'!$B$6:$BE$43,'ADR Raw Data'!L$1,FALSE)</f>
        <v>98.432840128564294</v>
      </c>
      <c r="AD42" s="65">
        <f>VLOOKUP($A42,'ADR Raw Data'!$B$6:$BE$43,'ADR Raw Data'!N$1,FALSE)</f>
        <v>128.73721093722401</v>
      </c>
      <c r="AE42" s="65">
        <f>VLOOKUP($A42,'ADR Raw Data'!$B$6:$BE$43,'ADR Raw Data'!O$1,FALSE)</f>
        <v>133.98243123606099</v>
      </c>
      <c r="AF42" s="66">
        <f>VLOOKUP($A42,'ADR Raw Data'!$B$6:$BE$43,'ADR Raw Data'!P$1,FALSE)</f>
        <v>131.418115403879</v>
      </c>
      <c r="AG42" s="67">
        <f>VLOOKUP($A42,'ADR Raw Data'!$B$6:$BE$43,'ADR Raw Data'!R$1,FALSE)</f>
        <v>110.034733139753</v>
      </c>
      <c r="AH42" s="63"/>
      <c r="AI42" s="59">
        <f>VLOOKUP($A42,'ADR Raw Data'!$B$6:$BE$43,'ADR Raw Data'!T$1,FALSE)</f>
        <v>25.7019162422515</v>
      </c>
      <c r="AJ42" s="60">
        <f>VLOOKUP($A42,'ADR Raw Data'!$B$6:$BE$43,'ADR Raw Data'!U$1,FALSE)</f>
        <v>24.332112107648999</v>
      </c>
      <c r="AK42" s="60">
        <f>VLOOKUP($A42,'ADR Raw Data'!$B$6:$BE$43,'ADR Raw Data'!V$1,FALSE)</f>
        <v>22.699730677114498</v>
      </c>
      <c r="AL42" s="60">
        <f>VLOOKUP($A42,'ADR Raw Data'!$B$6:$BE$43,'ADR Raw Data'!W$1,FALSE)</f>
        <v>24.905909549425999</v>
      </c>
      <c r="AM42" s="60">
        <f>VLOOKUP($A42,'ADR Raw Data'!$B$6:$BE$43,'ADR Raw Data'!X$1,FALSE)</f>
        <v>27.228133567285699</v>
      </c>
      <c r="AN42" s="61">
        <f>VLOOKUP($A42,'ADR Raw Data'!$B$6:$BE$43,'ADR Raw Data'!Y$1,FALSE)</f>
        <v>25.1234891346914</v>
      </c>
      <c r="AO42" s="60">
        <f>VLOOKUP($A42,'ADR Raw Data'!$B$6:$BE$43,'ADR Raw Data'!AA$1,FALSE)</f>
        <v>25.878703518160801</v>
      </c>
      <c r="AP42" s="60">
        <f>VLOOKUP($A42,'ADR Raw Data'!$B$6:$BE$43,'ADR Raw Data'!AB$1,FALSE)</f>
        <v>24.875726922729999</v>
      </c>
      <c r="AQ42" s="61">
        <f>VLOOKUP($A42,'ADR Raw Data'!$B$6:$BE$43,'ADR Raw Data'!AC$1,FALSE)</f>
        <v>25.284635131267802</v>
      </c>
      <c r="AR42" s="62">
        <f>VLOOKUP($A42,'ADR Raw Data'!$B$6:$BE$43,'ADR Raw Data'!AE$1,FALSE)</f>
        <v>24.3129524767803</v>
      </c>
      <c r="AS42" s="50"/>
      <c r="AT42" s="64">
        <f>VLOOKUP($A42,'RevPAR Raw Data'!$B$6:$BE$43,'RevPAR Raw Data'!G$1,FALSE)</f>
        <v>49.173508800258297</v>
      </c>
      <c r="AU42" s="65">
        <f>VLOOKUP($A42,'RevPAR Raw Data'!$B$6:$BE$43,'RevPAR Raw Data'!H$1,FALSE)</f>
        <v>52.751474245115404</v>
      </c>
      <c r="AV42" s="65">
        <f>VLOOKUP($A42,'RevPAR Raw Data'!$B$6:$BE$43,'RevPAR Raw Data'!I$1,FALSE)</f>
        <v>55.696129501049498</v>
      </c>
      <c r="AW42" s="65">
        <f>VLOOKUP($A42,'RevPAR Raw Data'!$B$6:$BE$43,'RevPAR Raw Data'!J$1,FALSE)</f>
        <v>57.658789493514099</v>
      </c>
      <c r="AX42" s="65">
        <f>VLOOKUP($A42,'RevPAR Raw Data'!$B$6:$BE$43,'RevPAR Raw Data'!K$1,FALSE)</f>
        <v>67.417159158189307</v>
      </c>
      <c r="AY42" s="66">
        <f>VLOOKUP($A42,'RevPAR Raw Data'!$B$6:$BE$43,'RevPAR Raw Data'!L$1,FALSE)</f>
        <v>56.5394122396253</v>
      </c>
      <c r="AZ42" s="65">
        <f>VLOOKUP($A42,'RevPAR Raw Data'!$B$6:$BE$43,'RevPAR Raw Data'!N$1,FALSE)</f>
        <v>98.072130631357894</v>
      </c>
      <c r="BA42" s="65">
        <f>VLOOKUP($A42,'RevPAR Raw Data'!$B$6:$BE$43,'RevPAR Raw Data'!O$1,FALSE)</f>
        <v>106.708543785994</v>
      </c>
      <c r="BB42" s="66">
        <f>VLOOKUP($A42,'RevPAR Raw Data'!$B$6:$BE$43,'RevPAR Raw Data'!P$1,FALSE)</f>
        <v>102.390337208676</v>
      </c>
      <c r="BC42" s="67">
        <f>VLOOKUP($A42,'RevPAR Raw Data'!$B$6:$BE$43,'RevPAR Raw Data'!R$1,FALSE)</f>
        <v>69.639676516497104</v>
      </c>
      <c r="BD42" s="63"/>
      <c r="BE42" s="59">
        <f>VLOOKUP($A42,'RevPAR Raw Data'!$B$6:$BE$43,'RevPAR Raw Data'!T$1,FALSE)</f>
        <v>25.709500228992798</v>
      </c>
      <c r="BF42" s="60">
        <f>VLOOKUP($A42,'RevPAR Raw Data'!$B$6:$BE$43,'RevPAR Raw Data'!U$1,FALSE)</f>
        <v>34.056133101510703</v>
      </c>
      <c r="BG42" s="60">
        <f>VLOOKUP($A42,'RevPAR Raw Data'!$B$6:$BE$43,'RevPAR Raw Data'!V$1,FALSE)</f>
        <v>35.195615426141501</v>
      </c>
      <c r="BH42" s="60">
        <f>VLOOKUP($A42,'RevPAR Raw Data'!$B$6:$BE$43,'RevPAR Raw Data'!W$1,FALSE)</f>
        <v>37.654244589606698</v>
      </c>
      <c r="BI42" s="60">
        <f>VLOOKUP($A42,'RevPAR Raw Data'!$B$6:$BE$43,'RevPAR Raw Data'!X$1,FALSE)</f>
        <v>48.7358703209607</v>
      </c>
      <c r="BJ42" s="61">
        <f>VLOOKUP($A42,'RevPAR Raw Data'!$B$6:$BE$43,'RevPAR Raw Data'!Y$1,FALSE)</f>
        <v>36.649688239854903</v>
      </c>
      <c r="BK42" s="60">
        <f>VLOOKUP($A42,'RevPAR Raw Data'!$B$6:$BE$43,'RevPAR Raw Data'!AA$1,FALSE)</f>
        <v>27.109023747390999</v>
      </c>
      <c r="BL42" s="60">
        <f>VLOOKUP($A42,'RevPAR Raw Data'!$B$6:$BE$43,'RevPAR Raw Data'!AB$1,FALSE)</f>
        <v>20.387307979226801</v>
      </c>
      <c r="BM42" s="61">
        <f>VLOOKUP($A42,'RevPAR Raw Data'!$B$6:$BE$43,'RevPAR Raw Data'!AC$1,FALSE)</f>
        <v>23.515414714849001</v>
      </c>
      <c r="BN42" s="62">
        <f>VLOOKUP($A42,'RevPAR Raw Data'!$B$6:$BE$43,'RevPAR Raw Data'!AE$1,FALSE)</f>
        <v>30.806518968279001</v>
      </c>
    </row>
    <row r="43" spans="1:66" x14ac:dyDescent="0.35">
      <c r="A43" s="82" t="s">
        <v>82</v>
      </c>
      <c r="B43" s="59">
        <f>VLOOKUP($A43,'Occupancy Raw Data'!$B$6:$BE$43,'Occupancy Raw Data'!G$1,FALSE)</f>
        <v>51.2421985101671</v>
      </c>
      <c r="C43" s="60">
        <f>VLOOKUP($A43,'Occupancy Raw Data'!$B$6:$BE$43,'Occupancy Raw Data'!H$1,FALSE)</f>
        <v>61.830078518220198</v>
      </c>
      <c r="D43" s="60">
        <f>VLOOKUP($A43,'Occupancy Raw Data'!$B$6:$BE$43,'Occupancy Raw Data'!I$1,FALSE)</f>
        <v>65.913025971411301</v>
      </c>
      <c r="E43" s="60">
        <f>VLOOKUP($A43,'Occupancy Raw Data'!$B$6:$BE$43,'Occupancy Raw Data'!J$1,FALSE)</f>
        <v>66.645862693778895</v>
      </c>
      <c r="F43" s="60">
        <f>VLOOKUP($A43,'Occupancy Raw Data'!$B$6:$BE$43,'Occupancy Raw Data'!K$1,FALSE)</f>
        <v>65.653311858264502</v>
      </c>
      <c r="G43" s="61">
        <f>VLOOKUP($A43,'Occupancy Raw Data'!$B$6:$BE$43,'Occupancy Raw Data'!L$1,FALSE)</f>
        <v>62.256895510368402</v>
      </c>
      <c r="H43" s="60">
        <f>VLOOKUP($A43,'Occupancy Raw Data'!$B$6:$BE$43,'Occupancy Raw Data'!N$1,FALSE)</f>
        <v>77.316287497483302</v>
      </c>
      <c r="I43" s="60">
        <f>VLOOKUP($A43,'Occupancy Raw Data'!$B$6:$BE$43,'Occupancy Raw Data'!O$1,FALSE)</f>
        <v>83.191061002617204</v>
      </c>
      <c r="J43" s="61">
        <f>VLOOKUP($A43,'Occupancy Raw Data'!$B$6:$BE$43,'Occupancy Raw Data'!P$1,FALSE)</f>
        <v>80.253674250050295</v>
      </c>
      <c r="K43" s="62">
        <f>VLOOKUP($A43,'Occupancy Raw Data'!$B$6:$BE$43,'Occupancy Raw Data'!R$1,FALSE)</f>
        <v>67.398832293134603</v>
      </c>
      <c r="L43" s="63"/>
      <c r="M43" s="59">
        <f>VLOOKUP($A43,'Occupancy Raw Data'!$B$6:$BE$43,'Occupancy Raw Data'!T$1,FALSE)</f>
        <v>46.653375392343499</v>
      </c>
      <c r="N43" s="60">
        <f>VLOOKUP($A43,'Occupancy Raw Data'!$B$6:$BE$43,'Occupancy Raw Data'!U$1,FALSE)</f>
        <v>63.6961991373595</v>
      </c>
      <c r="O43" s="60">
        <f>VLOOKUP($A43,'Occupancy Raw Data'!$B$6:$BE$43,'Occupancy Raw Data'!V$1,FALSE)</f>
        <v>64.167089355356794</v>
      </c>
      <c r="P43" s="60">
        <f>VLOOKUP($A43,'Occupancy Raw Data'!$B$6:$BE$43,'Occupancy Raw Data'!W$1,FALSE)</f>
        <v>60.906954640120503</v>
      </c>
      <c r="Q43" s="60">
        <f>VLOOKUP($A43,'Occupancy Raw Data'!$B$6:$BE$43,'Occupancy Raw Data'!X$1,FALSE)</f>
        <v>58.259798011395198</v>
      </c>
      <c r="R43" s="61">
        <f>VLOOKUP($A43,'Occupancy Raw Data'!$B$6:$BE$43,'Occupancy Raw Data'!Y$1,FALSE)</f>
        <v>59.008749929685997</v>
      </c>
      <c r="S43" s="60">
        <f>VLOOKUP($A43,'Occupancy Raw Data'!$B$6:$BE$43,'Occupancy Raw Data'!AA$1,FALSE)</f>
        <v>56.875932973606403</v>
      </c>
      <c r="T43" s="60">
        <f>VLOOKUP($A43,'Occupancy Raw Data'!$B$6:$BE$43,'Occupancy Raw Data'!AB$1,FALSE)</f>
        <v>53.642497654664702</v>
      </c>
      <c r="U43" s="61">
        <f>VLOOKUP($A43,'Occupancy Raw Data'!$B$6:$BE$43,'Occupancy Raw Data'!AC$1,FALSE)</f>
        <v>55.183235428746997</v>
      </c>
      <c r="V43" s="62">
        <f>VLOOKUP($A43,'Occupancy Raw Data'!$B$6:$BE$43,'Occupancy Raw Data'!AE$1,FALSE)</f>
        <v>57.686287065109603</v>
      </c>
      <c r="W43" s="63"/>
      <c r="X43" s="64">
        <f>VLOOKUP($A43,'ADR Raw Data'!$B$6:$BE$43,'ADR Raw Data'!G$1,FALSE)</f>
        <v>117.400607810781</v>
      </c>
      <c r="Y43" s="65">
        <f>VLOOKUP($A43,'ADR Raw Data'!$B$6:$BE$43,'ADR Raw Data'!H$1,FALSE)</f>
        <v>130.41720165413</v>
      </c>
      <c r="Z43" s="65">
        <f>VLOOKUP($A43,'ADR Raw Data'!$B$6:$BE$43,'ADR Raw Data'!I$1,FALSE)</f>
        <v>134.63880601117901</v>
      </c>
      <c r="AA43" s="65">
        <f>VLOOKUP($A43,'ADR Raw Data'!$B$6:$BE$43,'ADR Raw Data'!J$1,FALSE)</f>
        <v>132.46323384587399</v>
      </c>
      <c r="AB43" s="65">
        <f>VLOOKUP($A43,'ADR Raw Data'!$B$6:$BE$43,'ADR Raw Data'!K$1,FALSE)</f>
        <v>124.739171113155</v>
      </c>
      <c r="AC43" s="66">
        <f>VLOOKUP($A43,'ADR Raw Data'!$B$6:$BE$43,'ADR Raw Data'!L$1,FALSE)</f>
        <v>128.408871196197</v>
      </c>
      <c r="AD43" s="65">
        <f>VLOOKUP($A43,'ADR Raw Data'!$B$6:$BE$43,'ADR Raw Data'!N$1,FALSE)</f>
        <v>121.894574642606</v>
      </c>
      <c r="AE43" s="65">
        <f>VLOOKUP($A43,'ADR Raw Data'!$B$6:$BE$43,'ADR Raw Data'!O$1,FALSE)</f>
        <v>126.270043803392</v>
      </c>
      <c r="AF43" s="66">
        <f>VLOOKUP($A43,'ADR Raw Data'!$B$6:$BE$43,'ADR Raw Data'!P$1,FALSE)</f>
        <v>124.162383096683</v>
      </c>
      <c r="AG43" s="67">
        <f>VLOOKUP($A43,'ADR Raw Data'!$B$6:$BE$43,'ADR Raw Data'!R$1,FALSE)</f>
        <v>126.964182018358</v>
      </c>
      <c r="AH43" s="63"/>
      <c r="AI43" s="59">
        <f>VLOOKUP($A43,'ADR Raw Data'!$B$6:$BE$43,'ADR Raw Data'!T$1,FALSE)</f>
        <v>39.434492718286698</v>
      </c>
      <c r="AJ43" s="60">
        <f>VLOOKUP($A43,'ADR Raw Data'!$B$6:$BE$43,'ADR Raw Data'!U$1,FALSE)</f>
        <v>50.946191265501497</v>
      </c>
      <c r="AK43" s="60">
        <f>VLOOKUP($A43,'ADR Raw Data'!$B$6:$BE$43,'ADR Raw Data'!V$1,FALSE)</f>
        <v>53.1728222086305</v>
      </c>
      <c r="AL43" s="60">
        <f>VLOOKUP($A43,'ADR Raw Data'!$B$6:$BE$43,'ADR Raw Data'!W$1,FALSE)</f>
        <v>51.683666698073999</v>
      </c>
      <c r="AM43" s="60">
        <f>VLOOKUP($A43,'ADR Raw Data'!$B$6:$BE$43,'ADR Raw Data'!X$1,FALSE)</f>
        <v>45.530336305400802</v>
      </c>
      <c r="AN43" s="61">
        <f>VLOOKUP($A43,'ADR Raw Data'!$B$6:$BE$43,'ADR Raw Data'!Y$1,FALSE)</f>
        <v>48.680742492118199</v>
      </c>
      <c r="AO43" s="60">
        <f>VLOOKUP($A43,'ADR Raw Data'!$B$6:$BE$43,'ADR Raw Data'!AA$1,FALSE)</f>
        <v>39.520166254045598</v>
      </c>
      <c r="AP43" s="60">
        <f>VLOOKUP($A43,'ADR Raw Data'!$B$6:$BE$43,'ADR Raw Data'!AB$1,FALSE)</f>
        <v>41.1962126461707</v>
      </c>
      <c r="AQ43" s="61">
        <f>VLOOKUP($A43,'ADR Raw Data'!$B$6:$BE$43,'ADR Raw Data'!AC$1,FALSE)</f>
        <v>40.381607084295702</v>
      </c>
      <c r="AR43" s="62">
        <f>VLOOKUP($A43,'ADR Raw Data'!$B$6:$BE$43,'ADR Raw Data'!AE$1,FALSE)</f>
        <v>45.793673622383601</v>
      </c>
      <c r="AS43" s="50"/>
      <c r="AT43" s="64">
        <f>VLOOKUP($A43,'RevPAR Raw Data'!$B$6:$BE$43,'RevPAR Raw Data'!G$1,FALSE)</f>
        <v>60.158652506543099</v>
      </c>
      <c r="AU43" s="65">
        <f>VLOOKUP($A43,'RevPAR Raw Data'!$B$6:$BE$43,'RevPAR Raw Data'!H$1,FALSE)</f>
        <v>80.637058184014407</v>
      </c>
      <c r="AV43" s="65">
        <f>VLOOKUP($A43,'RevPAR Raw Data'!$B$6:$BE$43,'RevPAR Raw Data'!I$1,FALSE)</f>
        <v>88.744511173746702</v>
      </c>
      <c r="AW43" s="65">
        <f>VLOOKUP($A43,'RevPAR Raw Data'!$B$6:$BE$43,'RevPAR Raw Data'!J$1,FALSE)</f>
        <v>88.281264948661104</v>
      </c>
      <c r="AX43" s="65">
        <f>VLOOKUP($A43,'RevPAR Raw Data'!$B$6:$BE$43,'RevPAR Raw Data'!K$1,FALSE)</f>
        <v>81.895397020334201</v>
      </c>
      <c r="AY43" s="66">
        <f>VLOOKUP($A43,'RevPAR Raw Data'!$B$6:$BE$43,'RevPAR Raw Data'!L$1,FALSE)</f>
        <v>79.943376766659895</v>
      </c>
      <c r="AZ43" s="65">
        <f>VLOOKUP($A43,'RevPAR Raw Data'!$B$6:$BE$43,'RevPAR Raw Data'!N$1,FALSE)</f>
        <v>94.244359774511693</v>
      </c>
      <c r="BA43" s="65">
        <f>VLOOKUP($A43,'RevPAR Raw Data'!$B$6:$BE$43,'RevPAR Raw Data'!O$1,FALSE)</f>
        <v>105.045389168512</v>
      </c>
      <c r="BB43" s="66">
        <f>VLOOKUP($A43,'RevPAR Raw Data'!$B$6:$BE$43,'RevPAR Raw Data'!P$1,FALSE)</f>
        <v>99.644874471511898</v>
      </c>
      <c r="BC43" s="67">
        <f>VLOOKUP($A43,'RevPAR Raw Data'!$B$6:$BE$43,'RevPAR Raw Data'!R$1,FALSE)</f>
        <v>85.572376110903306</v>
      </c>
      <c r="BD43" s="63"/>
      <c r="BE43" s="59">
        <f>VLOOKUP($A43,'RevPAR Raw Data'!$B$6:$BE$43,'RevPAR Raw Data'!T$1,FALSE)</f>
        <v>104.485390032559</v>
      </c>
      <c r="BF43" s="60">
        <f>VLOOKUP($A43,'RevPAR Raw Data'!$B$6:$BE$43,'RevPAR Raw Data'!U$1,FALSE)</f>
        <v>147.09317784423499</v>
      </c>
      <c r="BG43" s="60">
        <f>VLOOKUP($A43,'RevPAR Raw Data'!$B$6:$BE$43,'RevPAR Raw Data'!V$1,FALSE)</f>
        <v>151.45936390336399</v>
      </c>
      <c r="BH43" s="60">
        <f>VLOOKUP($A43,'RevPAR Raw Data'!$B$6:$BE$43,'RevPAR Raw Data'!W$1,FALSE)</f>
        <v>144.06956877034099</v>
      </c>
      <c r="BI43" s="60">
        <f>VLOOKUP($A43,'RevPAR Raw Data'!$B$6:$BE$43,'RevPAR Raw Data'!X$1,FALSE)</f>
        <v>130.316016282231</v>
      </c>
      <c r="BJ43" s="61">
        <f>VLOOKUP($A43,'RevPAR Raw Data'!$B$6:$BE$43,'RevPAR Raw Data'!Y$1,FALSE)</f>
        <v>136.41539002289201</v>
      </c>
      <c r="BK43" s="60">
        <f>VLOOKUP($A43,'RevPAR Raw Data'!$B$6:$BE$43,'RevPAR Raw Data'!AA$1,FALSE)</f>
        <v>118.87356249736</v>
      </c>
      <c r="BL43" s="60">
        <f>VLOOKUP($A43,'RevPAR Raw Data'!$B$6:$BE$43,'RevPAR Raw Data'!AB$1,FALSE)</f>
        <v>116.937387703368</v>
      </c>
      <c r="BM43" s="61">
        <f>VLOOKUP($A43,'RevPAR Raw Data'!$B$6:$BE$43,'RevPAR Raw Data'!AC$1,FALSE)</f>
        <v>117.848719820281</v>
      </c>
      <c r="BN43" s="62">
        <f>VLOOKUP($A43,'RevPAR Raw Data'!$B$6:$BE$43,'RevPAR Raw Data'!AE$1,FALSE)</f>
        <v>129.89663071096001</v>
      </c>
    </row>
    <row r="44" spans="1:66" x14ac:dyDescent="0.35">
      <c r="A44" s="81" t="s">
        <v>83</v>
      </c>
      <c r="B44" s="59">
        <f>VLOOKUP($A44,'Occupancy Raw Data'!$B$6:$BE$43,'Occupancy Raw Data'!G$1,FALSE)</f>
        <v>43.701204819277102</v>
      </c>
      <c r="C44" s="60">
        <f>VLOOKUP($A44,'Occupancy Raw Data'!$B$6:$BE$43,'Occupancy Raw Data'!H$1,FALSE)</f>
        <v>51.180722891566198</v>
      </c>
      <c r="D44" s="60">
        <f>VLOOKUP($A44,'Occupancy Raw Data'!$B$6:$BE$43,'Occupancy Raw Data'!I$1,FALSE)</f>
        <v>52.819277108433702</v>
      </c>
      <c r="E44" s="60">
        <f>VLOOKUP($A44,'Occupancy Raw Data'!$B$6:$BE$43,'Occupancy Raw Data'!J$1,FALSE)</f>
        <v>55.074698795180701</v>
      </c>
      <c r="F44" s="60">
        <f>VLOOKUP($A44,'Occupancy Raw Data'!$B$6:$BE$43,'Occupancy Raw Data'!K$1,FALSE)</f>
        <v>56.2795180722891</v>
      </c>
      <c r="G44" s="61">
        <f>VLOOKUP($A44,'Occupancy Raw Data'!$B$6:$BE$43,'Occupancy Raw Data'!L$1,FALSE)</f>
        <v>51.8110843373493</v>
      </c>
      <c r="H44" s="60">
        <f>VLOOKUP($A44,'Occupancy Raw Data'!$B$6:$BE$43,'Occupancy Raw Data'!N$1,FALSE)</f>
        <v>68.453012048192704</v>
      </c>
      <c r="I44" s="60">
        <f>VLOOKUP($A44,'Occupancy Raw Data'!$B$6:$BE$43,'Occupancy Raw Data'!O$1,FALSE)</f>
        <v>69.869879518072196</v>
      </c>
      <c r="J44" s="61">
        <f>VLOOKUP($A44,'Occupancy Raw Data'!$B$6:$BE$43,'Occupancy Raw Data'!P$1,FALSE)</f>
        <v>69.161445783132507</v>
      </c>
      <c r="K44" s="62">
        <f>VLOOKUP($A44,'Occupancy Raw Data'!$B$6:$BE$43,'Occupancy Raw Data'!R$1,FALSE)</f>
        <v>56.768330464716001</v>
      </c>
      <c r="L44" s="63"/>
      <c r="M44" s="59">
        <f>VLOOKUP($A44,'Occupancy Raw Data'!$B$6:$BE$43,'Occupancy Raw Data'!T$1,FALSE)</f>
        <v>11.0835952040607</v>
      </c>
      <c r="N44" s="60">
        <f>VLOOKUP($A44,'Occupancy Raw Data'!$B$6:$BE$43,'Occupancy Raw Data'!U$1,FALSE)</f>
        <v>10.622859566741299</v>
      </c>
      <c r="O44" s="60">
        <f>VLOOKUP($A44,'Occupancy Raw Data'!$B$6:$BE$43,'Occupancy Raw Data'!V$1,FALSE)</f>
        <v>9.3250731633157198</v>
      </c>
      <c r="P44" s="60">
        <f>VLOOKUP($A44,'Occupancy Raw Data'!$B$6:$BE$43,'Occupancy Raw Data'!W$1,FALSE)</f>
        <v>12.7045200685784</v>
      </c>
      <c r="Q44" s="60">
        <f>VLOOKUP($A44,'Occupancy Raw Data'!$B$6:$BE$43,'Occupancy Raw Data'!X$1,FALSE)</f>
        <v>14.2127161652603</v>
      </c>
      <c r="R44" s="61">
        <f>VLOOKUP($A44,'Occupancy Raw Data'!$B$6:$BE$43,'Occupancy Raw Data'!Y$1,FALSE)</f>
        <v>11.631385636132901</v>
      </c>
      <c r="S44" s="60">
        <f>VLOOKUP($A44,'Occupancy Raw Data'!$B$6:$BE$43,'Occupancy Raw Data'!AA$1,FALSE)</f>
        <v>11.4311863051523</v>
      </c>
      <c r="T44" s="60">
        <f>VLOOKUP($A44,'Occupancy Raw Data'!$B$6:$BE$43,'Occupancy Raw Data'!AB$1,FALSE)</f>
        <v>6.0422141362907098</v>
      </c>
      <c r="U44" s="61">
        <f>VLOOKUP($A44,'Occupancy Raw Data'!$B$6:$BE$43,'Occupancy Raw Data'!AC$1,FALSE)</f>
        <v>8.6423549051811008</v>
      </c>
      <c r="V44" s="62">
        <f>VLOOKUP($A44,'Occupancy Raw Data'!$B$6:$BE$43,'Occupancy Raw Data'!AE$1,FALSE)</f>
        <v>10.5724536824141</v>
      </c>
      <c r="W44" s="63"/>
      <c r="X44" s="64">
        <f>VLOOKUP($A44,'ADR Raw Data'!$B$6:$BE$43,'ADR Raw Data'!G$1,FALSE)</f>
        <v>86.129719894133203</v>
      </c>
      <c r="Y44" s="65">
        <f>VLOOKUP($A44,'ADR Raw Data'!$B$6:$BE$43,'ADR Raw Data'!H$1,FALSE)</f>
        <v>87.494621468926496</v>
      </c>
      <c r="Z44" s="65">
        <f>VLOOKUP($A44,'ADR Raw Data'!$B$6:$BE$43,'ADR Raw Data'!I$1,FALSE)</f>
        <v>89.496348540145902</v>
      </c>
      <c r="AA44" s="65">
        <f>VLOOKUP($A44,'ADR Raw Data'!$B$6:$BE$43,'ADR Raw Data'!J$1,FALSE)</f>
        <v>89.748115155757702</v>
      </c>
      <c r="AB44" s="65">
        <f>VLOOKUP($A44,'ADR Raw Data'!$B$6:$BE$43,'ADR Raw Data'!K$1,FALSE)</f>
        <v>93.305889707141603</v>
      </c>
      <c r="AC44" s="66">
        <f>VLOOKUP($A44,'ADR Raw Data'!$B$6:$BE$43,'ADR Raw Data'!L$1,FALSE)</f>
        <v>89.414086393570699</v>
      </c>
      <c r="AD44" s="65">
        <f>VLOOKUP($A44,'ADR Raw Data'!$B$6:$BE$43,'ADR Raw Data'!N$1,FALSE)</f>
        <v>105.11312447197901</v>
      </c>
      <c r="AE44" s="65">
        <f>VLOOKUP($A44,'ADR Raw Data'!$B$6:$BE$43,'ADR Raw Data'!O$1,FALSE)</f>
        <v>107.62676507104401</v>
      </c>
      <c r="AF44" s="66">
        <f>VLOOKUP($A44,'ADR Raw Data'!$B$6:$BE$43,'ADR Raw Data'!P$1,FALSE)</f>
        <v>106.382818618911</v>
      </c>
      <c r="AG44" s="67">
        <f>VLOOKUP($A44,'ADR Raw Data'!$B$6:$BE$43,'ADR Raw Data'!R$1,FALSE)</f>
        <v>95.320709954399902</v>
      </c>
      <c r="AH44" s="63"/>
      <c r="AI44" s="59">
        <f>VLOOKUP($A44,'ADR Raw Data'!$B$6:$BE$43,'ADR Raw Data'!T$1,FALSE)</f>
        <v>13.314134757695101</v>
      </c>
      <c r="AJ44" s="60">
        <f>VLOOKUP($A44,'ADR Raw Data'!$B$6:$BE$43,'ADR Raw Data'!U$1,FALSE)</f>
        <v>13.3083731338484</v>
      </c>
      <c r="AK44" s="60">
        <f>VLOOKUP($A44,'ADR Raw Data'!$B$6:$BE$43,'ADR Raw Data'!V$1,FALSE)</f>
        <v>15.071362750136901</v>
      </c>
      <c r="AL44" s="60">
        <f>VLOOKUP($A44,'ADR Raw Data'!$B$6:$BE$43,'ADR Raw Data'!W$1,FALSE)</f>
        <v>16.1109678030159</v>
      </c>
      <c r="AM44" s="60">
        <f>VLOOKUP($A44,'ADR Raw Data'!$B$6:$BE$43,'ADR Raw Data'!X$1,FALSE)</f>
        <v>19.992514989958799</v>
      </c>
      <c r="AN44" s="61">
        <f>VLOOKUP($A44,'ADR Raw Data'!$B$6:$BE$43,'ADR Raw Data'!Y$1,FALSE)</f>
        <v>15.730877495754999</v>
      </c>
      <c r="AO44" s="60">
        <f>VLOOKUP($A44,'ADR Raw Data'!$B$6:$BE$43,'ADR Raw Data'!AA$1,FALSE)</f>
        <v>21.026343316515401</v>
      </c>
      <c r="AP44" s="60">
        <f>VLOOKUP($A44,'ADR Raw Data'!$B$6:$BE$43,'ADR Raw Data'!AB$1,FALSE)</f>
        <v>18.0454324082977</v>
      </c>
      <c r="AQ44" s="61">
        <f>VLOOKUP($A44,'ADR Raw Data'!$B$6:$BE$43,'ADR Raw Data'!AC$1,FALSE)</f>
        <v>19.412640670790498</v>
      </c>
      <c r="AR44" s="62">
        <f>VLOOKUP($A44,'ADR Raw Data'!$B$6:$BE$43,'ADR Raw Data'!AE$1,FALSE)</f>
        <v>17.0287030615569</v>
      </c>
      <c r="AS44" s="50"/>
      <c r="AT44" s="64">
        <f>VLOOKUP($A44,'RevPAR Raw Data'!$B$6:$BE$43,'RevPAR Raw Data'!G$1,FALSE)</f>
        <v>37.639725301204798</v>
      </c>
      <c r="AU44" s="65">
        <f>VLOOKUP($A44,'RevPAR Raw Data'!$B$6:$BE$43,'RevPAR Raw Data'!H$1,FALSE)</f>
        <v>44.780379759036101</v>
      </c>
      <c r="AV44" s="65">
        <f>VLOOKUP($A44,'RevPAR Raw Data'!$B$6:$BE$43,'RevPAR Raw Data'!I$1,FALSE)</f>
        <v>47.271324337349299</v>
      </c>
      <c r="AW44" s="65">
        <f>VLOOKUP($A44,'RevPAR Raw Data'!$B$6:$BE$43,'RevPAR Raw Data'!J$1,FALSE)</f>
        <v>49.428504096385502</v>
      </c>
      <c r="AX44" s="65">
        <f>VLOOKUP($A44,'RevPAR Raw Data'!$B$6:$BE$43,'RevPAR Raw Data'!K$1,FALSE)</f>
        <v>52.512105060240899</v>
      </c>
      <c r="AY44" s="66">
        <f>VLOOKUP($A44,'RevPAR Raw Data'!$B$6:$BE$43,'RevPAR Raw Data'!L$1,FALSE)</f>
        <v>46.326407710843299</v>
      </c>
      <c r="AZ44" s="65">
        <f>VLOOKUP($A44,'RevPAR Raw Data'!$B$6:$BE$43,'RevPAR Raw Data'!N$1,FALSE)</f>
        <v>71.953099759036107</v>
      </c>
      <c r="BA44" s="65">
        <f>VLOOKUP($A44,'RevPAR Raw Data'!$B$6:$BE$43,'RevPAR Raw Data'!O$1,FALSE)</f>
        <v>75.198691084337298</v>
      </c>
      <c r="BB44" s="66">
        <f>VLOOKUP($A44,'RevPAR Raw Data'!$B$6:$BE$43,'RevPAR Raw Data'!P$1,FALSE)</f>
        <v>73.575895421686695</v>
      </c>
      <c r="BC44" s="67">
        <f>VLOOKUP($A44,'RevPAR Raw Data'!$B$6:$BE$43,'RevPAR Raw Data'!R$1,FALSE)</f>
        <v>54.1119756282271</v>
      </c>
      <c r="BD44" s="63"/>
      <c r="BE44" s="59">
        <f>VLOOKUP($A44,'RevPAR Raw Data'!$B$6:$BE$43,'RevPAR Raw Data'!T$1,FALSE)</f>
        <v>25.873414763222002</v>
      </c>
      <c r="BF44" s="60">
        <f>VLOOKUP($A44,'RevPAR Raw Data'!$B$6:$BE$43,'RevPAR Raw Data'!U$1,FALSE)</f>
        <v>25.3449624892164</v>
      </c>
      <c r="BG44" s="60">
        <f>VLOOKUP($A44,'RevPAR Raw Data'!$B$6:$BE$43,'RevPAR Raw Data'!V$1,FALSE)</f>
        <v>25.801851516611698</v>
      </c>
      <c r="BH44" s="60">
        <f>VLOOKUP($A44,'RevPAR Raw Data'!$B$6:$BE$43,'RevPAR Raw Data'!W$1,FALSE)</f>
        <v>30.862309009370701</v>
      </c>
      <c r="BI44" s="60">
        <f>VLOOKUP($A44,'RevPAR Raw Data'!$B$6:$BE$43,'RevPAR Raw Data'!X$1,FALSE)</f>
        <v>37.046710565039</v>
      </c>
      <c r="BJ44" s="61">
        <f>VLOOKUP($A44,'RevPAR Raw Data'!$B$6:$BE$43,'RevPAR Raw Data'!Y$1,FALSE)</f>
        <v>29.191982157366802</v>
      </c>
      <c r="BK44" s="60">
        <f>VLOOKUP($A44,'RevPAR Raw Data'!$B$6:$BE$43,'RevPAR Raw Data'!AA$1,FALSE)</f>
        <v>34.861090099339599</v>
      </c>
      <c r="BL44" s="60">
        <f>VLOOKUP($A44,'RevPAR Raw Data'!$B$6:$BE$43,'RevPAR Raw Data'!AB$1,FALSE)</f>
        <v>25.1779902125174</v>
      </c>
      <c r="BM44" s="61">
        <f>VLOOKUP($A44,'RevPAR Raw Data'!$B$6:$BE$43,'RevPAR Raw Data'!AC$1,FALSE)</f>
        <v>29.7327048792088</v>
      </c>
      <c r="BN44" s="62">
        <f>VLOOKUP($A44,'RevPAR Raw Data'!$B$6:$BE$43,'RevPAR Raw Data'!AE$1,FALSE)</f>
        <v>29.40150848787</v>
      </c>
    </row>
    <row r="45" spans="1:66" x14ac:dyDescent="0.35">
      <c r="A45" s="83" t="s">
        <v>84</v>
      </c>
      <c r="B45" s="59">
        <f>VLOOKUP($A45,'Occupancy Raw Data'!$B$6:$BE$43,'Occupancy Raw Data'!G$1,FALSE)</f>
        <v>43.268502147006799</v>
      </c>
      <c r="C45" s="60">
        <f>VLOOKUP($A45,'Occupancy Raw Data'!$B$6:$BE$43,'Occupancy Raw Data'!H$1,FALSE)</f>
        <v>56.201060873957999</v>
      </c>
      <c r="D45" s="60">
        <f>VLOOKUP($A45,'Occupancy Raw Data'!$B$6:$BE$43,'Occupancy Raw Data'!I$1,FALSE)</f>
        <v>57.868148522354097</v>
      </c>
      <c r="E45" s="60">
        <f>VLOOKUP($A45,'Occupancy Raw Data'!$B$6:$BE$43,'Occupancy Raw Data'!J$1,FALSE)</f>
        <v>56.4283910078302</v>
      </c>
      <c r="F45" s="60">
        <f>VLOOKUP($A45,'Occupancy Raw Data'!$B$6:$BE$43,'Occupancy Raw Data'!K$1,FALSE)</f>
        <v>53.851982823945399</v>
      </c>
      <c r="G45" s="61">
        <f>VLOOKUP($A45,'Occupancy Raw Data'!$B$6:$BE$43,'Occupancy Raw Data'!L$1,FALSE)</f>
        <v>53.523617075018898</v>
      </c>
      <c r="H45" s="60">
        <f>VLOOKUP($A45,'Occupancy Raw Data'!$B$6:$BE$43,'Occupancy Raw Data'!N$1,FALSE)</f>
        <v>64.208133367011797</v>
      </c>
      <c r="I45" s="60">
        <f>VLOOKUP($A45,'Occupancy Raw Data'!$B$6:$BE$43,'Occupancy Raw Data'!O$1,FALSE)</f>
        <v>66.885577165950906</v>
      </c>
      <c r="J45" s="61">
        <f>VLOOKUP($A45,'Occupancy Raw Data'!$B$6:$BE$43,'Occupancy Raw Data'!P$1,FALSE)</f>
        <v>65.546855266481401</v>
      </c>
      <c r="K45" s="62">
        <f>VLOOKUP($A45,'Occupancy Raw Data'!$B$6:$BE$43,'Occupancy Raw Data'!R$1,FALSE)</f>
        <v>56.958827986865302</v>
      </c>
      <c r="L45" s="63"/>
      <c r="M45" s="59">
        <f>VLOOKUP($A45,'Occupancy Raw Data'!$B$6:$BE$43,'Occupancy Raw Data'!T$1,FALSE)</f>
        <v>-8.4199930608589</v>
      </c>
      <c r="N45" s="60">
        <f>VLOOKUP($A45,'Occupancy Raw Data'!$B$6:$BE$43,'Occupancy Raw Data'!U$1,FALSE)</f>
        <v>-5.4519377767634296</v>
      </c>
      <c r="O45" s="60">
        <f>VLOOKUP($A45,'Occupancy Raw Data'!$B$6:$BE$43,'Occupancy Raw Data'!V$1,FALSE)</f>
        <v>-10.866914533926201</v>
      </c>
      <c r="P45" s="60">
        <f>VLOOKUP($A45,'Occupancy Raw Data'!$B$6:$BE$43,'Occupancy Raw Data'!W$1,FALSE)</f>
        <v>-11.8901801970392</v>
      </c>
      <c r="Q45" s="60">
        <f>VLOOKUP($A45,'Occupancy Raw Data'!$B$6:$BE$43,'Occupancy Raw Data'!X$1,FALSE)</f>
        <v>-15.0121683766543</v>
      </c>
      <c r="R45" s="61">
        <f>VLOOKUP($A45,'Occupancy Raw Data'!$B$6:$BE$43,'Occupancy Raw Data'!Y$1,FALSE)</f>
        <v>-10.501418976055101</v>
      </c>
      <c r="S45" s="60">
        <f>VLOOKUP($A45,'Occupancy Raw Data'!$B$6:$BE$43,'Occupancy Raw Data'!AA$1,FALSE)</f>
        <v>-9.8001602258543894</v>
      </c>
      <c r="T45" s="60">
        <f>VLOOKUP($A45,'Occupancy Raw Data'!$B$6:$BE$43,'Occupancy Raw Data'!AB$1,FALSE)</f>
        <v>-6.3696091555835501</v>
      </c>
      <c r="U45" s="61">
        <f>VLOOKUP($A45,'Occupancy Raw Data'!$B$6:$BE$43,'Occupancy Raw Data'!AC$1,FALSE)</f>
        <v>-8.0818605801140109</v>
      </c>
      <c r="V45" s="62">
        <f>VLOOKUP($A45,'Occupancy Raw Data'!$B$6:$BE$43,'Occupancy Raw Data'!AE$1,FALSE)</f>
        <v>-9.7200630649997102</v>
      </c>
      <c r="W45" s="63"/>
      <c r="X45" s="64">
        <f>VLOOKUP($A45,'ADR Raw Data'!$B$6:$BE$43,'ADR Raw Data'!G$1,FALSE)</f>
        <v>82.133169877407994</v>
      </c>
      <c r="Y45" s="65">
        <f>VLOOKUP($A45,'ADR Raw Data'!$B$6:$BE$43,'ADR Raw Data'!H$1,FALSE)</f>
        <v>85.690687640449397</v>
      </c>
      <c r="Z45" s="65">
        <f>VLOOKUP($A45,'ADR Raw Data'!$B$6:$BE$43,'ADR Raw Data'!I$1,FALSE)</f>
        <v>86.603500654735896</v>
      </c>
      <c r="AA45" s="65">
        <f>VLOOKUP($A45,'ADR Raw Data'!$B$6:$BE$43,'ADR Raw Data'!J$1,FALSE)</f>
        <v>88.092766338406406</v>
      </c>
      <c r="AB45" s="65">
        <f>VLOOKUP($A45,'ADR Raw Data'!$B$6:$BE$43,'ADR Raw Data'!K$1,FALSE)</f>
        <v>89.135042213883594</v>
      </c>
      <c r="AC45" s="66">
        <f>VLOOKUP($A45,'ADR Raw Data'!$B$6:$BE$43,'ADR Raw Data'!L$1,FALSE)</f>
        <v>86.512474752241602</v>
      </c>
      <c r="AD45" s="65">
        <f>VLOOKUP($A45,'ADR Raw Data'!$B$6:$BE$43,'ADR Raw Data'!N$1,FALSE)</f>
        <v>98.908906372934595</v>
      </c>
      <c r="AE45" s="65">
        <f>VLOOKUP($A45,'ADR Raw Data'!$B$6:$BE$43,'ADR Raw Data'!O$1,FALSE)</f>
        <v>98.412499999999994</v>
      </c>
      <c r="AF45" s="66">
        <f>VLOOKUP($A45,'ADR Raw Data'!$B$6:$BE$43,'ADR Raw Data'!P$1,FALSE)</f>
        <v>98.655633911368</v>
      </c>
      <c r="AG45" s="67">
        <f>VLOOKUP($A45,'ADR Raw Data'!$B$6:$BE$43,'ADR Raw Data'!R$1,FALSE)</f>
        <v>90.505062401013603</v>
      </c>
      <c r="AH45" s="63"/>
      <c r="AI45" s="59">
        <f>VLOOKUP($A45,'ADR Raw Data'!$B$6:$BE$43,'ADR Raw Data'!T$1,FALSE)</f>
        <v>8.3049102132989994</v>
      </c>
      <c r="AJ45" s="60">
        <f>VLOOKUP($A45,'ADR Raw Data'!$B$6:$BE$43,'ADR Raw Data'!U$1,FALSE)</f>
        <v>9.1925386045714603</v>
      </c>
      <c r="AK45" s="60">
        <f>VLOOKUP($A45,'ADR Raw Data'!$B$6:$BE$43,'ADR Raw Data'!V$1,FALSE)</f>
        <v>7.06612121490741</v>
      </c>
      <c r="AL45" s="60">
        <f>VLOOKUP($A45,'ADR Raw Data'!$B$6:$BE$43,'ADR Raw Data'!W$1,FALSE)</f>
        <v>9.5838074235505797</v>
      </c>
      <c r="AM45" s="60">
        <f>VLOOKUP($A45,'ADR Raw Data'!$B$6:$BE$43,'ADR Raw Data'!X$1,FALSE)</f>
        <v>9.2959511938855393</v>
      </c>
      <c r="AN45" s="61">
        <f>VLOOKUP($A45,'ADR Raw Data'!$B$6:$BE$43,'ADR Raw Data'!Y$1,FALSE)</f>
        <v>8.6234801626598401</v>
      </c>
      <c r="AO45" s="60">
        <f>VLOOKUP($A45,'ADR Raw Data'!$B$6:$BE$43,'ADR Raw Data'!AA$1,FALSE)</f>
        <v>14.469032528468601</v>
      </c>
      <c r="AP45" s="60">
        <f>VLOOKUP($A45,'ADR Raw Data'!$B$6:$BE$43,'ADR Raw Data'!AB$1,FALSE)</f>
        <v>9.0584087359405192</v>
      </c>
      <c r="AQ45" s="61">
        <f>VLOOKUP($A45,'ADR Raw Data'!$B$6:$BE$43,'ADR Raw Data'!AC$1,FALSE)</f>
        <v>11.6950280665938</v>
      </c>
      <c r="AR45" s="62">
        <f>VLOOKUP($A45,'ADR Raw Data'!$B$6:$BE$43,'ADR Raw Data'!AE$1,FALSE)</f>
        <v>9.7724073341266706</v>
      </c>
      <c r="AS45" s="50"/>
      <c r="AT45" s="64">
        <f>VLOOKUP($A45,'RevPAR Raw Data'!$B$6:$BE$43,'RevPAR Raw Data'!G$1,FALSE)</f>
        <v>35.018636019196698</v>
      </c>
      <c r="AU45" s="65">
        <f>VLOOKUP($A45,'RevPAR Raw Data'!$B$6:$BE$43,'RevPAR Raw Data'!H$1,FALSE)</f>
        <v>46.489199292750598</v>
      </c>
      <c r="AV45" s="65">
        <f>VLOOKUP($A45,'RevPAR Raw Data'!$B$6:$BE$43,'RevPAR Raw Data'!I$1,FALSE)</f>
        <v>49.074513766102498</v>
      </c>
      <c r="AW45" s="65">
        <f>VLOOKUP($A45,'RevPAR Raw Data'!$B$6:$BE$43,'RevPAR Raw Data'!J$1,FALSE)</f>
        <v>49.730568325334602</v>
      </c>
      <c r="AX45" s="65">
        <f>VLOOKUP($A45,'RevPAR Raw Data'!$B$6:$BE$43,'RevPAR Raw Data'!K$1,FALSE)</f>
        <v>46.861379136145402</v>
      </c>
      <c r="AY45" s="66">
        <f>VLOOKUP($A45,'RevPAR Raw Data'!$B$6:$BE$43,'RevPAR Raw Data'!L$1,FALSE)</f>
        <v>45.434859307906002</v>
      </c>
      <c r="AZ45" s="65">
        <f>VLOOKUP($A45,'RevPAR Raw Data'!$B$6:$BE$43,'RevPAR Raw Data'!N$1,FALSE)</f>
        <v>61.119712048497</v>
      </c>
      <c r="BA45" s="65">
        <f>VLOOKUP($A45,'RevPAR Raw Data'!$B$6:$BE$43,'RevPAR Raw Data'!O$1,FALSE)</f>
        <v>63.792846678454097</v>
      </c>
      <c r="BB45" s="66">
        <f>VLOOKUP($A45,'RevPAR Raw Data'!$B$6:$BE$43,'RevPAR Raw Data'!P$1,FALSE)</f>
        <v>62.456279363475602</v>
      </c>
      <c r="BC45" s="67">
        <f>VLOOKUP($A45,'RevPAR Raw Data'!$B$6:$BE$43,'RevPAR Raw Data'!R$1,FALSE)</f>
        <v>50.298122180925901</v>
      </c>
      <c r="BD45" s="63"/>
      <c r="BE45" s="59">
        <f>VLOOKUP($A45,'RevPAR Raw Data'!$B$6:$BE$43,'RevPAR Raw Data'!T$1,FALSE)</f>
        <v>35.537792371811001</v>
      </c>
      <c r="BF45" s="60">
        <f>VLOOKUP($A45,'RevPAR Raw Data'!$B$6:$BE$43,'RevPAR Raw Data'!U$1,FALSE)</f>
        <v>48.159075524122201</v>
      </c>
      <c r="BG45" s="60">
        <f>VLOOKUP($A45,'RevPAR Raw Data'!$B$6:$BE$43,'RevPAR Raw Data'!V$1,FALSE)</f>
        <v>50.115842384440498</v>
      </c>
      <c r="BH45" s="60">
        <f>VLOOKUP($A45,'RevPAR Raw Data'!$B$6:$BE$43,'RevPAR Raw Data'!W$1,FALSE)</f>
        <v>49.709330639050201</v>
      </c>
      <c r="BI45" s="60">
        <f>VLOOKUP($A45,'RevPAR Raw Data'!$B$6:$BE$43,'RevPAR Raw Data'!X$1,FALSE)</f>
        <v>48.0009876231371</v>
      </c>
      <c r="BJ45" s="61">
        <f>VLOOKUP($A45,'RevPAR Raw Data'!$B$6:$BE$43,'RevPAR Raw Data'!Y$1,FALSE)</f>
        <v>46.304605708512199</v>
      </c>
      <c r="BK45" s="60">
        <f>VLOOKUP($A45,'RevPAR Raw Data'!$B$6:$BE$43,'RevPAR Raw Data'!AA$1,FALSE)</f>
        <v>63.507562515786802</v>
      </c>
      <c r="BL45" s="60">
        <f>VLOOKUP($A45,'RevPAR Raw Data'!$B$6:$BE$43,'RevPAR Raw Data'!AB$1,FALSE)</f>
        <v>65.823768628441499</v>
      </c>
      <c r="BM45" s="61">
        <f>VLOOKUP($A45,'RevPAR Raw Data'!$B$6:$BE$43,'RevPAR Raw Data'!AC$1,FALSE)</f>
        <v>64.665665572114094</v>
      </c>
      <c r="BN45" s="62">
        <f>VLOOKUP($A45,'RevPAR Raw Data'!$B$6:$BE$43,'RevPAR Raw Data'!AE$1,FALSE)</f>
        <v>51.550622812398501</v>
      </c>
    </row>
    <row r="46" spans="1:66" x14ac:dyDescent="0.35">
      <c r="A46" s="84" t="s">
        <v>85</v>
      </c>
      <c r="B46" s="59">
        <f>VLOOKUP($A46,'Occupancy Raw Data'!$B$6:$BE$43,'Occupancy Raw Data'!G$1,FALSE)</f>
        <v>37.839594436500697</v>
      </c>
      <c r="C46" s="60">
        <f>VLOOKUP($A46,'Occupancy Raw Data'!$B$6:$BE$43,'Occupancy Raw Data'!H$1,FALSE)</f>
        <v>47.029767320941097</v>
      </c>
      <c r="D46" s="60">
        <f>VLOOKUP($A46,'Occupancy Raw Data'!$B$6:$BE$43,'Occupancy Raw Data'!I$1,FALSE)</f>
        <v>46.678798908098202</v>
      </c>
      <c r="E46" s="60">
        <f>VLOOKUP($A46,'Occupancy Raw Data'!$B$6:$BE$43,'Occupancy Raw Data'!J$1,FALSE)</f>
        <v>50.825425711685902</v>
      </c>
      <c r="F46" s="60">
        <f>VLOOKUP($A46,'Occupancy Raw Data'!$B$6:$BE$43,'Occupancy Raw Data'!K$1,FALSE)</f>
        <v>55.2970232679058</v>
      </c>
      <c r="G46" s="61">
        <f>VLOOKUP($A46,'Occupancy Raw Data'!$B$6:$BE$43,'Occupancy Raw Data'!L$1,FALSE)</f>
        <v>47.534121929026298</v>
      </c>
      <c r="H46" s="60">
        <f>VLOOKUP($A46,'Occupancy Raw Data'!$B$6:$BE$43,'Occupancy Raw Data'!N$1,FALSE)</f>
        <v>71.857532822045997</v>
      </c>
      <c r="I46" s="60">
        <f>VLOOKUP($A46,'Occupancy Raw Data'!$B$6:$BE$43,'Occupancy Raw Data'!O$1,FALSE)</f>
        <v>66.554010139087396</v>
      </c>
      <c r="J46" s="61">
        <f>VLOOKUP($A46,'Occupancy Raw Data'!$B$6:$BE$43,'Occupancy Raw Data'!P$1,FALSE)</f>
        <v>69.205771480566696</v>
      </c>
      <c r="K46" s="62">
        <f>VLOOKUP($A46,'Occupancy Raw Data'!$B$6:$BE$43,'Occupancy Raw Data'!R$1,FALSE)</f>
        <v>53.726021800894998</v>
      </c>
      <c r="L46" s="63"/>
      <c r="M46" s="59">
        <f>VLOOKUP($A46,'Occupancy Raw Data'!$B$6:$BE$43,'Occupancy Raw Data'!T$1,FALSE)</f>
        <v>11.658512745026099</v>
      </c>
      <c r="N46" s="60">
        <f>VLOOKUP($A46,'Occupancy Raw Data'!$B$6:$BE$43,'Occupancy Raw Data'!U$1,FALSE)</f>
        <v>9.9813596469351893</v>
      </c>
      <c r="O46" s="60">
        <f>VLOOKUP($A46,'Occupancy Raw Data'!$B$6:$BE$43,'Occupancy Raw Data'!V$1,FALSE)</f>
        <v>0.71789862441791996</v>
      </c>
      <c r="P46" s="60">
        <f>VLOOKUP($A46,'Occupancy Raw Data'!$B$6:$BE$43,'Occupancy Raw Data'!W$1,FALSE)</f>
        <v>4.8944641608980897</v>
      </c>
      <c r="Q46" s="60">
        <f>VLOOKUP($A46,'Occupancy Raw Data'!$B$6:$BE$43,'Occupancy Raw Data'!X$1,FALSE)</f>
        <v>4.4880313264055198</v>
      </c>
      <c r="R46" s="61">
        <f>VLOOKUP($A46,'Occupancy Raw Data'!$B$6:$BE$43,'Occupancy Raw Data'!Y$1,FALSE)</f>
        <v>5.9269978184384504</v>
      </c>
      <c r="S46" s="60">
        <f>VLOOKUP($A46,'Occupancy Raw Data'!$B$6:$BE$43,'Occupancy Raw Data'!AA$1,FALSE)</f>
        <v>-1.6536133098858801</v>
      </c>
      <c r="T46" s="60">
        <f>VLOOKUP($A46,'Occupancy Raw Data'!$B$6:$BE$43,'Occupancy Raw Data'!AB$1,FALSE)</f>
        <v>-12.6685289281235</v>
      </c>
      <c r="U46" s="61">
        <f>VLOOKUP($A46,'Occupancy Raw Data'!$B$6:$BE$43,'Occupancy Raw Data'!AC$1,FALSE)</f>
        <v>-7.2770225009672096</v>
      </c>
      <c r="V46" s="62">
        <f>VLOOKUP($A46,'Occupancy Raw Data'!$B$6:$BE$43,'Occupancy Raw Data'!AE$1,FALSE)</f>
        <v>0.65190160449402201</v>
      </c>
      <c r="W46" s="63"/>
      <c r="X46" s="64">
        <f>VLOOKUP($A46,'ADR Raw Data'!$B$6:$BE$43,'ADR Raw Data'!G$1,FALSE)</f>
        <v>96.526149089659896</v>
      </c>
      <c r="Y46" s="65">
        <f>VLOOKUP($A46,'ADR Raw Data'!$B$6:$BE$43,'ADR Raw Data'!H$1,FALSE)</f>
        <v>90.173413488114903</v>
      </c>
      <c r="Z46" s="65">
        <f>VLOOKUP($A46,'ADR Raw Data'!$B$6:$BE$43,'ADR Raw Data'!I$1,FALSE)</f>
        <v>92.921534391534294</v>
      </c>
      <c r="AA46" s="65">
        <f>VLOOKUP($A46,'ADR Raw Data'!$B$6:$BE$43,'ADR Raw Data'!J$1,FALSE)</f>
        <v>96.151219948849104</v>
      </c>
      <c r="AB46" s="65">
        <f>VLOOKUP($A46,'ADR Raw Data'!$B$6:$BE$43,'ADR Raw Data'!K$1,FALSE)</f>
        <v>103.494950634696</v>
      </c>
      <c r="AC46" s="66">
        <f>VLOOKUP($A46,'ADR Raw Data'!$B$6:$BE$43,'ADR Raw Data'!L$1,FALSE)</f>
        <v>96.102332640559993</v>
      </c>
      <c r="AD46" s="65">
        <f>VLOOKUP($A46,'ADR Raw Data'!$B$6:$BE$43,'ADR Raw Data'!N$1,FALSE)</f>
        <v>121.59274602025999</v>
      </c>
      <c r="AE46" s="65">
        <f>VLOOKUP($A46,'ADR Raw Data'!$B$6:$BE$43,'ADR Raw Data'!O$1,FALSE)</f>
        <v>123.135099609375</v>
      </c>
      <c r="AF46" s="66">
        <f>VLOOKUP($A46,'ADR Raw Data'!$B$6:$BE$43,'ADR Raw Data'!P$1,FALSE)</f>
        <v>122.33437359128401</v>
      </c>
      <c r="AG46" s="67">
        <f>VLOOKUP($A46,'ADR Raw Data'!$B$6:$BE$43,'ADR Raw Data'!R$1,FALSE)</f>
        <v>105.756652149868</v>
      </c>
      <c r="AH46" s="63"/>
      <c r="AI46" s="59">
        <f>VLOOKUP($A46,'ADR Raw Data'!$B$6:$BE$43,'ADR Raw Data'!T$1,FALSE)</f>
        <v>24.426864565454</v>
      </c>
      <c r="AJ46" s="60">
        <f>VLOOKUP($A46,'ADR Raw Data'!$B$6:$BE$43,'ADR Raw Data'!U$1,FALSE)</f>
        <v>17.110147295534599</v>
      </c>
      <c r="AK46" s="60">
        <f>VLOOKUP($A46,'ADR Raw Data'!$B$6:$BE$43,'ADR Raw Data'!V$1,FALSE)</f>
        <v>20.346944716850199</v>
      </c>
      <c r="AL46" s="60">
        <f>VLOOKUP($A46,'ADR Raw Data'!$B$6:$BE$43,'ADR Raw Data'!W$1,FALSE)</f>
        <v>22.014450424282401</v>
      </c>
      <c r="AM46" s="60">
        <f>VLOOKUP($A46,'ADR Raw Data'!$B$6:$BE$43,'ADR Raw Data'!X$1,FALSE)</f>
        <v>23.536765239723799</v>
      </c>
      <c r="AN46" s="61">
        <f>VLOOKUP($A46,'ADR Raw Data'!$B$6:$BE$43,'ADR Raw Data'!Y$1,FALSE)</f>
        <v>21.4666272268563</v>
      </c>
      <c r="AO46" s="60">
        <f>VLOOKUP($A46,'ADR Raw Data'!$B$6:$BE$43,'ADR Raw Data'!AA$1,FALSE)</f>
        <v>13.0824107008587</v>
      </c>
      <c r="AP46" s="60">
        <f>VLOOKUP($A46,'ADR Raw Data'!$B$6:$BE$43,'ADR Raw Data'!AB$1,FALSE)</f>
        <v>4.1821552744449102</v>
      </c>
      <c r="AQ46" s="61">
        <f>VLOOKUP($A46,'ADR Raw Data'!$B$6:$BE$43,'ADR Raw Data'!AC$1,FALSE)</f>
        <v>8.2880744711995096</v>
      </c>
      <c r="AR46" s="62">
        <f>VLOOKUP($A46,'ADR Raw Data'!$B$6:$BE$43,'ADR Raw Data'!AE$1,FALSE)</f>
        <v>14.155310616497401</v>
      </c>
      <c r="AS46" s="50"/>
      <c r="AT46" s="64">
        <f>VLOOKUP($A46,'RevPAR Raw Data'!$B$6:$BE$43,'RevPAR Raw Data'!G$1,FALSE)</f>
        <v>36.310978811906899</v>
      </c>
      <c r="AU46" s="65">
        <f>VLOOKUP($A46,'RevPAR Raw Data'!$B$6:$BE$43,'RevPAR Raw Data'!H$1,FALSE)</f>
        <v>42.310165085142302</v>
      </c>
      <c r="AV46" s="65">
        <f>VLOOKUP($A46,'RevPAR Raw Data'!$B$6:$BE$43,'RevPAR Raw Data'!I$1,FALSE)</f>
        <v>45.667369036786603</v>
      </c>
      <c r="AW46" s="65">
        <f>VLOOKUP($A46,'RevPAR Raw Data'!$B$6:$BE$43,'RevPAR Raw Data'!J$1,FALSE)</f>
        <v>46.338810607045303</v>
      </c>
      <c r="AX46" s="65">
        <f>VLOOKUP($A46,'RevPAR Raw Data'!$B$6:$BE$43,'RevPAR Raw Data'!K$1,FALSE)</f>
        <v>45.441133497985099</v>
      </c>
      <c r="AY46" s="66">
        <f>VLOOKUP($A46,'RevPAR Raw Data'!$B$6:$BE$43,'RevPAR Raw Data'!L$1,FALSE)</f>
        <v>43.213691407773297</v>
      </c>
      <c r="AZ46" s="65">
        <f>VLOOKUP($A46,'RevPAR Raw Data'!$B$6:$BE$43,'RevPAR Raw Data'!N$1,FALSE)</f>
        <v>73.918701416872395</v>
      </c>
      <c r="BA46" s="65">
        <f>VLOOKUP($A46,'RevPAR Raw Data'!$B$6:$BE$43,'RevPAR Raw Data'!O$1,FALSE)</f>
        <v>77.628259456648905</v>
      </c>
      <c r="BB46" s="66">
        <f>VLOOKUP($A46,'RevPAR Raw Data'!$B$6:$BE$43,'RevPAR Raw Data'!P$1,FALSE)</f>
        <v>75.773480436760593</v>
      </c>
      <c r="BC46" s="67">
        <f>VLOOKUP($A46,'RevPAR Raw Data'!$B$6:$BE$43,'RevPAR Raw Data'!R$1,FALSE)</f>
        <v>52.516488273198199</v>
      </c>
      <c r="BD46" s="63"/>
      <c r="BE46" s="59">
        <f>VLOOKUP($A46,'RevPAR Raw Data'!$B$6:$BE$43,'RevPAR Raw Data'!T$1,FALSE)</f>
        <v>36.525103340699303</v>
      </c>
      <c r="BF46" s="60">
        <f>VLOOKUP($A46,'RevPAR Raw Data'!$B$6:$BE$43,'RevPAR Raw Data'!U$1,FALSE)</f>
        <v>42.408346548810599</v>
      </c>
      <c r="BG46" s="60">
        <f>VLOOKUP($A46,'RevPAR Raw Data'!$B$6:$BE$43,'RevPAR Raw Data'!V$1,FALSE)</f>
        <v>43.374656180943703</v>
      </c>
      <c r="BH46" s="60">
        <f>VLOOKUP($A46,'RevPAR Raw Data'!$B$6:$BE$43,'RevPAR Raw Data'!W$1,FALSE)</f>
        <v>48.869266865981999</v>
      </c>
      <c r="BI46" s="60">
        <f>VLOOKUP($A46,'RevPAR Raw Data'!$B$6:$BE$43,'RevPAR Raw Data'!X$1,FALSE)</f>
        <v>57.229626933575901</v>
      </c>
      <c r="BJ46" s="61">
        <f>VLOOKUP($A46,'RevPAR Raw Data'!$B$6:$BE$43,'RevPAR Raw Data'!Y$1,FALSE)</f>
        <v>45.681399974002296</v>
      </c>
      <c r="BK46" s="60">
        <f>VLOOKUP($A46,'RevPAR Raw Data'!$B$6:$BE$43,'RevPAR Raw Data'!AA$1,FALSE)</f>
        <v>87.373547380735701</v>
      </c>
      <c r="BL46" s="60">
        <f>VLOOKUP($A46,'RevPAR Raw Data'!$B$6:$BE$43,'RevPAR Raw Data'!AB$1,FALSE)</f>
        <v>81.951346678798899</v>
      </c>
      <c r="BM46" s="61">
        <f>VLOOKUP($A46,'RevPAR Raw Data'!$B$6:$BE$43,'RevPAR Raw Data'!AC$1,FALSE)</f>
        <v>84.662447029767307</v>
      </c>
      <c r="BN46" s="62">
        <f>VLOOKUP($A46,'RevPAR Raw Data'!$B$6:$BE$43,'RevPAR Raw Data'!AE$1,FALSE)</f>
        <v>56.818841989935102</v>
      </c>
    </row>
    <row r="47" spans="1:66" x14ac:dyDescent="0.35">
      <c r="A47" s="81" t="s">
        <v>86</v>
      </c>
      <c r="B47" s="59">
        <f>VLOOKUP($A47,'Occupancy Raw Data'!$B$6:$BE$43,'Occupancy Raw Data'!G$1,FALSE)</f>
        <v>38.440111420612801</v>
      </c>
      <c r="C47" s="60">
        <f>VLOOKUP($A47,'Occupancy Raw Data'!$B$6:$BE$43,'Occupancy Raw Data'!H$1,FALSE)</f>
        <v>53.551532033426099</v>
      </c>
      <c r="D47" s="60">
        <f>VLOOKUP($A47,'Occupancy Raw Data'!$B$6:$BE$43,'Occupancy Raw Data'!I$1,FALSE)</f>
        <v>57.242339832869</v>
      </c>
      <c r="E47" s="60">
        <f>VLOOKUP($A47,'Occupancy Raw Data'!$B$6:$BE$43,'Occupancy Raw Data'!J$1,FALSE)</f>
        <v>55.779944289693503</v>
      </c>
      <c r="F47" s="60">
        <f>VLOOKUP($A47,'Occupancy Raw Data'!$B$6:$BE$43,'Occupancy Raw Data'!K$1,FALSE)</f>
        <v>52.646239554317503</v>
      </c>
      <c r="G47" s="61">
        <f>VLOOKUP($A47,'Occupancy Raw Data'!$B$6:$BE$43,'Occupancy Raw Data'!L$1,FALSE)</f>
        <v>51.532033426183801</v>
      </c>
      <c r="H47" s="60">
        <f>VLOOKUP($A47,'Occupancy Raw Data'!$B$6:$BE$43,'Occupancy Raw Data'!N$1,FALSE)</f>
        <v>57.381615598885702</v>
      </c>
      <c r="I47" s="60">
        <f>VLOOKUP($A47,'Occupancy Raw Data'!$B$6:$BE$43,'Occupancy Raw Data'!O$1,FALSE)</f>
        <v>56.197771587743702</v>
      </c>
      <c r="J47" s="61">
        <f>VLOOKUP($A47,'Occupancy Raw Data'!$B$6:$BE$43,'Occupancy Raw Data'!P$1,FALSE)</f>
        <v>56.789693593314702</v>
      </c>
      <c r="K47" s="62">
        <f>VLOOKUP($A47,'Occupancy Raw Data'!$B$6:$BE$43,'Occupancy Raw Data'!R$1,FALSE)</f>
        <v>53.034222045364103</v>
      </c>
      <c r="L47" s="63"/>
      <c r="M47" s="59">
        <f>VLOOKUP($A47,'Occupancy Raw Data'!$B$6:$BE$43,'Occupancy Raw Data'!T$1,FALSE)</f>
        <v>-11.821086261980801</v>
      </c>
      <c r="N47" s="60">
        <f>VLOOKUP($A47,'Occupancy Raw Data'!$B$6:$BE$43,'Occupancy Raw Data'!U$1,FALSE)</f>
        <v>5.3424657534246496</v>
      </c>
      <c r="O47" s="60">
        <f>VLOOKUP($A47,'Occupancy Raw Data'!$B$6:$BE$43,'Occupancy Raw Data'!V$1,FALSE)</f>
        <v>7.3107049608355004</v>
      </c>
      <c r="P47" s="60">
        <f>VLOOKUP($A47,'Occupancy Raw Data'!$B$6:$BE$43,'Occupancy Raw Data'!W$1,FALSE)</f>
        <v>5.1181102362204696</v>
      </c>
      <c r="Q47" s="60">
        <f>VLOOKUP($A47,'Occupancy Raw Data'!$B$6:$BE$43,'Occupancy Raw Data'!X$1,FALSE)</f>
        <v>5.8823529411764701</v>
      </c>
      <c r="R47" s="61">
        <f>VLOOKUP($A47,'Occupancy Raw Data'!$B$6:$BE$43,'Occupancy Raw Data'!Y$1,FALSE)</f>
        <v>2.8349082823790899</v>
      </c>
      <c r="S47" s="60">
        <f>VLOOKUP($A47,'Occupancy Raw Data'!$B$6:$BE$43,'Occupancy Raw Data'!AA$1,FALSE)</f>
        <v>-6.4699205448354098</v>
      </c>
      <c r="T47" s="60">
        <f>VLOOKUP($A47,'Occupancy Raw Data'!$B$6:$BE$43,'Occupancy Raw Data'!AB$1,FALSE)</f>
        <v>-11.6100766703176</v>
      </c>
      <c r="U47" s="61">
        <f>VLOOKUP($A47,'Occupancy Raw Data'!$B$6:$BE$43,'Occupancy Raw Data'!AC$1,FALSE)</f>
        <v>-9.0858416945373399</v>
      </c>
      <c r="V47" s="62">
        <f>VLOOKUP($A47,'Occupancy Raw Data'!$B$6:$BE$43,'Occupancy Raw Data'!AE$1,FALSE)</f>
        <v>-1.13130563798219</v>
      </c>
      <c r="W47" s="63"/>
      <c r="X47" s="64">
        <f>VLOOKUP($A47,'ADR Raw Data'!$B$6:$BE$43,'ADR Raw Data'!G$1,FALSE)</f>
        <v>77.135398550724602</v>
      </c>
      <c r="Y47" s="65">
        <f>VLOOKUP($A47,'ADR Raw Data'!$B$6:$BE$43,'ADR Raw Data'!H$1,FALSE)</f>
        <v>83.132457737321104</v>
      </c>
      <c r="Z47" s="65">
        <f>VLOOKUP($A47,'ADR Raw Data'!$B$6:$BE$43,'ADR Raw Data'!I$1,FALSE)</f>
        <v>87.091520681265195</v>
      </c>
      <c r="AA47" s="65">
        <f>VLOOKUP($A47,'ADR Raw Data'!$B$6:$BE$43,'ADR Raw Data'!J$1,FALSE)</f>
        <v>83.835468164793994</v>
      </c>
      <c r="AB47" s="65">
        <f>VLOOKUP($A47,'ADR Raw Data'!$B$6:$BE$43,'ADR Raw Data'!K$1,FALSE)</f>
        <v>82.458214285714206</v>
      </c>
      <c r="AC47" s="66">
        <f>VLOOKUP($A47,'ADR Raw Data'!$B$6:$BE$43,'ADR Raw Data'!L$1,FALSE)</f>
        <v>83.131743243243207</v>
      </c>
      <c r="AD47" s="65">
        <f>VLOOKUP($A47,'ADR Raw Data'!$B$6:$BE$43,'ADR Raw Data'!N$1,FALSE)</f>
        <v>90.821092233009693</v>
      </c>
      <c r="AE47" s="65">
        <f>VLOOKUP($A47,'ADR Raw Data'!$B$6:$BE$43,'ADR Raw Data'!O$1,FALSE)</f>
        <v>90.195724907063095</v>
      </c>
      <c r="AF47" s="66">
        <f>VLOOKUP($A47,'ADR Raw Data'!$B$6:$BE$43,'ADR Raw Data'!P$1,FALSE)</f>
        <v>90.511667688534601</v>
      </c>
      <c r="AG47" s="67">
        <f>VLOOKUP($A47,'ADR Raw Data'!$B$6:$BE$43,'ADR Raw Data'!R$1,FALSE)</f>
        <v>85.389604201838296</v>
      </c>
      <c r="AH47" s="63"/>
      <c r="AI47" s="59">
        <f>VLOOKUP($A47,'ADR Raw Data'!$B$6:$BE$43,'ADR Raw Data'!T$1,FALSE)</f>
        <v>5.12975653230452</v>
      </c>
      <c r="AJ47" s="60">
        <f>VLOOKUP($A47,'ADR Raw Data'!$B$6:$BE$43,'ADR Raw Data'!U$1,FALSE)</f>
        <v>15.2186609116429</v>
      </c>
      <c r="AK47" s="60">
        <f>VLOOKUP($A47,'ADR Raw Data'!$B$6:$BE$43,'ADR Raw Data'!V$1,FALSE)</f>
        <v>18.8377335251656</v>
      </c>
      <c r="AL47" s="60">
        <f>VLOOKUP($A47,'ADR Raw Data'!$B$6:$BE$43,'ADR Raw Data'!W$1,FALSE)</f>
        <v>15.070886446336401</v>
      </c>
      <c r="AM47" s="60">
        <f>VLOOKUP($A47,'ADR Raw Data'!$B$6:$BE$43,'ADR Raw Data'!X$1,FALSE)</f>
        <v>9.20598797708044</v>
      </c>
      <c r="AN47" s="61">
        <f>VLOOKUP($A47,'ADR Raw Data'!$B$6:$BE$43,'ADR Raw Data'!Y$1,FALSE)</f>
        <v>13.227044915821301</v>
      </c>
      <c r="AO47" s="60">
        <f>VLOOKUP($A47,'ADR Raw Data'!$B$6:$BE$43,'ADR Raw Data'!AA$1,FALSE)</f>
        <v>4.1500257432485004</v>
      </c>
      <c r="AP47" s="60">
        <f>VLOOKUP($A47,'ADR Raw Data'!$B$6:$BE$43,'ADR Raw Data'!AB$1,FALSE)</f>
        <v>-5.1427858764660703</v>
      </c>
      <c r="AQ47" s="61">
        <f>VLOOKUP($A47,'ADR Raw Data'!$B$6:$BE$43,'ADR Raw Data'!AC$1,FALSE)</f>
        <v>-0.77030077209783498</v>
      </c>
      <c r="AR47" s="62">
        <f>VLOOKUP($A47,'ADR Raw Data'!$B$6:$BE$43,'ADR Raw Data'!AE$1,FALSE)</f>
        <v>7.6239698768172701</v>
      </c>
      <c r="AS47" s="50"/>
      <c r="AT47" s="64">
        <f>VLOOKUP($A47,'RevPAR Raw Data'!$B$6:$BE$43,'RevPAR Raw Data'!G$1,FALSE)</f>
        <v>26.171775766016701</v>
      </c>
      <c r="AU47" s="65">
        <f>VLOOKUP($A47,'RevPAR Raw Data'!$B$6:$BE$43,'RevPAR Raw Data'!H$1,FALSE)</f>
        <v>45.4180222841225</v>
      </c>
      <c r="AV47" s="65">
        <f>VLOOKUP($A47,'RevPAR Raw Data'!$B$6:$BE$43,'RevPAR Raw Data'!I$1,FALSE)</f>
        <v>48.701901114206102</v>
      </c>
      <c r="AW47" s="65">
        <f>VLOOKUP($A47,'RevPAR Raw Data'!$B$6:$BE$43,'RevPAR Raw Data'!J$1,FALSE)</f>
        <v>47.6320543175487</v>
      </c>
      <c r="AX47" s="65">
        <f>VLOOKUP($A47,'RevPAR Raw Data'!$B$6:$BE$43,'RevPAR Raw Data'!K$1,FALSE)</f>
        <v>42.2271518105849</v>
      </c>
      <c r="AY47" s="66">
        <f>VLOOKUP($A47,'RevPAR Raw Data'!$B$6:$BE$43,'RevPAR Raw Data'!L$1,FALSE)</f>
        <v>42.030181058495799</v>
      </c>
      <c r="AZ47" s="65">
        <f>VLOOKUP($A47,'RevPAR Raw Data'!$B$6:$BE$43,'RevPAR Raw Data'!N$1,FALSE)</f>
        <v>53.904275766016703</v>
      </c>
      <c r="BA47" s="65">
        <f>VLOOKUP($A47,'RevPAR Raw Data'!$B$6:$BE$43,'RevPAR Raw Data'!O$1,FALSE)</f>
        <v>48.739380222841199</v>
      </c>
      <c r="BB47" s="66">
        <f>VLOOKUP($A47,'RevPAR Raw Data'!$B$6:$BE$43,'RevPAR Raw Data'!P$1,FALSE)</f>
        <v>51.321827994428901</v>
      </c>
      <c r="BC47" s="67">
        <f>VLOOKUP($A47,'RevPAR Raw Data'!$B$6:$BE$43,'RevPAR Raw Data'!R$1,FALSE)</f>
        <v>44.684937325905203</v>
      </c>
      <c r="BD47" s="63"/>
      <c r="BE47" s="59">
        <f>VLOOKUP($A47,'RevPAR Raw Data'!$B$6:$BE$43,'RevPAR Raw Data'!T$1,FALSE)</f>
        <v>29.650933147632301</v>
      </c>
      <c r="BF47" s="60">
        <f>VLOOKUP($A47,'RevPAR Raw Data'!$B$6:$BE$43,'RevPAR Raw Data'!U$1,FALSE)</f>
        <v>44.518704735375998</v>
      </c>
      <c r="BG47" s="60">
        <f>VLOOKUP($A47,'RevPAR Raw Data'!$B$6:$BE$43,'RevPAR Raw Data'!V$1,FALSE)</f>
        <v>49.853224233983198</v>
      </c>
      <c r="BH47" s="60">
        <f>VLOOKUP($A47,'RevPAR Raw Data'!$B$6:$BE$43,'RevPAR Raw Data'!W$1,FALSE)</f>
        <v>46.7633774373259</v>
      </c>
      <c r="BI47" s="60">
        <f>VLOOKUP($A47,'RevPAR Raw Data'!$B$6:$BE$43,'RevPAR Raw Data'!X$1,FALSE)</f>
        <v>43.411149025069598</v>
      </c>
      <c r="BJ47" s="61">
        <f>VLOOKUP($A47,'RevPAR Raw Data'!$B$6:$BE$43,'RevPAR Raw Data'!Y$1,FALSE)</f>
        <v>42.8394777158774</v>
      </c>
      <c r="BK47" s="60">
        <f>VLOOKUP($A47,'RevPAR Raw Data'!$B$6:$BE$43,'RevPAR Raw Data'!AA$1,FALSE)</f>
        <v>52.1146100278551</v>
      </c>
      <c r="BL47" s="60">
        <f>VLOOKUP($A47,'RevPAR Raw Data'!$B$6:$BE$43,'RevPAR Raw Data'!AB$1,FALSE)</f>
        <v>50.687987465181003</v>
      </c>
      <c r="BM47" s="61">
        <f>VLOOKUP($A47,'RevPAR Raw Data'!$B$6:$BE$43,'RevPAR Raw Data'!AC$1,FALSE)</f>
        <v>51.401298746518101</v>
      </c>
      <c r="BN47" s="62">
        <f>VLOOKUP($A47,'RevPAR Raw Data'!$B$6:$BE$43,'RevPAR Raw Data'!AE$1,FALSE)</f>
        <v>45.285712296060403</v>
      </c>
    </row>
    <row r="48" spans="1:66" ht="15.6" thickBot="1" x14ac:dyDescent="0.4">
      <c r="A48" s="81" t="s">
        <v>87</v>
      </c>
      <c r="B48" s="85">
        <f>VLOOKUP($A48,'Occupancy Raw Data'!$B$6:$BE$43,'Occupancy Raw Data'!G$1,FALSE)</f>
        <v>40.4893875895633</v>
      </c>
      <c r="C48" s="86">
        <f>VLOOKUP($A48,'Occupancy Raw Data'!$B$6:$BE$43,'Occupancy Raw Data'!H$1,FALSE)</f>
        <v>51.250506962282003</v>
      </c>
      <c r="D48" s="86">
        <f>VLOOKUP($A48,'Occupancy Raw Data'!$B$6:$BE$43,'Occupancy Raw Data'!I$1,FALSE)</f>
        <v>52.967419224009703</v>
      </c>
      <c r="E48" s="86">
        <f>VLOOKUP($A48,'Occupancy Raw Data'!$B$6:$BE$43,'Occupancy Raw Data'!J$1,FALSE)</f>
        <v>54.130052724077302</v>
      </c>
      <c r="F48" s="86">
        <f>VLOOKUP($A48,'Occupancy Raw Data'!$B$6:$BE$43,'Occupancy Raw Data'!K$1,FALSE)</f>
        <v>56.928484520751603</v>
      </c>
      <c r="G48" s="87">
        <f>VLOOKUP($A48,'Occupancy Raw Data'!$B$6:$BE$43,'Occupancy Raw Data'!L$1,FALSE)</f>
        <v>51.153170204136799</v>
      </c>
      <c r="H48" s="86">
        <f>VLOOKUP($A48,'Occupancy Raw Data'!$B$6:$BE$43,'Occupancy Raw Data'!N$1,FALSE)</f>
        <v>61.984588346627</v>
      </c>
      <c r="I48" s="86">
        <f>VLOOKUP($A48,'Occupancy Raw Data'!$B$6:$BE$43,'Occupancy Raw Data'!O$1,FALSE)</f>
        <v>62.1873732594294</v>
      </c>
      <c r="J48" s="87">
        <f>VLOOKUP($A48,'Occupancy Raw Data'!$B$6:$BE$43,'Occupancy Raw Data'!P$1,FALSE)</f>
        <v>62.0859808030282</v>
      </c>
      <c r="K48" s="88">
        <f>VLOOKUP($A48,'Occupancy Raw Data'!$B$6:$BE$43,'Occupancy Raw Data'!R$1,FALSE)</f>
        <v>54.276830375248601</v>
      </c>
      <c r="L48" s="63"/>
      <c r="M48" s="85">
        <f>VLOOKUP($A48,'Occupancy Raw Data'!$B$6:$BE$43,'Occupancy Raw Data'!T$1,FALSE)</f>
        <v>14.918408893907699</v>
      </c>
      <c r="N48" s="86">
        <f>VLOOKUP($A48,'Occupancy Raw Data'!$B$6:$BE$43,'Occupancy Raw Data'!U$1,FALSE)</f>
        <v>13.900369109507899</v>
      </c>
      <c r="O48" s="86">
        <f>VLOOKUP($A48,'Occupancy Raw Data'!$B$6:$BE$43,'Occupancy Raw Data'!V$1,FALSE)</f>
        <v>10.327478724478</v>
      </c>
      <c r="P48" s="86">
        <f>VLOOKUP($A48,'Occupancy Raw Data'!$B$6:$BE$43,'Occupancy Raw Data'!W$1,FALSE)</f>
        <v>12.2074072013519</v>
      </c>
      <c r="Q48" s="86">
        <f>VLOOKUP($A48,'Occupancy Raw Data'!$B$6:$BE$43,'Occupancy Raw Data'!X$1,FALSE)</f>
        <v>28.742986578844398</v>
      </c>
      <c r="R48" s="87">
        <f>VLOOKUP($A48,'Occupancy Raw Data'!$B$6:$BE$43,'Occupancy Raw Data'!Y$1,FALSE)</f>
        <v>15.8894570237054</v>
      </c>
      <c r="S48" s="86">
        <f>VLOOKUP($A48,'Occupancy Raw Data'!$B$6:$BE$43,'Occupancy Raw Data'!AA$1,FALSE)</f>
        <v>17.405725964401402</v>
      </c>
      <c r="T48" s="86">
        <f>VLOOKUP($A48,'Occupancy Raw Data'!$B$6:$BE$43,'Occupancy Raw Data'!AB$1,FALSE)</f>
        <v>10.887963891236501</v>
      </c>
      <c r="U48" s="61">
        <f>VLOOKUP($A48,'Occupancy Raw Data'!$B$6:$BE$43,'Occupancy Raw Data'!AC$1,FALSE)</f>
        <v>14.048486714942801</v>
      </c>
      <c r="V48" s="88">
        <f>VLOOKUP($A48,'Occupancy Raw Data'!$B$6:$BE$43,'Occupancy Raw Data'!AE$1,FALSE)</f>
        <v>15.2812840926943</v>
      </c>
      <c r="W48" s="63"/>
      <c r="X48" s="89">
        <f>VLOOKUP($A48,'ADR Raw Data'!$B$6:$BE$43,'ADR Raw Data'!G$1,FALSE)</f>
        <v>88.538170283806295</v>
      </c>
      <c r="Y48" s="90">
        <f>VLOOKUP($A48,'ADR Raw Data'!$B$6:$BE$43,'ADR Raw Data'!H$1,FALSE)</f>
        <v>91.923666578739102</v>
      </c>
      <c r="Z48" s="90">
        <f>VLOOKUP($A48,'ADR Raw Data'!$B$6:$BE$43,'ADR Raw Data'!I$1,FALSE)</f>
        <v>95.343169984686</v>
      </c>
      <c r="AA48" s="90">
        <f>VLOOKUP($A48,'ADR Raw Data'!$B$6:$BE$43,'ADR Raw Data'!J$1,FALSE)</f>
        <v>93.701675824175794</v>
      </c>
      <c r="AB48" s="90">
        <f>VLOOKUP($A48,'ADR Raw Data'!$B$6:$BE$43,'ADR Raw Data'!K$1,FALSE)</f>
        <v>97.555772975540194</v>
      </c>
      <c r="AC48" s="91">
        <f>VLOOKUP($A48,'ADR Raw Data'!$B$6:$BE$43,'ADR Raw Data'!L$1,FALSE)</f>
        <v>93.725770389555393</v>
      </c>
      <c r="AD48" s="90">
        <f>VLOOKUP($A48,'ADR Raw Data'!$B$6:$BE$43,'ADR Raw Data'!N$1,FALSE)</f>
        <v>113.772752453653</v>
      </c>
      <c r="AE48" s="90">
        <f>VLOOKUP($A48,'ADR Raw Data'!$B$6:$BE$43,'ADR Raw Data'!O$1,FALSE)</f>
        <v>117.168358695652</v>
      </c>
      <c r="AF48" s="91">
        <f>VLOOKUP($A48,'ADR Raw Data'!$B$6:$BE$43,'ADR Raw Data'!P$1,FALSE)</f>
        <v>115.47332825258501</v>
      </c>
      <c r="AG48" s="92">
        <f>VLOOKUP($A48,'ADR Raw Data'!$B$6:$BE$43,'ADR Raw Data'!R$1,FALSE)</f>
        <v>100.833346498719</v>
      </c>
      <c r="AH48" s="63"/>
      <c r="AI48" s="85">
        <f>VLOOKUP($A48,'ADR Raw Data'!$B$6:$BE$43,'ADR Raw Data'!T$1,FALSE)</f>
        <v>19.600222643387301</v>
      </c>
      <c r="AJ48" s="86">
        <f>VLOOKUP($A48,'ADR Raw Data'!$B$6:$BE$43,'ADR Raw Data'!U$1,FALSE)</f>
        <v>24.8038085867611</v>
      </c>
      <c r="AK48" s="86">
        <f>VLOOKUP($A48,'ADR Raw Data'!$B$6:$BE$43,'ADR Raw Data'!V$1,FALSE)</f>
        <v>25.762835322053501</v>
      </c>
      <c r="AL48" s="86">
        <f>VLOOKUP($A48,'ADR Raw Data'!$B$6:$BE$43,'ADR Raw Data'!W$1,FALSE)</f>
        <v>22.7939323731168</v>
      </c>
      <c r="AM48" s="86">
        <f>VLOOKUP($A48,'ADR Raw Data'!$B$6:$BE$43,'ADR Raw Data'!X$1,FALSE)</f>
        <v>23.9871298677282</v>
      </c>
      <c r="AN48" s="87">
        <f>VLOOKUP($A48,'ADR Raw Data'!$B$6:$BE$43,'ADR Raw Data'!Y$1,FALSE)</f>
        <v>23.696309365888499</v>
      </c>
      <c r="AO48" s="86">
        <f>VLOOKUP($A48,'ADR Raw Data'!$B$6:$BE$43,'ADR Raw Data'!AA$1,FALSE)</f>
        <v>29.716138974202799</v>
      </c>
      <c r="AP48" s="86">
        <f>VLOOKUP($A48,'ADR Raw Data'!$B$6:$BE$43,'ADR Raw Data'!AB$1,FALSE)</f>
        <v>26.370579494332301</v>
      </c>
      <c r="AQ48" s="87">
        <f>VLOOKUP($A48,'ADR Raw Data'!$B$6:$BE$43,'ADR Raw Data'!AC$1,FALSE)</f>
        <v>27.892830439392402</v>
      </c>
      <c r="AR48" s="88">
        <f>VLOOKUP($A48,'ADR Raw Data'!$B$6:$BE$43,'ADR Raw Data'!AE$1,FALSE)</f>
        <v>25.154579942482101</v>
      </c>
      <c r="AS48" s="50"/>
      <c r="AT48" s="89">
        <f>VLOOKUP($A48,'RevPAR Raw Data'!$B$6:$BE$43,'RevPAR Raw Data'!G$1,FALSE)</f>
        <v>34.3586453967824</v>
      </c>
      <c r="AU48" s="90">
        <f>VLOOKUP($A48,'RevPAR Raw Data'!$B$6:$BE$43,'RevPAR Raw Data'!H$1,FALSE)</f>
        <v>45.585311612816</v>
      </c>
      <c r="AV48" s="90">
        <f>VLOOKUP($A48,'RevPAR Raw Data'!$B$6:$BE$43,'RevPAR Raw Data'!I$1,FALSE)</f>
        <v>47.595333243206703</v>
      </c>
      <c r="AW48" s="90">
        <f>VLOOKUP($A48,'RevPAR Raw Data'!$B$6:$BE$43,'RevPAR Raw Data'!J$1,FALSE)</f>
        <v>47.485576585102002</v>
      </c>
      <c r="AX48" s="90">
        <f>VLOOKUP($A48,'RevPAR Raw Data'!$B$6:$BE$43,'RevPAR Raw Data'!K$1,FALSE)</f>
        <v>46.924696498580502</v>
      </c>
      <c r="AY48" s="91">
        <f>VLOOKUP($A48,'RevPAR Raw Data'!$B$6:$BE$43,'RevPAR Raw Data'!L$1,FALSE)</f>
        <v>44.389912667297502</v>
      </c>
      <c r="AZ48" s="90">
        <f>VLOOKUP($A48,'RevPAR Raw Data'!$B$6:$BE$43,'RevPAR Raw Data'!N$1,FALSE)</f>
        <v>63.683942138704801</v>
      </c>
      <c r="BA48" s="90">
        <f>VLOOKUP($A48,'RevPAR Raw Data'!$B$6:$BE$43,'RevPAR Raw Data'!O$1,FALSE)</f>
        <v>66.763528457482707</v>
      </c>
      <c r="BB48" s="91">
        <f>VLOOKUP($A48,'RevPAR Raw Data'!$B$6:$BE$43,'RevPAR Raw Data'!P$1,FALSE)</f>
        <v>65.2237352980938</v>
      </c>
      <c r="BC48" s="92">
        <f>VLOOKUP($A48,'RevPAR Raw Data'!$B$6:$BE$43,'RevPAR Raw Data'!R$1,FALSE)</f>
        <v>50.342433418953597</v>
      </c>
      <c r="BD48" s="63"/>
      <c r="BE48" s="85">
        <f>VLOOKUP($A48,'RevPAR Raw Data'!$B$6:$BE$43,'RevPAR Raw Data'!T$1,FALSE)</f>
        <v>35.8485629309179</v>
      </c>
      <c r="BF48" s="86">
        <f>VLOOKUP($A48,'RevPAR Raw Data'!$B$6:$BE$43,'RevPAR Raw Data'!U$1,FALSE)</f>
        <v>47.111345139921497</v>
      </c>
      <c r="BG48" s="86">
        <f>VLOOKUP($A48,'RevPAR Raw Data'!$B$6:$BE$43,'RevPAR Raw Data'!V$1,FALSE)</f>
        <v>50.500816547248803</v>
      </c>
      <c r="BH48" s="86">
        <f>VLOOKUP($A48,'RevPAR Raw Data'!$B$6:$BE$43,'RevPAR Raw Data'!W$1,FALSE)</f>
        <v>50.720766526970301</v>
      </c>
      <c r="BI48" s="86">
        <f>VLOOKUP($A48,'RevPAR Raw Data'!$B$6:$BE$43,'RevPAR Raw Data'!X$1,FALSE)</f>
        <v>55.537023117479997</v>
      </c>
      <c r="BJ48" s="87">
        <f>VLOOKUP($A48,'RevPAR Raw Data'!$B$6:$BE$43,'RevPAR Raw Data'!Y$1,FALSE)</f>
        <v>47.943702852507698</v>
      </c>
      <c r="BK48" s="86">
        <f>VLOOKUP($A48,'RevPAR Raw Data'!$B$6:$BE$43,'RevPAR Raw Data'!AA$1,FALSE)</f>
        <v>70.521572259023898</v>
      </c>
      <c r="BL48" s="86">
        <f>VLOOKUP($A48,'RevPAR Raw Data'!$B$6:$BE$43,'RevPAR Raw Data'!AB$1,FALSE)</f>
        <v>72.863924564012393</v>
      </c>
      <c r="BM48" s="87">
        <f>VLOOKUP($A48,'RevPAR Raw Data'!$B$6:$BE$43,'RevPAR Raw Data'!AC$1,FALSE)</f>
        <v>71.692748411518096</v>
      </c>
      <c r="BN48" s="88">
        <f>VLOOKUP($A48,'RevPAR Raw Data'!$B$6:$BE$43,'RevPAR Raw Data'!AE$1,FALSE)</f>
        <v>54.729144440796397</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incJal7+RlV3zS7xOMgSPQ0WmAmHnKMu/SRcI2O3EGP0XphFG5wOmjJKvE8nGMbdSecIJ76P1OPPpr6H/vPVbg==" saltValue="KhTG1OnSOSW2AJUPeCkRfw=="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128</v>
      </c>
      <c r="B1" s="184" t="s">
        <v>67</v>
      </c>
      <c r="C1" s="185"/>
      <c r="D1" s="185"/>
      <c r="E1" s="185"/>
      <c r="F1" s="185"/>
      <c r="G1" s="185"/>
      <c r="H1" s="185"/>
      <c r="I1" s="185"/>
      <c r="J1" s="185"/>
      <c r="K1" s="186"/>
      <c r="L1" s="50"/>
      <c r="M1" s="184" t="s">
        <v>74</v>
      </c>
      <c r="N1" s="185"/>
      <c r="O1" s="185"/>
      <c r="P1" s="185"/>
      <c r="Q1" s="185"/>
      <c r="R1" s="185"/>
      <c r="S1" s="185"/>
      <c r="T1" s="185"/>
      <c r="U1" s="185"/>
      <c r="V1" s="186"/>
      <c r="X1" s="184" t="s">
        <v>68</v>
      </c>
      <c r="Y1" s="185"/>
      <c r="Z1" s="185"/>
      <c r="AA1" s="185"/>
      <c r="AB1" s="185"/>
      <c r="AC1" s="185"/>
      <c r="AD1" s="185"/>
      <c r="AE1" s="185"/>
      <c r="AF1" s="185"/>
      <c r="AG1" s="186"/>
      <c r="AI1" s="184" t="s">
        <v>75</v>
      </c>
      <c r="AJ1" s="185"/>
      <c r="AK1" s="185"/>
      <c r="AL1" s="185"/>
      <c r="AM1" s="185"/>
      <c r="AN1" s="185"/>
      <c r="AO1" s="185"/>
      <c r="AP1" s="185"/>
      <c r="AQ1" s="185"/>
      <c r="AR1" s="186"/>
      <c r="AS1" s="50"/>
      <c r="AT1" s="184" t="s">
        <v>69</v>
      </c>
      <c r="AU1" s="185"/>
      <c r="AV1" s="185"/>
      <c r="AW1" s="185"/>
      <c r="AX1" s="185"/>
      <c r="AY1" s="185"/>
      <c r="AZ1" s="185"/>
      <c r="BA1" s="185"/>
      <c r="BB1" s="185"/>
      <c r="BC1" s="186"/>
      <c r="BE1" s="184" t="s">
        <v>76</v>
      </c>
      <c r="BF1" s="185"/>
      <c r="BG1" s="185"/>
      <c r="BH1" s="185"/>
      <c r="BI1" s="185"/>
      <c r="BJ1" s="185"/>
      <c r="BK1" s="185"/>
      <c r="BL1" s="185"/>
      <c r="BM1" s="185"/>
      <c r="BN1" s="186"/>
    </row>
    <row r="2" spans="1:66" x14ac:dyDescent="0.35">
      <c r="A2" s="190"/>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35">
      <c r="A3" s="190"/>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Data'!AG$1,FALSE)</f>
        <v>51.674821170123401</v>
      </c>
      <c r="C4" s="60">
        <f>VLOOKUP($A4,'Occupancy Raw Data'!$B$6:$BE$43,'Occupancy Raw Data'!AH$1,FALSE)</f>
        <v>59.091985485615503</v>
      </c>
      <c r="D4" s="60">
        <f>VLOOKUP($A4,'Occupancy Raw Data'!$B$6:$BE$43,'Occupancy Raw Data'!AI$1,FALSE)</f>
        <v>62.610518788589502</v>
      </c>
      <c r="E4" s="60">
        <f>VLOOKUP($A4,'Occupancy Raw Data'!$B$6:$BE$43,'Occupancy Raw Data'!AJ$1,FALSE)</f>
        <v>63.558511087123897</v>
      </c>
      <c r="F4" s="60">
        <f>VLOOKUP($A4,'Occupancy Raw Data'!$B$6:$BE$43,'Occupancy Raw Data'!AK$1,FALSE)</f>
        <v>64.068212720849402</v>
      </c>
      <c r="G4" s="61">
        <f>VLOOKUP($A4,'Occupancy Raw Data'!$B$6:$BE$43,'Occupancy Raw Data'!AL$1,FALSE)</f>
        <v>60.201788530921199</v>
      </c>
      <c r="H4" s="60">
        <f>VLOOKUP($A4,'Occupancy Raw Data'!$B$6:$BE$43,'Occupancy Raw Data'!AN$1,FALSE)</f>
        <v>72.880847144883901</v>
      </c>
      <c r="I4" s="60">
        <f>VLOOKUP($A4,'Occupancy Raw Data'!$B$6:$BE$43,'Occupancy Raw Data'!AO$1,FALSE)</f>
        <v>75.224125400877099</v>
      </c>
      <c r="J4" s="61">
        <f>VLOOKUP($A4,'Occupancy Raw Data'!$B$6:$BE$43,'Occupancy Raw Data'!AP$1,FALSE)</f>
        <v>74.052491861415703</v>
      </c>
      <c r="K4" s="62">
        <f>VLOOKUP($A4,'Occupancy Raw Data'!$B$6:$BE$43,'Occupancy Raw Data'!AR$1,FALSE)</f>
        <v>64.159837319948593</v>
      </c>
      <c r="M4" s="59">
        <f>VLOOKUP($A4,'Occupancy Raw Data'!$B$6:$BE$43,'Occupancy Raw Data'!AT$1,FALSE)</f>
        <v>15.9945385320016</v>
      </c>
      <c r="N4" s="60">
        <f>VLOOKUP($A4,'Occupancy Raw Data'!$B$6:$BE$43,'Occupancy Raw Data'!AU$1,FALSE)</f>
        <v>23.189582490738999</v>
      </c>
      <c r="O4" s="60">
        <f>VLOOKUP($A4,'Occupancy Raw Data'!$B$6:$BE$43,'Occupancy Raw Data'!AV$1,FALSE)</f>
        <v>25.663683918024802</v>
      </c>
      <c r="P4" s="60">
        <f>VLOOKUP($A4,'Occupancy Raw Data'!$B$6:$BE$43,'Occupancy Raw Data'!AW$1,FALSE)</f>
        <v>23.900760031140202</v>
      </c>
      <c r="Q4" s="60">
        <f>VLOOKUP($A4,'Occupancy Raw Data'!$B$6:$BE$43,'Occupancy Raw Data'!AX$1,FALSE)</f>
        <v>20.593268712209099</v>
      </c>
      <c r="R4" s="61">
        <f>VLOOKUP($A4,'Occupancy Raw Data'!$B$6:$BE$43,'Occupancy Raw Data'!AY$1,FALSE)</f>
        <v>21.978093291114799</v>
      </c>
      <c r="S4" s="60">
        <f>VLOOKUP($A4,'Occupancy Raw Data'!$B$6:$BE$43,'Occupancy Raw Data'!BA$1,FALSE)</f>
        <v>12.974485950681</v>
      </c>
      <c r="T4" s="60">
        <f>VLOOKUP($A4,'Occupancy Raw Data'!$B$6:$BE$43,'Occupancy Raw Data'!BB$1,FALSE)</f>
        <v>8.7218606297479599</v>
      </c>
      <c r="U4" s="61">
        <f>VLOOKUP($A4,'Occupancy Raw Data'!$B$6:$BE$43,'Occupancy Raw Data'!BC$1,FALSE)</f>
        <v>10.773774349725</v>
      </c>
      <c r="V4" s="62">
        <f>VLOOKUP($A4,'Occupancy Raw Data'!$B$6:$BE$43,'Occupancy Raw Data'!BE$1,FALSE)</f>
        <v>18.040084004378102</v>
      </c>
      <c r="X4" s="64">
        <f>VLOOKUP($A4,'ADR Raw Data'!$B$6:$BE$43,'ADR Raw Data'!AG$1,FALSE)</f>
        <v>138.15850473409</v>
      </c>
      <c r="Y4" s="65">
        <f>VLOOKUP($A4,'ADR Raw Data'!$B$6:$BE$43,'ADR Raw Data'!AH$1,FALSE)</f>
        <v>138.53395530821101</v>
      </c>
      <c r="Z4" s="65">
        <f>VLOOKUP($A4,'ADR Raw Data'!$B$6:$BE$43,'ADR Raw Data'!AI$1,FALSE)</f>
        <v>140.94145477050299</v>
      </c>
      <c r="AA4" s="65">
        <f>VLOOKUP($A4,'ADR Raw Data'!$B$6:$BE$43,'ADR Raw Data'!AJ$1,FALSE)</f>
        <v>140.83878595033499</v>
      </c>
      <c r="AB4" s="65">
        <f>VLOOKUP($A4,'ADR Raw Data'!$B$6:$BE$43,'ADR Raw Data'!AK$1,FALSE)</f>
        <v>142.851807708183</v>
      </c>
      <c r="AC4" s="66">
        <f>VLOOKUP($A4,'ADR Raw Data'!$B$6:$BE$43,'ADR Raw Data'!AL$1,FALSE)</f>
        <v>140.376380256685</v>
      </c>
      <c r="AD4" s="65">
        <f>VLOOKUP($A4,'ADR Raw Data'!$B$6:$BE$43,'ADR Raw Data'!AN$1,FALSE)</f>
        <v>156.08137415770901</v>
      </c>
      <c r="AE4" s="65">
        <f>VLOOKUP($A4,'ADR Raw Data'!$B$6:$BE$43,'ADR Raw Data'!AO$1,FALSE)</f>
        <v>159.87841776194901</v>
      </c>
      <c r="AF4" s="66">
        <f>VLOOKUP($A4,'ADR Raw Data'!$B$6:$BE$43,'ADR Raw Data'!AP$1,FALSE)</f>
        <v>158.00994293011101</v>
      </c>
      <c r="AG4" s="67">
        <f>VLOOKUP($A4,'ADR Raw Data'!$B$6:$BE$43,'ADR Raw Data'!AR$1,FALSE)</f>
        <v>146.19239909818401</v>
      </c>
      <c r="AI4" s="59">
        <f>VLOOKUP($A4,'ADR Raw Data'!$B$6:$BE$43,'ADR Raw Data'!AT$1,FALSE)</f>
        <v>38.573212958844003</v>
      </c>
      <c r="AJ4" s="60">
        <f>VLOOKUP($A4,'ADR Raw Data'!$B$6:$BE$43,'ADR Raw Data'!AU$1,FALSE)</f>
        <v>42.017237365906901</v>
      </c>
      <c r="AK4" s="60">
        <f>VLOOKUP($A4,'ADR Raw Data'!$B$6:$BE$43,'ADR Raw Data'!AV$1,FALSE)</f>
        <v>44.235465488927197</v>
      </c>
      <c r="AL4" s="60">
        <f>VLOOKUP($A4,'ADR Raw Data'!$B$6:$BE$43,'ADR Raw Data'!AW$1,FALSE)</f>
        <v>42.823283740730901</v>
      </c>
      <c r="AM4" s="60">
        <f>VLOOKUP($A4,'ADR Raw Data'!$B$6:$BE$43,'ADR Raw Data'!AX$1,FALSE)</f>
        <v>39.940852021272903</v>
      </c>
      <c r="AN4" s="61">
        <f>VLOOKUP($A4,'ADR Raw Data'!$B$6:$BE$43,'ADR Raw Data'!AY$1,FALSE)</f>
        <v>41.555589491956297</v>
      </c>
      <c r="AO4" s="60">
        <f>VLOOKUP($A4,'ADR Raw Data'!$B$6:$BE$43,'ADR Raw Data'!BA$1,FALSE)</f>
        <v>36.140382138675598</v>
      </c>
      <c r="AP4" s="60">
        <f>VLOOKUP($A4,'ADR Raw Data'!$B$6:$BE$43,'ADR Raw Data'!BB$1,FALSE)</f>
        <v>34.628122240167201</v>
      </c>
      <c r="AQ4" s="61">
        <f>VLOOKUP($A4,'ADR Raw Data'!$B$6:$BE$43,'ADR Raw Data'!BC$1,FALSE)</f>
        <v>35.313346155000097</v>
      </c>
      <c r="AR4" s="62">
        <f>VLOOKUP($A4,'ADR Raw Data'!$B$6:$BE$43,'ADR Raw Data'!BE$1,FALSE)</f>
        <v>38.7616998735895</v>
      </c>
      <c r="AT4" s="64">
        <f>VLOOKUP($A4,'RevPAR Raw Data'!$B$6:$BE$43,'RevPAR Raw Data'!AG$1,FALSE)</f>
        <v>71.393160252657495</v>
      </c>
      <c r="AU4" s="65">
        <f>VLOOKUP($A4,'RevPAR Raw Data'!$B$6:$BE$43,'RevPAR Raw Data'!AH$1,FALSE)</f>
        <v>81.862464763377105</v>
      </c>
      <c r="AV4" s="65">
        <f>VLOOKUP($A4,'RevPAR Raw Data'!$B$6:$BE$43,'RevPAR Raw Data'!AI$1,FALSE)</f>
        <v>88.244176019997695</v>
      </c>
      <c r="AW4" s="65">
        <f>VLOOKUP($A4,'RevPAR Raw Data'!$B$6:$BE$43,'RevPAR Raw Data'!AJ$1,FALSE)</f>
        <v>89.515035383214894</v>
      </c>
      <c r="AX4" s="65">
        <f>VLOOKUP($A4,'RevPAR Raw Data'!$B$6:$BE$43,'RevPAR Raw Data'!AK$1,FALSE)</f>
        <v>91.522600038057902</v>
      </c>
      <c r="AY4" s="66">
        <f>VLOOKUP($A4,'RevPAR Raw Data'!$B$6:$BE$43,'RevPAR Raw Data'!AL$1,FALSE)</f>
        <v>84.509091589491504</v>
      </c>
      <c r="AZ4" s="65">
        <f>VLOOKUP($A4,'RevPAR Raw Data'!$B$6:$BE$43,'RevPAR Raw Data'!AN$1,FALSE)</f>
        <v>113.753427721514</v>
      </c>
      <c r="BA4" s="65">
        <f>VLOOKUP($A4,'RevPAR Raw Data'!$B$6:$BE$43,'RevPAR Raw Data'!AO$1,FALSE)</f>
        <v>120.267141466186</v>
      </c>
      <c r="BB4" s="66">
        <f>VLOOKUP($A4,'RevPAR Raw Data'!$B$6:$BE$43,'RevPAR Raw Data'!AP$1,FALSE)</f>
        <v>117.010300128548</v>
      </c>
      <c r="BC4" s="67">
        <f>VLOOKUP($A4,'RevPAR Raw Data'!$B$6:$BE$43,'RevPAR Raw Data'!AR$1,FALSE)</f>
        <v>93.7968054355253</v>
      </c>
      <c r="BE4" s="59">
        <f>VLOOKUP($A4,'RevPAR Raw Data'!$B$6:$BE$43,'RevPAR Raw Data'!AT$1,FALSE)</f>
        <v>60.737358900578997</v>
      </c>
      <c r="BF4" s="60">
        <f>VLOOKUP($A4,'RevPAR Raw Data'!$B$6:$BE$43,'RevPAR Raw Data'!AU$1,FALSE)</f>
        <v>74.950441775942593</v>
      </c>
      <c r="BG4" s="60">
        <f>VLOOKUP($A4,'RevPAR Raw Data'!$B$6:$BE$43,'RevPAR Raw Data'!AV$1,FALSE)</f>
        <v>81.251599449697295</v>
      </c>
      <c r="BH4" s="60">
        <f>VLOOKUP($A4,'RevPAR Raw Data'!$B$6:$BE$43,'RevPAR Raw Data'!AW$1,FALSE)</f>
        <v>76.959134056197499</v>
      </c>
      <c r="BI4" s="60">
        <f>VLOOKUP($A4,'RevPAR Raw Data'!$B$6:$BE$43,'RevPAR Raw Data'!AX$1,FALSE)</f>
        <v>68.759247716168701</v>
      </c>
      <c r="BJ4" s="61">
        <f>VLOOKUP($A4,'RevPAR Raw Data'!$B$6:$BE$43,'RevPAR Raw Data'!AY$1,FALSE)</f>
        <v>72.666809009286098</v>
      </c>
      <c r="BK4" s="60">
        <f>VLOOKUP($A4,'RevPAR Raw Data'!$B$6:$BE$43,'RevPAR Raw Data'!BA$1,FALSE)</f>
        <v>53.803896892461601</v>
      </c>
      <c r="BL4" s="60">
        <f>VLOOKUP($A4,'RevPAR Raw Data'!$B$6:$BE$43,'RevPAR Raw Data'!BB$1,FALSE)</f>
        <v>46.3701994304013</v>
      </c>
      <c r="BM4" s="61">
        <f>VLOOKUP($A4,'RevPAR Raw Data'!$B$6:$BE$43,'RevPAR Raw Data'!BC$1,FALSE)</f>
        <v>49.8917007348022</v>
      </c>
      <c r="BN4" s="62">
        <f>VLOOKUP($A4,'RevPAR Raw Data'!$B$6:$BE$43,'RevPAR Raw Data'!BE$1,FALSE)</f>
        <v>63.794427096688104</v>
      </c>
    </row>
    <row r="5" spans="1:66" x14ac:dyDescent="0.35">
      <c r="A5" s="58" t="s">
        <v>70</v>
      </c>
      <c r="B5" s="59">
        <f>VLOOKUP($A5,'Occupancy Raw Data'!$B$6:$BE$43,'Occupancy Raw Data'!AG$1,FALSE)</f>
        <v>45.836379962799001</v>
      </c>
      <c r="C5" s="60">
        <f>VLOOKUP($A5,'Occupancy Raw Data'!$B$6:$BE$43,'Occupancy Raw Data'!AH$1,FALSE)</f>
        <v>54.742407065626097</v>
      </c>
      <c r="D5" s="60">
        <f>VLOOKUP($A5,'Occupancy Raw Data'!$B$6:$BE$43,'Occupancy Raw Data'!AI$1,FALSE)</f>
        <v>57.805990271333002</v>
      </c>
      <c r="E5" s="60">
        <f>VLOOKUP($A5,'Occupancy Raw Data'!$B$6:$BE$43,'Occupancy Raw Data'!AJ$1,FALSE)</f>
        <v>58.003253563388398</v>
      </c>
      <c r="F5" s="60">
        <f>VLOOKUP($A5,'Occupancy Raw Data'!$B$6:$BE$43,'Occupancy Raw Data'!AK$1,FALSE)</f>
        <v>58.591841113384703</v>
      </c>
      <c r="G5" s="61">
        <f>VLOOKUP($A5,'Occupancy Raw Data'!$B$6:$BE$43,'Occupancy Raw Data'!AL$1,FALSE)</f>
        <v>54.998707110762602</v>
      </c>
      <c r="H5" s="60">
        <f>VLOOKUP($A5,'Occupancy Raw Data'!$B$6:$BE$43,'Occupancy Raw Data'!AN$1,FALSE)</f>
        <v>68.911337195338604</v>
      </c>
      <c r="I5" s="60">
        <f>VLOOKUP($A5,'Occupancy Raw Data'!$B$6:$BE$43,'Occupancy Raw Data'!AO$1,FALSE)</f>
        <v>71.910956118524396</v>
      </c>
      <c r="J5" s="61">
        <f>VLOOKUP($A5,'Occupancy Raw Data'!$B$6:$BE$43,'Occupancy Raw Data'!AP$1,FALSE)</f>
        <v>70.411146656931507</v>
      </c>
      <c r="K5" s="62">
        <f>VLOOKUP($A5,'Occupancy Raw Data'!$B$6:$BE$43,'Occupancy Raw Data'!AR$1,FALSE)</f>
        <v>59.404088183799999</v>
      </c>
      <c r="M5" s="59">
        <f>VLOOKUP($A5,'Occupancy Raw Data'!$B$6:$BE$43,'Occupancy Raw Data'!AT$1,FALSE)</f>
        <v>16.746942651364702</v>
      </c>
      <c r="N5" s="60">
        <f>VLOOKUP($A5,'Occupancy Raw Data'!$B$6:$BE$43,'Occupancy Raw Data'!AU$1,FALSE)</f>
        <v>24.812039059344801</v>
      </c>
      <c r="O5" s="60">
        <f>VLOOKUP($A5,'Occupancy Raw Data'!$B$6:$BE$43,'Occupancy Raw Data'!AV$1,FALSE)</f>
        <v>25.367124881880699</v>
      </c>
      <c r="P5" s="60">
        <f>VLOOKUP($A5,'Occupancy Raw Data'!$B$6:$BE$43,'Occupancy Raw Data'!AW$1,FALSE)</f>
        <v>23.457134174460901</v>
      </c>
      <c r="Q5" s="60">
        <f>VLOOKUP($A5,'Occupancy Raw Data'!$B$6:$BE$43,'Occupancy Raw Data'!AX$1,FALSE)</f>
        <v>22.283413638919701</v>
      </c>
      <c r="R5" s="61">
        <f>VLOOKUP($A5,'Occupancy Raw Data'!$B$6:$BE$43,'Occupancy Raw Data'!AY$1,FALSE)</f>
        <v>22.691254232487001</v>
      </c>
      <c r="S5" s="60">
        <f>VLOOKUP($A5,'Occupancy Raw Data'!$B$6:$BE$43,'Occupancy Raw Data'!BA$1,FALSE)</f>
        <v>17.158838768239502</v>
      </c>
      <c r="T5" s="60">
        <f>VLOOKUP($A5,'Occupancy Raw Data'!$B$6:$BE$43,'Occupancy Raw Data'!BB$1,FALSE)</f>
        <v>12.712639459182901</v>
      </c>
      <c r="U5" s="61">
        <f>VLOOKUP($A5,'Occupancy Raw Data'!$B$6:$BE$43,'Occupancy Raw Data'!BC$1,FALSE)</f>
        <v>14.845423221324801</v>
      </c>
      <c r="V5" s="62">
        <f>VLOOKUP($A5,'Occupancy Raw Data'!$B$6:$BE$43,'Occupancy Raw Data'!BE$1,FALSE)</f>
        <v>19.918528634367899</v>
      </c>
      <c r="X5" s="64">
        <f>VLOOKUP($A5,'ADR Raw Data'!$B$6:$BE$43,'ADR Raw Data'!AG$1,FALSE)</f>
        <v>98.679208681004894</v>
      </c>
      <c r="Y5" s="65">
        <f>VLOOKUP($A5,'ADR Raw Data'!$B$6:$BE$43,'ADR Raw Data'!AH$1,FALSE)</f>
        <v>103.78356123258899</v>
      </c>
      <c r="Z5" s="65">
        <f>VLOOKUP($A5,'ADR Raw Data'!$B$6:$BE$43,'ADR Raw Data'!AI$1,FALSE)</f>
        <v>106.977165782702</v>
      </c>
      <c r="AA5" s="65">
        <f>VLOOKUP($A5,'ADR Raw Data'!$B$6:$BE$43,'ADR Raw Data'!AJ$1,FALSE)</f>
        <v>106.31401576560199</v>
      </c>
      <c r="AB5" s="65">
        <f>VLOOKUP($A5,'ADR Raw Data'!$B$6:$BE$43,'ADR Raw Data'!AK$1,FALSE)</f>
        <v>105.507268454881</v>
      </c>
      <c r="AC5" s="66">
        <f>VLOOKUP($A5,'ADR Raw Data'!$B$6:$BE$43,'ADR Raw Data'!AL$1,FALSE)</f>
        <v>104.50673848021199</v>
      </c>
      <c r="AD5" s="65">
        <f>VLOOKUP($A5,'ADR Raw Data'!$B$6:$BE$43,'ADR Raw Data'!AN$1,FALSE)</f>
        <v>118.40347293015699</v>
      </c>
      <c r="AE5" s="65">
        <f>VLOOKUP($A5,'ADR Raw Data'!$B$6:$BE$43,'ADR Raw Data'!AO$1,FALSE)</f>
        <v>121.636326964243</v>
      </c>
      <c r="AF5" s="66">
        <f>VLOOKUP($A5,'ADR Raw Data'!$B$6:$BE$43,'ADR Raw Data'!AP$1,FALSE)</f>
        <v>120.054331037293</v>
      </c>
      <c r="AG5" s="67">
        <f>VLOOKUP($A5,'ADR Raw Data'!$B$6:$BE$43,'ADR Raw Data'!AR$1,FALSE)</f>
        <v>109.774187356219</v>
      </c>
      <c r="AI5" s="59">
        <f>VLOOKUP($A5,'ADR Raw Data'!$B$6:$BE$43,'ADR Raw Data'!AT$1,FALSE)</f>
        <v>26.608233093536299</v>
      </c>
      <c r="AJ5" s="60">
        <f>VLOOKUP($A5,'ADR Raw Data'!$B$6:$BE$43,'ADR Raw Data'!AU$1,FALSE)</f>
        <v>31.5241489497148</v>
      </c>
      <c r="AK5" s="60">
        <f>VLOOKUP($A5,'ADR Raw Data'!$B$6:$BE$43,'ADR Raw Data'!AV$1,FALSE)</f>
        <v>34.035996684160402</v>
      </c>
      <c r="AL5" s="60">
        <f>VLOOKUP($A5,'ADR Raw Data'!$B$6:$BE$43,'ADR Raw Data'!AW$1,FALSE)</f>
        <v>33.038542587240997</v>
      </c>
      <c r="AM5" s="60">
        <f>VLOOKUP($A5,'ADR Raw Data'!$B$6:$BE$43,'ADR Raw Data'!AX$1,FALSE)</f>
        <v>28.701422702210099</v>
      </c>
      <c r="AN5" s="61">
        <f>VLOOKUP($A5,'ADR Raw Data'!$B$6:$BE$43,'ADR Raw Data'!AY$1,FALSE)</f>
        <v>30.974087348122801</v>
      </c>
      <c r="AO5" s="60">
        <f>VLOOKUP($A5,'ADR Raw Data'!$B$6:$BE$43,'ADR Raw Data'!BA$1,FALSE)</f>
        <v>26.3448048163918</v>
      </c>
      <c r="AP5" s="60">
        <f>VLOOKUP($A5,'ADR Raw Data'!$B$6:$BE$43,'ADR Raw Data'!BB$1,FALSE)</f>
        <v>25.0312321850693</v>
      </c>
      <c r="AQ5" s="61">
        <f>VLOOKUP($A5,'ADR Raw Data'!$B$6:$BE$43,'ADR Raw Data'!BC$1,FALSE)</f>
        <v>25.616403306123999</v>
      </c>
      <c r="AR5" s="62">
        <f>VLOOKUP($A5,'ADR Raw Data'!$B$6:$BE$43,'ADR Raw Data'!BE$1,FALSE)</f>
        <v>28.581845279708698</v>
      </c>
      <c r="AT5" s="64">
        <f>VLOOKUP($A5,'RevPAR Raw Data'!$B$6:$BE$43,'RevPAR Raw Data'!AG$1,FALSE)</f>
        <v>45.230977035308797</v>
      </c>
      <c r="AU5" s="65">
        <f>VLOOKUP($A5,'RevPAR Raw Data'!$B$6:$BE$43,'RevPAR Raw Data'!AH$1,FALSE)</f>
        <v>56.813619557147597</v>
      </c>
      <c r="AV5" s="65">
        <f>VLOOKUP($A5,'RevPAR Raw Data'!$B$6:$BE$43,'RevPAR Raw Data'!AI$1,FALSE)</f>
        <v>61.839210044896603</v>
      </c>
      <c r="AW5" s="65">
        <f>VLOOKUP($A5,'RevPAR Raw Data'!$B$6:$BE$43,'RevPAR Raw Data'!AJ$1,FALSE)</f>
        <v>61.665588137943402</v>
      </c>
      <c r="AX5" s="65">
        <f>VLOOKUP($A5,'RevPAR Raw Data'!$B$6:$BE$43,'RevPAR Raw Data'!AK$1,FALSE)</f>
        <v>61.818651096156202</v>
      </c>
      <c r="AY5" s="66">
        <f>VLOOKUP($A5,'RevPAR Raw Data'!$B$6:$BE$43,'RevPAR Raw Data'!AL$1,FALSE)</f>
        <v>57.477355007742901</v>
      </c>
      <c r="AZ5" s="65">
        <f>VLOOKUP($A5,'RevPAR Raw Data'!$B$6:$BE$43,'RevPAR Raw Data'!AN$1,FALSE)</f>
        <v>81.593416481892405</v>
      </c>
      <c r="BA5" s="65">
        <f>VLOOKUP($A5,'RevPAR Raw Data'!$B$6:$BE$43,'RevPAR Raw Data'!AO$1,FALSE)</f>
        <v>87.469845707441806</v>
      </c>
      <c r="BB5" s="66">
        <f>VLOOKUP($A5,'RevPAR Raw Data'!$B$6:$BE$43,'RevPAR Raw Data'!AP$1,FALSE)</f>
        <v>84.531631094667105</v>
      </c>
      <c r="BC5" s="67">
        <f>VLOOKUP($A5,'RevPAR Raw Data'!$B$6:$BE$43,'RevPAR Raw Data'!AR$1,FALSE)</f>
        <v>65.210355060138298</v>
      </c>
      <c r="BE5" s="59">
        <f>VLOOKUP($A5,'RevPAR Raw Data'!$B$6:$BE$43,'RevPAR Raw Data'!AT$1,FALSE)</f>
        <v>47.811241281617001</v>
      </c>
      <c r="BF5" s="60">
        <f>VLOOKUP($A5,'RevPAR Raw Data'!$B$6:$BE$43,'RevPAR Raw Data'!AU$1,FALSE)</f>
        <v>64.157972159588994</v>
      </c>
      <c r="BG5" s="60">
        <f>VLOOKUP($A5,'RevPAR Raw Data'!$B$6:$BE$43,'RevPAR Raw Data'!AV$1,FALSE)</f>
        <v>68.037075349704907</v>
      </c>
      <c r="BH5" s="60">
        <f>VLOOKUP($A5,'RevPAR Raw Data'!$B$6:$BE$43,'RevPAR Raw Data'!AW$1,FALSE)</f>
        <v>64.245572025677504</v>
      </c>
      <c r="BI5" s="60">
        <f>VLOOKUP($A5,'RevPAR Raw Data'!$B$6:$BE$43,'RevPAR Raw Data'!AX$1,FALSE)</f>
        <v>57.3804930821182</v>
      </c>
      <c r="BJ5" s="61">
        <f>VLOOKUP($A5,'RevPAR Raw Data'!$B$6:$BE$43,'RevPAR Raw Data'!AY$1,FALSE)</f>
        <v>60.693750486965001</v>
      </c>
      <c r="BK5" s="60">
        <f>VLOOKUP($A5,'RevPAR Raw Data'!$B$6:$BE$43,'RevPAR Raw Data'!BA$1,FALSE)</f>
        <v>48.024106166883499</v>
      </c>
      <c r="BL5" s="60">
        <f>VLOOKUP($A5,'RevPAR Raw Data'!$B$6:$BE$43,'RevPAR Raw Data'!BB$1,FALSE)</f>
        <v>40.926001944131201</v>
      </c>
      <c r="BM5" s="61">
        <f>VLOOKUP($A5,'RevPAR Raw Data'!$B$6:$BE$43,'RevPAR Raw Data'!BC$1,FALSE)</f>
        <v>44.264690012324401</v>
      </c>
      <c r="BN5" s="62">
        <f>VLOOKUP($A5,'RevPAR Raw Data'!$B$6:$BE$43,'RevPAR Raw Data'!BE$1,FALSE)</f>
        <v>54.193456950346203</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47.0430898985826</v>
      </c>
      <c r="C7" s="60">
        <f>VLOOKUP($A7,'Occupancy Raw Data'!$B$6:$BE$43,'Occupancy Raw Data'!AH$1,FALSE)</f>
        <v>55.483736541484099</v>
      </c>
      <c r="D7" s="60">
        <f>VLOOKUP($A7,'Occupancy Raw Data'!$B$6:$BE$43,'Occupancy Raw Data'!AI$1,FALSE)</f>
        <v>58.986793511712897</v>
      </c>
      <c r="E7" s="60">
        <f>VLOOKUP($A7,'Occupancy Raw Data'!$B$6:$BE$43,'Occupancy Raw Data'!AJ$1,FALSE)</f>
        <v>57.716608132082897</v>
      </c>
      <c r="F7" s="60">
        <f>VLOOKUP($A7,'Occupancy Raw Data'!$B$6:$BE$43,'Occupancy Raw Data'!AK$1,FALSE)</f>
        <v>55.162433469712802</v>
      </c>
      <c r="G7" s="61">
        <f>VLOOKUP($A7,'Occupancy Raw Data'!$B$6:$BE$43,'Occupancy Raw Data'!AL$1,FALSE)</f>
        <v>54.879717275837102</v>
      </c>
      <c r="H7" s="60">
        <f>VLOOKUP($A7,'Occupancy Raw Data'!$B$6:$BE$43,'Occupancy Raw Data'!AN$1,FALSE)</f>
        <v>64.111209674499406</v>
      </c>
      <c r="I7" s="60">
        <f>VLOOKUP($A7,'Occupancy Raw Data'!$B$6:$BE$43,'Occupancy Raw Data'!AO$1,FALSE)</f>
        <v>69.675087801875506</v>
      </c>
      <c r="J7" s="61">
        <f>VLOOKUP($A7,'Occupancy Raw Data'!$B$6:$BE$43,'Occupancy Raw Data'!AP$1,FALSE)</f>
        <v>66.893148738187406</v>
      </c>
      <c r="K7" s="62">
        <f>VLOOKUP($A7,'Occupancy Raw Data'!$B$6:$BE$43,'Occupancy Raw Data'!AR$1,FALSE)</f>
        <v>58.312929815779803</v>
      </c>
      <c r="M7" s="59">
        <f>VLOOKUP($A7,'Occupancy Raw Data'!$B$6:$BE$43,'Occupancy Raw Data'!AT$1,FALSE)</f>
        <v>44.277349237097503</v>
      </c>
      <c r="N7" s="60">
        <f>VLOOKUP($A7,'Occupancy Raw Data'!$B$6:$BE$43,'Occupancy Raw Data'!AU$1,FALSE)</f>
        <v>61.184120884210003</v>
      </c>
      <c r="O7" s="60">
        <f>VLOOKUP($A7,'Occupancy Raw Data'!$B$6:$BE$43,'Occupancy Raw Data'!AV$1,FALSE)</f>
        <v>66.280334817482398</v>
      </c>
      <c r="P7" s="60">
        <f>VLOOKUP($A7,'Occupancy Raw Data'!$B$6:$BE$43,'Occupancy Raw Data'!AW$1,FALSE)</f>
        <v>59.334931040673901</v>
      </c>
      <c r="Q7" s="60">
        <f>VLOOKUP($A7,'Occupancy Raw Data'!$B$6:$BE$43,'Occupancy Raw Data'!AX$1,FALSE)</f>
        <v>52.067706949744299</v>
      </c>
      <c r="R7" s="61">
        <f>VLOOKUP($A7,'Occupancy Raw Data'!$B$6:$BE$43,'Occupancy Raw Data'!AY$1,FALSE)</f>
        <v>56.799361314577403</v>
      </c>
      <c r="S7" s="60">
        <f>VLOOKUP($A7,'Occupancy Raw Data'!$B$6:$BE$43,'Occupancy Raw Data'!BA$1,FALSE)</f>
        <v>46.099847432638001</v>
      </c>
      <c r="T7" s="60">
        <f>VLOOKUP($A7,'Occupancy Raw Data'!$B$6:$BE$43,'Occupancy Raw Data'!BB$1,FALSE)</f>
        <v>41.885602222848398</v>
      </c>
      <c r="U7" s="61">
        <f>VLOOKUP($A7,'Occupancy Raw Data'!$B$6:$BE$43,'Occupancy Raw Data'!BC$1,FALSE)</f>
        <v>43.8743316273926</v>
      </c>
      <c r="V7" s="62">
        <f>VLOOKUP($A7,'Occupancy Raw Data'!$B$6:$BE$43,'Occupancy Raw Data'!BE$1,FALSE)</f>
        <v>52.317780865742897</v>
      </c>
      <c r="X7" s="64">
        <f>VLOOKUP($A7,'ADR Raw Data'!$B$6:$BE$43,'ADR Raw Data'!AG$1,FALSE)</f>
        <v>147.84218799797699</v>
      </c>
      <c r="Y7" s="65">
        <f>VLOOKUP($A7,'ADR Raw Data'!$B$6:$BE$43,'ADR Raw Data'!AH$1,FALSE)</f>
        <v>160.42406193873799</v>
      </c>
      <c r="Z7" s="65">
        <f>VLOOKUP($A7,'ADR Raw Data'!$B$6:$BE$43,'ADR Raw Data'!AI$1,FALSE)</f>
        <v>165.01379548462501</v>
      </c>
      <c r="AA7" s="65">
        <f>VLOOKUP($A7,'ADR Raw Data'!$B$6:$BE$43,'ADR Raw Data'!AJ$1,FALSE)</f>
        <v>158.22611612533899</v>
      </c>
      <c r="AB7" s="65">
        <f>VLOOKUP($A7,'ADR Raw Data'!$B$6:$BE$43,'ADR Raw Data'!AK$1,FALSE)</f>
        <v>146.28471306381101</v>
      </c>
      <c r="AC7" s="66">
        <f>VLOOKUP($A7,'ADR Raw Data'!$B$6:$BE$43,'ADR Raw Data'!AL$1,FALSE)</f>
        <v>155.94921048919201</v>
      </c>
      <c r="AD7" s="65">
        <f>VLOOKUP($A7,'ADR Raw Data'!$B$6:$BE$43,'ADR Raw Data'!AN$1,FALSE)</f>
        <v>143.29388394338301</v>
      </c>
      <c r="AE7" s="65">
        <f>VLOOKUP($A7,'ADR Raw Data'!$B$6:$BE$43,'ADR Raw Data'!AO$1,FALSE)</f>
        <v>147.36355670889901</v>
      </c>
      <c r="AF7" s="66">
        <f>VLOOKUP($A7,'ADR Raw Data'!$B$6:$BE$43,'ADR Raw Data'!AP$1,FALSE)</f>
        <v>145.41334469991</v>
      </c>
      <c r="AG7" s="67">
        <f>VLOOKUP($A7,'ADR Raw Data'!$B$6:$BE$43,'ADR Raw Data'!AR$1,FALSE)</f>
        <v>152.49522410041499</v>
      </c>
      <c r="AI7" s="59">
        <f>VLOOKUP($A7,'ADR Raw Data'!$B$6:$BE$43,'ADR Raw Data'!AT$1,FALSE)</f>
        <v>53.541364170188601</v>
      </c>
      <c r="AJ7" s="60">
        <f>VLOOKUP($A7,'ADR Raw Data'!$B$6:$BE$43,'ADR Raw Data'!AU$1,FALSE)</f>
        <v>64.091806005485196</v>
      </c>
      <c r="AK7" s="60">
        <f>VLOOKUP($A7,'ADR Raw Data'!$B$6:$BE$43,'ADR Raw Data'!AV$1,FALSE)</f>
        <v>71.569446656153701</v>
      </c>
      <c r="AL7" s="60">
        <f>VLOOKUP($A7,'ADR Raw Data'!$B$6:$BE$43,'ADR Raw Data'!AW$1,FALSE)</f>
        <v>64.828356188937803</v>
      </c>
      <c r="AM7" s="60">
        <f>VLOOKUP($A7,'ADR Raw Data'!$B$6:$BE$43,'ADR Raw Data'!AX$1,FALSE)</f>
        <v>53.2544857723096</v>
      </c>
      <c r="AN7" s="61">
        <f>VLOOKUP($A7,'ADR Raw Data'!$B$6:$BE$43,'ADR Raw Data'!AY$1,FALSE)</f>
        <v>61.903346612256101</v>
      </c>
      <c r="AO7" s="60">
        <f>VLOOKUP($A7,'ADR Raw Data'!$B$6:$BE$43,'ADR Raw Data'!BA$1,FALSE)</f>
        <v>44.863511164752303</v>
      </c>
      <c r="AP7" s="60">
        <f>VLOOKUP($A7,'ADR Raw Data'!$B$6:$BE$43,'ADR Raw Data'!BB$1,FALSE)</f>
        <v>44.992865560912101</v>
      </c>
      <c r="AQ7" s="61">
        <f>VLOOKUP($A7,'ADR Raw Data'!$B$6:$BE$43,'ADR Raw Data'!BC$1,FALSE)</f>
        <v>44.903092655757199</v>
      </c>
      <c r="AR7" s="62">
        <f>VLOOKUP($A7,'ADR Raw Data'!$B$6:$BE$43,'ADR Raw Data'!BE$1,FALSE)</f>
        <v>56.0523413627037</v>
      </c>
      <c r="AT7" s="64">
        <f>VLOOKUP($A7,'RevPAR Raw Data'!$B$6:$BE$43,'RevPAR Raw Data'!AG$1,FALSE)</f>
        <v>69.549533407920407</v>
      </c>
      <c r="AU7" s="65">
        <f>VLOOKUP($A7,'RevPAR Raw Data'!$B$6:$BE$43,'RevPAR Raw Data'!AH$1,FALSE)</f>
        <v>89.009263875237195</v>
      </c>
      <c r="AV7" s="65">
        <f>VLOOKUP($A7,'RevPAR Raw Data'!$B$6:$BE$43,'RevPAR Raw Data'!AI$1,FALSE)</f>
        <v>97.336346808356495</v>
      </c>
      <c r="AW7" s="65">
        <f>VLOOKUP($A7,'RevPAR Raw Data'!$B$6:$BE$43,'RevPAR Raw Data'!AJ$1,FALSE)</f>
        <v>91.322747406676498</v>
      </c>
      <c r="AX7" s="65">
        <f>VLOOKUP($A7,'RevPAR Raw Data'!$B$6:$BE$43,'RevPAR Raw Data'!AK$1,FALSE)</f>
        <v>80.694207520185302</v>
      </c>
      <c r="AY7" s="66">
        <f>VLOOKUP($A7,'RevPAR Raw Data'!$B$6:$BE$43,'RevPAR Raw Data'!AL$1,FALSE)</f>
        <v>85.584485810369003</v>
      </c>
      <c r="AZ7" s="65">
        <f>VLOOKUP($A7,'RevPAR Raw Data'!$B$6:$BE$43,'RevPAR Raw Data'!AN$1,FALSE)</f>
        <v>91.867442385676497</v>
      </c>
      <c r="BA7" s="65">
        <f>VLOOKUP($A7,'RevPAR Raw Data'!$B$6:$BE$43,'RevPAR Raw Data'!AO$1,FALSE)</f>
        <v>102.675687524892</v>
      </c>
      <c r="BB7" s="66">
        <f>VLOOKUP($A7,'RevPAR Raw Data'!$B$6:$BE$43,'RevPAR Raw Data'!AP$1,FALSE)</f>
        <v>97.271564955284404</v>
      </c>
      <c r="BC7" s="67">
        <f>VLOOKUP($A7,'RevPAR Raw Data'!$B$6:$BE$43,'RevPAR Raw Data'!AR$1,FALSE)</f>
        <v>88.924433002091405</v>
      </c>
      <c r="BE7" s="59">
        <f>VLOOKUP($A7,'RevPAR Raw Data'!$B$6:$BE$43,'RevPAR Raw Data'!AT$1,FALSE)</f>
        <v>121.525410207226</v>
      </c>
      <c r="BF7" s="60">
        <f>VLOOKUP($A7,'RevPAR Raw Data'!$B$6:$BE$43,'RevPAR Raw Data'!AU$1,FALSE)</f>
        <v>164.48993495296401</v>
      </c>
      <c r="BG7" s="60">
        <f>VLOOKUP($A7,'RevPAR Raw Data'!$B$6:$BE$43,'RevPAR Raw Data'!AV$1,FALSE)</f>
        <v>185.28625034435399</v>
      </c>
      <c r="BH7" s="60">
        <f>VLOOKUP($A7,'RevPAR Raw Data'!$B$6:$BE$43,'RevPAR Raw Data'!AW$1,FALSE)</f>
        <v>162.62914766911999</v>
      </c>
      <c r="BI7" s="60">
        <f>VLOOKUP($A7,'RevPAR Raw Data'!$B$6:$BE$43,'RevPAR Raw Data'!AX$1,FALSE)</f>
        <v>133.05058231157301</v>
      </c>
      <c r="BJ7" s="61">
        <f>VLOOKUP($A7,'RevPAR Raw Data'!$B$6:$BE$43,'RevPAR Raw Data'!AY$1,FALSE)</f>
        <v>153.86341343494399</v>
      </c>
      <c r="BK7" s="60">
        <f>VLOOKUP($A7,'RevPAR Raw Data'!$B$6:$BE$43,'RevPAR Raw Data'!BA$1,FALSE)</f>
        <v>111.64536879726499</v>
      </c>
      <c r="BL7" s="60">
        <f>VLOOKUP($A7,'RevPAR Raw Data'!$B$6:$BE$43,'RevPAR Raw Data'!BB$1,FALSE)</f>
        <v>105.72400048126499</v>
      </c>
      <c r="BM7" s="61">
        <f>VLOOKUP($A7,'RevPAR Raw Data'!$B$6:$BE$43,'RevPAR Raw Data'!BC$1,FALSE)</f>
        <v>108.478356065892</v>
      </c>
      <c r="BN7" s="62">
        <f>VLOOKUP($A7,'RevPAR Raw Data'!$B$6:$BE$43,'RevPAR Raw Data'!BE$1,FALSE)</f>
        <v>137.695463352704</v>
      </c>
    </row>
    <row r="8" spans="1:66" x14ac:dyDescent="0.35">
      <c r="A8" s="76" t="s">
        <v>89</v>
      </c>
      <c r="B8" s="59">
        <f>VLOOKUP($A8,'Occupancy Raw Data'!$B$6:$BE$43,'Occupancy Raw Data'!AG$1,FALSE)</f>
        <v>48.720654859966999</v>
      </c>
      <c r="C8" s="60">
        <f>VLOOKUP($A8,'Occupancy Raw Data'!$B$6:$BE$43,'Occupancy Raw Data'!AH$1,FALSE)</f>
        <v>58.74176276771</v>
      </c>
      <c r="D8" s="60">
        <f>VLOOKUP($A8,'Occupancy Raw Data'!$B$6:$BE$43,'Occupancy Raw Data'!AI$1,FALSE)</f>
        <v>62.252883031301401</v>
      </c>
      <c r="E8" s="60">
        <f>VLOOKUP($A8,'Occupancy Raw Data'!$B$6:$BE$43,'Occupancy Raw Data'!AJ$1,FALSE)</f>
        <v>61.871911037891202</v>
      </c>
      <c r="F8" s="60">
        <f>VLOOKUP($A8,'Occupancy Raw Data'!$B$6:$BE$43,'Occupancy Raw Data'!AK$1,FALSE)</f>
        <v>60.098331960461202</v>
      </c>
      <c r="G8" s="61">
        <f>VLOOKUP($A8,'Occupancy Raw Data'!$B$6:$BE$43,'Occupancy Raw Data'!AL$1,FALSE)</f>
        <v>58.337108731466202</v>
      </c>
      <c r="H8" s="60">
        <f>VLOOKUP($A8,'Occupancy Raw Data'!$B$6:$BE$43,'Occupancy Raw Data'!AN$1,FALSE)</f>
        <v>66.865733113673798</v>
      </c>
      <c r="I8" s="60">
        <f>VLOOKUP($A8,'Occupancy Raw Data'!$B$6:$BE$43,'Occupancy Raw Data'!AO$1,FALSE)</f>
        <v>71.437397034596302</v>
      </c>
      <c r="J8" s="61">
        <f>VLOOKUP($A8,'Occupancy Raw Data'!$B$6:$BE$43,'Occupancy Raw Data'!AP$1,FALSE)</f>
        <v>69.151565074134993</v>
      </c>
      <c r="K8" s="62">
        <f>VLOOKUP($A8,'Occupancy Raw Data'!$B$6:$BE$43,'Occupancy Raw Data'!AR$1,FALSE)</f>
        <v>61.426953400800102</v>
      </c>
      <c r="M8" s="59">
        <f>VLOOKUP($A8,'Occupancy Raw Data'!$B$6:$BE$43,'Occupancy Raw Data'!AT$1,FALSE)</f>
        <v>146.92743468879101</v>
      </c>
      <c r="N8" s="60">
        <f>VLOOKUP($A8,'Occupancy Raw Data'!$B$6:$BE$43,'Occupancy Raw Data'!AU$1,FALSE)</f>
        <v>183.363494094608</v>
      </c>
      <c r="O8" s="60">
        <f>VLOOKUP($A8,'Occupancy Raw Data'!$B$6:$BE$43,'Occupancy Raw Data'!AV$1,FALSE)</f>
        <v>187.093371278516</v>
      </c>
      <c r="P8" s="60">
        <f>VLOOKUP($A8,'Occupancy Raw Data'!$B$6:$BE$43,'Occupancy Raw Data'!AW$1,FALSE)</f>
        <v>174.54255545387801</v>
      </c>
      <c r="Q8" s="60">
        <f>VLOOKUP($A8,'Occupancy Raw Data'!$B$6:$BE$43,'Occupancy Raw Data'!AX$1,FALSE)</f>
        <v>153.14700104749301</v>
      </c>
      <c r="R8" s="61">
        <f>VLOOKUP($A8,'Occupancy Raw Data'!$B$6:$BE$43,'Occupancy Raw Data'!AY$1,FALSE)</f>
        <v>169.02890906081601</v>
      </c>
      <c r="S8" s="60">
        <f>VLOOKUP($A8,'Occupancy Raw Data'!$B$6:$BE$43,'Occupancy Raw Data'!BA$1,FALSE)</f>
        <v>121.343487070487</v>
      </c>
      <c r="T8" s="60">
        <f>VLOOKUP($A8,'Occupancy Raw Data'!$B$6:$BE$43,'Occupancy Raw Data'!BB$1,FALSE)</f>
        <v>108.810817574586</v>
      </c>
      <c r="U8" s="61">
        <f>VLOOKUP($A8,'Occupancy Raw Data'!$B$6:$BE$43,'Occupancy Raw Data'!BC$1,FALSE)</f>
        <v>114.687819673897</v>
      </c>
      <c r="V8" s="62">
        <f>VLOOKUP($A8,'Occupancy Raw Data'!$B$6:$BE$43,'Occupancy Raw Data'!BE$1,FALSE)</f>
        <v>148.775267045238</v>
      </c>
      <c r="X8" s="64">
        <f>VLOOKUP($A8,'ADR Raw Data'!$B$6:$BE$43,'ADR Raw Data'!AG$1,FALSE)</f>
        <v>151.002658635811</v>
      </c>
      <c r="Y8" s="65">
        <f>VLOOKUP($A8,'ADR Raw Data'!$B$6:$BE$43,'ADR Raw Data'!AH$1,FALSE)</f>
        <v>172.17033347940401</v>
      </c>
      <c r="Z8" s="65">
        <f>VLOOKUP($A8,'ADR Raw Data'!$B$6:$BE$43,'ADR Raw Data'!AI$1,FALSE)</f>
        <v>181.27629134965201</v>
      </c>
      <c r="AA8" s="65">
        <f>VLOOKUP($A8,'ADR Raw Data'!$B$6:$BE$43,'ADR Raw Data'!AJ$1,FALSE)</f>
        <v>176.65933599600501</v>
      </c>
      <c r="AB8" s="65">
        <f>VLOOKUP($A8,'ADR Raw Data'!$B$6:$BE$43,'ADR Raw Data'!AK$1,FALSE)</f>
        <v>160.478498308133</v>
      </c>
      <c r="AC8" s="66">
        <f>VLOOKUP($A8,'ADR Raw Data'!$B$6:$BE$43,'ADR Raw Data'!AL$1,FALSE)</f>
        <v>169.12133946379001</v>
      </c>
      <c r="AD8" s="65">
        <f>VLOOKUP($A8,'ADR Raw Data'!$B$6:$BE$43,'ADR Raw Data'!AN$1,FALSE)</f>
        <v>138.46308900523499</v>
      </c>
      <c r="AE8" s="65">
        <f>VLOOKUP($A8,'ADR Raw Data'!$B$6:$BE$43,'ADR Raw Data'!AO$1,FALSE)</f>
        <v>139.25894349956701</v>
      </c>
      <c r="AF8" s="66">
        <f>VLOOKUP($A8,'ADR Raw Data'!$B$6:$BE$43,'ADR Raw Data'!AP$1,FALSE)</f>
        <v>138.87416989279299</v>
      </c>
      <c r="AG8" s="67">
        <f>VLOOKUP($A8,'ADR Raw Data'!$B$6:$BE$43,'ADR Raw Data'!AR$1,FALSE)</f>
        <v>159.39252918427701</v>
      </c>
      <c r="AI8" s="59">
        <f>VLOOKUP($A8,'ADR Raw Data'!$B$6:$BE$43,'ADR Raw Data'!AT$1,FALSE)</f>
        <v>44.5820964946084</v>
      </c>
      <c r="AJ8" s="60">
        <f>VLOOKUP($A8,'ADR Raw Data'!$B$6:$BE$43,'ADR Raw Data'!AU$1,FALSE)</f>
        <v>48.299208702244698</v>
      </c>
      <c r="AK8" s="60">
        <f>VLOOKUP($A8,'ADR Raw Data'!$B$6:$BE$43,'ADR Raw Data'!AV$1,FALSE)</f>
        <v>54.848409298107903</v>
      </c>
      <c r="AL8" s="60">
        <f>VLOOKUP($A8,'ADR Raw Data'!$B$6:$BE$43,'ADR Raw Data'!AW$1,FALSE)</f>
        <v>54.123492186955303</v>
      </c>
      <c r="AM8" s="60">
        <f>VLOOKUP($A8,'ADR Raw Data'!$B$6:$BE$43,'ADR Raw Data'!AX$1,FALSE)</f>
        <v>49.401961462700697</v>
      </c>
      <c r="AN8" s="61">
        <f>VLOOKUP($A8,'ADR Raw Data'!$B$6:$BE$43,'ADR Raw Data'!AY$1,FALSE)</f>
        <v>51.052722841509102</v>
      </c>
      <c r="AO8" s="60">
        <f>VLOOKUP($A8,'ADR Raw Data'!$B$6:$BE$43,'ADR Raw Data'!BA$1,FALSE)</f>
        <v>47.146224798692401</v>
      </c>
      <c r="AP8" s="60">
        <f>VLOOKUP($A8,'ADR Raw Data'!$B$6:$BE$43,'ADR Raw Data'!BB$1,FALSE)</f>
        <v>50.2967090558884</v>
      </c>
      <c r="AQ8" s="61">
        <f>VLOOKUP($A8,'ADR Raw Data'!$B$6:$BE$43,'ADR Raw Data'!BC$1,FALSE)</f>
        <v>48.794811707514803</v>
      </c>
      <c r="AR8" s="62">
        <f>VLOOKUP($A8,'ADR Raw Data'!$B$6:$BE$43,'ADR Raw Data'!BE$1,FALSE)</f>
        <v>51.775705448598202</v>
      </c>
      <c r="AT8" s="64">
        <f>VLOOKUP($A8,'RevPAR Raw Data'!$B$6:$BE$43,'RevPAR Raw Data'!AG$1,FALSE)</f>
        <v>73.569484143327799</v>
      </c>
      <c r="AU8" s="65">
        <f>VLOOKUP($A8,'RevPAR Raw Data'!$B$6:$BE$43,'RevPAR Raw Data'!AH$1,FALSE)</f>
        <v>101.13588884884599</v>
      </c>
      <c r="AV8" s="65">
        <f>VLOOKUP($A8,'RevPAR Raw Data'!$B$6:$BE$43,'RevPAR Raw Data'!AI$1,FALSE)</f>
        <v>112.84971761737999</v>
      </c>
      <c r="AW8" s="65">
        <f>VLOOKUP($A8,'RevPAR Raw Data'!$B$6:$BE$43,'RevPAR Raw Data'!AJ$1,FALSE)</f>
        <v>109.302507207578</v>
      </c>
      <c r="AX8" s="65">
        <f>VLOOKUP($A8,'RevPAR Raw Data'!$B$6:$BE$43,'RevPAR Raw Data'!AK$1,FALSE)</f>
        <v>96.444900638385505</v>
      </c>
      <c r="AY8" s="66">
        <f>VLOOKUP($A8,'RevPAR Raw Data'!$B$6:$BE$43,'RevPAR Raw Data'!AL$1,FALSE)</f>
        <v>98.660499691103695</v>
      </c>
      <c r="AZ8" s="65">
        <f>VLOOKUP($A8,'RevPAR Raw Data'!$B$6:$BE$43,'RevPAR Raw Data'!AN$1,FALSE)</f>
        <v>92.584359555189394</v>
      </c>
      <c r="BA8" s="65">
        <f>VLOOKUP($A8,'RevPAR Raw Data'!$B$6:$BE$43,'RevPAR Raw Data'!AO$1,FALSE)</f>
        <v>99.482964373970304</v>
      </c>
      <c r="BB8" s="66">
        <f>VLOOKUP($A8,'RevPAR Raw Data'!$B$6:$BE$43,'RevPAR Raw Data'!AP$1,FALSE)</f>
        <v>96.033661964579906</v>
      </c>
      <c r="BC8" s="67">
        <f>VLOOKUP($A8,'RevPAR Raw Data'!$B$6:$BE$43,'RevPAR Raw Data'!AR$1,FALSE)</f>
        <v>97.909974626382606</v>
      </c>
      <c r="BE8" s="59">
        <f>VLOOKUP($A8,'RevPAR Raw Data'!$B$6:$BE$43,'RevPAR Raw Data'!AT$1,FALSE)</f>
        <v>257.01286189340999</v>
      </c>
      <c r="BF8" s="60">
        <f>VLOOKUP($A8,'RevPAR Raw Data'!$B$6:$BE$43,'RevPAR Raw Data'!AU$1,FALSE)</f>
        <v>320.22581949333602</v>
      </c>
      <c r="BG8" s="60">
        <f>VLOOKUP($A8,'RevPAR Raw Data'!$B$6:$BE$43,'RevPAR Raw Data'!AV$1,FALSE)</f>
        <v>344.55951862509301</v>
      </c>
      <c r="BH8" s="60">
        <f>VLOOKUP($A8,'RevPAR Raw Data'!$B$6:$BE$43,'RevPAR Raw Data'!AW$1,FALSE)</f>
        <v>323.13457400482599</v>
      </c>
      <c r="BI8" s="60">
        <f>VLOOKUP($A8,'RevPAR Raw Data'!$B$6:$BE$43,'RevPAR Raw Data'!AX$1,FALSE)</f>
        <v>278.20658494895901</v>
      </c>
      <c r="BJ8" s="61">
        <f>VLOOKUP($A8,'RevPAR Raw Data'!$B$6:$BE$43,'RevPAR Raw Data'!AY$1,FALSE)</f>
        <v>306.37549236717001</v>
      </c>
      <c r="BK8" s="60">
        <f>VLOOKUP($A8,'RevPAR Raw Data'!$B$6:$BE$43,'RevPAR Raw Data'!BA$1,FALSE)</f>
        <v>225.69858506200299</v>
      </c>
      <c r="BL8" s="60">
        <f>VLOOKUP($A8,'RevPAR Raw Data'!$B$6:$BE$43,'RevPAR Raw Data'!BB$1,FALSE)</f>
        <v>213.83578696729799</v>
      </c>
      <c r="BM8" s="61">
        <f>VLOOKUP($A8,'RevPAR Raw Data'!$B$6:$BE$43,'RevPAR Raw Data'!BC$1,FALSE)</f>
        <v>219.44433704274499</v>
      </c>
      <c r="BN8" s="62">
        <f>VLOOKUP($A8,'RevPAR Raw Data'!$B$6:$BE$43,'RevPAR Raw Data'!BE$1,FALSE)</f>
        <v>277.58041653954399</v>
      </c>
    </row>
    <row r="9" spans="1:66" x14ac:dyDescent="0.35">
      <c r="A9" s="76" t="s">
        <v>90</v>
      </c>
      <c r="B9" s="59">
        <f>VLOOKUP($A9,'Occupancy Raw Data'!$B$6:$BE$43,'Occupancy Raw Data'!AG$1,FALSE)</f>
        <v>46.8981425276192</v>
      </c>
      <c r="C9" s="60">
        <f>VLOOKUP($A9,'Occupancy Raw Data'!$B$6:$BE$43,'Occupancy Raw Data'!AH$1,FALSE)</f>
        <v>54.124681316013103</v>
      </c>
      <c r="D9" s="60">
        <f>VLOOKUP($A9,'Occupancy Raw Data'!$B$6:$BE$43,'Occupancy Raw Data'!AI$1,FALSE)</f>
        <v>57.259924729877298</v>
      </c>
      <c r="E9" s="60">
        <f>VLOOKUP($A9,'Occupancy Raw Data'!$B$6:$BE$43,'Occupancy Raw Data'!AJ$1,FALSE)</f>
        <v>57.876047104528297</v>
      </c>
      <c r="F9" s="60">
        <f>VLOOKUP($A9,'Occupancy Raw Data'!$B$6:$BE$43,'Occupancy Raw Data'!AK$1,FALSE)</f>
        <v>55.029136821658298</v>
      </c>
      <c r="G9" s="61">
        <f>VLOOKUP($A9,'Occupancy Raw Data'!$B$6:$BE$43,'Occupancy Raw Data'!AL$1,FALSE)</f>
        <v>54.237586499939198</v>
      </c>
      <c r="H9" s="60">
        <f>VLOOKUP($A9,'Occupancy Raw Data'!$B$6:$BE$43,'Occupancy Raw Data'!AN$1,FALSE)</f>
        <v>63.493990530532898</v>
      </c>
      <c r="I9" s="60">
        <f>VLOOKUP($A9,'Occupancy Raw Data'!$B$6:$BE$43,'Occupancy Raw Data'!AO$1,FALSE)</f>
        <v>71.7403180769697</v>
      </c>
      <c r="J9" s="61">
        <f>VLOOKUP($A9,'Occupancy Raw Data'!$B$6:$BE$43,'Occupancy Raw Data'!AP$1,FALSE)</f>
        <v>67.617154303751306</v>
      </c>
      <c r="K9" s="62">
        <f>VLOOKUP($A9,'Occupancy Raw Data'!$B$6:$BE$43,'Occupancy Raw Data'!AR$1,FALSE)</f>
        <v>58.060320158171301</v>
      </c>
      <c r="M9" s="59">
        <f>VLOOKUP($A9,'Occupancy Raw Data'!$B$6:$BE$43,'Occupancy Raw Data'!AT$1,FALSE)</f>
        <v>47.869956733300398</v>
      </c>
      <c r="N9" s="60">
        <f>VLOOKUP($A9,'Occupancy Raw Data'!$B$6:$BE$43,'Occupancy Raw Data'!AU$1,FALSE)</f>
        <v>65.980398719750895</v>
      </c>
      <c r="O9" s="60">
        <f>VLOOKUP($A9,'Occupancy Raw Data'!$B$6:$BE$43,'Occupancy Raw Data'!AV$1,FALSE)</f>
        <v>67.899087727994498</v>
      </c>
      <c r="P9" s="60">
        <f>VLOOKUP($A9,'Occupancy Raw Data'!$B$6:$BE$43,'Occupancy Raw Data'!AW$1,FALSE)</f>
        <v>64.666626219224995</v>
      </c>
      <c r="Q9" s="60">
        <f>VLOOKUP($A9,'Occupancy Raw Data'!$B$6:$BE$43,'Occupancy Raw Data'!AX$1,FALSE)</f>
        <v>57.824327470250402</v>
      </c>
      <c r="R9" s="61">
        <f>VLOOKUP($A9,'Occupancy Raw Data'!$B$6:$BE$43,'Occupancy Raw Data'!AY$1,FALSE)</f>
        <v>60.996476308976902</v>
      </c>
      <c r="S9" s="60">
        <f>VLOOKUP($A9,'Occupancy Raw Data'!$B$6:$BE$43,'Occupancy Raw Data'!BA$1,FALSE)</f>
        <v>47.343241348818303</v>
      </c>
      <c r="T9" s="60">
        <f>VLOOKUP($A9,'Occupancy Raw Data'!$B$6:$BE$43,'Occupancy Raw Data'!BB$1,FALSE)</f>
        <v>43.412988517846202</v>
      </c>
      <c r="U9" s="61">
        <f>VLOOKUP($A9,'Occupancy Raw Data'!$B$6:$BE$43,'Occupancy Raw Data'!BC$1,FALSE)</f>
        <v>45.231842582443903</v>
      </c>
      <c r="V9" s="62">
        <f>VLOOKUP($A9,'Occupancy Raw Data'!$B$6:$BE$43,'Occupancy Raw Data'!BE$1,FALSE)</f>
        <v>55.384209131504299</v>
      </c>
      <c r="X9" s="64">
        <f>VLOOKUP($A9,'ADR Raw Data'!$B$6:$BE$43,'ADR Raw Data'!AG$1,FALSE)</f>
        <v>119.341195314522</v>
      </c>
      <c r="Y9" s="65">
        <f>VLOOKUP($A9,'ADR Raw Data'!$B$6:$BE$43,'ADR Raw Data'!AH$1,FALSE)</f>
        <v>131.198170246172</v>
      </c>
      <c r="Z9" s="65">
        <f>VLOOKUP($A9,'ADR Raw Data'!$B$6:$BE$43,'ADR Raw Data'!AI$1,FALSE)</f>
        <v>135.157350259726</v>
      </c>
      <c r="AA9" s="65">
        <f>VLOOKUP($A9,'ADR Raw Data'!$B$6:$BE$43,'ADR Raw Data'!AJ$1,FALSE)</f>
        <v>134.13067072211399</v>
      </c>
      <c r="AB9" s="65">
        <f>VLOOKUP($A9,'ADR Raw Data'!$B$6:$BE$43,'ADR Raw Data'!AK$1,FALSE)</f>
        <v>126.931301086536</v>
      </c>
      <c r="AC9" s="66">
        <f>VLOOKUP($A9,'ADR Raw Data'!$B$6:$BE$43,'ADR Raw Data'!AL$1,FALSE)</f>
        <v>129.743649987129</v>
      </c>
      <c r="AD9" s="65">
        <f>VLOOKUP($A9,'ADR Raw Data'!$B$6:$BE$43,'ADR Raw Data'!AN$1,FALSE)</f>
        <v>122.316683078393</v>
      </c>
      <c r="AE9" s="65">
        <f>VLOOKUP($A9,'ADR Raw Data'!$B$6:$BE$43,'ADR Raw Data'!AO$1,FALSE)</f>
        <v>125.91455303126401</v>
      </c>
      <c r="AF9" s="66">
        <f>VLOOKUP($A9,'ADR Raw Data'!$B$6:$BE$43,'ADR Raw Data'!AP$1,FALSE)</f>
        <v>124.22531364319801</v>
      </c>
      <c r="AG9" s="67">
        <f>VLOOKUP($A9,'ADR Raw Data'!$B$6:$BE$43,'ADR Raw Data'!AR$1,FALSE)</f>
        <v>127.907460121874</v>
      </c>
      <c r="AI9" s="59">
        <f>VLOOKUP($A9,'ADR Raw Data'!$B$6:$BE$43,'ADR Raw Data'!AT$1,FALSE)</f>
        <v>39.453084710616999</v>
      </c>
      <c r="AJ9" s="60">
        <f>VLOOKUP($A9,'ADR Raw Data'!$B$6:$BE$43,'ADR Raw Data'!AU$1,FALSE)</f>
        <v>48.278532753297497</v>
      </c>
      <c r="AK9" s="60">
        <f>VLOOKUP($A9,'ADR Raw Data'!$B$6:$BE$43,'ADR Raw Data'!AV$1,FALSE)</f>
        <v>51.052172939971399</v>
      </c>
      <c r="AL9" s="60">
        <f>VLOOKUP($A9,'ADR Raw Data'!$B$6:$BE$43,'ADR Raw Data'!AW$1,FALSE)</f>
        <v>48.142159177083002</v>
      </c>
      <c r="AM9" s="60">
        <f>VLOOKUP($A9,'ADR Raw Data'!$B$6:$BE$43,'ADR Raw Data'!AX$1,FALSE)</f>
        <v>43.550525443029898</v>
      </c>
      <c r="AN9" s="61">
        <f>VLOOKUP($A9,'ADR Raw Data'!$B$6:$BE$43,'ADR Raw Data'!AY$1,FALSE)</f>
        <v>46.513510321572099</v>
      </c>
      <c r="AO9" s="60">
        <f>VLOOKUP($A9,'ADR Raw Data'!$B$6:$BE$43,'ADR Raw Data'!BA$1,FALSE)</f>
        <v>40.1109995257113</v>
      </c>
      <c r="AP9" s="60">
        <f>VLOOKUP($A9,'ADR Raw Data'!$B$6:$BE$43,'ADR Raw Data'!BB$1,FALSE)</f>
        <v>41.9846856833638</v>
      </c>
      <c r="AQ9" s="61">
        <f>VLOOKUP($A9,'ADR Raw Data'!$B$6:$BE$43,'ADR Raw Data'!BC$1,FALSE)</f>
        <v>41.097393274020803</v>
      </c>
      <c r="AR9" s="62">
        <f>VLOOKUP($A9,'ADR Raw Data'!$B$6:$BE$43,'ADR Raw Data'!BE$1,FALSE)</f>
        <v>44.737791984975502</v>
      </c>
      <c r="AT9" s="64">
        <f>VLOOKUP($A9,'RevPAR Raw Data'!$B$6:$BE$43,'RevPAR Raw Data'!AG$1,FALSE)</f>
        <v>55.9688038727692</v>
      </c>
      <c r="AU9" s="65">
        <f>VLOOKUP($A9,'RevPAR Raw Data'!$B$6:$BE$43,'RevPAR Raw Data'!AH$1,FALSE)</f>
        <v>71.010591538181302</v>
      </c>
      <c r="AV9" s="65">
        <f>VLOOKUP($A9,'RevPAR Raw Data'!$B$6:$BE$43,'RevPAR Raw Data'!AI$1,FALSE)</f>
        <v>77.390997025616102</v>
      </c>
      <c r="AW9" s="65">
        <f>VLOOKUP($A9,'RevPAR Raw Data'!$B$6:$BE$43,'RevPAR Raw Data'!AJ$1,FALSE)</f>
        <v>77.629530168750705</v>
      </c>
      <c r="AX9" s="65">
        <f>VLOOKUP($A9,'RevPAR Raw Data'!$B$6:$BE$43,'RevPAR Raw Data'!AK$1,FALSE)</f>
        <v>69.849199344421507</v>
      </c>
      <c r="AY9" s="66">
        <f>VLOOKUP($A9,'RevPAR Raw Data'!$B$6:$BE$43,'RevPAR Raw Data'!AL$1,FALSE)</f>
        <v>70.369824389947695</v>
      </c>
      <c r="AZ9" s="65">
        <f>VLOOKUP($A9,'RevPAR Raw Data'!$B$6:$BE$43,'RevPAR Raw Data'!AN$1,FALSE)</f>
        <v>77.663743171057405</v>
      </c>
      <c r="BA9" s="65">
        <f>VLOOKUP($A9,'RevPAR Raw Data'!$B$6:$BE$43,'RevPAR Raw Data'!AO$1,FALSE)</f>
        <v>90.331500849823897</v>
      </c>
      <c r="BB9" s="66">
        <f>VLOOKUP($A9,'RevPAR Raw Data'!$B$6:$BE$43,'RevPAR Raw Data'!AP$1,FALSE)</f>
        <v>83.997622010440594</v>
      </c>
      <c r="BC9" s="67">
        <f>VLOOKUP($A9,'RevPAR Raw Data'!$B$6:$BE$43,'RevPAR Raw Data'!AR$1,FALSE)</f>
        <v>74.263480852945705</v>
      </c>
      <c r="BE9" s="59">
        <f>VLOOKUP($A9,'RevPAR Raw Data'!$B$6:$BE$43,'RevPAR Raw Data'!AT$1,FALSE)</f>
        <v>106.20921602484199</v>
      </c>
      <c r="BF9" s="60">
        <f>VLOOKUP($A9,'RevPAR Raw Data'!$B$6:$BE$43,'RevPAR Raw Data'!AU$1,FALSE)</f>
        <v>146.11329987971899</v>
      </c>
      <c r="BG9" s="60">
        <f>VLOOKUP($A9,'RevPAR Raw Data'!$B$6:$BE$43,'RevPAR Raw Data'!AV$1,FALSE)</f>
        <v>153.61522035952399</v>
      </c>
      <c r="BH9" s="60">
        <f>VLOOKUP($A9,'RevPAR Raw Data'!$B$6:$BE$43,'RevPAR Raw Data'!AW$1,FALSE)</f>
        <v>143.940695525216</v>
      </c>
      <c r="BI9" s="60">
        <f>VLOOKUP($A9,'RevPAR Raw Data'!$B$6:$BE$43,'RevPAR Raw Data'!AX$1,FALSE)</f>
        <v>126.55765136047199</v>
      </c>
      <c r="BJ9" s="61">
        <f>VLOOKUP($A9,'RevPAR Raw Data'!$B$6:$BE$43,'RevPAR Raw Data'!AY$1,FALSE)</f>
        <v>135.88158893432001</v>
      </c>
      <c r="BK9" s="60">
        <f>VLOOKUP($A9,'RevPAR Raw Data'!$B$6:$BE$43,'RevPAR Raw Data'!BA$1,FALSE)</f>
        <v>106.44408818741</v>
      </c>
      <c r="BL9" s="60">
        <f>VLOOKUP($A9,'RevPAR Raw Data'!$B$6:$BE$43,'RevPAR Raw Data'!BB$1,FALSE)</f>
        <v>103.624480976182</v>
      </c>
      <c r="BM9" s="61">
        <f>VLOOKUP($A9,'RevPAR Raw Data'!$B$6:$BE$43,'RevPAR Raw Data'!BC$1,FALSE)</f>
        <v>104.918344087657</v>
      </c>
      <c r="BN9" s="62">
        <f>VLOOKUP($A9,'RevPAR Raw Data'!$B$6:$BE$43,'RevPAR Raw Data'!BE$1,FALSE)</f>
        <v>124.899673390256</v>
      </c>
    </row>
    <row r="10" spans="1:66" x14ac:dyDescent="0.35">
      <c r="A10" s="76" t="s">
        <v>26</v>
      </c>
      <c r="B10" s="59">
        <f>VLOOKUP($A10,'Occupancy Raw Data'!$B$6:$BE$43,'Occupancy Raw Data'!AG$1,FALSE)</f>
        <v>40.149676375404503</v>
      </c>
      <c r="C10" s="60">
        <f>VLOOKUP($A10,'Occupancy Raw Data'!$B$6:$BE$43,'Occupancy Raw Data'!AH$1,FALSE)</f>
        <v>48.390545538603703</v>
      </c>
      <c r="D10" s="60">
        <f>VLOOKUP($A10,'Occupancy Raw Data'!$B$6:$BE$43,'Occupancy Raw Data'!AI$1,FALSE)</f>
        <v>56.406033287101202</v>
      </c>
      <c r="E10" s="60">
        <f>VLOOKUP($A10,'Occupancy Raw Data'!$B$6:$BE$43,'Occupancy Raw Data'!AJ$1,FALSE)</f>
        <v>55.221336107258402</v>
      </c>
      <c r="F10" s="60">
        <f>VLOOKUP($A10,'Occupancy Raw Data'!$B$6:$BE$43,'Occupancy Raw Data'!AK$1,FALSE)</f>
        <v>50.4074202496532</v>
      </c>
      <c r="G10" s="61">
        <f>VLOOKUP($A10,'Occupancy Raw Data'!$B$6:$BE$43,'Occupancy Raw Data'!AL$1,FALSE)</f>
        <v>50.115002311604201</v>
      </c>
      <c r="H10" s="60">
        <f>VLOOKUP($A10,'Occupancy Raw Data'!$B$6:$BE$43,'Occupancy Raw Data'!AN$1,FALSE)</f>
        <v>57.622515025427603</v>
      </c>
      <c r="I10" s="60">
        <f>VLOOKUP($A10,'Occupancy Raw Data'!$B$6:$BE$43,'Occupancy Raw Data'!AO$1,FALSE)</f>
        <v>64.083448913545993</v>
      </c>
      <c r="J10" s="61">
        <f>VLOOKUP($A10,'Occupancy Raw Data'!$B$6:$BE$43,'Occupancy Raw Data'!AP$1,FALSE)</f>
        <v>60.852981969486798</v>
      </c>
      <c r="K10" s="62">
        <f>VLOOKUP($A10,'Occupancy Raw Data'!$B$6:$BE$43,'Occupancy Raw Data'!AR$1,FALSE)</f>
        <v>53.182996499570699</v>
      </c>
      <c r="M10" s="59">
        <f>VLOOKUP($A10,'Occupancy Raw Data'!$B$6:$BE$43,'Occupancy Raw Data'!AT$1,FALSE)</f>
        <v>32.574661407317301</v>
      </c>
      <c r="N10" s="60">
        <f>VLOOKUP($A10,'Occupancy Raw Data'!$B$6:$BE$43,'Occupancy Raw Data'!AU$1,FALSE)</f>
        <v>45.029624743357601</v>
      </c>
      <c r="O10" s="60">
        <f>VLOOKUP($A10,'Occupancy Raw Data'!$B$6:$BE$43,'Occupancy Raw Data'!AV$1,FALSE)</f>
        <v>63.940694399009999</v>
      </c>
      <c r="P10" s="60">
        <f>VLOOKUP($A10,'Occupancy Raw Data'!$B$6:$BE$43,'Occupancy Raw Data'!AW$1,FALSE)</f>
        <v>57.747662935769704</v>
      </c>
      <c r="Q10" s="60">
        <f>VLOOKUP($A10,'Occupancy Raw Data'!$B$6:$BE$43,'Occupancy Raw Data'!AX$1,FALSE)</f>
        <v>47.7809718990462</v>
      </c>
      <c r="R10" s="61">
        <f>VLOOKUP($A10,'Occupancy Raw Data'!$B$6:$BE$43,'Occupancy Raw Data'!AY$1,FALSE)</f>
        <v>49.890016432056903</v>
      </c>
      <c r="S10" s="60">
        <f>VLOOKUP($A10,'Occupancy Raw Data'!$B$6:$BE$43,'Occupancy Raw Data'!BA$1,FALSE)</f>
        <v>44.6316275753437</v>
      </c>
      <c r="T10" s="60">
        <f>VLOOKUP($A10,'Occupancy Raw Data'!$B$6:$BE$43,'Occupancy Raw Data'!BB$1,FALSE)</f>
        <v>42.223912427482702</v>
      </c>
      <c r="U10" s="61">
        <f>VLOOKUP($A10,'Occupancy Raw Data'!$B$6:$BE$43,'Occupancy Raw Data'!BC$1,FALSE)</f>
        <v>43.353789927037603</v>
      </c>
      <c r="V10" s="62">
        <f>VLOOKUP($A10,'Occupancy Raw Data'!$B$6:$BE$43,'Occupancy Raw Data'!BE$1,FALSE)</f>
        <v>47.688581512337102</v>
      </c>
      <c r="X10" s="64">
        <f>VLOOKUP($A10,'ADR Raw Data'!$B$6:$BE$43,'ADR Raw Data'!AG$1,FALSE)</f>
        <v>119.674216624685</v>
      </c>
      <c r="Y10" s="65">
        <f>VLOOKUP($A10,'ADR Raw Data'!$B$6:$BE$43,'ADR Raw Data'!AH$1,FALSE)</f>
        <v>133.98464202543701</v>
      </c>
      <c r="Z10" s="65">
        <f>VLOOKUP($A10,'ADR Raw Data'!$B$6:$BE$43,'ADR Raw Data'!AI$1,FALSE)</f>
        <v>143.32442395369</v>
      </c>
      <c r="AA10" s="65">
        <f>VLOOKUP($A10,'ADR Raw Data'!$B$6:$BE$43,'ADR Raw Data'!AJ$1,FALSE)</f>
        <v>141.61379676626001</v>
      </c>
      <c r="AB10" s="65">
        <f>VLOOKUP($A10,'ADR Raw Data'!$B$6:$BE$43,'ADR Raw Data'!AK$1,FALSE)</f>
        <v>129.10745371166499</v>
      </c>
      <c r="AC10" s="66">
        <f>VLOOKUP($A10,'ADR Raw Data'!$B$6:$BE$43,'ADR Raw Data'!AL$1,FALSE)</f>
        <v>134.494296751576</v>
      </c>
      <c r="AD10" s="65">
        <f>VLOOKUP($A10,'ADR Raw Data'!$B$6:$BE$43,'ADR Raw Data'!AN$1,FALSE)</f>
        <v>117.498664627419</v>
      </c>
      <c r="AE10" s="65">
        <f>VLOOKUP($A10,'ADR Raw Data'!$B$6:$BE$43,'ADR Raw Data'!AO$1,FALSE)</f>
        <v>118.75994814681199</v>
      </c>
      <c r="AF10" s="66">
        <f>VLOOKUP($A10,'ADR Raw Data'!$B$6:$BE$43,'ADR Raw Data'!AP$1,FALSE)</f>
        <v>118.162784900284</v>
      </c>
      <c r="AG10" s="67">
        <f>VLOOKUP($A10,'ADR Raw Data'!$B$6:$BE$43,'ADR Raw Data'!AR$1,FALSE)</f>
        <v>129.15520471285799</v>
      </c>
      <c r="AI10" s="59">
        <f>VLOOKUP($A10,'ADR Raw Data'!$B$6:$BE$43,'ADR Raw Data'!AT$1,FALSE)</f>
        <v>35.466291619404998</v>
      </c>
      <c r="AJ10" s="60">
        <f>VLOOKUP($A10,'ADR Raw Data'!$B$6:$BE$43,'ADR Raw Data'!AU$1,FALSE)</f>
        <v>45.007908078348002</v>
      </c>
      <c r="AK10" s="60">
        <f>VLOOKUP($A10,'ADR Raw Data'!$B$6:$BE$43,'ADR Raw Data'!AV$1,FALSE)</f>
        <v>52.734118433515697</v>
      </c>
      <c r="AL10" s="60">
        <f>VLOOKUP($A10,'ADR Raw Data'!$B$6:$BE$43,'ADR Raw Data'!AW$1,FALSE)</f>
        <v>52.129916901830697</v>
      </c>
      <c r="AM10" s="60">
        <f>VLOOKUP($A10,'ADR Raw Data'!$B$6:$BE$43,'ADR Raw Data'!AX$1,FALSE)</f>
        <v>43.884011222811999</v>
      </c>
      <c r="AN10" s="61">
        <f>VLOOKUP($A10,'ADR Raw Data'!$B$6:$BE$43,'ADR Raw Data'!AY$1,FALSE)</f>
        <v>46.892006280430898</v>
      </c>
      <c r="AO10" s="60">
        <f>VLOOKUP($A10,'ADR Raw Data'!$B$6:$BE$43,'ADR Raw Data'!BA$1,FALSE)</f>
        <v>31.3439299057856</v>
      </c>
      <c r="AP10" s="60">
        <f>VLOOKUP($A10,'ADR Raw Data'!$B$6:$BE$43,'ADR Raw Data'!BB$1,FALSE)</f>
        <v>28.621684063854499</v>
      </c>
      <c r="AQ10" s="61">
        <f>VLOOKUP($A10,'ADR Raw Data'!$B$6:$BE$43,'ADR Raw Data'!BC$1,FALSE)</f>
        <v>29.871947470200499</v>
      </c>
      <c r="AR10" s="62">
        <f>VLOOKUP($A10,'ADR Raw Data'!$B$6:$BE$43,'ADR Raw Data'!BE$1,FALSE)</f>
        <v>41.3602281402354</v>
      </c>
      <c r="AT10" s="64">
        <f>VLOOKUP($A10,'RevPAR Raw Data'!$B$6:$BE$43,'RevPAR Raw Data'!AG$1,FALSE)</f>
        <v>48.048810679611599</v>
      </c>
      <c r="AU10" s="65">
        <f>VLOOKUP($A10,'RevPAR Raw Data'!$B$6:$BE$43,'RevPAR Raw Data'!AH$1,FALSE)</f>
        <v>64.835899214054507</v>
      </c>
      <c r="AV10" s="65">
        <f>VLOOKUP($A10,'RevPAR Raw Data'!$B$6:$BE$43,'RevPAR Raw Data'!AI$1,FALSE)</f>
        <v>80.843622283865002</v>
      </c>
      <c r="AW10" s="65">
        <f>VLOOKUP($A10,'RevPAR Raw Data'!$B$6:$BE$43,'RevPAR Raw Data'!AJ$1,FALSE)</f>
        <v>78.201030686546403</v>
      </c>
      <c r="AX10" s="65">
        <f>VLOOKUP($A10,'RevPAR Raw Data'!$B$6:$BE$43,'RevPAR Raw Data'!AK$1,FALSE)</f>
        <v>65.079736766065594</v>
      </c>
      <c r="AY10" s="66">
        <f>VLOOKUP($A10,'RevPAR Raw Data'!$B$6:$BE$43,'RevPAR Raw Data'!AL$1,FALSE)</f>
        <v>67.401819926028594</v>
      </c>
      <c r="AZ10" s="65">
        <f>VLOOKUP($A10,'RevPAR Raw Data'!$B$6:$BE$43,'RevPAR Raw Data'!AN$1,FALSE)</f>
        <v>67.705685679611605</v>
      </c>
      <c r="BA10" s="65">
        <f>VLOOKUP($A10,'RevPAR Raw Data'!$B$6:$BE$43,'RevPAR Raw Data'!AO$1,FALSE)</f>
        <v>76.105470700416006</v>
      </c>
      <c r="BB10" s="66">
        <f>VLOOKUP($A10,'RevPAR Raw Data'!$B$6:$BE$43,'RevPAR Raw Data'!AP$1,FALSE)</f>
        <v>71.905578190013799</v>
      </c>
      <c r="BC10" s="67">
        <f>VLOOKUP($A10,'RevPAR Raw Data'!$B$6:$BE$43,'RevPAR Raw Data'!AR$1,FALSE)</f>
        <v>68.688608001453005</v>
      </c>
      <c r="BE10" s="59">
        <f>VLOOKUP($A10,'RevPAR Raw Data'!$B$6:$BE$43,'RevPAR Raw Data'!AT$1,FALSE)</f>
        <v>79.593977435475296</v>
      </c>
      <c r="BF10" s="60">
        <f>VLOOKUP($A10,'RevPAR Raw Data'!$B$6:$BE$43,'RevPAR Raw Data'!AU$1,FALSE)</f>
        <v>110.304424934221</v>
      </c>
      <c r="BG10" s="60">
        <f>VLOOKUP($A10,'RevPAR Raw Data'!$B$6:$BE$43,'RevPAR Raw Data'!AV$1,FALSE)</f>
        <v>150.393374344112</v>
      </c>
      <c r="BH10" s="60">
        <f>VLOOKUP($A10,'RevPAR Raw Data'!$B$6:$BE$43,'RevPAR Raw Data'!AW$1,FALSE)</f>
        <v>139.981388538766</v>
      </c>
      <c r="BI10" s="60">
        <f>VLOOKUP($A10,'RevPAR Raw Data'!$B$6:$BE$43,'RevPAR Raw Data'!AX$1,FALSE)</f>
        <v>112.633190192404</v>
      </c>
      <c r="BJ10" s="61">
        <f>VLOOKUP($A10,'RevPAR Raw Data'!$B$6:$BE$43,'RevPAR Raw Data'!AY$1,FALSE)</f>
        <v>120.176452351116</v>
      </c>
      <c r="BK10" s="60">
        <f>VLOOKUP($A10,'RevPAR Raw Data'!$B$6:$BE$43,'RevPAR Raw Data'!BA$1,FALSE)</f>
        <v>89.964863544156401</v>
      </c>
      <c r="BL10" s="60">
        <f>VLOOKUP($A10,'RevPAR Raw Data'!$B$6:$BE$43,'RevPAR Raw Data'!BB$1,FALSE)</f>
        <v>82.930791305729997</v>
      </c>
      <c r="BM10" s="61">
        <f>VLOOKUP($A10,'RevPAR Raw Data'!$B$6:$BE$43,'RevPAR Raw Data'!BC$1,FALSE)</f>
        <v>86.176358750583802</v>
      </c>
      <c r="BN10" s="62">
        <f>VLOOKUP($A10,'RevPAR Raw Data'!$B$6:$BE$43,'RevPAR Raw Data'!BE$1,FALSE)</f>
        <v>108.77291576291699</v>
      </c>
    </row>
    <row r="11" spans="1:66" x14ac:dyDescent="0.35">
      <c r="A11" s="76" t="s">
        <v>24</v>
      </c>
      <c r="B11" s="59">
        <f>VLOOKUP($A11,'Occupancy Raw Data'!$B$6:$BE$43,'Occupancy Raw Data'!AG$1,FALSE)</f>
        <v>49.251524005338503</v>
      </c>
      <c r="C11" s="60">
        <f>VLOOKUP($A11,'Occupancy Raw Data'!$B$6:$BE$43,'Occupancy Raw Data'!AH$1,FALSE)</f>
        <v>60.440789236374101</v>
      </c>
      <c r="D11" s="60">
        <f>VLOOKUP($A11,'Occupancy Raw Data'!$B$6:$BE$43,'Occupancy Raw Data'!AI$1,FALSE)</f>
        <v>62.596982758620598</v>
      </c>
      <c r="E11" s="60">
        <f>VLOOKUP($A11,'Occupancy Raw Data'!$B$6:$BE$43,'Occupancy Raw Data'!AJ$1,FALSE)</f>
        <v>62.428160919540197</v>
      </c>
      <c r="F11" s="60">
        <f>VLOOKUP($A11,'Occupancy Raw Data'!$B$6:$BE$43,'Occupancy Raw Data'!AK$1,FALSE)</f>
        <v>60.969827586206797</v>
      </c>
      <c r="G11" s="61">
        <f>VLOOKUP($A11,'Occupancy Raw Data'!$B$6:$BE$43,'Occupancy Raw Data'!AL$1,FALSE)</f>
        <v>59.144682872069403</v>
      </c>
      <c r="H11" s="60">
        <f>VLOOKUP($A11,'Occupancy Raw Data'!$B$6:$BE$43,'Occupancy Raw Data'!AN$1,FALSE)</f>
        <v>67.855603448275801</v>
      </c>
      <c r="I11" s="60">
        <f>VLOOKUP($A11,'Occupancy Raw Data'!$B$6:$BE$43,'Occupancy Raw Data'!AO$1,FALSE)</f>
        <v>73.951149425287298</v>
      </c>
      <c r="J11" s="61">
        <f>VLOOKUP($A11,'Occupancy Raw Data'!$B$6:$BE$43,'Occupancy Raw Data'!AP$1,FALSE)</f>
        <v>70.903376436781599</v>
      </c>
      <c r="K11" s="62">
        <f>VLOOKUP($A11,'Occupancy Raw Data'!$B$6:$BE$43,'Occupancy Raw Data'!AR$1,FALSE)</f>
        <v>62.508348489051897</v>
      </c>
      <c r="M11" s="59">
        <f>VLOOKUP($A11,'Occupancy Raw Data'!$B$6:$BE$43,'Occupancy Raw Data'!AT$1,FALSE)</f>
        <v>23.1825796033534</v>
      </c>
      <c r="N11" s="60">
        <f>VLOOKUP($A11,'Occupancy Raw Data'!$B$6:$BE$43,'Occupancy Raw Data'!AU$1,FALSE)</f>
        <v>30.082931850588398</v>
      </c>
      <c r="O11" s="60">
        <f>VLOOKUP($A11,'Occupancy Raw Data'!$B$6:$BE$43,'Occupancy Raw Data'!AV$1,FALSE)</f>
        <v>26.329543590351701</v>
      </c>
      <c r="P11" s="60">
        <f>VLOOKUP($A11,'Occupancy Raw Data'!$B$6:$BE$43,'Occupancy Raw Data'!AW$1,FALSE)</f>
        <v>25.333643463520399</v>
      </c>
      <c r="Q11" s="60">
        <f>VLOOKUP($A11,'Occupancy Raw Data'!$B$6:$BE$43,'Occupancy Raw Data'!AX$1,FALSE)</f>
        <v>26.353802210225201</v>
      </c>
      <c r="R11" s="61">
        <f>VLOOKUP($A11,'Occupancy Raw Data'!$B$6:$BE$43,'Occupancy Raw Data'!AY$1,FALSE)</f>
        <v>26.345562062688099</v>
      </c>
      <c r="S11" s="60">
        <f>VLOOKUP($A11,'Occupancy Raw Data'!$B$6:$BE$43,'Occupancy Raw Data'!BA$1,FALSE)</f>
        <v>25.380663033054802</v>
      </c>
      <c r="T11" s="60">
        <f>VLOOKUP($A11,'Occupancy Raw Data'!$B$6:$BE$43,'Occupancy Raw Data'!BB$1,FALSE)</f>
        <v>22.860496958432002</v>
      </c>
      <c r="U11" s="61">
        <f>VLOOKUP($A11,'Occupancy Raw Data'!$B$6:$BE$43,'Occupancy Raw Data'!BC$1,FALSE)</f>
        <v>24.053652212687801</v>
      </c>
      <c r="V11" s="62">
        <f>VLOOKUP($A11,'Occupancy Raw Data'!$B$6:$BE$43,'Occupancy Raw Data'!BE$1,FALSE)</f>
        <v>25.601632142741298</v>
      </c>
      <c r="X11" s="64">
        <f>VLOOKUP($A11,'ADR Raw Data'!$B$6:$BE$43,'ADR Raw Data'!AG$1,FALSE)</f>
        <v>101.762183975391</v>
      </c>
      <c r="Y11" s="65">
        <f>VLOOKUP($A11,'ADR Raw Data'!$B$6:$BE$43,'ADR Raw Data'!AH$1,FALSE)</f>
        <v>103.908009668178</v>
      </c>
      <c r="Z11" s="65">
        <f>VLOOKUP($A11,'ADR Raw Data'!$B$6:$BE$43,'ADR Raw Data'!AI$1,FALSE)</f>
        <v>104.050957135479</v>
      </c>
      <c r="AA11" s="65">
        <f>VLOOKUP($A11,'ADR Raw Data'!$B$6:$BE$43,'ADR Raw Data'!AJ$1,FALSE)</f>
        <v>102.08718124280701</v>
      </c>
      <c r="AB11" s="65">
        <f>VLOOKUP($A11,'ADR Raw Data'!$B$6:$BE$43,'ADR Raw Data'!AK$1,FALSE)</f>
        <v>104.61162778366899</v>
      </c>
      <c r="AC11" s="66">
        <f>VLOOKUP($A11,'ADR Raw Data'!$B$6:$BE$43,'ADR Raw Data'!AL$1,FALSE)</f>
        <v>103.342123590174</v>
      </c>
      <c r="AD11" s="65">
        <f>VLOOKUP($A11,'ADR Raw Data'!$B$6:$BE$43,'ADR Raw Data'!AN$1,FALSE)</f>
        <v>128.18662908263099</v>
      </c>
      <c r="AE11" s="65">
        <f>VLOOKUP($A11,'ADR Raw Data'!$B$6:$BE$43,'ADR Raw Data'!AO$1,FALSE)</f>
        <v>135.20964591023801</v>
      </c>
      <c r="AF11" s="66">
        <f>VLOOKUP($A11,'ADR Raw Data'!$B$6:$BE$43,'ADR Raw Data'!AP$1,FALSE)</f>
        <v>131.849079257326</v>
      </c>
      <c r="AG11" s="67">
        <f>VLOOKUP($A11,'ADR Raw Data'!$B$6:$BE$43,'ADR Raw Data'!AR$1,FALSE)</f>
        <v>112.591947727459</v>
      </c>
      <c r="AI11" s="59">
        <f>VLOOKUP($A11,'ADR Raw Data'!$B$6:$BE$43,'ADR Raw Data'!AT$1,FALSE)</f>
        <v>11.202218352354199</v>
      </c>
      <c r="AJ11" s="60">
        <f>VLOOKUP($A11,'ADR Raw Data'!$B$6:$BE$43,'ADR Raw Data'!AU$1,FALSE)</f>
        <v>20.4492517494912</v>
      </c>
      <c r="AK11" s="60">
        <f>VLOOKUP($A11,'ADR Raw Data'!$B$6:$BE$43,'ADR Raw Data'!AV$1,FALSE)</f>
        <v>19.562643501948799</v>
      </c>
      <c r="AL11" s="60">
        <f>VLOOKUP($A11,'ADR Raw Data'!$B$6:$BE$43,'ADR Raw Data'!AW$1,FALSE)</f>
        <v>18.563176877093898</v>
      </c>
      <c r="AM11" s="60">
        <f>VLOOKUP($A11,'ADR Raw Data'!$B$6:$BE$43,'ADR Raw Data'!AX$1,FALSE)</f>
        <v>18.310554298898001</v>
      </c>
      <c r="AN11" s="61">
        <f>VLOOKUP($A11,'ADR Raw Data'!$B$6:$BE$43,'ADR Raw Data'!AY$1,FALSE)</f>
        <v>17.791789149394699</v>
      </c>
      <c r="AO11" s="60">
        <f>VLOOKUP($A11,'ADR Raw Data'!$B$6:$BE$43,'ADR Raw Data'!BA$1,FALSE)</f>
        <v>14.185265649387601</v>
      </c>
      <c r="AP11" s="60">
        <f>VLOOKUP($A11,'ADR Raw Data'!$B$6:$BE$43,'ADR Raw Data'!BB$1,FALSE)</f>
        <v>10.8398066702219</v>
      </c>
      <c r="AQ11" s="61">
        <f>VLOOKUP($A11,'ADR Raw Data'!$B$6:$BE$43,'ADR Raw Data'!BC$1,FALSE)</f>
        <v>12.324297150444099</v>
      </c>
      <c r="AR11" s="62">
        <f>VLOOKUP($A11,'ADR Raw Data'!$B$6:$BE$43,'ADR Raw Data'!BE$1,FALSE)</f>
        <v>15.524153782195899</v>
      </c>
      <c r="AT11" s="64">
        <f>VLOOKUP($A11,'RevPAR Raw Data'!$B$6:$BE$43,'RevPAR Raw Data'!AG$1,FALSE)</f>
        <v>50.119426468996799</v>
      </c>
      <c r="AU11" s="65">
        <f>VLOOKUP($A11,'RevPAR Raw Data'!$B$6:$BE$43,'RevPAR Raw Data'!AH$1,FALSE)</f>
        <v>62.802821123255001</v>
      </c>
      <c r="AV11" s="65">
        <f>VLOOKUP($A11,'RevPAR Raw Data'!$B$6:$BE$43,'RevPAR Raw Data'!AI$1,FALSE)</f>
        <v>65.132759698275805</v>
      </c>
      <c r="AW11" s="65">
        <f>VLOOKUP($A11,'RevPAR Raw Data'!$B$6:$BE$43,'RevPAR Raw Data'!AJ$1,FALSE)</f>
        <v>63.731149784482703</v>
      </c>
      <c r="AX11" s="65">
        <f>VLOOKUP($A11,'RevPAR Raw Data'!$B$6:$BE$43,'RevPAR Raw Data'!AK$1,FALSE)</f>
        <v>63.781529094827498</v>
      </c>
      <c r="AY11" s="66">
        <f>VLOOKUP($A11,'RevPAR Raw Data'!$B$6:$BE$43,'RevPAR Raw Data'!AL$1,FALSE)</f>
        <v>61.121371270670501</v>
      </c>
      <c r="AZ11" s="65">
        <f>VLOOKUP($A11,'RevPAR Raw Data'!$B$6:$BE$43,'RevPAR Raw Data'!AN$1,FALSE)</f>
        <v>86.981810704022905</v>
      </c>
      <c r="BA11" s="65">
        <f>VLOOKUP($A11,'RevPAR Raw Data'!$B$6:$BE$43,'RevPAR Raw Data'!AO$1,FALSE)</f>
        <v>99.989087284482693</v>
      </c>
      <c r="BB11" s="66">
        <f>VLOOKUP($A11,'RevPAR Raw Data'!$B$6:$BE$43,'RevPAR Raw Data'!AP$1,FALSE)</f>
        <v>93.485448994252806</v>
      </c>
      <c r="BC11" s="67">
        <f>VLOOKUP($A11,'RevPAR Raw Data'!$B$6:$BE$43,'RevPAR Raw Data'!AR$1,FALSE)</f>
        <v>70.379367056091496</v>
      </c>
      <c r="BE11" s="59">
        <f>VLOOKUP($A11,'RevPAR Raw Data'!$B$6:$BE$43,'RevPAR Raw Data'!AT$1,FALSE)</f>
        <v>36.981761142583601</v>
      </c>
      <c r="BF11" s="60">
        <f>VLOOKUP($A11,'RevPAR Raw Data'!$B$6:$BE$43,'RevPAR Raw Data'!AU$1,FALSE)</f>
        <v>56.683918067834398</v>
      </c>
      <c r="BG11" s="60">
        <f>VLOOKUP($A11,'RevPAR Raw Data'!$B$6:$BE$43,'RevPAR Raw Data'!AV$1,FALSE)</f>
        <v>51.042941840571302</v>
      </c>
      <c r="BH11" s="60">
        <f>VLOOKUP($A11,'RevPAR Raw Data'!$B$6:$BE$43,'RevPAR Raw Data'!AW$1,FALSE)</f>
        <v>48.5995493861599</v>
      </c>
      <c r="BI11" s="60">
        <f>VLOOKUP($A11,'RevPAR Raw Data'!$B$6:$BE$43,'RevPAR Raw Data'!AX$1,FALSE)</f>
        <v>49.4898837726507</v>
      </c>
      <c r="BJ11" s="61">
        <f>VLOOKUP($A11,'RevPAR Raw Data'!$B$6:$BE$43,'RevPAR Raw Data'!AY$1,FALSE)</f>
        <v>48.824698064499202</v>
      </c>
      <c r="BK11" s="60">
        <f>VLOOKUP($A11,'RevPAR Raw Data'!$B$6:$BE$43,'RevPAR Raw Data'!BA$1,FALSE)</f>
        <v>43.166243157257199</v>
      </c>
      <c r="BL11" s="60">
        <f>VLOOKUP($A11,'RevPAR Raw Data'!$B$6:$BE$43,'RevPAR Raw Data'!BB$1,FALSE)</f>
        <v>36.178337302799903</v>
      </c>
      <c r="BM11" s="61">
        <f>VLOOKUP($A11,'RevPAR Raw Data'!$B$6:$BE$43,'RevPAR Raw Data'!BC$1,FALSE)</f>
        <v>39.342392937357999</v>
      </c>
      <c r="BN11" s="62">
        <f>VLOOKUP($A11,'RevPAR Raw Data'!$B$6:$BE$43,'RevPAR Raw Data'!BE$1,FALSE)</f>
        <v>45.100222669528499</v>
      </c>
    </row>
    <row r="12" spans="1:66" x14ac:dyDescent="0.35">
      <c r="A12" s="76" t="s">
        <v>27</v>
      </c>
      <c r="B12" s="59">
        <f>VLOOKUP($A12,'Occupancy Raw Data'!$B$6:$BE$43,'Occupancy Raw Data'!AG$1,FALSE)</f>
        <v>53.032959326788202</v>
      </c>
      <c r="C12" s="60">
        <f>VLOOKUP($A12,'Occupancy Raw Data'!$B$6:$BE$43,'Occupancy Raw Data'!AH$1,FALSE)</f>
        <v>57.865825151940101</v>
      </c>
      <c r="D12" s="60">
        <f>VLOOKUP($A12,'Occupancy Raw Data'!$B$6:$BE$43,'Occupancy Raw Data'!AI$1,FALSE)</f>
        <v>59.797218326320703</v>
      </c>
      <c r="E12" s="60">
        <f>VLOOKUP($A12,'Occupancy Raw Data'!$B$6:$BE$43,'Occupancy Raw Data'!AJ$1,FALSE)</f>
        <v>61.784128097241698</v>
      </c>
      <c r="F12" s="60">
        <f>VLOOKUP($A12,'Occupancy Raw Data'!$B$6:$BE$43,'Occupancy Raw Data'!AK$1,FALSE)</f>
        <v>61.880551659654003</v>
      </c>
      <c r="G12" s="61">
        <f>VLOOKUP($A12,'Occupancy Raw Data'!$B$6:$BE$43,'Occupancy Raw Data'!AL$1,FALSE)</f>
        <v>58.872136512388899</v>
      </c>
      <c r="H12" s="60">
        <f>VLOOKUP($A12,'Occupancy Raw Data'!$B$6:$BE$43,'Occupancy Raw Data'!AN$1,FALSE)</f>
        <v>73.989013557737195</v>
      </c>
      <c r="I12" s="60">
        <f>VLOOKUP($A12,'Occupancy Raw Data'!$B$6:$BE$43,'Occupancy Raw Data'!AO$1,FALSE)</f>
        <v>77.095021037868094</v>
      </c>
      <c r="J12" s="61">
        <f>VLOOKUP($A12,'Occupancy Raw Data'!$B$6:$BE$43,'Occupancy Raw Data'!AP$1,FALSE)</f>
        <v>75.542017297802701</v>
      </c>
      <c r="K12" s="62">
        <f>VLOOKUP($A12,'Occupancy Raw Data'!$B$6:$BE$43,'Occupancy Raw Data'!AR$1,FALSE)</f>
        <v>63.634959593935697</v>
      </c>
      <c r="M12" s="59">
        <f>VLOOKUP($A12,'Occupancy Raw Data'!$B$6:$BE$43,'Occupancy Raw Data'!AT$1,FALSE)</f>
        <v>15.805133077272499</v>
      </c>
      <c r="N12" s="60">
        <f>VLOOKUP($A12,'Occupancy Raw Data'!$B$6:$BE$43,'Occupancy Raw Data'!AU$1,FALSE)</f>
        <v>19.845234063307299</v>
      </c>
      <c r="O12" s="60">
        <f>VLOOKUP($A12,'Occupancy Raw Data'!$B$6:$BE$43,'Occupancy Raw Data'!AV$1,FALSE)</f>
        <v>18.269174611115499</v>
      </c>
      <c r="P12" s="60">
        <f>VLOOKUP($A12,'Occupancy Raw Data'!$B$6:$BE$43,'Occupancy Raw Data'!AW$1,FALSE)</f>
        <v>19.8023530238241</v>
      </c>
      <c r="Q12" s="60">
        <f>VLOOKUP($A12,'Occupancy Raw Data'!$B$6:$BE$43,'Occupancy Raw Data'!AX$1,FALSE)</f>
        <v>16.920730325506302</v>
      </c>
      <c r="R12" s="61">
        <f>VLOOKUP($A12,'Occupancy Raw Data'!$B$6:$BE$43,'Occupancy Raw Data'!AY$1,FALSE)</f>
        <v>18.152608887055599</v>
      </c>
      <c r="S12" s="60">
        <f>VLOOKUP($A12,'Occupancy Raw Data'!$B$6:$BE$43,'Occupancy Raw Data'!BA$1,FALSE)</f>
        <v>12.1041653011342</v>
      </c>
      <c r="T12" s="60">
        <f>VLOOKUP($A12,'Occupancy Raw Data'!$B$6:$BE$43,'Occupancy Raw Data'!BB$1,FALSE)</f>
        <v>7.1494407145977501</v>
      </c>
      <c r="U12" s="61">
        <f>VLOOKUP($A12,'Occupancy Raw Data'!$B$6:$BE$43,'Occupancy Raw Data'!BC$1,FALSE)</f>
        <v>9.51993889115837</v>
      </c>
      <c r="V12" s="62">
        <f>VLOOKUP($A12,'Occupancy Raw Data'!$B$6:$BE$43,'Occupancy Raw Data'!BE$1,FALSE)</f>
        <v>15.0760746882115</v>
      </c>
      <c r="X12" s="64">
        <f>VLOOKUP($A12,'ADR Raw Data'!$B$6:$BE$43,'ADR Raw Data'!AG$1,FALSE)</f>
        <v>83.307196694214795</v>
      </c>
      <c r="Y12" s="65">
        <f>VLOOKUP($A12,'ADR Raw Data'!$B$6:$BE$43,'ADR Raw Data'!AH$1,FALSE)</f>
        <v>85.0189290042415</v>
      </c>
      <c r="Z12" s="65">
        <f>VLOOKUP($A12,'ADR Raw Data'!$B$6:$BE$43,'ADR Raw Data'!AI$1,FALSE)</f>
        <v>85.725225506963099</v>
      </c>
      <c r="AA12" s="65">
        <f>VLOOKUP($A12,'ADR Raw Data'!$B$6:$BE$43,'ADR Raw Data'!AJ$1,FALSE)</f>
        <v>86.740718846062805</v>
      </c>
      <c r="AB12" s="65">
        <f>VLOOKUP($A12,'ADR Raw Data'!$B$6:$BE$43,'ADR Raw Data'!AK$1,FALSE)</f>
        <v>87.392263669846002</v>
      </c>
      <c r="AC12" s="66">
        <f>VLOOKUP($A12,'ADR Raw Data'!$B$6:$BE$43,'ADR Raw Data'!AL$1,FALSE)</f>
        <v>85.714330567191396</v>
      </c>
      <c r="AD12" s="65">
        <f>VLOOKUP($A12,'ADR Raw Data'!$B$6:$BE$43,'ADR Raw Data'!AN$1,FALSE)</f>
        <v>100.28070965958401</v>
      </c>
      <c r="AE12" s="65">
        <f>VLOOKUP($A12,'ADR Raw Data'!$B$6:$BE$43,'ADR Raw Data'!AO$1,FALSE)</f>
        <v>102.354747773356</v>
      </c>
      <c r="AF12" s="66">
        <f>VLOOKUP($A12,'ADR Raw Data'!$B$6:$BE$43,'ADR Raw Data'!AP$1,FALSE)</f>
        <v>101.339047904539</v>
      </c>
      <c r="AG12" s="67">
        <f>VLOOKUP($A12,'ADR Raw Data'!$B$6:$BE$43,'ADR Raw Data'!AR$1,FALSE)</f>
        <v>91.013855387703401</v>
      </c>
      <c r="AI12" s="59">
        <f>VLOOKUP($A12,'ADR Raw Data'!$B$6:$BE$43,'ADR Raw Data'!AT$1,FALSE)</f>
        <v>17.2019649635902</v>
      </c>
      <c r="AJ12" s="60">
        <f>VLOOKUP($A12,'ADR Raw Data'!$B$6:$BE$43,'ADR Raw Data'!AU$1,FALSE)</f>
        <v>19.0626324137104</v>
      </c>
      <c r="AK12" s="60">
        <f>VLOOKUP($A12,'ADR Raw Data'!$B$6:$BE$43,'ADR Raw Data'!AV$1,FALSE)</f>
        <v>18.578568778789101</v>
      </c>
      <c r="AL12" s="60">
        <f>VLOOKUP($A12,'ADR Raw Data'!$B$6:$BE$43,'ADR Raw Data'!AW$1,FALSE)</f>
        <v>20.300062047270401</v>
      </c>
      <c r="AM12" s="60">
        <f>VLOOKUP($A12,'ADR Raw Data'!$B$6:$BE$43,'ADR Raw Data'!AX$1,FALSE)</f>
        <v>19.2773412429543</v>
      </c>
      <c r="AN12" s="61">
        <f>VLOOKUP($A12,'ADR Raw Data'!$B$6:$BE$43,'ADR Raw Data'!AY$1,FALSE)</f>
        <v>18.9378846276134</v>
      </c>
      <c r="AO12" s="60">
        <f>VLOOKUP($A12,'ADR Raw Data'!$B$6:$BE$43,'ADR Raw Data'!BA$1,FALSE)</f>
        <v>23.127638146429799</v>
      </c>
      <c r="AP12" s="60">
        <f>VLOOKUP($A12,'ADR Raw Data'!$B$6:$BE$43,'ADR Raw Data'!BB$1,FALSE)</f>
        <v>22.0916441347937</v>
      </c>
      <c r="AQ12" s="61">
        <f>VLOOKUP($A12,'ADR Raw Data'!$B$6:$BE$43,'ADR Raw Data'!BC$1,FALSE)</f>
        <v>22.551510367384601</v>
      </c>
      <c r="AR12" s="62">
        <f>VLOOKUP($A12,'ADR Raw Data'!$B$6:$BE$43,'ADR Raw Data'!BE$1,FALSE)</f>
        <v>19.987374743247099</v>
      </c>
      <c r="AT12" s="64">
        <f>VLOOKUP($A12,'RevPAR Raw Data'!$B$6:$BE$43,'RevPAR Raw Data'!AG$1,FALSE)</f>
        <v>44.180271739130397</v>
      </c>
      <c r="AU12" s="65">
        <f>VLOOKUP($A12,'RevPAR Raw Data'!$B$6:$BE$43,'RevPAR Raw Data'!AH$1,FALSE)</f>
        <v>49.196904803646497</v>
      </c>
      <c r="AV12" s="65">
        <f>VLOOKUP($A12,'RevPAR Raw Data'!$B$6:$BE$43,'RevPAR Raw Data'!AI$1,FALSE)</f>
        <v>51.261300257129399</v>
      </c>
      <c r="AW12" s="65">
        <f>VLOOKUP($A12,'RevPAR Raw Data'!$B$6:$BE$43,'RevPAR Raw Data'!AJ$1,FALSE)</f>
        <v>53.591996844319702</v>
      </c>
      <c r="AX12" s="65">
        <f>VLOOKUP($A12,'RevPAR Raw Data'!$B$6:$BE$43,'RevPAR Raw Data'!AK$1,FALSE)</f>
        <v>54.078814866760098</v>
      </c>
      <c r="AY12" s="66">
        <f>VLOOKUP($A12,'RevPAR Raw Data'!$B$6:$BE$43,'RevPAR Raw Data'!AL$1,FALSE)</f>
        <v>50.4618577021972</v>
      </c>
      <c r="AZ12" s="65">
        <f>VLOOKUP($A12,'RevPAR Raw Data'!$B$6:$BE$43,'RevPAR Raw Data'!AN$1,FALSE)</f>
        <v>74.196707865825104</v>
      </c>
      <c r="BA12" s="65">
        <f>VLOOKUP($A12,'RevPAR Raw Data'!$B$6:$BE$43,'RevPAR Raw Data'!AO$1,FALSE)</f>
        <v>78.9104143291257</v>
      </c>
      <c r="BB12" s="66">
        <f>VLOOKUP($A12,'RevPAR Raw Data'!$B$6:$BE$43,'RevPAR Raw Data'!AP$1,FALSE)</f>
        <v>76.553561097475395</v>
      </c>
      <c r="BC12" s="67">
        <f>VLOOKUP($A12,'RevPAR Raw Data'!$B$6:$BE$43,'RevPAR Raw Data'!AR$1,FALSE)</f>
        <v>57.916630100848103</v>
      </c>
      <c r="BE12" s="59">
        <f>VLOOKUP($A12,'RevPAR Raw Data'!$B$6:$BE$43,'RevPAR Raw Data'!AT$1,FALSE)</f>
        <v>35.725891495263902</v>
      </c>
      <c r="BF12" s="60">
        <f>VLOOKUP($A12,'RevPAR Raw Data'!$B$6:$BE$43,'RevPAR Raw Data'!AU$1,FALSE)</f>
        <v>42.690890498146601</v>
      </c>
      <c r="BG12" s="60">
        <f>VLOOKUP($A12,'RevPAR Raw Data'!$B$6:$BE$43,'RevPAR Raw Data'!AV$1,FALSE)</f>
        <v>40.241894560347802</v>
      </c>
      <c r="BH12" s="60">
        <f>VLOOKUP($A12,'RevPAR Raw Data'!$B$6:$BE$43,'RevPAR Raw Data'!AW$1,FALSE)</f>
        <v>44.1223050217504</v>
      </c>
      <c r="BI12" s="60">
        <f>VLOOKUP($A12,'RevPAR Raw Data'!$B$6:$BE$43,'RevPAR Raw Data'!AX$1,FALSE)</f>
        <v>39.459938494108599</v>
      </c>
      <c r="BJ12" s="61">
        <f>VLOOKUP($A12,'RevPAR Raw Data'!$B$6:$BE$43,'RevPAR Raw Data'!AY$1,FALSE)</f>
        <v>40.5282136426015</v>
      </c>
      <c r="BK12" s="60">
        <f>VLOOKUP($A12,'RevPAR Raw Data'!$B$6:$BE$43,'RevPAR Raw Data'!BA$1,FALSE)</f>
        <v>38.0312109990561</v>
      </c>
      <c r="BL12" s="60">
        <f>VLOOKUP($A12,'RevPAR Raw Data'!$B$6:$BE$43,'RevPAR Raw Data'!BB$1,FALSE)</f>
        <v>30.820513849688499</v>
      </c>
      <c r="BM12" s="61">
        <f>VLOOKUP($A12,'RevPAR Raw Data'!$B$6:$BE$43,'RevPAR Raw Data'!BC$1,FALSE)</f>
        <v>34.218339264551297</v>
      </c>
      <c r="BN12" s="62">
        <f>VLOOKUP($A12,'RevPAR Raw Data'!$B$6:$BE$43,'RevPAR Raw Data'!BE$1,FALSE)</f>
        <v>38.076760975963403</v>
      </c>
    </row>
    <row r="13" spans="1:66" x14ac:dyDescent="0.35">
      <c r="A13" s="76" t="s">
        <v>91</v>
      </c>
      <c r="B13" s="59">
        <f>VLOOKUP($A13,'Occupancy Raw Data'!$B$6:$BE$43,'Occupancy Raw Data'!AG$1,FALSE)</f>
        <v>46.293183940242699</v>
      </c>
      <c r="C13" s="60">
        <f>VLOOKUP($A13,'Occupancy Raw Data'!$B$6:$BE$43,'Occupancy Raw Data'!AH$1,FALSE)</f>
        <v>60.609243697478902</v>
      </c>
      <c r="D13" s="60">
        <f>VLOOKUP($A13,'Occupancy Raw Data'!$B$6:$BE$43,'Occupancy Raw Data'!AI$1,FALSE)</f>
        <v>65.770308123249194</v>
      </c>
      <c r="E13" s="60">
        <f>VLOOKUP($A13,'Occupancy Raw Data'!$B$6:$BE$43,'Occupancy Raw Data'!AJ$1,FALSE)</f>
        <v>65.219421101774003</v>
      </c>
      <c r="F13" s="60">
        <f>VLOOKUP($A13,'Occupancy Raw Data'!$B$6:$BE$43,'Occupancy Raw Data'!AK$1,FALSE)</f>
        <v>62.117180205415401</v>
      </c>
      <c r="G13" s="61">
        <f>VLOOKUP($A13,'Occupancy Raw Data'!$B$6:$BE$43,'Occupancy Raw Data'!AL$1,FALSE)</f>
        <v>60.001867413632098</v>
      </c>
      <c r="H13" s="60">
        <f>VLOOKUP($A13,'Occupancy Raw Data'!$B$6:$BE$43,'Occupancy Raw Data'!AN$1,FALSE)</f>
        <v>64.337068160597497</v>
      </c>
      <c r="I13" s="60">
        <f>VLOOKUP($A13,'Occupancy Raw Data'!$B$6:$BE$43,'Occupancy Raw Data'!AO$1,FALSE)</f>
        <v>67.324929971988695</v>
      </c>
      <c r="J13" s="61">
        <f>VLOOKUP($A13,'Occupancy Raw Data'!$B$6:$BE$43,'Occupancy Raw Data'!AP$1,FALSE)</f>
        <v>65.830999066293103</v>
      </c>
      <c r="K13" s="62">
        <f>VLOOKUP($A13,'Occupancy Raw Data'!$B$6:$BE$43,'Occupancy Raw Data'!AR$1,FALSE)</f>
        <v>61.667333600106701</v>
      </c>
      <c r="M13" s="59">
        <f>VLOOKUP($A13,'Occupancy Raw Data'!$B$6:$BE$43,'Occupancy Raw Data'!AT$1,FALSE)</f>
        <v>41.536282269870902</v>
      </c>
      <c r="N13" s="60">
        <f>VLOOKUP($A13,'Occupancy Raw Data'!$B$6:$BE$43,'Occupancy Raw Data'!AU$1,FALSE)</f>
        <v>59.168442295505699</v>
      </c>
      <c r="O13" s="60">
        <f>VLOOKUP($A13,'Occupancy Raw Data'!$B$6:$BE$43,'Occupancy Raw Data'!AV$1,FALSE)</f>
        <v>65.504235957721306</v>
      </c>
      <c r="P13" s="60">
        <f>VLOOKUP($A13,'Occupancy Raw Data'!$B$6:$BE$43,'Occupancy Raw Data'!AW$1,FALSE)</f>
        <v>61.625955114109502</v>
      </c>
      <c r="Q13" s="60">
        <f>VLOOKUP($A13,'Occupancy Raw Data'!$B$6:$BE$43,'Occupancy Raw Data'!AX$1,FALSE)</f>
        <v>63.818877043175902</v>
      </c>
      <c r="R13" s="61">
        <f>VLOOKUP($A13,'Occupancy Raw Data'!$B$6:$BE$43,'Occupancy Raw Data'!AY$1,FALSE)</f>
        <v>58.906655869298703</v>
      </c>
      <c r="S13" s="60">
        <f>VLOOKUP($A13,'Occupancy Raw Data'!$B$6:$BE$43,'Occupancy Raw Data'!BA$1,FALSE)</f>
        <v>68.003488210098794</v>
      </c>
      <c r="T13" s="60">
        <f>VLOOKUP($A13,'Occupancy Raw Data'!$B$6:$BE$43,'Occupancy Raw Data'!BB$1,FALSE)</f>
        <v>65.755146356656894</v>
      </c>
      <c r="U13" s="61">
        <f>VLOOKUP($A13,'Occupancy Raw Data'!$B$6:$BE$43,'Occupancy Raw Data'!BC$1,FALSE)</f>
        <v>66.846238151194299</v>
      </c>
      <c r="V13" s="62">
        <f>VLOOKUP($A13,'Occupancy Raw Data'!$B$6:$BE$43,'Occupancy Raw Data'!BE$1,FALSE)</f>
        <v>61.247002117438399</v>
      </c>
      <c r="X13" s="64">
        <f>VLOOKUP($A13,'ADR Raw Data'!$B$6:$BE$43,'ADR Raw Data'!AG$1,FALSE)</f>
        <v>98.877505546591294</v>
      </c>
      <c r="Y13" s="65">
        <f>VLOOKUP($A13,'ADR Raw Data'!$B$6:$BE$43,'ADR Raw Data'!AH$1,FALSE)</f>
        <v>110.726330444829</v>
      </c>
      <c r="Z13" s="65">
        <f>VLOOKUP($A13,'ADR Raw Data'!$B$6:$BE$43,'ADR Raw Data'!AI$1,FALSE)</f>
        <v>115.017018739352</v>
      </c>
      <c r="AA13" s="65">
        <f>VLOOKUP($A13,'ADR Raw Data'!$B$6:$BE$43,'ADR Raw Data'!AJ$1,FALSE)</f>
        <v>112.82247029348601</v>
      </c>
      <c r="AB13" s="65">
        <f>VLOOKUP($A13,'ADR Raw Data'!$B$6:$BE$43,'ADR Raw Data'!AK$1,FALSE)</f>
        <v>103.563141182217</v>
      </c>
      <c r="AC13" s="66">
        <f>VLOOKUP($A13,'ADR Raw Data'!$B$6:$BE$43,'ADR Raw Data'!AL$1,FALSE)</f>
        <v>108.811163284678</v>
      </c>
      <c r="AD13" s="65">
        <f>VLOOKUP($A13,'ADR Raw Data'!$B$6:$BE$43,'ADR Raw Data'!AN$1,FALSE)</f>
        <v>97.199497133734795</v>
      </c>
      <c r="AE13" s="65">
        <f>VLOOKUP($A13,'ADR Raw Data'!$B$6:$BE$43,'ADR Raw Data'!AO$1,FALSE)</f>
        <v>96.151354621732096</v>
      </c>
      <c r="AF13" s="66">
        <f>VLOOKUP($A13,'ADR Raw Data'!$B$6:$BE$43,'ADR Raw Data'!AP$1,FALSE)</f>
        <v>96.663532905467605</v>
      </c>
      <c r="AG13" s="67">
        <f>VLOOKUP($A13,'ADR Raw Data'!$B$6:$BE$43,'ADR Raw Data'!AR$1,FALSE)</f>
        <v>105.106072958124</v>
      </c>
      <c r="AI13" s="59">
        <f>VLOOKUP($A13,'ADR Raw Data'!$B$6:$BE$43,'ADR Raw Data'!AT$1,FALSE)</f>
        <v>34.087235746216699</v>
      </c>
      <c r="AJ13" s="60">
        <f>VLOOKUP($A13,'ADR Raw Data'!$B$6:$BE$43,'ADR Raw Data'!AU$1,FALSE)</f>
        <v>41.321058163800203</v>
      </c>
      <c r="AK13" s="60">
        <f>VLOOKUP($A13,'ADR Raw Data'!$B$6:$BE$43,'ADR Raw Data'!AV$1,FALSE)</f>
        <v>46.570907568707</v>
      </c>
      <c r="AL13" s="60">
        <f>VLOOKUP($A13,'ADR Raw Data'!$B$6:$BE$43,'ADR Raw Data'!AW$1,FALSE)</f>
        <v>43.4641835711803</v>
      </c>
      <c r="AM13" s="60">
        <f>VLOOKUP($A13,'ADR Raw Data'!$B$6:$BE$43,'ADR Raw Data'!AX$1,FALSE)</f>
        <v>35.796498060510402</v>
      </c>
      <c r="AN13" s="61">
        <f>VLOOKUP($A13,'ADR Raw Data'!$B$6:$BE$43,'ADR Raw Data'!AY$1,FALSE)</f>
        <v>40.909402121124003</v>
      </c>
      <c r="AO13" s="60">
        <f>VLOOKUP($A13,'ADR Raw Data'!$B$6:$BE$43,'ADR Raw Data'!BA$1,FALSE)</f>
        <v>32.655817242987098</v>
      </c>
      <c r="AP13" s="60">
        <f>VLOOKUP($A13,'ADR Raw Data'!$B$6:$BE$43,'ADR Raw Data'!BB$1,FALSE)</f>
        <v>31.267726778058599</v>
      </c>
      <c r="AQ13" s="61">
        <f>VLOOKUP($A13,'ADR Raw Data'!$B$6:$BE$43,'ADR Raw Data'!BC$1,FALSE)</f>
        <v>31.9462772286135</v>
      </c>
      <c r="AR13" s="62">
        <f>VLOOKUP($A13,'ADR Raw Data'!$B$6:$BE$43,'ADR Raw Data'!BE$1,FALSE)</f>
        <v>38.200895218735603</v>
      </c>
      <c r="AT13" s="64">
        <f>VLOOKUP($A13,'RevPAR Raw Data'!$B$6:$BE$43,'RevPAR Raw Data'!AG$1,FALSE)</f>
        <v>45.7735455182072</v>
      </c>
      <c r="AU13" s="65">
        <f>VLOOKUP($A13,'RevPAR Raw Data'!$B$6:$BE$43,'RevPAR Raw Data'!AH$1,FALSE)</f>
        <v>67.110391456582605</v>
      </c>
      <c r="AV13" s="65">
        <f>VLOOKUP($A13,'RevPAR Raw Data'!$B$6:$BE$43,'RevPAR Raw Data'!AI$1,FALSE)</f>
        <v>75.647047619047598</v>
      </c>
      <c r="AW13" s="65">
        <f>VLOOKUP($A13,'RevPAR Raw Data'!$B$6:$BE$43,'RevPAR Raw Data'!AJ$1,FALSE)</f>
        <v>73.582161998132506</v>
      </c>
      <c r="AX13" s="65">
        <f>VLOOKUP($A13,'RevPAR Raw Data'!$B$6:$BE$43,'RevPAR Raw Data'!AK$1,FALSE)</f>
        <v>64.330503034547107</v>
      </c>
      <c r="AY13" s="66">
        <f>VLOOKUP($A13,'RevPAR Raw Data'!$B$6:$BE$43,'RevPAR Raw Data'!AL$1,FALSE)</f>
        <v>65.2887299253034</v>
      </c>
      <c r="AZ13" s="65">
        <f>VLOOKUP($A13,'RevPAR Raw Data'!$B$6:$BE$43,'RevPAR Raw Data'!AN$1,FALSE)</f>
        <v>62.535306722689</v>
      </c>
      <c r="BA13" s="65">
        <f>VLOOKUP($A13,'RevPAR Raw Data'!$B$6:$BE$43,'RevPAR Raw Data'!AO$1,FALSE)</f>
        <v>64.733832166199804</v>
      </c>
      <c r="BB13" s="66">
        <f>VLOOKUP($A13,'RevPAR Raw Data'!$B$6:$BE$43,'RevPAR Raw Data'!AP$1,FALSE)</f>
        <v>63.634569444444402</v>
      </c>
      <c r="BC13" s="67">
        <f>VLOOKUP($A13,'RevPAR Raw Data'!$B$6:$BE$43,'RevPAR Raw Data'!AR$1,FALSE)</f>
        <v>64.816112645057999</v>
      </c>
      <c r="BE13" s="59">
        <f>VLOOKUP($A13,'RevPAR Raw Data'!$B$6:$BE$43,'RevPAR Raw Data'!AT$1,FALSE)</f>
        <v>89.782088473632598</v>
      </c>
      <c r="BF13" s="60">
        <f>VLOOKUP($A13,'RevPAR Raw Data'!$B$6:$BE$43,'RevPAR Raw Data'!AU$1,FALSE)</f>
        <v>124.93852691484599</v>
      </c>
      <c r="BG13" s="60">
        <f>VLOOKUP($A13,'RevPAR Raw Data'!$B$6:$BE$43,'RevPAR Raw Data'!AV$1,FALSE)</f>
        <v>142.581060707886</v>
      </c>
      <c r="BH13" s="60">
        <f>VLOOKUP($A13,'RevPAR Raw Data'!$B$6:$BE$43,'RevPAR Raw Data'!AW$1,FALSE)</f>
        <v>131.87535694357899</v>
      </c>
      <c r="BI13" s="60">
        <f>VLOOKUP($A13,'RevPAR Raw Data'!$B$6:$BE$43,'RevPAR Raw Data'!AX$1,FALSE)</f>
        <v>122.460298186686</v>
      </c>
      <c r="BJ13" s="61">
        <f>VLOOKUP($A13,'RevPAR Raw Data'!$B$6:$BE$43,'RevPAR Raw Data'!AY$1,FALSE)</f>
        <v>123.914418716101</v>
      </c>
      <c r="BK13" s="60">
        <f>VLOOKUP($A13,'RevPAR Raw Data'!$B$6:$BE$43,'RevPAR Raw Data'!BA$1,FALSE)</f>
        <v>122.866400281832</v>
      </c>
      <c r="BL13" s="60">
        <f>VLOOKUP($A13,'RevPAR Raw Data'!$B$6:$BE$43,'RevPAR Raw Data'!BB$1,FALSE)</f>
        <v>117.58301264002699</v>
      </c>
      <c r="BM13" s="61">
        <f>VLOOKUP($A13,'RevPAR Raw Data'!$B$6:$BE$43,'RevPAR Raw Data'!BC$1,FALSE)</f>
        <v>120.14739993648701</v>
      </c>
      <c r="BN13" s="62">
        <f>VLOOKUP($A13,'RevPAR Raw Data'!$B$6:$BE$43,'RevPAR Raw Data'!BE$1,FALSE)</f>
        <v>122.84480043967299</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46.684142934689</v>
      </c>
      <c r="C15" s="60">
        <f>VLOOKUP($A15,'Occupancy Raw Data'!$B$6:$BE$43,'Occupancy Raw Data'!AH$1,FALSE)</f>
        <v>52.331839455584102</v>
      </c>
      <c r="D15" s="60">
        <f>VLOOKUP($A15,'Occupancy Raw Data'!$B$6:$BE$43,'Occupancy Raw Data'!AI$1,FALSE)</f>
        <v>54.827973321006397</v>
      </c>
      <c r="E15" s="60">
        <f>VLOOKUP($A15,'Occupancy Raw Data'!$B$6:$BE$43,'Occupancy Raw Data'!AJ$1,FALSE)</f>
        <v>55.403816945123097</v>
      </c>
      <c r="F15" s="60">
        <f>VLOOKUP($A15,'Occupancy Raw Data'!$B$6:$BE$43,'Occupancy Raw Data'!AK$1,FALSE)</f>
        <v>58.596711351779703</v>
      </c>
      <c r="G15" s="61">
        <f>VLOOKUP($A15,'Occupancy Raw Data'!$B$6:$BE$43,'Occupancy Raw Data'!AL$1,FALSE)</f>
        <v>53.572849752714397</v>
      </c>
      <c r="H15" s="60">
        <f>VLOOKUP($A15,'Occupancy Raw Data'!$B$6:$BE$43,'Occupancy Raw Data'!AN$1,FALSE)</f>
        <v>73.225252591956604</v>
      </c>
      <c r="I15" s="60">
        <f>VLOOKUP($A15,'Occupancy Raw Data'!$B$6:$BE$43,'Occupancy Raw Data'!AO$1,FALSE)</f>
        <v>77.9627550683484</v>
      </c>
      <c r="J15" s="61">
        <f>VLOOKUP($A15,'Occupancy Raw Data'!$B$6:$BE$43,'Occupancy Raw Data'!AP$1,FALSE)</f>
        <v>75.594003830152502</v>
      </c>
      <c r="K15" s="62">
        <f>VLOOKUP($A15,'Occupancy Raw Data'!$B$6:$BE$43,'Occupancy Raw Data'!AR$1,FALSE)</f>
        <v>59.8689856156061</v>
      </c>
      <c r="M15" s="59">
        <f>VLOOKUP($A15,'Occupancy Raw Data'!$B$6:$BE$43,'Occupancy Raw Data'!AT$1,FALSE)</f>
        <v>0.56307289506395197</v>
      </c>
      <c r="N15" s="60">
        <f>VLOOKUP($A15,'Occupancy Raw Data'!$B$6:$BE$43,'Occupancy Raw Data'!AU$1,FALSE)</f>
        <v>10.7158757707637</v>
      </c>
      <c r="O15" s="60">
        <f>VLOOKUP($A15,'Occupancy Raw Data'!$B$6:$BE$43,'Occupancy Raw Data'!AV$1,FALSE)</f>
        <v>11.8082798278213</v>
      </c>
      <c r="P15" s="60">
        <f>VLOOKUP($A15,'Occupancy Raw Data'!$B$6:$BE$43,'Occupancy Raw Data'!AW$1,FALSE)</f>
        <v>9.5254079563175207</v>
      </c>
      <c r="Q15" s="60">
        <f>VLOOKUP($A15,'Occupancy Raw Data'!$B$6:$BE$43,'Occupancy Raw Data'!AX$1,FALSE)</f>
        <v>10.4158230901851</v>
      </c>
      <c r="R15" s="61">
        <f>VLOOKUP($A15,'Occupancy Raw Data'!$B$6:$BE$43,'Occupancy Raw Data'!AY$1,FALSE)</f>
        <v>8.7136994744132199</v>
      </c>
      <c r="S15" s="60">
        <f>VLOOKUP($A15,'Occupancy Raw Data'!$B$6:$BE$43,'Occupancy Raw Data'!BA$1,FALSE)</f>
        <v>3.3632380017689698</v>
      </c>
      <c r="T15" s="60">
        <f>VLOOKUP($A15,'Occupancy Raw Data'!$B$6:$BE$43,'Occupancy Raw Data'!BB$1,FALSE)</f>
        <v>0.72626348995992496</v>
      </c>
      <c r="U15" s="61">
        <f>VLOOKUP($A15,'Occupancy Raw Data'!$B$6:$BE$43,'Occupancy Raw Data'!BC$1,FALSE)</f>
        <v>1.98642358587843</v>
      </c>
      <c r="V15" s="62">
        <f>VLOOKUP($A15,'Occupancy Raw Data'!$B$6:$BE$43,'Occupancy Raw Data'!BE$1,FALSE)</f>
        <v>6.1859106340016199</v>
      </c>
      <c r="X15" s="64">
        <f>VLOOKUP($A15,'ADR Raw Data'!$B$6:$BE$43,'ADR Raw Data'!AG$1,FALSE)</f>
        <v>91.931468744505196</v>
      </c>
      <c r="Y15" s="65">
        <f>VLOOKUP($A15,'ADR Raw Data'!$B$6:$BE$43,'ADR Raw Data'!AH$1,FALSE)</f>
        <v>91.983157305858001</v>
      </c>
      <c r="Z15" s="65">
        <f>VLOOKUP($A15,'ADR Raw Data'!$B$6:$BE$43,'ADR Raw Data'!AI$1,FALSE)</f>
        <v>93.925666862187697</v>
      </c>
      <c r="AA15" s="65">
        <f>VLOOKUP($A15,'ADR Raw Data'!$B$6:$BE$43,'ADR Raw Data'!AJ$1,FALSE)</f>
        <v>94.612957749886704</v>
      </c>
      <c r="AB15" s="65">
        <f>VLOOKUP($A15,'ADR Raw Data'!$B$6:$BE$43,'ADR Raw Data'!AK$1,FALSE)</f>
        <v>97.346380585576895</v>
      </c>
      <c r="AC15" s="66">
        <f>VLOOKUP($A15,'ADR Raw Data'!$B$6:$BE$43,'ADR Raw Data'!AL$1,FALSE)</f>
        <v>94.090995548229102</v>
      </c>
      <c r="AD15" s="65">
        <f>VLOOKUP($A15,'ADR Raw Data'!$B$6:$BE$43,'ADR Raw Data'!AN$1,FALSE)</f>
        <v>123.59971762997699</v>
      </c>
      <c r="AE15" s="65">
        <f>VLOOKUP($A15,'ADR Raw Data'!$B$6:$BE$43,'ADR Raw Data'!AO$1,FALSE)</f>
        <v>130.517998885303</v>
      </c>
      <c r="AF15" s="66">
        <f>VLOOKUP($A15,'ADR Raw Data'!$B$6:$BE$43,'ADR Raw Data'!AP$1,FALSE)</f>
        <v>127.167251029946</v>
      </c>
      <c r="AG15" s="67">
        <f>VLOOKUP($A15,'ADR Raw Data'!$B$6:$BE$43,'ADR Raw Data'!AR$1,FALSE)</f>
        <v>106.03186091526599</v>
      </c>
      <c r="AI15" s="59">
        <f>VLOOKUP($A15,'ADR Raw Data'!$B$6:$BE$43,'ADR Raw Data'!AT$1,FALSE)</f>
        <v>21.696040921103201</v>
      </c>
      <c r="AJ15" s="60">
        <f>VLOOKUP($A15,'ADR Raw Data'!$B$6:$BE$43,'ADR Raw Data'!AU$1,FALSE)</f>
        <v>23.1641438735011</v>
      </c>
      <c r="AK15" s="60">
        <f>VLOOKUP($A15,'ADR Raw Data'!$B$6:$BE$43,'ADR Raw Data'!AV$1,FALSE)</f>
        <v>23.853903579499299</v>
      </c>
      <c r="AL15" s="60">
        <f>VLOOKUP($A15,'ADR Raw Data'!$B$6:$BE$43,'ADR Raw Data'!AW$1,FALSE)</f>
        <v>23.3797764454667</v>
      </c>
      <c r="AM15" s="60">
        <f>VLOOKUP($A15,'ADR Raw Data'!$B$6:$BE$43,'ADR Raw Data'!AX$1,FALSE)</f>
        <v>23.164538373499902</v>
      </c>
      <c r="AN15" s="61">
        <f>VLOOKUP($A15,'ADR Raw Data'!$B$6:$BE$43,'ADR Raw Data'!AY$1,FALSE)</f>
        <v>23.117135851999102</v>
      </c>
      <c r="AO15" s="60">
        <f>VLOOKUP($A15,'ADR Raw Data'!$B$6:$BE$43,'ADR Raw Data'!BA$1,FALSE)</f>
        <v>26.319456284885099</v>
      </c>
      <c r="AP15" s="60">
        <f>VLOOKUP($A15,'ADR Raw Data'!$B$6:$BE$43,'ADR Raw Data'!BB$1,FALSE)</f>
        <v>26.847226564173202</v>
      </c>
      <c r="AQ15" s="61">
        <f>VLOOKUP($A15,'ADR Raw Data'!$B$6:$BE$43,'ADR Raw Data'!BC$1,FALSE)</f>
        <v>26.557210903626999</v>
      </c>
      <c r="AR15" s="62">
        <f>VLOOKUP($A15,'ADR Raw Data'!$B$6:$BE$43,'ADR Raw Data'!BE$1,FALSE)</f>
        <v>24.062840896972201</v>
      </c>
      <c r="AT15" s="64">
        <f>VLOOKUP($A15,'RevPAR Raw Data'!$B$6:$BE$43,'RevPAR Raw Data'!AG$1,FALSE)</f>
        <v>42.9174182706438</v>
      </c>
      <c r="AU15" s="65">
        <f>VLOOKUP($A15,'RevPAR Raw Data'!$B$6:$BE$43,'RevPAR Raw Data'!AH$1,FALSE)</f>
        <v>48.136478207479001</v>
      </c>
      <c r="AV15" s="65">
        <f>VLOOKUP($A15,'RevPAR Raw Data'!$B$6:$BE$43,'RevPAR Raw Data'!AI$1,FALSE)</f>
        <v>51.497539568777597</v>
      </c>
      <c r="AW15" s="65">
        <f>VLOOKUP($A15,'RevPAR Raw Data'!$B$6:$BE$43,'RevPAR Raw Data'!AJ$1,FALSE)</f>
        <v>52.419189918113901</v>
      </c>
      <c r="AX15" s="65">
        <f>VLOOKUP($A15,'RevPAR Raw Data'!$B$6:$BE$43,'RevPAR Raw Data'!AK$1,FALSE)</f>
        <v>57.041777643135397</v>
      </c>
      <c r="AY15" s="66">
        <f>VLOOKUP($A15,'RevPAR Raw Data'!$B$6:$BE$43,'RevPAR Raw Data'!AL$1,FALSE)</f>
        <v>50.407227675885999</v>
      </c>
      <c r="AZ15" s="65">
        <f>VLOOKUP($A15,'RevPAR Raw Data'!$B$6:$BE$43,'RevPAR Raw Data'!AN$1,FALSE)</f>
        <v>90.506205437495794</v>
      </c>
      <c r="BA15" s="65">
        <f>VLOOKUP($A15,'RevPAR Raw Data'!$B$6:$BE$43,'RevPAR Raw Data'!AO$1,FALSE)</f>
        <v>101.755427791058</v>
      </c>
      <c r="BB15" s="66">
        <f>VLOOKUP($A15,'RevPAR Raw Data'!$B$6:$BE$43,'RevPAR Raw Data'!AP$1,FALSE)</f>
        <v>96.130816614277194</v>
      </c>
      <c r="BC15" s="67">
        <f>VLOOKUP($A15,'RevPAR Raw Data'!$B$6:$BE$43,'RevPAR Raw Data'!AR$1,FALSE)</f>
        <v>63.480199559320397</v>
      </c>
      <c r="BE15" s="59">
        <f>VLOOKUP($A15,'RevPAR Raw Data'!$B$6:$BE$43,'RevPAR Raw Data'!AT$1,FALSE)</f>
        <v>22.3812783418959</v>
      </c>
      <c r="BF15" s="60">
        <f>VLOOKUP($A15,'RevPAR Raw Data'!$B$6:$BE$43,'RevPAR Raw Data'!AU$1,FALSE)</f>
        <v>36.362260525110202</v>
      </c>
      <c r="BG15" s="60">
        <f>VLOOKUP($A15,'RevPAR Raw Data'!$B$6:$BE$43,'RevPAR Raw Data'!AV$1,FALSE)</f>
        <v>38.478919091846699</v>
      </c>
      <c r="BH15" s="60">
        <f>VLOOKUP($A15,'RevPAR Raw Data'!$B$6:$BE$43,'RevPAR Raw Data'!AW$1,FALSE)</f>
        <v>35.132203487489903</v>
      </c>
      <c r="BI15" s="60">
        <f>VLOOKUP($A15,'RevPAR Raw Data'!$B$6:$BE$43,'RevPAR Raw Data'!AX$1,FALSE)</f>
        <v>35.993138800326903</v>
      </c>
      <c r="BJ15" s="61">
        <f>VLOOKUP($A15,'RevPAR Raw Data'!$B$6:$BE$43,'RevPAR Raw Data'!AY$1,FALSE)</f>
        <v>33.845193071647302</v>
      </c>
      <c r="BK15" s="60">
        <f>VLOOKUP($A15,'RevPAR Raw Data'!$B$6:$BE$43,'RevPAR Raw Data'!BA$1,FALSE)</f>
        <v>30.5678802422863</v>
      </c>
      <c r="BL15" s="60">
        <f>VLOOKUP($A15,'RevPAR Raw Data'!$B$6:$BE$43,'RevPAR Raw Data'!BB$1,FALSE)</f>
        <v>27.768471658735599</v>
      </c>
      <c r="BM15" s="61">
        <f>VLOOKUP($A15,'RevPAR Raw Data'!$B$6:$BE$43,'RevPAR Raw Data'!BC$1,FALSE)</f>
        <v>29.071173190646601</v>
      </c>
      <c r="BN15" s="62">
        <f>VLOOKUP($A15,'RevPAR Raw Data'!$B$6:$BE$43,'RevPAR Raw Data'!BE$1,FALSE)</f>
        <v>31.737257364862501</v>
      </c>
    </row>
    <row r="16" spans="1:66" x14ac:dyDescent="0.35">
      <c r="A16" s="76" t="s">
        <v>92</v>
      </c>
      <c r="B16" s="59">
        <f>VLOOKUP($A16,'Occupancy Raw Data'!$B$6:$BE$43,'Occupancy Raw Data'!AG$1,FALSE)</f>
        <v>62.165938864628799</v>
      </c>
      <c r="C16" s="60">
        <f>VLOOKUP($A16,'Occupancy Raw Data'!$B$6:$BE$43,'Occupancy Raw Data'!AH$1,FALSE)</f>
        <v>74.292576419213901</v>
      </c>
      <c r="D16" s="60">
        <f>VLOOKUP($A16,'Occupancy Raw Data'!$B$6:$BE$43,'Occupancy Raw Data'!AI$1,FALSE)</f>
        <v>77.873362445414799</v>
      </c>
      <c r="E16" s="60">
        <f>VLOOKUP($A16,'Occupancy Raw Data'!$B$6:$BE$43,'Occupancy Raw Data'!AJ$1,FALSE)</f>
        <v>77.703056768558895</v>
      </c>
      <c r="F16" s="60">
        <f>VLOOKUP($A16,'Occupancy Raw Data'!$B$6:$BE$43,'Occupancy Raw Data'!AK$1,FALSE)</f>
        <v>75.078602620087295</v>
      </c>
      <c r="G16" s="61">
        <f>VLOOKUP($A16,'Occupancy Raw Data'!$B$6:$BE$43,'Occupancy Raw Data'!AL$1,FALSE)</f>
        <v>73.422707423580704</v>
      </c>
      <c r="H16" s="60">
        <f>VLOOKUP($A16,'Occupancy Raw Data'!$B$6:$BE$43,'Occupancy Raw Data'!AN$1,FALSE)</f>
        <v>81.532751091703005</v>
      </c>
      <c r="I16" s="60">
        <f>VLOOKUP($A16,'Occupancy Raw Data'!$B$6:$BE$43,'Occupancy Raw Data'!AO$1,FALSE)</f>
        <v>85.340611353711694</v>
      </c>
      <c r="J16" s="61">
        <f>VLOOKUP($A16,'Occupancy Raw Data'!$B$6:$BE$43,'Occupancy Raw Data'!AP$1,FALSE)</f>
        <v>83.436681222707406</v>
      </c>
      <c r="K16" s="62">
        <f>VLOOKUP($A16,'Occupancy Raw Data'!$B$6:$BE$43,'Occupancy Raw Data'!AR$1,FALSE)</f>
        <v>76.283842794759806</v>
      </c>
      <c r="M16" s="59">
        <f>VLOOKUP($A16,'Occupancy Raw Data'!$B$6:$BE$43,'Occupancy Raw Data'!AT$1,FALSE)</f>
        <v>-2.6797921793819999</v>
      </c>
      <c r="N16" s="60">
        <f>VLOOKUP($A16,'Occupancy Raw Data'!$B$6:$BE$43,'Occupancy Raw Data'!AU$1,FALSE)</f>
        <v>5.1028603200098797</v>
      </c>
      <c r="O16" s="60">
        <f>VLOOKUP($A16,'Occupancy Raw Data'!$B$6:$BE$43,'Occupancy Raw Data'!AV$1,FALSE)</f>
        <v>6.1677680538191302</v>
      </c>
      <c r="P16" s="60">
        <f>VLOOKUP($A16,'Occupancy Raw Data'!$B$6:$BE$43,'Occupancy Raw Data'!AW$1,FALSE)</f>
        <v>2.9447497830488798</v>
      </c>
      <c r="Q16" s="60">
        <f>VLOOKUP($A16,'Occupancy Raw Data'!$B$6:$BE$43,'Occupancy Raw Data'!AX$1,FALSE)</f>
        <v>0.76188243567953995</v>
      </c>
      <c r="R16" s="61">
        <f>VLOOKUP($A16,'Occupancy Raw Data'!$B$6:$BE$43,'Occupancy Raw Data'!AY$1,FALSE)</f>
        <v>2.5732064421669101</v>
      </c>
      <c r="S16" s="60">
        <f>VLOOKUP($A16,'Occupancy Raw Data'!$B$6:$BE$43,'Occupancy Raw Data'!BA$1,FALSE)</f>
        <v>0.89160272344104596</v>
      </c>
      <c r="T16" s="60">
        <f>VLOOKUP($A16,'Occupancy Raw Data'!$B$6:$BE$43,'Occupancy Raw Data'!BB$1,FALSE)</f>
        <v>2.05754869705989</v>
      </c>
      <c r="U16" s="61">
        <f>VLOOKUP($A16,'Occupancy Raw Data'!$B$6:$BE$43,'Occupancy Raw Data'!BC$1,FALSE)</f>
        <v>1.4845306068251201</v>
      </c>
      <c r="V16" s="62">
        <f>VLOOKUP($A16,'Occupancy Raw Data'!$B$6:$BE$43,'Occupancy Raw Data'!BE$1,FALSE)</f>
        <v>2.2304894871044598</v>
      </c>
      <c r="X16" s="64">
        <f>VLOOKUP($A16,'ADR Raw Data'!$B$6:$BE$43,'ADR Raw Data'!AG$1,FALSE)</f>
        <v>78.661751566451201</v>
      </c>
      <c r="Y16" s="65">
        <f>VLOOKUP($A16,'ADR Raw Data'!$B$6:$BE$43,'ADR Raw Data'!AH$1,FALSE)</f>
        <v>82.528651031563996</v>
      </c>
      <c r="Z16" s="65">
        <f>VLOOKUP($A16,'ADR Raw Data'!$B$6:$BE$43,'ADR Raw Data'!AI$1,FALSE)</f>
        <v>85.135202534626799</v>
      </c>
      <c r="AA16" s="65">
        <f>VLOOKUP($A16,'ADR Raw Data'!$B$6:$BE$43,'ADR Raw Data'!AJ$1,FALSE)</f>
        <v>84.894595032033195</v>
      </c>
      <c r="AB16" s="65">
        <f>VLOOKUP($A16,'ADR Raw Data'!$B$6:$BE$43,'ADR Raw Data'!AK$1,FALSE)</f>
        <v>82.601365549933107</v>
      </c>
      <c r="AC16" s="66">
        <f>VLOOKUP($A16,'ADR Raw Data'!$B$6:$BE$43,'ADR Raw Data'!AL$1,FALSE)</f>
        <v>82.942397364069905</v>
      </c>
      <c r="AD16" s="65">
        <f>VLOOKUP($A16,'ADR Raw Data'!$B$6:$BE$43,'ADR Raw Data'!AN$1,FALSE)</f>
        <v>93.9694214878688</v>
      </c>
      <c r="AE16" s="65">
        <f>VLOOKUP($A16,'ADR Raw Data'!$B$6:$BE$43,'ADR Raw Data'!AO$1,FALSE)</f>
        <v>96.889017643145806</v>
      </c>
      <c r="AF16" s="66">
        <f>VLOOKUP($A16,'ADR Raw Data'!$B$6:$BE$43,'ADR Raw Data'!AP$1,FALSE)</f>
        <v>95.462530496676607</v>
      </c>
      <c r="AG16" s="67">
        <f>VLOOKUP($A16,'ADR Raw Data'!$B$6:$BE$43,'ADR Raw Data'!AR$1,FALSE)</f>
        <v>86.854996560437598</v>
      </c>
      <c r="AI16" s="59">
        <f>VLOOKUP($A16,'ADR Raw Data'!$B$6:$BE$43,'ADR Raw Data'!AT$1,FALSE)</f>
        <v>16.422250766029499</v>
      </c>
      <c r="AJ16" s="60">
        <f>VLOOKUP($A16,'ADR Raw Data'!$B$6:$BE$43,'ADR Raw Data'!AU$1,FALSE)</f>
        <v>19.6131229413688</v>
      </c>
      <c r="AK16" s="60">
        <f>VLOOKUP($A16,'ADR Raw Data'!$B$6:$BE$43,'ADR Raw Data'!AV$1,FALSE)</f>
        <v>21.307116480212301</v>
      </c>
      <c r="AL16" s="60">
        <f>VLOOKUP($A16,'ADR Raw Data'!$B$6:$BE$43,'ADR Raw Data'!AW$1,FALSE)</f>
        <v>20.210568832923801</v>
      </c>
      <c r="AM16" s="60">
        <f>VLOOKUP($A16,'ADR Raw Data'!$B$6:$BE$43,'ADR Raw Data'!AX$1,FALSE)</f>
        <v>16.228363517370301</v>
      </c>
      <c r="AN16" s="61">
        <f>VLOOKUP($A16,'ADR Raw Data'!$B$6:$BE$43,'ADR Raw Data'!AY$1,FALSE)</f>
        <v>18.900169839097899</v>
      </c>
      <c r="AO16" s="60">
        <f>VLOOKUP($A16,'ADR Raw Data'!$B$6:$BE$43,'ADR Raw Data'!BA$1,FALSE)</f>
        <v>24.007659808601101</v>
      </c>
      <c r="AP16" s="60">
        <f>VLOOKUP($A16,'ADR Raw Data'!$B$6:$BE$43,'ADR Raw Data'!BB$1,FALSE)</f>
        <v>25.158083122604399</v>
      </c>
      <c r="AQ16" s="61">
        <f>VLOOKUP($A16,'ADR Raw Data'!$B$6:$BE$43,'ADR Raw Data'!BC$1,FALSE)</f>
        <v>24.609777595293401</v>
      </c>
      <c r="AR16" s="62">
        <f>VLOOKUP($A16,'ADR Raw Data'!$B$6:$BE$43,'ADR Raw Data'!BE$1,FALSE)</f>
        <v>20.774901989655501</v>
      </c>
      <c r="AT16" s="64">
        <f>VLOOKUP($A16,'RevPAR Raw Data'!$B$6:$BE$43,'RevPAR Raw Data'!AG$1,FALSE)</f>
        <v>48.900816388646199</v>
      </c>
      <c r="AU16" s="65">
        <f>VLOOKUP($A16,'RevPAR Raw Data'!$B$6:$BE$43,'RevPAR Raw Data'!AH$1,FALSE)</f>
        <v>61.312661135371101</v>
      </c>
      <c r="AV16" s="65">
        <f>VLOOKUP($A16,'RevPAR Raw Data'!$B$6:$BE$43,'RevPAR Raw Data'!AI$1,FALSE)</f>
        <v>66.2976448384279</v>
      </c>
      <c r="AW16" s="65">
        <f>VLOOKUP($A16,'RevPAR Raw Data'!$B$6:$BE$43,'RevPAR Raw Data'!AJ$1,FALSE)</f>
        <v>65.965695371178995</v>
      </c>
      <c r="AX16" s="65">
        <f>VLOOKUP($A16,'RevPAR Raw Data'!$B$6:$BE$43,'RevPAR Raw Data'!AK$1,FALSE)</f>
        <v>62.015951000000001</v>
      </c>
      <c r="AY16" s="66">
        <f>VLOOKUP($A16,'RevPAR Raw Data'!$B$6:$BE$43,'RevPAR Raw Data'!AL$1,FALSE)</f>
        <v>60.898553746724801</v>
      </c>
      <c r="AZ16" s="65">
        <f>VLOOKUP($A16,'RevPAR Raw Data'!$B$6:$BE$43,'RevPAR Raw Data'!AN$1,FALSE)</f>
        <v>76.615854524017394</v>
      </c>
      <c r="BA16" s="65">
        <f>VLOOKUP($A16,'RevPAR Raw Data'!$B$6:$BE$43,'RevPAR Raw Data'!AO$1,FALSE)</f>
        <v>82.685679991266298</v>
      </c>
      <c r="BB16" s="66">
        <f>VLOOKUP($A16,'RevPAR Raw Data'!$B$6:$BE$43,'RevPAR Raw Data'!AP$1,FALSE)</f>
        <v>79.650767257641903</v>
      </c>
      <c r="BC16" s="67">
        <f>VLOOKUP($A16,'RevPAR Raw Data'!$B$6:$BE$43,'RevPAR Raw Data'!AR$1,FALSE)</f>
        <v>66.256329035558295</v>
      </c>
      <c r="BE16" s="59">
        <f>VLOOKUP($A16,'RevPAR Raw Data'!$B$6:$BE$43,'RevPAR Raw Data'!AT$1,FALSE)</f>
        <v>13.3023763949409</v>
      </c>
      <c r="BF16" s="60">
        <f>VLOOKUP($A16,'RevPAR Raw Data'!$B$6:$BE$43,'RevPAR Raw Data'!AU$1,FALSE)</f>
        <v>25.716813529468499</v>
      </c>
      <c r="BG16" s="60">
        <f>VLOOKUP($A16,'RevPAR Raw Data'!$B$6:$BE$43,'RevPAR Raw Data'!AV$1,FALSE)</f>
        <v>28.789058057487999</v>
      </c>
      <c r="BH16" s="60">
        <f>VLOOKUP($A16,'RevPAR Raw Data'!$B$6:$BE$43,'RevPAR Raw Data'!AW$1,FALSE)</f>
        <v>23.750469297833099</v>
      </c>
      <c r="BI16" s="60">
        <f>VLOOKUP($A16,'RevPAR Raw Data'!$B$6:$BE$43,'RevPAR Raw Data'!AX$1,FALSE)</f>
        <v>17.113887004286902</v>
      </c>
      <c r="BJ16" s="61">
        <f>VLOOKUP($A16,'RevPAR Raw Data'!$B$6:$BE$43,'RevPAR Raw Data'!AY$1,FALSE)</f>
        <v>21.959716669144999</v>
      </c>
      <c r="BK16" s="60">
        <f>VLOOKUP($A16,'RevPAR Raw Data'!$B$6:$BE$43,'RevPAR Raw Data'!BA$1,FALSE)</f>
        <v>25.113315480730002</v>
      </c>
      <c r="BL16" s="60">
        <f>VLOOKUP($A16,'RevPAR Raw Data'!$B$6:$BE$43,'RevPAR Raw Data'!BB$1,FALSE)</f>
        <v>27.733271631158701</v>
      </c>
      <c r="BM16" s="61">
        <f>VLOOKUP($A16,'RevPAR Raw Data'!$B$6:$BE$43,'RevPAR Raw Data'!BC$1,FALSE)</f>
        <v>26.459647882792201</v>
      </c>
      <c r="BN16" s="62">
        <f>VLOOKUP($A16,'RevPAR Raw Data'!$B$6:$BE$43,'RevPAR Raw Data'!BE$1,FALSE)</f>
        <v>23.468773481595399</v>
      </c>
    </row>
    <row r="17" spans="1:66" x14ac:dyDescent="0.35">
      <c r="A17" s="78" t="s">
        <v>32</v>
      </c>
      <c r="B17" s="59">
        <f>VLOOKUP($A17,'Occupancy Raw Data'!$B$6:$BE$43,'Occupancy Raw Data'!AG$1,FALSE)</f>
        <v>50.560283687943198</v>
      </c>
      <c r="C17" s="60">
        <f>VLOOKUP($A17,'Occupancy Raw Data'!$B$6:$BE$43,'Occupancy Raw Data'!AH$1,FALSE)</f>
        <v>57.223404255319103</v>
      </c>
      <c r="D17" s="60">
        <f>VLOOKUP($A17,'Occupancy Raw Data'!$B$6:$BE$43,'Occupancy Raw Data'!AI$1,FALSE)</f>
        <v>59.439716312056703</v>
      </c>
      <c r="E17" s="60">
        <f>VLOOKUP($A17,'Occupancy Raw Data'!$B$6:$BE$43,'Occupancy Raw Data'!AJ$1,FALSE)</f>
        <v>61.347517730496399</v>
      </c>
      <c r="F17" s="60">
        <f>VLOOKUP($A17,'Occupancy Raw Data'!$B$6:$BE$43,'Occupancy Raw Data'!AK$1,FALSE)</f>
        <v>63.723404255319103</v>
      </c>
      <c r="G17" s="61">
        <f>VLOOKUP($A17,'Occupancy Raw Data'!$B$6:$BE$43,'Occupancy Raw Data'!AL$1,FALSE)</f>
        <v>58.4588652482269</v>
      </c>
      <c r="H17" s="60">
        <f>VLOOKUP($A17,'Occupancy Raw Data'!$B$6:$BE$43,'Occupancy Raw Data'!AN$1,FALSE)</f>
        <v>72.539007092198503</v>
      </c>
      <c r="I17" s="60">
        <f>VLOOKUP($A17,'Occupancy Raw Data'!$B$6:$BE$43,'Occupancy Raw Data'!AO$1,FALSE)</f>
        <v>76.301418439716301</v>
      </c>
      <c r="J17" s="61">
        <f>VLOOKUP($A17,'Occupancy Raw Data'!$B$6:$BE$43,'Occupancy Raw Data'!AP$1,FALSE)</f>
        <v>74.420212765957402</v>
      </c>
      <c r="K17" s="62">
        <f>VLOOKUP($A17,'Occupancy Raw Data'!$B$6:$BE$43,'Occupancy Raw Data'!AR$1,FALSE)</f>
        <v>63.019250253292803</v>
      </c>
      <c r="M17" s="59">
        <f>VLOOKUP($A17,'Occupancy Raw Data'!$B$6:$BE$43,'Occupancy Raw Data'!AT$1,FALSE)</f>
        <v>-4.4897133656863799</v>
      </c>
      <c r="N17" s="60">
        <f>VLOOKUP($A17,'Occupancy Raw Data'!$B$6:$BE$43,'Occupancy Raw Data'!AU$1,FALSE)</f>
        <v>2.81977136812985</v>
      </c>
      <c r="O17" s="60">
        <f>VLOOKUP($A17,'Occupancy Raw Data'!$B$6:$BE$43,'Occupancy Raw Data'!AV$1,FALSE)</f>
        <v>3.21678363224536</v>
      </c>
      <c r="P17" s="60">
        <f>VLOOKUP($A17,'Occupancy Raw Data'!$B$6:$BE$43,'Occupancy Raw Data'!AW$1,FALSE)</f>
        <v>4.6158492534572897</v>
      </c>
      <c r="Q17" s="60">
        <f>VLOOKUP($A17,'Occupancy Raw Data'!$B$6:$BE$43,'Occupancy Raw Data'!AX$1,FALSE)</f>
        <v>7.3236282194848803</v>
      </c>
      <c r="R17" s="61">
        <f>VLOOKUP($A17,'Occupancy Raw Data'!$B$6:$BE$43,'Occupancy Raw Data'!AY$1,FALSE)</f>
        <v>2.8502451995765199</v>
      </c>
      <c r="S17" s="60">
        <f>VLOOKUP($A17,'Occupancy Raw Data'!$B$6:$BE$43,'Occupancy Raw Data'!BA$1,FALSE)</f>
        <v>2.0774527275263202</v>
      </c>
      <c r="T17" s="60">
        <f>VLOOKUP($A17,'Occupancy Raw Data'!$B$6:$BE$43,'Occupancy Raw Data'!BB$1,FALSE)</f>
        <v>-0.55524068917376501</v>
      </c>
      <c r="U17" s="61">
        <f>VLOOKUP($A17,'Occupancy Raw Data'!$B$6:$BE$43,'Occupancy Raw Data'!BC$1,FALSE)</f>
        <v>0.710651064340445</v>
      </c>
      <c r="V17" s="62">
        <f>VLOOKUP($A17,'Occupancy Raw Data'!$B$6:$BE$43,'Occupancy Raw Data'!BE$1,FALSE)</f>
        <v>2.1182487333071802</v>
      </c>
      <c r="X17" s="64">
        <f>VLOOKUP($A17,'ADR Raw Data'!$B$6:$BE$43,'ADR Raw Data'!AG$1,FALSE)</f>
        <v>69.959629856922405</v>
      </c>
      <c r="Y17" s="65">
        <f>VLOOKUP($A17,'ADR Raw Data'!$B$6:$BE$43,'ADR Raw Data'!AH$1,FALSE)</f>
        <v>73.148466846377801</v>
      </c>
      <c r="Z17" s="65">
        <f>VLOOKUP($A17,'ADR Raw Data'!$B$6:$BE$43,'ADR Raw Data'!AI$1,FALSE)</f>
        <v>75.447155721274299</v>
      </c>
      <c r="AA17" s="65">
        <f>VLOOKUP($A17,'ADR Raw Data'!$B$6:$BE$43,'ADR Raw Data'!AJ$1,FALSE)</f>
        <v>77.104391693641603</v>
      </c>
      <c r="AB17" s="65">
        <f>VLOOKUP($A17,'ADR Raw Data'!$B$6:$BE$43,'ADR Raw Data'!AK$1,FALSE)</f>
        <v>80.461864496382802</v>
      </c>
      <c r="AC17" s="66">
        <f>VLOOKUP($A17,'ADR Raw Data'!$B$6:$BE$43,'ADR Raw Data'!AL$1,FALSE)</f>
        <v>75.489003815497298</v>
      </c>
      <c r="AD17" s="65">
        <f>VLOOKUP($A17,'ADR Raw Data'!$B$6:$BE$43,'ADR Raw Data'!AN$1,FALSE)</f>
        <v>96.954100474188493</v>
      </c>
      <c r="AE17" s="65">
        <f>VLOOKUP($A17,'ADR Raw Data'!$B$6:$BE$43,'ADR Raw Data'!AO$1,FALSE)</f>
        <v>98.909958293442301</v>
      </c>
      <c r="AF17" s="66">
        <f>VLOOKUP($A17,'ADR Raw Data'!$B$6:$BE$43,'ADR Raw Data'!AP$1,FALSE)</f>
        <v>97.956749622376194</v>
      </c>
      <c r="AG17" s="67">
        <f>VLOOKUP($A17,'ADR Raw Data'!$B$6:$BE$43,'ADR Raw Data'!AR$1,FALSE)</f>
        <v>83.0697007186495</v>
      </c>
      <c r="AI17" s="59">
        <f>VLOOKUP($A17,'ADR Raw Data'!$B$6:$BE$43,'ADR Raw Data'!AT$1,FALSE)</f>
        <v>18.054579405804699</v>
      </c>
      <c r="AJ17" s="60">
        <f>VLOOKUP($A17,'ADR Raw Data'!$B$6:$BE$43,'ADR Raw Data'!AU$1,FALSE)</f>
        <v>20.663036240277901</v>
      </c>
      <c r="AK17" s="60">
        <f>VLOOKUP($A17,'ADR Raw Data'!$B$6:$BE$43,'ADR Raw Data'!AV$1,FALSE)</f>
        <v>23.430019705392599</v>
      </c>
      <c r="AL17" s="60">
        <f>VLOOKUP($A17,'ADR Raw Data'!$B$6:$BE$43,'ADR Raw Data'!AW$1,FALSE)</f>
        <v>25.9755437163038</v>
      </c>
      <c r="AM17" s="60">
        <f>VLOOKUP($A17,'ADR Raw Data'!$B$6:$BE$43,'ADR Raw Data'!AX$1,FALSE)</f>
        <v>31.755317880342801</v>
      </c>
      <c r="AN17" s="61">
        <f>VLOOKUP($A17,'ADR Raw Data'!$B$6:$BE$43,'ADR Raw Data'!AY$1,FALSE)</f>
        <v>24.396258299742001</v>
      </c>
      <c r="AO17" s="60">
        <f>VLOOKUP($A17,'ADR Raw Data'!$B$6:$BE$43,'ADR Raw Data'!BA$1,FALSE)</f>
        <v>39.7204930859196</v>
      </c>
      <c r="AP17" s="60">
        <f>VLOOKUP($A17,'ADR Raw Data'!$B$6:$BE$43,'ADR Raw Data'!BB$1,FALSE)</f>
        <v>37.489634561301102</v>
      </c>
      <c r="AQ17" s="61">
        <f>VLOOKUP($A17,'ADR Raw Data'!$B$6:$BE$43,'ADR Raw Data'!BC$1,FALSE)</f>
        <v>38.524191001979702</v>
      </c>
      <c r="AR17" s="62">
        <f>VLOOKUP($A17,'ADR Raw Data'!$B$6:$BE$43,'ADR Raw Data'!BE$1,FALSE)</f>
        <v>29.5618946320205</v>
      </c>
      <c r="AT17" s="64">
        <f>VLOOKUP($A17,'RevPAR Raw Data'!$B$6:$BE$43,'RevPAR Raw Data'!AG$1,FALSE)</f>
        <v>35.371787322694999</v>
      </c>
      <c r="AU17" s="65">
        <f>VLOOKUP($A17,'RevPAR Raw Data'!$B$6:$BE$43,'RevPAR Raw Data'!AH$1,FALSE)</f>
        <v>41.858042890070898</v>
      </c>
      <c r="AV17" s="65">
        <f>VLOOKUP($A17,'RevPAR Raw Data'!$B$6:$BE$43,'RevPAR Raw Data'!AI$1,FALSE)</f>
        <v>44.845575326241097</v>
      </c>
      <c r="AW17" s="65">
        <f>VLOOKUP($A17,'RevPAR Raw Data'!$B$6:$BE$43,'RevPAR Raw Data'!AJ$1,FALSE)</f>
        <v>47.301630365248201</v>
      </c>
      <c r="AX17" s="65">
        <f>VLOOKUP($A17,'RevPAR Raw Data'!$B$6:$BE$43,'RevPAR Raw Data'!AK$1,FALSE)</f>
        <v>51.273039184397099</v>
      </c>
      <c r="AY17" s="66">
        <f>VLOOKUP($A17,'RevPAR Raw Data'!$B$6:$BE$43,'RevPAR Raw Data'!AL$1,FALSE)</f>
        <v>44.1300150177304</v>
      </c>
      <c r="AZ17" s="65">
        <f>VLOOKUP($A17,'RevPAR Raw Data'!$B$6:$BE$43,'RevPAR Raw Data'!AN$1,FALSE)</f>
        <v>70.329541819148901</v>
      </c>
      <c r="BA17" s="65">
        <f>VLOOKUP($A17,'RevPAR Raw Data'!$B$6:$BE$43,'RevPAR Raw Data'!AO$1,FALSE)</f>
        <v>75.469701156028293</v>
      </c>
      <c r="BB17" s="66">
        <f>VLOOKUP($A17,'RevPAR Raw Data'!$B$6:$BE$43,'RevPAR Raw Data'!AP$1,FALSE)</f>
        <v>72.899621487588604</v>
      </c>
      <c r="BC17" s="67">
        <f>VLOOKUP($A17,'RevPAR Raw Data'!$B$6:$BE$43,'RevPAR Raw Data'!AR$1,FALSE)</f>
        <v>52.349902580547102</v>
      </c>
      <c r="BE17" s="59">
        <f>VLOOKUP($A17,'RevPAR Raw Data'!$B$6:$BE$43,'RevPAR Raw Data'!AT$1,FALSE)</f>
        <v>12.7542671754174</v>
      </c>
      <c r="BF17" s="60">
        <f>VLOOKUP($A17,'RevPAR Raw Data'!$B$6:$BE$43,'RevPAR Raw Data'!AU$1,FALSE)</f>
        <v>24.0654579880974</v>
      </c>
      <c r="BG17" s="60">
        <f>VLOOKUP($A17,'RevPAR Raw Data'!$B$6:$BE$43,'RevPAR Raw Data'!AV$1,FALSE)</f>
        <v>27.400496376552901</v>
      </c>
      <c r="BH17" s="60">
        <f>VLOOKUP($A17,'RevPAR Raw Data'!$B$6:$BE$43,'RevPAR Raw Data'!AW$1,FALSE)</f>
        <v>31.790384910471602</v>
      </c>
      <c r="BI17" s="60">
        <f>VLOOKUP($A17,'RevPAR Raw Data'!$B$6:$BE$43,'RevPAR Raw Data'!AX$1,FALSE)</f>
        <v>41.404587521299597</v>
      </c>
      <c r="BJ17" s="61">
        <f>VLOOKUP($A17,'RevPAR Raw Data'!$B$6:$BE$43,'RevPAR Raw Data'!AY$1,FALSE)</f>
        <v>27.9418566803832</v>
      </c>
      <c r="BK17" s="60">
        <f>VLOOKUP($A17,'RevPAR Raw Data'!$B$6:$BE$43,'RevPAR Raw Data'!BA$1,FALSE)</f>
        <v>42.623120280446201</v>
      </c>
      <c r="BL17" s="60">
        <f>VLOOKUP($A17,'RevPAR Raw Data'!$B$6:$BE$43,'RevPAR Raw Data'!BB$1,FALSE)</f>
        <v>36.726236166820399</v>
      </c>
      <c r="BM17" s="61">
        <f>VLOOKUP($A17,'RevPAR Raw Data'!$B$6:$BE$43,'RevPAR Raw Data'!BC$1,FALSE)</f>
        <v>39.508614639704298</v>
      </c>
      <c r="BN17" s="62">
        <f>VLOOKUP($A17,'RevPAR Raw Data'!$B$6:$BE$43,'RevPAR Raw Data'!BE$1,FALSE)</f>
        <v>32.306337823912102</v>
      </c>
    </row>
    <row r="18" spans="1:66" x14ac:dyDescent="0.35">
      <c r="A18" s="78" t="s">
        <v>93</v>
      </c>
      <c r="B18" s="59">
        <f>VLOOKUP($A18,'Occupancy Raw Data'!$B$6:$BE$43,'Occupancy Raw Data'!AG$1,FALSE)</f>
        <v>55.813238459173299</v>
      </c>
      <c r="C18" s="60">
        <f>VLOOKUP($A18,'Occupancy Raw Data'!$B$6:$BE$43,'Occupancy Raw Data'!AH$1,FALSE)</f>
        <v>64.411842220855604</v>
      </c>
      <c r="D18" s="60">
        <f>VLOOKUP($A18,'Occupancy Raw Data'!$B$6:$BE$43,'Occupancy Raw Data'!AI$1,FALSE)</f>
        <v>68.738469647720194</v>
      </c>
      <c r="E18" s="60">
        <f>VLOOKUP($A18,'Occupancy Raw Data'!$B$6:$BE$43,'Occupancy Raw Data'!AJ$1,FALSE)</f>
        <v>68.334358253535896</v>
      </c>
      <c r="F18" s="60">
        <f>VLOOKUP($A18,'Occupancy Raw Data'!$B$6:$BE$43,'Occupancy Raw Data'!AK$1,FALSE)</f>
        <v>69.261178951067293</v>
      </c>
      <c r="G18" s="61">
        <f>VLOOKUP($A18,'Occupancy Raw Data'!$B$6:$BE$43,'Occupancy Raw Data'!AL$1,FALSE)</f>
        <v>65.311734061898704</v>
      </c>
      <c r="H18" s="60">
        <f>VLOOKUP($A18,'Occupancy Raw Data'!$B$6:$BE$43,'Occupancy Raw Data'!AN$1,FALSE)</f>
        <v>76.693314591935305</v>
      </c>
      <c r="I18" s="60">
        <f>VLOOKUP($A18,'Occupancy Raw Data'!$B$6:$BE$43,'Occupancy Raw Data'!AO$1,FALSE)</f>
        <v>80.1897566546604</v>
      </c>
      <c r="J18" s="61">
        <f>VLOOKUP($A18,'Occupancy Raw Data'!$B$6:$BE$43,'Occupancy Raw Data'!AP$1,FALSE)</f>
        <v>78.441535623297895</v>
      </c>
      <c r="K18" s="62">
        <f>VLOOKUP($A18,'Occupancy Raw Data'!$B$6:$BE$43,'Occupancy Raw Data'!AR$1,FALSE)</f>
        <v>69.063082396792197</v>
      </c>
      <c r="M18" s="59">
        <f>VLOOKUP($A18,'Occupancy Raw Data'!$B$6:$BE$43,'Occupancy Raw Data'!AT$1,FALSE)</f>
        <v>0.42587604783340599</v>
      </c>
      <c r="N18" s="60">
        <f>VLOOKUP($A18,'Occupancy Raw Data'!$B$6:$BE$43,'Occupancy Raw Data'!AU$1,FALSE)</f>
        <v>13.028676864419401</v>
      </c>
      <c r="O18" s="60">
        <f>VLOOKUP($A18,'Occupancy Raw Data'!$B$6:$BE$43,'Occupancy Raw Data'!AV$1,FALSE)</f>
        <v>15.996486118170001</v>
      </c>
      <c r="P18" s="60">
        <f>VLOOKUP($A18,'Occupancy Raw Data'!$B$6:$BE$43,'Occupancy Raw Data'!AW$1,FALSE)</f>
        <v>13.0510110081762</v>
      </c>
      <c r="Q18" s="60">
        <f>VLOOKUP($A18,'Occupancy Raw Data'!$B$6:$BE$43,'Occupancy Raw Data'!AX$1,FALSE)</f>
        <v>11.9712552010861</v>
      </c>
      <c r="R18" s="61">
        <f>VLOOKUP($A18,'Occupancy Raw Data'!$B$6:$BE$43,'Occupancy Raw Data'!AY$1,FALSE)</f>
        <v>11.0273132264995</v>
      </c>
      <c r="S18" s="60">
        <f>VLOOKUP($A18,'Occupancy Raw Data'!$B$6:$BE$43,'Occupancy Raw Data'!BA$1,FALSE)</f>
        <v>5.2042357498390803</v>
      </c>
      <c r="T18" s="60">
        <f>VLOOKUP($A18,'Occupancy Raw Data'!$B$6:$BE$43,'Occupancy Raw Data'!BB$1,FALSE)</f>
        <v>1.3945714526561801</v>
      </c>
      <c r="U18" s="61">
        <f>VLOOKUP($A18,'Occupancy Raw Data'!$B$6:$BE$43,'Occupancy Raw Data'!BC$1,FALSE)</f>
        <v>3.2218576674820398</v>
      </c>
      <c r="V18" s="62">
        <f>VLOOKUP($A18,'Occupancy Raw Data'!$B$6:$BE$43,'Occupancy Raw Data'!BE$1,FALSE)</f>
        <v>8.3680223130099094</v>
      </c>
      <c r="X18" s="64">
        <f>VLOOKUP($A18,'ADR Raw Data'!$B$6:$BE$43,'ADR Raw Data'!AG$1,FALSE)</f>
        <v>87.900169268906893</v>
      </c>
      <c r="Y18" s="65">
        <f>VLOOKUP($A18,'ADR Raw Data'!$B$6:$BE$43,'ADR Raw Data'!AH$1,FALSE)</f>
        <v>95.159426152482197</v>
      </c>
      <c r="Z18" s="65">
        <f>VLOOKUP($A18,'ADR Raw Data'!$B$6:$BE$43,'ADR Raw Data'!AI$1,FALSE)</f>
        <v>98.334527222186694</v>
      </c>
      <c r="AA18" s="65">
        <f>VLOOKUP($A18,'ADR Raw Data'!$B$6:$BE$43,'ADR Raw Data'!AJ$1,FALSE)</f>
        <v>97.273077765636003</v>
      </c>
      <c r="AB18" s="65">
        <f>VLOOKUP($A18,'ADR Raw Data'!$B$6:$BE$43,'ADR Raw Data'!AK$1,FALSE)</f>
        <v>93.986092966768098</v>
      </c>
      <c r="AC18" s="66">
        <f>VLOOKUP($A18,'ADR Raw Data'!$B$6:$BE$43,'ADR Raw Data'!AL$1,FALSE)</f>
        <v>94.780446260003998</v>
      </c>
      <c r="AD18" s="65">
        <f>VLOOKUP($A18,'ADR Raw Data'!$B$6:$BE$43,'ADR Raw Data'!AN$1,FALSE)</f>
        <v>107.061761998854</v>
      </c>
      <c r="AE18" s="65">
        <f>VLOOKUP($A18,'ADR Raw Data'!$B$6:$BE$43,'ADR Raw Data'!AO$1,FALSE)</f>
        <v>111.05089829645</v>
      </c>
      <c r="AF18" s="66">
        <f>VLOOKUP($A18,'ADR Raw Data'!$B$6:$BE$43,'ADR Raw Data'!AP$1,FALSE)</f>
        <v>109.10078294881799</v>
      </c>
      <c r="AG18" s="67">
        <f>VLOOKUP($A18,'ADR Raw Data'!$B$6:$BE$43,'ADR Raw Data'!AR$1,FALSE)</f>
        <v>99.427552366414901</v>
      </c>
      <c r="AI18" s="59">
        <f>VLOOKUP($A18,'ADR Raw Data'!$B$6:$BE$43,'ADR Raw Data'!AT$1,FALSE)</f>
        <v>19.530411306109301</v>
      </c>
      <c r="AJ18" s="60">
        <f>VLOOKUP($A18,'ADR Raw Data'!$B$6:$BE$43,'ADR Raw Data'!AU$1,FALSE)</f>
        <v>27.673815010532699</v>
      </c>
      <c r="AK18" s="60">
        <f>VLOOKUP($A18,'ADR Raw Data'!$B$6:$BE$43,'ADR Raw Data'!AV$1,FALSE)</f>
        <v>29.987574830805698</v>
      </c>
      <c r="AL18" s="60">
        <f>VLOOKUP($A18,'ADR Raw Data'!$B$6:$BE$43,'ADR Raw Data'!AW$1,FALSE)</f>
        <v>27.1450618091</v>
      </c>
      <c r="AM18" s="60">
        <f>VLOOKUP($A18,'ADR Raw Data'!$B$6:$BE$43,'ADR Raw Data'!AX$1,FALSE)</f>
        <v>22.769958679804802</v>
      </c>
      <c r="AN18" s="61">
        <f>VLOOKUP($A18,'ADR Raw Data'!$B$6:$BE$43,'ADR Raw Data'!AY$1,FALSE)</f>
        <v>25.702759715880401</v>
      </c>
      <c r="AO18" s="60">
        <f>VLOOKUP($A18,'ADR Raw Data'!$B$6:$BE$43,'ADR Raw Data'!BA$1,FALSE)</f>
        <v>27.614052567157799</v>
      </c>
      <c r="AP18" s="60">
        <f>VLOOKUP($A18,'ADR Raw Data'!$B$6:$BE$43,'ADR Raw Data'!BB$1,FALSE)</f>
        <v>22.819228450960601</v>
      </c>
      <c r="AQ18" s="61">
        <f>VLOOKUP($A18,'ADR Raw Data'!$B$6:$BE$43,'ADR Raw Data'!BC$1,FALSE)</f>
        <v>24.9875126237609</v>
      </c>
      <c r="AR18" s="62">
        <f>VLOOKUP($A18,'ADR Raw Data'!$B$6:$BE$43,'ADR Raw Data'!BE$1,FALSE)</f>
        <v>25.143396080918599</v>
      </c>
      <c r="AT18" s="64">
        <f>VLOOKUP($A18,'RevPAR Raw Data'!$B$6:$BE$43,'RevPAR Raw Data'!AG$1,FALSE)</f>
        <v>49.059931080071998</v>
      </c>
      <c r="AU18" s="65">
        <f>VLOOKUP($A18,'RevPAR Raw Data'!$B$6:$BE$43,'RevPAR Raw Data'!AH$1,FALSE)</f>
        <v>61.2939394316085</v>
      </c>
      <c r="AV18" s="65">
        <f>VLOOKUP($A18,'RevPAR Raw Data'!$B$6:$BE$43,'RevPAR Raw Data'!AI$1,FALSE)</f>
        <v>67.593649147852005</v>
      </c>
      <c r="AW18" s="65">
        <f>VLOOKUP($A18,'RevPAR Raw Data'!$B$6:$BE$43,'RevPAR Raw Data'!AJ$1,FALSE)</f>
        <v>66.470933444610296</v>
      </c>
      <c r="AX18" s="65">
        <f>VLOOKUP($A18,'RevPAR Raw Data'!$B$6:$BE$43,'RevPAR Raw Data'!AK$1,FALSE)</f>
        <v>65.0958760388298</v>
      </c>
      <c r="AY18" s="66">
        <f>VLOOKUP($A18,'RevPAR Raw Data'!$B$6:$BE$43,'RevPAR Raw Data'!AL$1,FALSE)</f>
        <v>61.902753004014698</v>
      </c>
      <c r="AZ18" s="65">
        <f>VLOOKUP($A18,'RevPAR Raw Data'!$B$6:$BE$43,'RevPAR Raw Data'!AN$1,FALSE)</f>
        <v>82.109213937450505</v>
      </c>
      <c r="BA18" s="65">
        <f>VLOOKUP($A18,'RevPAR Raw Data'!$B$6:$BE$43,'RevPAR Raw Data'!AO$1,FALSE)</f>
        <v>89.0514451067381</v>
      </c>
      <c r="BB18" s="66">
        <f>VLOOKUP($A18,'RevPAR Raw Data'!$B$6:$BE$43,'RevPAR Raw Data'!AP$1,FALSE)</f>
        <v>85.580329522094303</v>
      </c>
      <c r="BC18" s="67">
        <f>VLOOKUP($A18,'RevPAR Raw Data'!$B$6:$BE$43,'RevPAR Raw Data'!AR$1,FALSE)</f>
        <v>68.667732415930899</v>
      </c>
      <c r="BE18" s="59">
        <f>VLOOKUP($A18,'RevPAR Raw Data'!$B$6:$BE$43,'RevPAR Raw Data'!AT$1,FALSE)</f>
        <v>20.039462697738699</v>
      </c>
      <c r="BF18" s="60">
        <f>VLOOKUP($A18,'RevPAR Raw Data'!$B$6:$BE$43,'RevPAR Raw Data'!AU$1,FALSE)</f>
        <v>44.308023808731697</v>
      </c>
      <c r="BG18" s="60">
        <f>VLOOKUP($A18,'RevPAR Raw Data'!$B$6:$BE$43,'RevPAR Raw Data'!AV$1,FALSE)</f>
        <v>50.781019193961399</v>
      </c>
      <c r="BH18" s="60">
        <f>VLOOKUP($A18,'RevPAR Raw Data'!$B$6:$BE$43,'RevPAR Raw Data'!AW$1,FALSE)</f>
        <v>43.738777822158198</v>
      </c>
      <c r="BI18" s="60">
        <f>VLOOKUP($A18,'RevPAR Raw Data'!$B$6:$BE$43,'RevPAR Raw Data'!AX$1,FALSE)</f>
        <v>37.467063743632401</v>
      </c>
      <c r="BJ18" s="61">
        <f>VLOOKUP($A18,'RevPAR Raw Data'!$B$6:$BE$43,'RevPAR Raw Data'!AY$1,FALSE)</f>
        <v>39.5643967641046</v>
      </c>
      <c r="BK18" s="60">
        <f>VLOOKUP($A18,'RevPAR Raw Data'!$B$6:$BE$43,'RevPAR Raw Data'!BA$1,FALSE)</f>
        <v>34.255388712676201</v>
      </c>
      <c r="BL18" s="60">
        <f>VLOOKUP($A18,'RevPAR Raw Data'!$B$6:$BE$43,'RevPAR Raw Data'!BB$1,FALSE)</f>
        <v>24.5320303493103</v>
      </c>
      <c r="BM18" s="61">
        <f>VLOOKUP($A18,'RevPAR Raw Data'!$B$6:$BE$43,'RevPAR Raw Data'!BC$1,FALSE)</f>
        <v>29.014432382624701</v>
      </c>
      <c r="BN18" s="62">
        <f>VLOOKUP($A18,'RevPAR Raw Data'!$B$6:$BE$43,'RevPAR Raw Data'!BE$1,FALSE)</f>
        <v>35.615423388228201</v>
      </c>
    </row>
    <row r="19" spans="1:66" x14ac:dyDescent="0.35">
      <c r="A19" s="78" t="s">
        <v>94</v>
      </c>
      <c r="B19" s="59">
        <f>VLOOKUP($A19,'Occupancy Raw Data'!$B$6:$BE$43,'Occupancy Raw Data'!AG$1,FALSE)</f>
        <v>42.106142567722799</v>
      </c>
      <c r="C19" s="60">
        <f>VLOOKUP($A19,'Occupancy Raw Data'!$B$6:$BE$43,'Occupancy Raw Data'!AH$1,FALSE)</f>
        <v>43.929488919985701</v>
      </c>
      <c r="D19" s="60">
        <f>VLOOKUP($A19,'Occupancy Raw Data'!$B$6:$BE$43,'Occupancy Raw Data'!AI$1,FALSE)</f>
        <v>46.126264301110901</v>
      </c>
      <c r="E19" s="60">
        <f>VLOOKUP($A19,'Occupancy Raw Data'!$B$6:$BE$43,'Occupancy Raw Data'!AJ$1,FALSE)</f>
        <v>45.950091195489897</v>
      </c>
      <c r="F19" s="60">
        <f>VLOOKUP($A19,'Occupancy Raw Data'!$B$6:$BE$43,'Occupancy Raw Data'!AK$1,FALSE)</f>
        <v>52.358646990548799</v>
      </c>
      <c r="G19" s="61">
        <f>VLOOKUP($A19,'Occupancy Raw Data'!$B$6:$BE$43,'Occupancy Raw Data'!AL$1,FALSE)</f>
        <v>46.103566706305898</v>
      </c>
      <c r="H19" s="60">
        <f>VLOOKUP($A19,'Occupancy Raw Data'!$B$6:$BE$43,'Occupancy Raw Data'!AN$1,FALSE)</f>
        <v>74.8590615155032</v>
      </c>
      <c r="I19" s="60">
        <f>VLOOKUP($A19,'Occupancy Raw Data'!$B$6:$BE$43,'Occupancy Raw Data'!AO$1,FALSE)</f>
        <v>82.214806831371206</v>
      </c>
      <c r="J19" s="61">
        <f>VLOOKUP($A19,'Occupancy Raw Data'!$B$6:$BE$43,'Occupancy Raw Data'!AP$1,FALSE)</f>
        <v>78.536934173437203</v>
      </c>
      <c r="K19" s="62">
        <f>VLOOKUP($A19,'Occupancy Raw Data'!$B$6:$BE$43,'Occupancy Raw Data'!AR$1,FALSE)</f>
        <v>55.390536442352698</v>
      </c>
      <c r="M19" s="59">
        <f>VLOOKUP($A19,'Occupancy Raw Data'!$B$6:$BE$43,'Occupancy Raw Data'!AT$1,FALSE)</f>
        <v>-5.4409756698436098</v>
      </c>
      <c r="N19" s="60">
        <f>VLOOKUP($A19,'Occupancy Raw Data'!$B$6:$BE$43,'Occupancy Raw Data'!AU$1,FALSE)</f>
        <v>5.3312560601219401</v>
      </c>
      <c r="O19" s="60">
        <f>VLOOKUP($A19,'Occupancy Raw Data'!$B$6:$BE$43,'Occupancy Raw Data'!AV$1,FALSE)</f>
        <v>6.4014730310575798</v>
      </c>
      <c r="P19" s="60">
        <f>VLOOKUP($A19,'Occupancy Raw Data'!$B$6:$BE$43,'Occupancy Raw Data'!AW$1,FALSE)</f>
        <v>0.50918656057683298</v>
      </c>
      <c r="Q19" s="60">
        <f>VLOOKUP($A19,'Occupancy Raw Data'!$B$6:$BE$43,'Occupancy Raw Data'!AX$1,FALSE)</f>
        <v>1.8063708948452399</v>
      </c>
      <c r="R19" s="61">
        <f>VLOOKUP($A19,'Occupancy Raw Data'!$B$6:$BE$43,'Occupancy Raw Data'!AY$1,FALSE)</f>
        <v>1.66416697979479</v>
      </c>
      <c r="S19" s="60">
        <f>VLOOKUP($A19,'Occupancy Raw Data'!$B$6:$BE$43,'Occupancy Raw Data'!BA$1,FALSE)</f>
        <v>-6.9414618162460204</v>
      </c>
      <c r="T19" s="60">
        <f>VLOOKUP($A19,'Occupancy Raw Data'!$B$6:$BE$43,'Occupancy Raw Data'!BB$1,FALSE)</f>
        <v>-5.3070008374068802</v>
      </c>
      <c r="U19" s="61">
        <f>VLOOKUP($A19,'Occupancy Raw Data'!$B$6:$BE$43,'Occupancy Raw Data'!BC$1,FALSE)</f>
        <v>-6.0930621970599104</v>
      </c>
      <c r="V19" s="62">
        <f>VLOOKUP($A19,'Occupancy Raw Data'!$B$6:$BE$43,'Occupancy Raw Data'!BE$1,FALSE)</f>
        <v>-1.6307577206997199</v>
      </c>
      <c r="X19" s="64">
        <f>VLOOKUP($A19,'ADR Raw Data'!$B$6:$BE$43,'ADR Raw Data'!AG$1,FALSE)</f>
        <v>105.681892366071</v>
      </c>
      <c r="Y19" s="65">
        <f>VLOOKUP($A19,'ADR Raw Data'!$B$6:$BE$43,'ADR Raw Data'!AH$1,FALSE)</f>
        <v>101.562654870917</v>
      </c>
      <c r="Z19" s="65">
        <f>VLOOKUP($A19,'ADR Raw Data'!$B$6:$BE$43,'ADR Raw Data'!AI$1,FALSE)</f>
        <v>102.885947849921</v>
      </c>
      <c r="AA19" s="65">
        <f>VLOOKUP($A19,'ADR Raw Data'!$B$6:$BE$43,'ADR Raw Data'!AJ$1,FALSE)</f>
        <v>104.92707073522701</v>
      </c>
      <c r="AB19" s="65">
        <f>VLOOKUP($A19,'ADR Raw Data'!$B$6:$BE$43,'ADR Raw Data'!AK$1,FALSE)</f>
        <v>109.131187621724</v>
      </c>
      <c r="AC19" s="66">
        <f>VLOOKUP($A19,'ADR Raw Data'!$B$6:$BE$43,'ADR Raw Data'!AL$1,FALSE)</f>
        <v>104.974262800324</v>
      </c>
      <c r="AD19" s="65">
        <f>VLOOKUP($A19,'ADR Raw Data'!$B$6:$BE$43,'ADR Raw Data'!AN$1,FALSE)</f>
        <v>148.04857182014501</v>
      </c>
      <c r="AE19" s="65">
        <f>VLOOKUP($A19,'ADR Raw Data'!$B$6:$BE$43,'ADR Raw Data'!AO$1,FALSE)</f>
        <v>157.338280603524</v>
      </c>
      <c r="AF19" s="66">
        <f>VLOOKUP($A19,'ADR Raw Data'!$B$6:$BE$43,'ADR Raw Data'!AP$1,FALSE)</f>
        <v>152.91094403509899</v>
      </c>
      <c r="AG19" s="67">
        <f>VLOOKUP($A19,'ADR Raw Data'!$B$6:$BE$43,'ADR Raw Data'!AR$1,FALSE)</f>
        <v>124.43630114376001</v>
      </c>
      <c r="AI19" s="59">
        <f>VLOOKUP($A19,'ADR Raw Data'!$B$6:$BE$43,'ADR Raw Data'!AT$1,FALSE)</f>
        <v>22.601281414366799</v>
      </c>
      <c r="AJ19" s="60">
        <f>VLOOKUP($A19,'ADR Raw Data'!$B$6:$BE$43,'ADR Raw Data'!AU$1,FALSE)</f>
        <v>22.261514022291099</v>
      </c>
      <c r="AK19" s="60">
        <f>VLOOKUP($A19,'ADR Raw Data'!$B$6:$BE$43,'ADR Raw Data'!AV$1,FALSE)</f>
        <v>21.87581728784</v>
      </c>
      <c r="AL19" s="60">
        <f>VLOOKUP($A19,'ADR Raw Data'!$B$6:$BE$43,'ADR Raw Data'!AW$1,FALSE)</f>
        <v>22.154215084842299</v>
      </c>
      <c r="AM19" s="60">
        <f>VLOOKUP($A19,'ADR Raw Data'!$B$6:$BE$43,'ADR Raw Data'!AX$1,FALSE)</f>
        <v>21.143374300669301</v>
      </c>
      <c r="AN19" s="61">
        <f>VLOOKUP($A19,'ADR Raw Data'!$B$6:$BE$43,'ADR Raw Data'!AY$1,FALSE)</f>
        <v>21.9165566581819</v>
      </c>
      <c r="AO19" s="60">
        <f>VLOOKUP($A19,'ADR Raw Data'!$B$6:$BE$43,'ADR Raw Data'!BA$1,FALSE)</f>
        <v>23.1123896064645</v>
      </c>
      <c r="AP19" s="60">
        <f>VLOOKUP($A19,'ADR Raw Data'!$B$6:$BE$43,'ADR Raw Data'!BB$1,FALSE)</f>
        <v>23.594626514400801</v>
      </c>
      <c r="AQ19" s="61">
        <f>VLOOKUP($A19,'ADR Raw Data'!$B$6:$BE$43,'ADR Raw Data'!BC$1,FALSE)</f>
        <v>23.4021246627469</v>
      </c>
      <c r="AR19" s="62">
        <f>VLOOKUP($A19,'ADR Raw Data'!$B$6:$BE$43,'ADR Raw Data'!BE$1,FALSE)</f>
        <v>21.781648719450398</v>
      </c>
      <c r="AT19" s="64">
        <f>VLOOKUP($A19,'RevPAR Raw Data'!$B$6:$BE$43,'RevPAR Raw Data'!AG$1,FALSE)</f>
        <v>44.4985682679253</v>
      </c>
      <c r="AU19" s="65">
        <f>VLOOKUP($A19,'RevPAR Raw Data'!$B$6:$BE$43,'RevPAR Raw Data'!AH$1,FALSE)</f>
        <v>44.615955218362899</v>
      </c>
      <c r="AV19" s="65">
        <f>VLOOKUP($A19,'RevPAR Raw Data'!$B$6:$BE$43,'RevPAR Raw Data'!AI$1,FALSE)</f>
        <v>47.457444233957801</v>
      </c>
      <c r="AW19" s="65">
        <f>VLOOKUP($A19,'RevPAR Raw Data'!$B$6:$BE$43,'RevPAR Raw Data'!AJ$1,FALSE)</f>
        <v>48.214084691593399</v>
      </c>
      <c r="AX19" s="65">
        <f>VLOOKUP($A19,'RevPAR Raw Data'!$B$6:$BE$43,'RevPAR Raw Data'!AK$1,FALSE)</f>
        <v>57.1396132834521</v>
      </c>
      <c r="AY19" s="66">
        <f>VLOOKUP($A19,'RevPAR Raw Data'!$B$6:$BE$43,'RevPAR Raw Data'!AL$1,FALSE)</f>
        <v>48.3968792746006</v>
      </c>
      <c r="AZ19" s="65">
        <f>VLOOKUP($A19,'RevPAR Raw Data'!$B$6:$BE$43,'RevPAR Raw Data'!AN$1,FALSE)</f>
        <v>110.827771451666</v>
      </c>
      <c r="BA19" s="65">
        <f>VLOOKUP($A19,'RevPAR Raw Data'!$B$6:$BE$43,'RevPAR Raw Data'!AO$1,FALSE)</f>
        <v>129.35536346998799</v>
      </c>
      <c r="BB19" s="66">
        <f>VLOOKUP($A19,'RevPAR Raw Data'!$B$6:$BE$43,'RevPAR Raw Data'!AP$1,FALSE)</f>
        <v>120.09156746082699</v>
      </c>
      <c r="BC19" s="67">
        <f>VLOOKUP($A19,'RevPAR Raw Data'!$B$6:$BE$43,'RevPAR Raw Data'!AR$1,FALSE)</f>
        <v>68.925934732550303</v>
      </c>
      <c r="BE19" s="59">
        <f>VLOOKUP($A19,'RevPAR Raw Data'!$B$6:$BE$43,'RevPAR Raw Data'!AT$1,FALSE)</f>
        <v>15.9305755216946</v>
      </c>
      <c r="BF19" s="60">
        <f>VLOOKUP($A19,'RevPAR Raw Data'!$B$6:$BE$43,'RevPAR Raw Data'!AU$1,FALSE)</f>
        <v>28.779588397801401</v>
      </c>
      <c r="BG19" s="60">
        <f>VLOOKUP($A19,'RevPAR Raw Data'!$B$6:$BE$43,'RevPAR Raw Data'!AV$1,FALSE)</f>
        <v>29.677664862902098</v>
      </c>
      <c r="BH19" s="60">
        <f>VLOOKUP($A19,'RevPAR Raw Data'!$B$6:$BE$43,'RevPAR Raw Data'!AW$1,FALSE)</f>
        <v>22.776207931232399</v>
      </c>
      <c r="BI19" s="60">
        <f>VLOOKUP($A19,'RevPAR Raw Data'!$B$6:$BE$43,'RevPAR Raw Data'!AX$1,FALSE)</f>
        <v>23.331672955070001</v>
      </c>
      <c r="BJ19" s="61">
        <f>VLOOKUP($A19,'RevPAR Raw Data'!$B$6:$BE$43,'RevPAR Raw Data'!AY$1,FALSE)</f>
        <v>23.945451736990201</v>
      </c>
      <c r="BK19" s="60">
        <f>VLOOKUP($A19,'RevPAR Raw Data'!$B$6:$BE$43,'RevPAR Raw Data'!BA$1,FALSE)</f>
        <v>14.5665900908637</v>
      </c>
      <c r="BL19" s="60">
        <f>VLOOKUP($A19,'RevPAR Raw Data'!$B$6:$BE$43,'RevPAR Raw Data'!BB$1,FALSE)</f>
        <v>17.035458650291599</v>
      </c>
      <c r="BM19" s="61">
        <f>VLOOKUP($A19,'RevPAR Raw Data'!$B$6:$BE$43,'RevPAR Raw Data'!BC$1,FALSE)</f>
        <v>15.883156454552299</v>
      </c>
      <c r="BN19" s="62">
        <f>VLOOKUP($A19,'RevPAR Raw Data'!$B$6:$BE$43,'RevPAR Raw Data'!BE$1,FALSE)</f>
        <v>19.795685080562599</v>
      </c>
    </row>
    <row r="20" spans="1:66" x14ac:dyDescent="0.35">
      <c r="A20" s="78" t="s">
        <v>29</v>
      </c>
      <c r="B20" s="59">
        <f>VLOOKUP($A20,'Occupancy Raw Data'!$B$6:$BE$43,'Occupancy Raw Data'!AG$1,FALSE)</f>
        <v>31.249147223359198</v>
      </c>
      <c r="C20" s="60">
        <f>VLOOKUP($A20,'Occupancy Raw Data'!$B$6:$BE$43,'Occupancy Raw Data'!AH$1,FALSE)</f>
        <v>34.8137535816618</v>
      </c>
      <c r="D20" s="60">
        <f>VLOOKUP($A20,'Occupancy Raw Data'!$B$6:$BE$43,'Occupancy Raw Data'!AI$1,FALSE)</f>
        <v>35.908718788374898</v>
      </c>
      <c r="E20" s="60">
        <f>VLOOKUP($A20,'Occupancy Raw Data'!$B$6:$BE$43,'Occupancy Raw Data'!AJ$1,FALSE)</f>
        <v>37.784827398007899</v>
      </c>
      <c r="F20" s="60">
        <f>VLOOKUP($A20,'Occupancy Raw Data'!$B$6:$BE$43,'Occupancy Raw Data'!AK$1,FALSE)</f>
        <v>42.775276299631599</v>
      </c>
      <c r="G20" s="61">
        <f>VLOOKUP($A20,'Occupancy Raw Data'!$B$6:$BE$43,'Occupancy Raw Data'!AL$1,FALSE)</f>
        <v>36.506344658207098</v>
      </c>
      <c r="H20" s="60">
        <f>VLOOKUP($A20,'Occupancy Raw Data'!$B$6:$BE$43,'Occupancy Raw Data'!AN$1,FALSE)</f>
        <v>62.013917314776897</v>
      </c>
      <c r="I20" s="60">
        <f>VLOOKUP($A20,'Occupancy Raw Data'!$B$6:$BE$43,'Occupancy Raw Data'!AO$1,FALSE)</f>
        <v>65.070268795197094</v>
      </c>
      <c r="J20" s="61">
        <f>VLOOKUP($A20,'Occupancy Raw Data'!$B$6:$BE$43,'Occupancy Raw Data'!AP$1,FALSE)</f>
        <v>63.542093054986999</v>
      </c>
      <c r="K20" s="62">
        <f>VLOOKUP($A20,'Occupancy Raw Data'!$B$6:$BE$43,'Occupancy Raw Data'!AR$1,FALSE)</f>
        <v>44.230844200144197</v>
      </c>
      <c r="M20" s="59">
        <f>VLOOKUP($A20,'Occupancy Raw Data'!$B$6:$BE$43,'Occupancy Raw Data'!AT$1,FALSE)</f>
        <v>44.8950108809087</v>
      </c>
      <c r="N20" s="60">
        <f>VLOOKUP($A20,'Occupancy Raw Data'!$B$6:$BE$43,'Occupancy Raw Data'!AU$1,FALSE)</f>
        <v>61.4763157089277</v>
      </c>
      <c r="O20" s="60">
        <f>VLOOKUP($A20,'Occupancy Raw Data'!$B$6:$BE$43,'Occupancy Raw Data'!AV$1,FALSE)</f>
        <v>61.357694488631502</v>
      </c>
      <c r="P20" s="60">
        <f>VLOOKUP($A20,'Occupancy Raw Data'!$B$6:$BE$43,'Occupancy Raw Data'!AW$1,FALSE)</f>
        <v>66.345183041861603</v>
      </c>
      <c r="Q20" s="60">
        <f>VLOOKUP($A20,'Occupancy Raw Data'!$B$6:$BE$43,'Occupancy Raw Data'!AX$1,FALSE)</f>
        <v>70.472945252866694</v>
      </c>
      <c r="R20" s="61">
        <f>VLOOKUP($A20,'Occupancy Raw Data'!$B$6:$BE$43,'Occupancy Raw Data'!AY$1,FALSE)</f>
        <v>61.265114823958797</v>
      </c>
      <c r="S20" s="60">
        <f>VLOOKUP($A20,'Occupancy Raw Data'!$B$6:$BE$43,'Occupancy Raw Data'!BA$1,FALSE)</f>
        <v>39.486834737987202</v>
      </c>
      <c r="T20" s="60">
        <f>VLOOKUP($A20,'Occupancy Raw Data'!$B$6:$BE$43,'Occupancy Raw Data'!BB$1,FALSE)</f>
        <v>17.1264838313548</v>
      </c>
      <c r="U20" s="61">
        <f>VLOOKUP($A20,'Occupancy Raw Data'!$B$6:$BE$43,'Occupancy Raw Data'!BC$1,FALSE)</f>
        <v>27.066177864811799</v>
      </c>
      <c r="V20" s="62">
        <f>VLOOKUP($A20,'Occupancy Raw Data'!$B$6:$BE$43,'Occupancy Raw Data'!BE$1,FALSE)</f>
        <v>45.222179461795697</v>
      </c>
      <c r="X20" s="64">
        <f>VLOOKUP($A20,'ADR Raw Data'!$B$6:$BE$43,'ADR Raw Data'!AG$1,FALSE)</f>
        <v>122.080945311647</v>
      </c>
      <c r="Y20" s="65">
        <f>VLOOKUP($A20,'ADR Raw Data'!$B$6:$BE$43,'ADR Raw Data'!AH$1,FALSE)</f>
        <v>113.217973740936</v>
      </c>
      <c r="Z20" s="65">
        <f>VLOOKUP($A20,'ADR Raw Data'!$B$6:$BE$43,'ADR Raw Data'!AI$1,FALSE)</f>
        <v>112.74316899401499</v>
      </c>
      <c r="AA20" s="65">
        <f>VLOOKUP($A20,'ADR Raw Data'!$B$6:$BE$43,'ADR Raw Data'!AJ$1,FALSE)</f>
        <v>113.190132707411</v>
      </c>
      <c r="AB20" s="65">
        <f>VLOOKUP($A20,'ADR Raw Data'!$B$6:$BE$43,'ADR Raw Data'!AK$1,FALSE)</f>
        <v>122.24295295055801</v>
      </c>
      <c r="AC20" s="66">
        <f>VLOOKUP($A20,'ADR Raw Data'!$B$6:$BE$43,'ADR Raw Data'!AL$1,FALSE)</f>
        <v>116.751083889293</v>
      </c>
      <c r="AD20" s="65">
        <f>VLOOKUP($A20,'ADR Raw Data'!$B$6:$BE$43,'ADR Raw Data'!AN$1,FALSE)</f>
        <v>151.32243454345399</v>
      </c>
      <c r="AE20" s="65">
        <f>VLOOKUP($A20,'ADR Raw Data'!$B$6:$BE$43,'ADR Raw Data'!AO$1,FALSE)</f>
        <v>163.48259645627999</v>
      </c>
      <c r="AF20" s="66">
        <f>VLOOKUP($A20,'ADR Raw Data'!$B$6:$BE$43,'ADR Raw Data'!AP$1,FALSE)</f>
        <v>157.54874033712599</v>
      </c>
      <c r="AG20" s="67">
        <f>VLOOKUP($A20,'ADR Raw Data'!$B$6:$BE$43,'ADR Raw Data'!AR$1,FALSE)</f>
        <v>133.496789802461</v>
      </c>
      <c r="AI20" s="59">
        <f>VLOOKUP($A20,'ADR Raw Data'!$B$6:$BE$43,'ADR Raw Data'!AT$1,FALSE)</f>
        <v>20.060568743311698</v>
      </c>
      <c r="AJ20" s="60">
        <f>VLOOKUP($A20,'ADR Raw Data'!$B$6:$BE$43,'ADR Raw Data'!AU$1,FALSE)</f>
        <v>14.7722502987332</v>
      </c>
      <c r="AK20" s="60">
        <f>VLOOKUP($A20,'ADR Raw Data'!$B$6:$BE$43,'ADR Raw Data'!AV$1,FALSE)</f>
        <v>11.8592935786317</v>
      </c>
      <c r="AL20" s="60">
        <f>VLOOKUP($A20,'ADR Raw Data'!$B$6:$BE$43,'ADR Raw Data'!AW$1,FALSE)</f>
        <v>11.3858624275484</v>
      </c>
      <c r="AM20" s="60">
        <f>VLOOKUP($A20,'ADR Raw Data'!$B$6:$BE$43,'ADR Raw Data'!AX$1,FALSE)</f>
        <v>14.324126538152401</v>
      </c>
      <c r="AN20" s="61">
        <f>VLOOKUP($A20,'ADR Raw Data'!$B$6:$BE$43,'ADR Raw Data'!AY$1,FALSE)</f>
        <v>14.373638806991201</v>
      </c>
      <c r="AO20" s="60">
        <f>VLOOKUP($A20,'ADR Raw Data'!$B$6:$BE$43,'ADR Raw Data'!BA$1,FALSE)</f>
        <v>21.116020778369901</v>
      </c>
      <c r="AP20" s="60">
        <f>VLOOKUP($A20,'ADR Raw Data'!$B$6:$BE$43,'ADR Raw Data'!BB$1,FALSE)</f>
        <v>29.9508367263706</v>
      </c>
      <c r="AQ20" s="61">
        <f>VLOOKUP($A20,'ADR Raw Data'!$B$6:$BE$43,'ADR Raw Data'!BC$1,FALSE)</f>
        <v>25.6172816869929</v>
      </c>
      <c r="AR20" s="62">
        <f>VLOOKUP($A20,'ADR Raw Data'!$B$6:$BE$43,'ADR Raw Data'!BE$1,FALSE)</f>
        <v>18.1094214049816</v>
      </c>
      <c r="AT20" s="64">
        <f>VLOOKUP($A20,'RevPAR Raw Data'!$B$6:$BE$43,'RevPAR Raw Data'!AG$1,FALSE)</f>
        <v>38.149254332105301</v>
      </c>
      <c r="AU20" s="65">
        <f>VLOOKUP($A20,'RevPAR Raw Data'!$B$6:$BE$43,'RevPAR Raw Data'!AH$1,FALSE)</f>
        <v>39.415426388320299</v>
      </c>
      <c r="AV20" s="65">
        <f>VLOOKUP($A20,'RevPAR Raw Data'!$B$6:$BE$43,'RevPAR Raw Data'!AI$1,FALSE)</f>
        <v>40.484627507163303</v>
      </c>
      <c r="AW20" s="65">
        <f>VLOOKUP($A20,'RevPAR Raw Data'!$B$6:$BE$43,'RevPAR Raw Data'!AJ$1,FALSE)</f>
        <v>42.768696275071598</v>
      </c>
      <c r="AX20" s="65">
        <f>VLOOKUP($A20,'RevPAR Raw Data'!$B$6:$BE$43,'RevPAR Raw Data'!AK$1,FALSE)</f>
        <v>52.289760881429899</v>
      </c>
      <c r="AY20" s="66">
        <f>VLOOKUP($A20,'RevPAR Raw Data'!$B$6:$BE$43,'RevPAR Raw Data'!AL$1,FALSE)</f>
        <v>42.621553076818103</v>
      </c>
      <c r="AZ20" s="65">
        <f>VLOOKUP($A20,'RevPAR Raw Data'!$B$6:$BE$43,'RevPAR Raw Data'!AN$1,FALSE)</f>
        <v>93.840969436485096</v>
      </c>
      <c r="BA20" s="65">
        <f>VLOOKUP($A20,'RevPAR Raw Data'!$B$6:$BE$43,'RevPAR Raw Data'!AO$1,FALSE)</f>
        <v>106.37856494746801</v>
      </c>
      <c r="BB20" s="66">
        <f>VLOOKUP($A20,'RevPAR Raw Data'!$B$6:$BE$43,'RevPAR Raw Data'!AP$1,FALSE)</f>
        <v>100.109767191977</v>
      </c>
      <c r="BC20" s="67">
        <f>VLOOKUP($A20,'RevPAR Raw Data'!$B$6:$BE$43,'RevPAR Raw Data'!AR$1,FALSE)</f>
        <v>59.046757109720602</v>
      </c>
      <c r="BE20" s="59">
        <f>VLOOKUP($A20,'RevPAR Raw Data'!$B$6:$BE$43,'RevPAR Raw Data'!AT$1,FALSE)</f>
        <v>73.961774144302396</v>
      </c>
      <c r="BF20" s="60">
        <f>VLOOKUP($A20,'RevPAR Raw Data'!$B$6:$BE$43,'RevPAR Raw Data'!AU$1,FALSE)</f>
        <v>85.330001238623197</v>
      </c>
      <c r="BG20" s="60">
        <f>VLOOKUP($A20,'RevPAR Raw Data'!$B$6:$BE$43,'RevPAR Raw Data'!AV$1,FALSE)</f>
        <v>80.4935771897499</v>
      </c>
      <c r="BH20" s="60">
        <f>VLOOKUP($A20,'RevPAR Raw Data'!$B$6:$BE$43,'RevPAR Raw Data'!AW$1,FALSE)</f>
        <v>85.285016737861696</v>
      </c>
      <c r="BI20" s="60">
        <f>VLOOKUP($A20,'RevPAR Raw Data'!$B$6:$BE$43,'RevPAR Raw Data'!AX$1,FALSE)</f>
        <v>94.891705644202602</v>
      </c>
      <c r="BJ20" s="61">
        <f>VLOOKUP($A20,'RevPAR Raw Data'!$B$6:$BE$43,'RevPAR Raw Data'!AY$1,FALSE)</f>
        <v>84.444779950434295</v>
      </c>
      <c r="BK20" s="60">
        <f>VLOOKUP($A20,'RevPAR Raw Data'!$B$6:$BE$43,'RevPAR Raw Data'!BA$1,FALSE)</f>
        <v>68.940903744351104</v>
      </c>
      <c r="BL20" s="60">
        <f>VLOOKUP($A20,'RevPAR Raw Data'!$B$6:$BE$43,'RevPAR Raw Data'!BB$1,FALSE)</f>
        <v>52.206845767022799</v>
      </c>
      <c r="BM20" s="61">
        <f>VLOOKUP($A20,'RevPAR Raw Data'!$B$6:$BE$43,'RevPAR Raw Data'!BC$1,FALSE)</f>
        <v>59.617078577336102</v>
      </c>
      <c r="BN20" s="62">
        <f>VLOOKUP($A20,'RevPAR Raw Data'!$B$6:$BE$43,'RevPAR Raw Data'!BE$1,FALSE)</f>
        <v>71.521075914030902</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40.743464003842398</v>
      </c>
      <c r="C22" s="60">
        <f>VLOOKUP($A22,'Occupancy Raw Data'!$B$6:$BE$43,'Occupancy Raw Data'!AH$1,FALSE)</f>
        <v>51.542607757214903</v>
      </c>
      <c r="D22" s="60">
        <f>VLOOKUP($A22,'Occupancy Raw Data'!$B$6:$BE$43,'Occupancy Raw Data'!AI$1,FALSE)</f>
        <v>53.5510489179334</v>
      </c>
      <c r="E22" s="60">
        <f>VLOOKUP($A22,'Occupancy Raw Data'!$B$6:$BE$43,'Occupancy Raw Data'!AJ$1,FALSE)</f>
        <v>53.842875408438601</v>
      </c>
      <c r="F22" s="60">
        <f>VLOOKUP($A22,'Occupancy Raw Data'!$B$6:$BE$43,'Occupancy Raw Data'!AK$1,FALSE)</f>
        <v>53.933442250319601</v>
      </c>
      <c r="G22" s="61">
        <f>VLOOKUP($A22,'Occupancy Raw Data'!$B$6:$BE$43,'Occupancy Raw Data'!AL$1,FALSE)</f>
        <v>50.725867024288704</v>
      </c>
      <c r="H22" s="60">
        <f>VLOOKUP($A22,'Occupancy Raw Data'!$B$6:$BE$43,'Occupancy Raw Data'!AN$1,FALSE)</f>
        <v>62.811360515224699</v>
      </c>
      <c r="I22" s="60">
        <f>VLOOKUP($A22,'Occupancy Raw Data'!$B$6:$BE$43,'Occupancy Raw Data'!AO$1,FALSE)</f>
        <v>62.108727565468499</v>
      </c>
      <c r="J22" s="61">
        <f>VLOOKUP($A22,'Occupancy Raw Data'!$B$6:$BE$43,'Occupancy Raw Data'!AP$1,FALSE)</f>
        <v>62.460044040346602</v>
      </c>
      <c r="K22" s="62">
        <f>VLOOKUP($A22,'Occupancy Raw Data'!$B$6:$BE$43,'Occupancy Raw Data'!AR$1,FALSE)</f>
        <v>54.080151205702997</v>
      </c>
      <c r="M22" s="59">
        <f>VLOOKUP($A22,'Occupancy Raw Data'!$B$6:$BE$43,'Occupancy Raw Data'!AT$1,FALSE)</f>
        <v>8.6573746441597805</v>
      </c>
      <c r="N22" s="60">
        <f>VLOOKUP($A22,'Occupancy Raw Data'!$B$6:$BE$43,'Occupancy Raw Data'!AU$1,FALSE)</f>
        <v>10.5515802517676</v>
      </c>
      <c r="O22" s="60">
        <f>VLOOKUP($A22,'Occupancy Raw Data'!$B$6:$BE$43,'Occupancy Raw Data'!AV$1,FALSE)</f>
        <v>8.1403947410936404</v>
      </c>
      <c r="P22" s="60">
        <f>VLOOKUP($A22,'Occupancy Raw Data'!$B$6:$BE$43,'Occupancy Raw Data'!AW$1,FALSE)</f>
        <v>8.4625143078664298</v>
      </c>
      <c r="Q22" s="60">
        <f>VLOOKUP($A22,'Occupancy Raw Data'!$B$6:$BE$43,'Occupancy Raw Data'!AX$1,FALSE)</f>
        <v>11.4015972508545</v>
      </c>
      <c r="R22" s="61">
        <f>VLOOKUP($A22,'Occupancy Raw Data'!$B$6:$BE$43,'Occupancy Raw Data'!AY$1,FALSE)</f>
        <v>9.4645154796874404</v>
      </c>
      <c r="S22" s="60">
        <f>VLOOKUP($A22,'Occupancy Raw Data'!$B$6:$BE$43,'Occupancy Raw Data'!BA$1,FALSE)</f>
        <v>10.422003194158901</v>
      </c>
      <c r="T22" s="60">
        <f>VLOOKUP($A22,'Occupancy Raw Data'!$B$6:$BE$43,'Occupancy Raw Data'!BB$1,FALSE)</f>
        <v>2.0404114459923499</v>
      </c>
      <c r="U22" s="61">
        <f>VLOOKUP($A22,'Occupancy Raw Data'!$B$6:$BE$43,'Occupancy Raw Data'!BC$1,FALSE)</f>
        <v>6.0894217576034197</v>
      </c>
      <c r="V22" s="62">
        <f>VLOOKUP($A22,'Occupancy Raw Data'!$B$6:$BE$43,'Occupancy Raw Data'!BE$1,FALSE)</f>
        <v>8.3300355449319206</v>
      </c>
      <c r="X22" s="64">
        <f>VLOOKUP($A22,'ADR Raw Data'!$B$6:$BE$43,'ADR Raw Data'!AG$1,FALSE)</f>
        <v>91.167755017391599</v>
      </c>
      <c r="Y22" s="65">
        <f>VLOOKUP($A22,'ADR Raw Data'!$B$6:$BE$43,'ADR Raw Data'!AH$1,FALSE)</f>
        <v>93.024326645421795</v>
      </c>
      <c r="Z22" s="65">
        <f>VLOOKUP($A22,'ADR Raw Data'!$B$6:$BE$43,'ADR Raw Data'!AI$1,FALSE)</f>
        <v>94.065946941978794</v>
      </c>
      <c r="AA22" s="65">
        <f>VLOOKUP($A22,'ADR Raw Data'!$B$6:$BE$43,'ADR Raw Data'!AJ$1,FALSE)</f>
        <v>94.260805540896996</v>
      </c>
      <c r="AB22" s="65">
        <f>VLOOKUP($A22,'ADR Raw Data'!$B$6:$BE$43,'ADR Raw Data'!AK$1,FALSE)</f>
        <v>96.898663659411895</v>
      </c>
      <c r="AC22" s="66">
        <f>VLOOKUP($A22,'ADR Raw Data'!$B$6:$BE$43,'ADR Raw Data'!AL$1,FALSE)</f>
        <v>94.033584467996604</v>
      </c>
      <c r="AD22" s="65">
        <f>VLOOKUP($A22,'ADR Raw Data'!$B$6:$BE$43,'ADR Raw Data'!AN$1,FALSE)</f>
        <v>113.13660659121101</v>
      </c>
      <c r="AE22" s="65">
        <f>VLOOKUP($A22,'ADR Raw Data'!$B$6:$BE$43,'ADR Raw Data'!AO$1,FALSE)</f>
        <v>114.126993967061</v>
      </c>
      <c r="AF22" s="66">
        <f>VLOOKUP($A22,'ADR Raw Data'!$B$6:$BE$43,'ADR Raw Data'!AP$1,FALSE)</f>
        <v>113.629014983296</v>
      </c>
      <c r="AG22" s="67">
        <f>VLOOKUP($A22,'ADR Raw Data'!$B$6:$BE$43,'ADR Raw Data'!AR$1,FALSE)</f>
        <v>100.503020409599</v>
      </c>
      <c r="AH22" s="94"/>
      <c r="AI22" s="59">
        <f>VLOOKUP($A22,'ADR Raw Data'!$B$6:$BE$43,'ADR Raw Data'!AT$1,FALSE)</f>
        <v>16.984386700236701</v>
      </c>
      <c r="AJ22" s="60">
        <f>VLOOKUP($A22,'ADR Raw Data'!$B$6:$BE$43,'ADR Raw Data'!AU$1,FALSE)</f>
        <v>18.143168370546601</v>
      </c>
      <c r="AK22" s="60">
        <f>VLOOKUP($A22,'ADR Raw Data'!$B$6:$BE$43,'ADR Raw Data'!AV$1,FALSE)</f>
        <v>18.903114099243499</v>
      </c>
      <c r="AL22" s="60">
        <f>VLOOKUP($A22,'ADR Raw Data'!$B$6:$BE$43,'ADR Raw Data'!AW$1,FALSE)</f>
        <v>19.308052088127798</v>
      </c>
      <c r="AM22" s="60">
        <f>VLOOKUP($A22,'ADR Raw Data'!$B$6:$BE$43,'ADR Raw Data'!AX$1,FALSE)</f>
        <v>20.9471036401177</v>
      </c>
      <c r="AN22" s="61">
        <f>VLOOKUP($A22,'ADR Raw Data'!$B$6:$BE$43,'ADR Raw Data'!AY$1,FALSE)</f>
        <v>18.980090074785199</v>
      </c>
      <c r="AO22" s="60">
        <f>VLOOKUP($A22,'ADR Raw Data'!$B$6:$BE$43,'ADR Raw Data'!BA$1,FALSE)</f>
        <v>26.9937507454136</v>
      </c>
      <c r="AP22" s="60">
        <f>VLOOKUP($A22,'ADR Raw Data'!$B$6:$BE$43,'ADR Raw Data'!BB$1,FALSE)</f>
        <v>24.065703863110201</v>
      </c>
      <c r="AQ22" s="61">
        <f>VLOOKUP($A22,'ADR Raw Data'!$B$6:$BE$43,'ADR Raw Data'!BC$1,FALSE)</f>
        <v>25.435212585737499</v>
      </c>
      <c r="AR22" s="62">
        <f>VLOOKUP($A22,'ADR Raw Data'!$B$6:$BE$43,'ADR Raw Data'!BE$1,FALSE)</f>
        <v>21.194913853812199</v>
      </c>
      <c r="AT22" s="64">
        <f>VLOOKUP($A22,'RevPAR Raw Data'!$B$6:$BE$43,'RevPAR Raw Data'!AG$1,FALSE)</f>
        <v>37.1449014486222</v>
      </c>
      <c r="AU22" s="65">
        <f>VLOOKUP($A22,'RevPAR Raw Data'!$B$6:$BE$43,'RevPAR Raw Data'!AH$1,FALSE)</f>
        <v>47.947163801640102</v>
      </c>
      <c r="AV22" s="65">
        <f>VLOOKUP($A22,'RevPAR Raw Data'!$B$6:$BE$43,'RevPAR Raw Data'!AI$1,FALSE)</f>
        <v>50.373301262016298</v>
      </c>
      <c r="AW22" s="65">
        <f>VLOOKUP($A22,'RevPAR Raw Data'!$B$6:$BE$43,'RevPAR Raw Data'!AJ$1,FALSE)</f>
        <v>50.752728086375903</v>
      </c>
      <c r="AX22" s="65">
        <f>VLOOKUP($A22,'RevPAR Raw Data'!$B$6:$BE$43,'RevPAR Raw Data'!AK$1,FALSE)</f>
        <v>52.260784806080402</v>
      </c>
      <c r="AY22" s="66">
        <f>VLOOKUP($A22,'RevPAR Raw Data'!$B$6:$BE$43,'RevPAR Raw Data'!AL$1,FALSE)</f>
        <v>47.699351015408197</v>
      </c>
      <c r="AZ22" s="65">
        <f>VLOOKUP($A22,'RevPAR Raw Data'!$B$6:$BE$43,'RevPAR Raw Data'!AN$1,FALSE)</f>
        <v>71.062641840696998</v>
      </c>
      <c r="BA22" s="65">
        <f>VLOOKUP($A22,'RevPAR Raw Data'!$B$6:$BE$43,'RevPAR Raw Data'!AO$1,FALSE)</f>
        <v>70.8828237616612</v>
      </c>
      <c r="BB22" s="66">
        <f>VLOOKUP($A22,'RevPAR Raw Data'!$B$6:$BE$43,'RevPAR Raw Data'!AP$1,FALSE)</f>
        <v>70.972732801179106</v>
      </c>
      <c r="BC22" s="67">
        <f>VLOOKUP($A22,'RevPAR Raw Data'!$B$6:$BE$43,'RevPAR Raw Data'!AR$1,FALSE)</f>
        <v>54.352185403810203</v>
      </c>
      <c r="BE22" s="59">
        <f>VLOOKUP($A22,'RevPAR Raw Data'!$B$6:$BE$43,'RevPAR Raw Data'!AT$1,FALSE)</f>
        <v>27.112163332048802</v>
      </c>
      <c r="BF22" s="60">
        <f>VLOOKUP($A22,'RevPAR Raw Data'!$B$6:$BE$43,'RevPAR Raw Data'!AU$1,FALSE)</f>
        <v>30.609139593145802</v>
      </c>
      <c r="BG22" s="60">
        <f>VLOOKUP($A22,'RevPAR Raw Data'!$B$6:$BE$43,'RevPAR Raw Data'!AV$1,FALSE)</f>
        <v>28.5822969463748</v>
      </c>
      <c r="BH22" s="60">
        <f>VLOOKUP($A22,'RevPAR Raw Data'!$B$6:$BE$43,'RevPAR Raw Data'!AW$1,FALSE)</f>
        <v>29.404513066522298</v>
      </c>
      <c r="BI22" s="60">
        <f>VLOOKUP($A22,'RevPAR Raw Data'!$B$6:$BE$43,'RevPAR Raw Data'!AX$1,FALSE)</f>
        <v>34.737005283737503</v>
      </c>
      <c r="BJ22" s="61">
        <f>VLOOKUP($A22,'RevPAR Raw Data'!$B$6:$BE$43,'RevPAR Raw Data'!AY$1,FALSE)</f>
        <v>30.2409791176593</v>
      </c>
      <c r="BK22" s="60">
        <f>VLOOKUP($A22,'RevPAR Raw Data'!$B$6:$BE$43,'RevPAR Raw Data'!BA$1,FALSE)</f>
        <v>40.229043504482803</v>
      </c>
      <c r="BL22" s="60">
        <f>VLOOKUP($A22,'RevPAR Raw Data'!$B$6:$BE$43,'RevPAR Raw Data'!BB$1,FALSE)</f>
        <v>26.597154685284</v>
      </c>
      <c r="BM22" s="61">
        <f>VLOOKUP($A22,'RevPAR Raw Data'!$B$6:$BE$43,'RevPAR Raw Data'!BC$1,FALSE)</f>
        <v>33.073491712629497</v>
      </c>
      <c r="BN22" s="62">
        <f>VLOOKUP($A22,'RevPAR Raw Data'!$B$6:$BE$43,'RevPAR Raw Data'!BE$1,FALSE)</f>
        <v>31.2904932564844</v>
      </c>
    </row>
    <row r="23" spans="1:66" x14ac:dyDescent="0.35">
      <c r="A23" s="78" t="s">
        <v>71</v>
      </c>
      <c r="B23" s="59">
        <f>VLOOKUP($A23,'Occupancy Raw Data'!$B$6:$BE$43,'Occupancy Raw Data'!AG$1,FALSE)</f>
        <v>38.561363993504699</v>
      </c>
      <c r="C23" s="60">
        <f>VLOOKUP($A23,'Occupancy Raw Data'!$B$6:$BE$43,'Occupancy Raw Data'!AH$1,FALSE)</f>
        <v>49.038814100885197</v>
      </c>
      <c r="D23" s="60">
        <f>VLOOKUP($A23,'Occupancy Raw Data'!$B$6:$BE$43,'Occupancy Raw Data'!AI$1,FALSE)</f>
        <v>50.595922634605301</v>
      </c>
      <c r="E23" s="60">
        <f>VLOOKUP($A23,'Occupancy Raw Data'!$B$6:$BE$43,'Occupancy Raw Data'!AJ$1,FALSE)</f>
        <v>50.636434918975397</v>
      </c>
      <c r="F23" s="60">
        <f>VLOOKUP($A23,'Occupancy Raw Data'!$B$6:$BE$43,'Occupancy Raw Data'!AK$1,FALSE)</f>
        <v>50.184265551489801</v>
      </c>
      <c r="G23" s="61">
        <f>VLOOKUP($A23,'Occupancy Raw Data'!$B$6:$BE$43,'Occupancy Raw Data'!AL$1,FALSE)</f>
        <v>47.806627464110797</v>
      </c>
      <c r="H23" s="60">
        <f>VLOOKUP($A23,'Occupancy Raw Data'!$B$6:$BE$43,'Occupancy Raw Data'!AN$1,FALSE)</f>
        <v>57.698640878201701</v>
      </c>
      <c r="I23" s="60">
        <f>VLOOKUP($A23,'Occupancy Raw Data'!$B$6:$BE$43,'Occupancy Raw Data'!AO$1,FALSE)</f>
        <v>58.554626241505403</v>
      </c>
      <c r="J23" s="61">
        <f>VLOOKUP($A23,'Occupancy Raw Data'!$B$6:$BE$43,'Occupancy Raw Data'!AP$1,FALSE)</f>
        <v>58.126633559853602</v>
      </c>
      <c r="K23" s="62">
        <f>VLOOKUP($A23,'Occupancy Raw Data'!$B$6:$BE$43,'Occupancy Raw Data'!AR$1,FALSE)</f>
        <v>50.756919122481897</v>
      </c>
      <c r="M23" s="59">
        <f>VLOOKUP($A23,'Occupancy Raw Data'!$B$6:$BE$43,'Occupancy Raw Data'!AT$1,FALSE)</f>
        <v>6.9885065302057603</v>
      </c>
      <c r="N23" s="60">
        <f>VLOOKUP($A23,'Occupancy Raw Data'!$B$6:$BE$43,'Occupancy Raw Data'!AU$1,FALSE)</f>
        <v>7.05720515049242</v>
      </c>
      <c r="O23" s="60">
        <f>VLOOKUP($A23,'Occupancy Raw Data'!$B$6:$BE$43,'Occupancy Raw Data'!AV$1,FALSE)</f>
        <v>3.8495756261997198</v>
      </c>
      <c r="P23" s="60">
        <f>VLOOKUP($A23,'Occupancy Raw Data'!$B$6:$BE$43,'Occupancy Raw Data'!AW$1,FALSE)</f>
        <v>3.0168363086019601</v>
      </c>
      <c r="Q23" s="60">
        <f>VLOOKUP($A23,'Occupancy Raw Data'!$B$6:$BE$43,'Occupancy Raw Data'!AX$1,FALSE)</f>
        <v>8.6373576983072393</v>
      </c>
      <c r="R23" s="61">
        <f>VLOOKUP($A23,'Occupancy Raw Data'!$B$6:$BE$43,'Occupancy Raw Data'!AY$1,FALSE)</f>
        <v>5.7969052613237499</v>
      </c>
      <c r="S23" s="60">
        <f>VLOOKUP($A23,'Occupancy Raw Data'!$B$6:$BE$43,'Occupancy Raw Data'!BA$1,FALSE)</f>
        <v>7.2378206011425599</v>
      </c>
      <c r="T23" s="60">
        <f>VLOOKUP($A23,'Occupancy Raw Data'!$B$6:$BE$43,'Occupancy Raw Data'!BB$1,FALSE)</f>
        <v>1.87614298741028</v>
      </c>
      <c r="U23" s="61">
        <f>VLOOKUP($A23,'Occupancy Raw Data'!$B$6:$BE$43,'Occupancy Raw Data'!BC$1,FALSE)</f>
        <v>4.4685225383408804</v>
      </c>
      <c r="V23" s="62">
        <f>VLOOKUP($A23,'Occupancy Raw Data'!$B$6:$BE$43,'Occupancy Raw Data'!BE$1,FALSE)</f>
        <v>5.3601804683585801</v>
      </c>
      <c r="X23" s="64">
        <f>VLOOKUP($A23,'ADR Raw Data'!$B$6:$BE$43,'ADR Raw Data'!AG$1,FALSE)</f>
        <v>89.632804020783098</v>
      </c>
      <c r="Y23" s="65">
        <f>VLOOKUP($A23,'ADR Raw Data'!$B$6:$BE$43,'ADR Raw Data'!AH$1,FALSE)</f>
        <v>90.838671224097396</v>
      </c>
      <c r="Z23" s="65">
        <f>VLOOKUP($A23,'ADR Raw Data'!$B$6:$BE$43,'ADR Raw Data'!AI$1,FALSE)</f>
        <v>91.764440283086998</v>
      </c>
      <c r="AA23" s="65">
        <f>VLOOKUP($A23,'ADR Raw Data'!$B$6:$BE$43,'ADR Raw Data'!AJ$1,FALSE)</f>
        <v>91.551552378248601</v>
      </c>
      <c r="AB23" s="65">
        <f>VLOOKUP($A23,'ADR Raw Data'!$B$6:$BE$43,'ADR Raw Data'!AK$1,FALSE)</f>
        <v>93.978155777193294</v>
      </c>
      <c r="AC23" s="66">
        <f>VLOOKUP($A23,'ADR Raw Data'!$B$6:$BE$43,'ADR Raw Data'!AL$1,FALSE)</f>
        <v>91.651294710520403</v>
      </c>
      <c r="AD23" s="65">
        <f>VLOOKUP($A23,'ADR Raw Data'!$B$6:$BE$43,'ADR Raw Data'!AN$1,FALSE)</f>
        <v>106.62403796063499</v>
      </c>
      <c r="AE23" s="65">
        <f>VLOOKUP($A23,'ADR Raw Data'!$B$6:$BE$43,'ADR Raw Data'!AO$1,FALSE)</f>
        <v>108.142253939204</v>
      </c>
      <c r="AF23" s="66">
        <f>VLOOKUP($A23,'ADR Raw Data'!$B$6:$BE$43,'ADR Raw Data'!AP$1,FALSE)</f>
        <v>107.388735344042</v>
      </c>
      <c r="AG23" s="67">
        <f>VLOOKUP($A23,'ADR Raw Data'!$B$6:$BE$43,'ADR Raw Data'!AR$1,FALSE)</f>
        <v>96.803569535838804</v>
      </c>
      <c r="AH23" s="94"/>
      <c r="AI23" s="59">
        <f>VLOOKUP($A23,'ADR Raw Data'!$B$6:$BE$43,'ADR Raw Data'!AT$1,FALSE)</f>
        <v>15.635007647592101</v>
      </c>
      <c r="AJ23" s="60">
        <f>VLOOKUP($A23,'ADR Raw Data'!$B$6:$BE$43,'ADR Raw Data'!AU$1,FALSE)</f>
        <v>15.2983621949524</v>
      </c>
      <c r="AK23" s="60">
        <f>VLOOKUP($A23,'ADR Raw Data'!$B$6:$BE$43,'ADR Raw Data'!AV$1,FALSE)</f>
        <v>15.814444533469301</v>
      </c>
      <c r="AL23" s="60">
        <f>VLOOKUP($A23,'ADR Raw Data'!$B$6:$BE$43,'ADR Raw Data'!AW$1,FALSE)</f>
        <v>16.430915634610699</v>
      </c>
      <c r="AM23" s="60">
        <f>VLOOKUP($A23,'ADR Raw Data'!$B$6:$BE$43,'ADR Raw Data'!AX$1,FALSE)</f>
        <v>17.692633103814401</v>
      </c>
      <c r="AN23" s="61">
        <f>VLOOKUP($A23,'ADR Raw Data'!$B$6:$BE$43,'ADR Raw Data'!AY$1,FALSE)</f>
        <v>16.2142325298841</v>
      </c>
      <c r="AO23" s="60">
        <f>VLOOKUP($A23,'ADR Raw Data'!$B$6:$BE$43,'ADR Raw Data'!BA$1,FALSE)</f>
        <v>22.182196959386701</v>
      </c>
      <c r="AP23" s="60">
        <f>VLOOKUP($A23,'ADR Raw Data'!$B$6:$BE$43,'ADR Raw Data'!BB$1,FALSE)</f>
        <v>20.7928321269039</v>
      </c>
      <c r="AQ23" s="61">
        <f>VLOOKUP($A23,'ADR Raw Data'!$B$6:$BE$43,'ADR Raw Data'!BC$1,FALSE)</f>
        <v>21.433719144222</v>
      </c>
      <c r="AR23" s="62">
        <f>VLOOKUP($A23,'ADR Raw Data'!$B$6:$BE$43,'ADR Raw Data'!BE$1,FALSE)</f>
        <v>18.019998192074102</v>
      </c>
      <c r="AT23" s="64">
        <f>VLOOKUP($A23,'RevPAR Raw Data'!$B$6:$BE$43,'RevPAR Raw Data'!AG$1,FALSE)</f>
        <v>34.5636318160389</v>
      </c>
      <c r="AU23" s="65">
        <f>VLOOKUP($A23,'RevPAR Raw Data'!$B$6:$BE$43,'RevPAR Raw Data'!AH$1,FALSE)</f>
        <v>44.546207113299403</v>
      </c>
      <c r="AV23" s="65">
        <f>VLOOKUP($A23,'RevPAR Raw Data'!$B$6:$BE$43,'RevPAR Raw Data'!AI$1,FALSE)</f>
        <v>46.4290652117093</v>
      </c>
      <c r="AW23" s="65">
        <f>VLOOKUP($A23,'RevPAR Raw Data'!$B$6:$BE$43,'RevPAR Raw Data'!AJ$1,FALSE)</f>
        <v>46.358442237323501</v>
      </c>
      <c r="AX23" s="65">
        <f>VLOOKUP($A23,'RevPAR Raw Data'!$B$6:$BE$43,'RevPAR Raw Data'!AK$1,FALSE)</f>
        <v>47.162247255619398</v>
      </c>
      <c r="AY23" s="66">
        <f>VLOOKUP($A23,'RevPAR Raw Data'!$B$6:$BE$43,'RevPAR Raw Data'!AL$1,FALSE)</f>
        <v>43.815393028292803</v>
      </c>
      <c r="AZ23" s="65">
        <f>VLOOKUP($A23,'RevPAR Raw Data'!$B$6:$BE$43,'RevPAR Raw Data'!AN$1,FALSE)</f>
        <v>61.5206207527443</v>
      </c>
      <c r="BA23" s="65">
        <f>VLOOKUP($A23,'RevPAR Raw Data'!$B$6:$BE$43,'RevPAR Raw Data'!AO$1,FALSE)</f>
        <v>63.322292603240903</v>
      </c>
      <c r="BB23" s="66">
        <f>VLOOKUP($A23,'RevPAR Raw Data'!$B$6:$BE$43,'RevPAR Raw Data'!AP$1,FALSE)</f>
        <v>62.421456677992602</v>
      </c>
      <c r="BC23" s="67">
        <f>VLOOKUP($A23,'RevPAR Raw Data'!$B$6:$BE$43,'RevPAR Raw Data'!AR$1,FALSE)</f>
        <v>49.134509496981202</v>
      </c>
      <c r="BE23" s="59">
        <f>VLOOKUP($A23,'RevPAR Raw Data'!$B$6:$BE$43,'RevPAR Raw Data'!AT$1,FALSE)</f>
        <v>23.716167708248001</v>
      </c>
      <c r="BF23" s="60">
        <f>VLOOKUP($A23,'RevPAR Raw Data'!$B$6:$BE$43,'RevPAR Raw Data'!AU$1,FALSE)</f>
        <v>23.435204150208001</v>
      </c>
      <c r="BG23" s="60">
        <f>VLOOKUP($A23,'RevPAR Raw Data'!$B$6:$BE$43,'RevPAR Raw Data'!AV$1,FALSE)</f>
        <v>20.272809161848301</v>
      </c>
      <c r="BH23" s="60">
        <f>VLOOKUP($A23,'RevPAR Raw Data'!$B$6:$BE$43,'RevPAR Raw Data'!AW$1,FALSE)</f>
        <v>19.9434457719134</v>
      </c>
      <c r="BI23" s="60">
        <f>VLOOKUP($A23,'RevPAR Raw Data'!$B$6:$BE$43,'RevPAR Raw Data'!AX$1,FALSE)</f>
        <v>27.8581668095472</v>
      </c>
      <c r="BJ23" s="61">
        <f>VLOOKUP($A23,'RevPAR Raw Data'!$B$6:$BE$43,'RevPAR Raw Data'!AY$1,FALSE)</f>
        <v>22.951061489815899</v>
      </c>
      <c r="BK23" s="60">
        <f>VLOOKUP($A23,'RevPAR Raw Data'!$B$6:$BE$43,'RevPAR Raw Data'!BA$1,FALSE)</f>
        <v>31.0255251818418</v>
      </c>
      <c r="BL23" s="60">
        <f>VLOOKUP($A23,'RevPAR Raw Data'!$B$6:$BE$43,'RevPAR Raw Data'!BB$1,FALSE)</f>
        <v>23.059078376147099</v>
      </c>
      <c r="BM23" s="61">
        <f>VLOOKUP($A23,'RevPAR Raw Data'!$B$6:$BE$43,'RevPAR Raw Data'!BC$1,FALSE)</f>
        <v>26.860012253327099</v>
      </c>
      <c r="BN23" s="62">
        <f>VLOOKUP($A23,'RevPAR Raw Data'!$B$6:$BE$43,'RevPAR Raw Data'!BE$1,FALSE)</f>
        <v>24.3460830839228</v>
      </c>
    </row>
    <row r="24" spans="1:66" x14ac:dyDescent="0.35">
      <c r="A24" s="78" t="s">
        <v>53</v>
      </c>
      <c r="B24" s="59">
        <f>VLOOKUP($A24,'Occupancy Raw Data'!$B$6:$BE$43,'Occupancy Raw Data'!AG$1,FALSE)</f>
        <v>40.929128518141702</v>
      </c>
      <c r="C24" s="60">
        <f>VLOOKUP($A24,'Occupancy Raw Data'!$B$6:$BE$43,'Occupancy Raw Data'!AH$1,FALSE)</f>
        <v>63.572397422855197</v>
      </c>
      <c r="D24" s="60">
        <f>VLOOKUP($A24,'Occupancy Raw Data'!$B$6:$BE$43,'Occupancy Raw Data'!AI$1,FALSE)</f>
        <v>63.6317395727365</v>
      </c>
      <c r="E24" s="60">
        <f>VLOOKUP($A24,'Occupancy Raw Data'!$B$6:$BE$43,'Occupancy Raw Data'!AJ$1,FALSE)</f>
        <v>62.928111224143699</v>
      </c>
      <c r="F24" s="60">
        <f>VLOOKUP($A24,'Occupancy Raw Data'!$B$6:$BE$43,'Occupancy Raw Data'!AK$1,FALSE)</f>
        <v>59.003051881993798</v>
      </c>
      <c r="G24" s="61">
        <f>VLOOKUP($A24,'Occupancy Raw Data'!$B$6:$BE$43,'Occupancy Raw Data'!AL$1,FALSE)</f>
        <v>58.0128857239742</v>
      </c>
      <c r="H24" s="60">
        <f>VLOOKUP($A24,'Occupancy Raw Data'!$B$6:$BE$43,'Occupancy Raw Data'!AN$1,FALSE)</f>
        <v>68.777551712444804</v>
      </c>
      <c r="I24" s="60">
        <f>VLOOKUP($A24,'Occupancy Raw Data'!$B$6:$BE$43,'Occupancy Raw Data'!AO$1,FALSE)</f>
        <v>60.520515428958902</v>
      </c>
      <c r="J24" s="61">
        <f>VLOOKUP($A24,'Occupancy Raw Data'!$B$6:$BE$43,'Occupancy Raw Data'!AP$1,FALSE)</f>
        <v>64.649033570701903</v>
      </c>
      <c r="K24" s="62">
        <f>VLOOKUP($A24,'Occupancy Raw Data'!$B$6:$BE$43,'Occupancy Raw Data'!AR$1,FALSE)</f>
        <v>59.908927965896403</v>
      </c>
      <c r="M24" s="59">
        <f>VLOOKUP($A24,'Occupancy Raw Data'!$B$6:$BE$43,'Occupancy Raw Data'!AT$1,FALSE)</f>
        <v>13.281454085823899</v>
      </c>
      <c r="N24" s="60">
        <f>VLOOKUP($A24,'Occupancy Raw Data'!$B$6:$BE$43,'Occupancy Raw Data'!AU$1,FALSE)</f>
        <v>27.8090832200349</v>
      </c>
      <c r="O24" s="60">
        <f>VLOOKUP($A24,'Occupancy Raw Data'!$B$6:$BE$43,'Occupancy Raw Data'!AV$1,FALSE)</f>
        <v>21.9599537817815</v>
      </c>
      <c r="P24" s="60">
        <f>VLOOKUP($A24,'Occupancy Raw Data'!$B$6:$BE$43,'Occupancy Raw Data'!AW$1,FALSE)</f>
        <v>20.912469369426699</v>
      </c>
      <c r="Q24" s="60">
        <f>VLOOKUP($A24,'Occupancy Raw Data'!$B$6:$BE$43,'Occupancy Raw Data'!AX$1,FALSE)</f>
        <v>14.784501335648301</v>
      </c>
      <c r="R24" s="61">
        <f>VLOOKUP($A24,'Occupancy Raw Data'!$B$6:$BE$43,'Occupancy Raw Data'!AY$1,FALSE)</f>
        <v>20.1524719733771</v>
      </c>
      <c r="S24" s="60">
        <f>VLOOKUP($A24,'Occupancy Raw Data'!$B$6:$BE$43,'Occupancy Raw Data'!BA$1,FALSE)</f>
        <v>11.8737574987267</v>
      </c>
      <c r="T24" s="60">
        <f>VLOOKUP($A24,'Occupancy Raw Data'!$B$6:$BE$43,'Occupancy Raw Data'!BB$1,FALSE)</f>
        <v>-3.3680732901933101</v>
      </c>
      <c r="U24" s="61">
        <f>VLOOKUP($A24,'Occupancy Raw Data'!$B$6:$BE$43,'Occupancy Raw Data'!BC$1,FALSE)</f>
        <v>4.1820958386519296</v>
      </c>
      <c r="V24" s="62">
        <f>VLOOKUP($A24,'Occupancy Raw Data'!$B$6:$BE$43,'Occupancy Raw Data'!BE$1,FALSE)</f>
        <v>14.7379669602576</v>
      </c>
      <c r="X24" s="64">
        <f>VLOOKUP($A24,'ADR Raw Data'!$B$6:$BE$43,'ADR Raw Data'!AG$1,FALSE)</f>
        <v>95.176333885666907</v>
      </c>
      <c r="Y24" s="65">
        <f>VLOOKUP($A24,'ADR Raw Data'!$B$6:$BE$43,'ADR Raw Data'!AH$1,FALSE)</f>
        <v>104.24568609147801</v>
      </c>
      <c r="Z24" s="65">
        <f>VLOOKUP($A24,'ADR Raw Data'!$B$6:$BE$43,'ADR Raw Data'!AI$1,FALSE)</f>
        <v>103.205022648547</v>
      </c>
      <c r="AA24" s="65">
        <f>VLOOKUP($A24,'ADR Raw Data'!$B$6:$BE$43,'ADR Raw Data'!AJ$1,FALSE)</f>
        <v>102.946877273339</v>
      </c>
      <c r="AB24" s="65">
        <f>VLOOKUP($A24,'ADR Raw Data'!$B$6:$BE$43,'ADR Raw Data'!AK$1,FALSE)</f>
        <v>100.422489942528</v>
      </c>
      <c r="AC24" s="66">
        <f>VLOOKUP($A24,'ADR Raw Data'!$B$6:$BE$43,'ADR Raw Data'!AL$1,FALSE)</f>
        <v>101.67821603927899</v>
      </c>
      <c r="AD24" s="65">
        <f>VLOOKUP($A24,'ADR Raw Data'!$B$6:$BE$43,'ADR Raw Data'!AN$1,FALSE)</f>
        <v>118.37764082336901</v>
      </c>
      <c r="AE24" s="65">
        <f>VLOOKUP($A24,'ADR Raw Data'!$B$6:$BE$43,'ADR Raw Data'!AO$1,FALSE)</f>
        <v>112.976918335901</v>
      </c>
      <c r="AF24" s="66">
        <f>VLOOKUP($A24,'ADR Raw Data'!$B$6:$BE$43,'ADR Raw Data'!AP$1,FALSE)</f>
        <v>115.849725937581</v>
      </c>
      <c r="AG24" s="67">
        <f>VLOOKUP($A24,'ADR Raw Data'!$B$6:$BE$43,'ADR Raw Data'!AR$1,FALSE)</f>
        <v>106.047583488315</v>
      </c>
      <c r="AH24" s="94"/>
      <c r="AI24" s="59">
        <f>VLOOKUP($A24,'ADR Raw Data'!$B$6:$BE$43,'ADR Raw Data'!AT$1,FALSE)</f>
        <v>12.178535460518299</v>
      </c>
      <c r="AJ24" s="60">
        <f>VLOOKUP($A24,'ADR Raw Data'!$B$6:$BE$43,'ADR Raw Data'!AU$1,FALSE)</f>
        <v>19.418239248015698</v>
      </c>
      <c r="AK24" s="60">
        <f>VLOOKUP($A24,'ADR Raw Data'!$B$6:$BE$43,'ADR Raw Data'!AV$1,FALSE)</f>
        <v>18.211287067847699</v>
      </c>
      <c r="AL24" s="60">
        <f>VLOOKUP($A24,'ADR Raw Data'!$B$6:$BE$43,'ADR Raw Data'!AW$1,FALSE)</f>
        <v>16.825259160827599</v>
      </c>
      <c r="AM24" s="60">
        <f>VLOOKUP($A24,'ADR Raw Data'!$B$6:$BE$43,'ADR Raw Data'!AX$1,FALSE)</f>
        <v>13.7590799668118</v>
      </c>
      <c r="AN24" s="61">
        <f>VLOOKUP($A24,'ADR Raw Data'!$B$6:$BE$43,'ADR Raw Data'!AY$1,FALSE)</f>
        <v>16.450107711846499</v>
      </c>
      <c r="AO24" s="60">
        <f>VLOOKUP($A24,'ADR Raw Data'!$B$6:$BE$43,'ADR Raw Data'!BA$1,FALSE)</f>
        <v>24.101095202575401</v>
      </c>
      <c r="AP24" s="60">
        <f>VLOOKUP($A24,'ADR Raw Data'!$B$6:$BE$43,'ADR Raw Data'!BB$1,FALSE)</f>
        <v>14.797242168281301</v>
      </c>
      <c r="AQ24" s="61">
        <f>VLOOKUP($A24,'ADR Raw Data'!$B$6:$BE$43,'ADR Raw Data'!BC$1,FALSE)</f>
        <v>19.537161608725501</v>
      </c>
      <c r="AR24" s="62">
        <f>VLOOKUP($A24,'ADR Raw Data'!$B$6:$BE$43,'ADR Raw Data'!BE$1,FALSE)</f>
        <v>17.086856228682802</v>
      </c>
      <c r="AT24" s="64">
        <f>VLOOKUP($A24,'RevPAR Raw Data'!$B$6:$BE$43,'RevPAR Raw Data'!AG$1,FALSE)</f>
        <v>38.954844014920297</v>
      </c>
      <c r="AU24" s="65">
        <f>VLOOKUP($A24,'RevPAR Raw Data'!$B$6:$BE$43,'RevPAR Raw Data'!AH$1,FALSE)</f>
        <v>66.271481858257005</v>
      </c>
      <c r="AV24" s="65">
        <f>VLOOKUP($A24,'RevPAR Raw Data'!$B$6:$BE$43,'RevPAR Raw Data'!AI$1,FALSE)</f>
        <v>65.671151237707605</v>
      </c>
      <c r="AW24" s="65">
        <f>VLOOKUP($A24,'RevPAR Raw Data'!$B$6:$BE$43,'RevPAR Raw Data'!AJ$1,FALSE)</f>
        <v>64.7825254323499</v>
      </c>
      <c r="AX24" s="65">
        <f>VLOOKUP($A24,'RevPAR Raw Data'!$B$6:$BE$43,'RevPAR Raw Data'!AK$1,FALSE)</f>
        <v>59.252333841980303</v>
      </c>
      <c r="AY24" s="66">
        <f>VLOOKUP($A24,'RevPAR Raw Data'!$B$6:$BE$43,'RevPAR Raw Data'!AL$1,FALSE)</f>
        <v>58.986467277042998</v>
      </c>
      <c r="AZ24" s="65">
        <f>VLOOKUP($A24,'RevPAR Raw Data'!$B$6:$BE$43,'RevPAR Raw Data'!AN$1,FALSE)</f>
        <v>81.417243133265501</v>
      </c>
      <c r="BA24" s="65">
        <f>VLOOKUP($A24,'RevPAR Raw Data'!$B$6:$BE$43,'RevPAR Raw Data'!AO$1,FALSE)</f>
        <v>68.3742132926415</v>
      </c>
      <c r="BB24" s="66">
        <f>VLOOKUP($A24,'RevPAR Raw Data'!$B$6:$BE$43,'RevPAR Raw Data'!AP$1,FALSE)</f>
        <v>74.8957282129535</v>
      </c>
      <c r="BC24" s="67">
        <f>VLOOKUP($A24,'RevPAR Raw Data'!$B$6:$BE$43,'RevPAR Raw Data'!AR$1,FALSE)</f>
        <v>63.5319704015889</v>
      </c>
      <c r="BE24" s="59">
        <f>VLOOKUP($A24,'RevPAR Raw Data'!$B$6:$BE$43,'RevPAR Raw Data'!AT$1,FALSE)</f>
        <v>27.0774761418567</v>
      </c>
      <c r="BF24" s="60">
        <f>VLOOKUP($A24,'RevPAR Raw Data'!$B$6:$BE$43,'RevPAR Raw Data'!AU$1,FALSE)</f>
        <v>52.627356780396802</v>
      </c>
      <c r="BG24" s="60">
        <f>VLOOKUP($A24,'RevPAR Raw Data'!$B$6:$BE$43,'RevPAR Raw Data'!AV$1,FALSE)</f>
        <v>44.170431072796198</v>
      </c>
      <c r="BH24" s="60">
        <f>VLOOKUP($A24,'RevPAR Raw Data'!$B$6:$BE$43,'RevPAR Raw Data'!AW$1,FALSE)</f>
        <v>41.256305698589102</v>
      </c>
      <c r="BI24" s="60">
        <f>VLOOKUP($A24,'RevPAR Raw Data'!$B$6:$BE$43,'RevPAR Raw Data'!AX$1,FALSE)</f>
        <v>30.577792663926399</v>
      </c>
      <c r="BJ24" s="61">
        <f>VLOOKUP($A24,'RevPAR Raw Data'!$B$6:$BE$43,'RevPAR Raw Data'!AY$1,FALSE)</f>
        <v>39.917683031444</v>
      </c>
      <c r="BK24" s="60">
        <f>VLOOKUP($A24,'RevPAR Raw Data'!$B$6:$BE$43,'RevPAR Raw Data'!BA$1,FALSE)</f>
        <v>38.836558300193197</v>
      </c>
      <c r="BL24" s="60">
        <f>VLOOKUP($A24,'RevPAR Raw Data'!$B$6:$BE$43,'RevPAR Raw Data'!BB$1,FALSE)</f>
        <v>10.930786916932799</v>
      </c>
      <c r="BM24" s="61">
        <f>VLOOKUP($A24,'RevPAR Raw Data'!$B$6:$BE$43,'RevPAR Raw Data'!BC$1,FALSE)</f>
        <v>24.536320270006598</v>
      </c>
      <c r="BN24" s="62">
        <f>VLOOKUP($A24,'RevPAR Raw Data'!$B$6:$BE$43,'RevPAR Raw Data'!BE$1,FALSE)</f>
        <v>34.343078414470497</v>
      </c>
    </row>
    <row r="25" spans="1:66" x14ac:dyDescent="0.35">
      <c r="A25" s="78" t="s">
        <v>52</v>
      </c>
      <c r="B25" s="59">
        <f>VLOOKUP($A25,'Occupancy Raw Data'!$B$6:$BE$43,'Occupancy Raw Data'!AG$1,FALSE)</f>
        <v>36.090005844535298</v>
      </c>
      <c r="C25" s="60">
        <f>VLOOKUP($A25,'Occupancy Raw Data'!$B$6:$BE$43,'Occupancy Raw Data'!AH$1,FALSE)</f>
        <v>44.8421975452951</v>
      </c>
      <c r="D25" s="60">
        <f>VLOOKUP($A25,'Occupancy Raw Data'!$B$6:$BE$43,'Occupancy Raw Data'!AI$1,FALSE)</f>
        <v>47.6134813948957</v>
      </c>
      <c r="E25" s="60">
        <f>VLOOKUP($A25,'Occupancy Raw Data'!$B$6:$BE$43,'Occupancy Raw Data'!AJ$1,FALSE)</f>
        <v>48.124878238846598</v>
      </c>
      <c r="F25" s="60">
        <f>VLOOKUP($A25,'Occupancy Raw Data'!$B$6:$BE$43,'Occupancy Raw Data'!AK$1,FALSE)</f>
        <v>49.995129553867102</v>
      </c>
      <c r="G25" s="61">
        <f>VLOOKUP($A25,'Occupancy Raw Data'!$B$6:$BE$43,'Occupancy Raw Data'!AL$1,FALSE)</f>
        <v>45.333138515488002</v>
      </c>
      <c r="H25" s="60">
        <f>VLOOKUP($A25,'Occupancy Raw Data'!$B$6:$BE$43,'Occupancy Raw Data'!AN$1,FALSE)</f>
        <v>60.495811416325701</v>
      </c>
      <c r="I25" s="60">
        <f>VLOOKUP($A25,'Occupancy Raw Data'!$B$6:$BE$43,'Occupancy Raw Data'!AO$1,FALSE)</f>
        <v>57.972920319501199</v>
      </c>
      <c r="J25" s="61">
        <f>VLOOKUP($A25,'Occupancy Raw Data'!$B$6:$BE$43,'Occupancy Raw Data'!AP$1,FALSE)</f>
        <v>59.234365867913503</v>
      </c>
      <c r="K25" s="62">
        <f>VLOOKUP($A25,'Occupancy Raw Data'!$B$6:$BE$43,'Occupancy Raw Data'!AR$1,FALSE)</f>
        <v>49.304917759038098</v>
      </c>
      <c r="M25" s="59">
        <f>VLOOKUP($A25,'Occupancy Raw Data'!$B$6:$BE$43,'Occupancy Raw Data'!AT$1,FALSE)</f>
        <v>23.386731961266101</v>
      </c>
      <c r="N25" s="60">
        <f>VLOOKUP($A25,'Occupancy Raw Data'!$B$6:$BE$43,'Occupancy Raw Data'!AU$1,FALSE)</f>
        <v>19.595044354631199</v>
      </c>
      <c r="O25" s="60">
        <f>VLOOKUP($A25,'Occupancy Raw Data'!$B$6:$BE$43,'Occupancy Raw Data'!AV$1,FALSE)</f>
        <v>17.112866218252101</v>
      </c>
      <c r="P25" s="60">
        <f>VLOOKUP($A25,'Occupancy Raw Data'!$B$6:$BE$43,'Occupancy Raw Data'!AW$1,FALSE)</f>
        <v>13.6736968966418</v>
      </c>
      <c r="Q25" s="60">
        <f>VLOOKUP($A25,'Occupancy Raw Data'!$B$6:$BE$43,'Occupancy Raw Data'!AX$1,FALSE)</f>
        <v>14.359027583425</v>
      </c>
      <c r="R25" s="61">
        <f>VLOOKUP($A25,'Occupancy Raw Data'!$B$6:$BE$43,'Occupancy Raw Data'!AY$1,FALSE)</f>
        <v>17.1675804706239</v>
      </c>
      <c r="S25" s="60">
        <f>VLOOKUP($A25,'Occupancy Raw Data'!$B$6:$BE$43,'Occupancy Raw Data'!BA$1,FALSE)</f>
        <v>14.3962148210971</v>
      </c>
      <c r="T25" s="60">
        <f>VLOOKUP($A25,'Occupancy Raw Data'!$B$6:$BE$43,'Occupancy Raw Data'!BB$1,FALSE)</f>
        <v>6.4733141787645296</v>
      </c>
      <c r="U25" s="61">
        <f>VLOOKUP($A25,'Occupancy Raw Data'!$B$6:$BE$43,'Occupancy Raw Data'!BC$1,FALSE)</f>
        <v>10.376979973366</v>
      </c>
      <c r="V25" s="62">
        <f>VLOOKUP($A25,'Occupancy Raw Data'!$B$6:$BE$43,'Occupancy Raw Data'!BE$1,FALSE)</f>
        <v>14.7444498691783</v>
      </c>
      <c r="X25" s="64">
        <f>VLOOKUP($A25,'ADR Raw Data'!$B$6:$BE$43,'ADR Raw Data'!AG$1,FALSE)</f>
        <v>86.372933198380494</v>
      </c>
      <c r="Y25" s="65">
        <f>VLOOKUP($A25,'ADR Raw Data'!$B$6:$BE$43,'ADR Raw Data'!AH$1,FALSE)</f>
        <v>85.729231562941195</v>
      </c>
      <c r="Z25" s="65">
        <f>VLOOKUP($A25,'ADR Raw Data'!$B$6:$BE$43,'ADR Raw Data'!AI$1,FALSE)</f>
        <v>86.637649549918095</v>
      </c>
      <c r="AA25" s="65">
        <f>VLOOKUP($A25,'ADR Raw Data'!$B$6:$BE$43,'ADR Raw Data'!AJ$1,FALSE)</f>
        <v>87.775038154032899</v>
      </c>
      <c r="AB25" s="65">
        <f>VLOOKUP($A25,'ADR Raw Data'!$B$6:$BE$43,'ADR Raw Data'!AK$1,FALSE)</f>
        <v>92.182759084266905</v>
      </c>
      <c r="AC25" s="66">
        <f>VLOOKUP($A25,'ADR Raw Data'!$B$6:$BE$43,'ADR Raw Data'!AL$1,FALSE)</f>
        <v>87.880343496852106</v>
      </c>
      <c r="AD25" s="65">
        <f>VLOOKUP($A25,'ADR Raw Data'!$B$6:$BE$43,'ADR Raw Data'!AN$1,FALSE)</f>
        <v>109.97712197085499</v>
      </c>
      <c r="AE25" s="65">
        <f>VLOOKUP($A25,'ADR Raw Data'!$B$6:$BE$43,'ADR Raw Data'!AO$1,FALSE)</f>
        <v>111.717548097118</v>
      </c>
      <c r="AF25" s="66">
        <f>VLOOKUP($A25,'ADR Raw Data'!$B$6:$BE$43,'ADR Raw Data'!AP$1,FALSE)</f>
        <v>110.828803116263</v>
      </c>
      <c r="AG25" s="67">
        <f>VLOOKUP($A25,'ADR Raw Data'!$B$6:$BE$43,'ADR Raw Data'!AR$1,FALSE)</f>
        <v>95.757491398896406</v>
      </c>
      <c r="AI25" s="59">
        <f>VLOOKUP($A25,'ADR Raw Data'!$B$6:$BE$43,'ADR Raw Data'!AT$1,FALSE)</f>
        <v>25.574597429858802</v>
      </c>
      <c r="AJ25" s="60">
        <f>VLOOKUP($A25,'ADR Raw Data'!$B$6:$BE$43,'ADR Raw Data'!AU$1,FALSE)</f>
        <v>23.789453850087401</v>
      </c>
      <c r="AK25" s="60">
        <f>VLOOKUP($A25,'ADR Raw Data'!$B$6:$BE$43,'ADR Raw Data'!AV$1,FALSE)</f>
        <v>24.852707861826001</v>
      </c>
      <c r="AL25" s="60">
        <f>VLOOKUP($A25,'ADR Raw Data'!$B$6:$BE$43,'ADR Raw Data'!AW$1,FALSE)</f>
        <v>25.814240807331402</v>
      </c>
      <c r="AM25" s="60">
        <f>VLOOKUP($A25,'ADR Raw Data'!$B$6:$BE$43,'ADR Raw Data'!AX$1,FALSE)</f>
        <v>28.674164705652199</v>
      </c>
      <c r="AN25" s="61">
        <f>VLOOKUP($A25,'ADR Raw Data'!$B$6:$BE$43,'ADR Raw Data'!AY$1,FALSE)</f>
        <v>25.7896966001883</v>
      </c>
      <c r="AO25" s="60">
        <f>VLOOKUP($A25,'ADR Raw Data'!$B$6:$BE$43,'ADR Raw Data'!BA$1,FALSE)</f>
        <v>39.648268448348297</v>
      </c>
      <c r="AP25" s="60">
        <f>VLOOKUP($A25,'ADR Raw Data'!$B$6:$BE$43,'ADR Raw Data'!BB$1,FALSE)</f>
        <v>39.809022977000303</v>
      </c>
      <c r="AQ25" s="61">
        <f>VLOOKUP($A25,'ADR Raw Data'!$B$6:$BE$43,'ADR Raw Data'!BC$1,FALSE)</f>
        <v>39.691045482486601</v>
      </c>
      <c r="AR25" s="62">
        <f>VLOOKUP($A25,'ADR Raw Data'!$B$6:$BE$43,'ADR Raw Data'!BE$1,FALSE)</f>
        <v>30.737395713400101</v>
      </c>
      <c r="AT25" s="64">
        <f>VLOOKUP($A25,'RevPAR Raw Data'!$B$6:$BE$43,'RevPAR Raw Data'!AG$1,FALSE)</f>
        <v>31.171996639392098</v>
      </c>
      <c r="AU25" s="65">
        <f>VLOOKUP($A25,'RevPAR Raw Data'!$B$6:$BE$43,'RevPAR Raw Data'!AH$1,FALSE)</f>
        <v>38.442871371517597</v>
      </c>
      <c r="AV25" s="65">
        <f>VLOOKUP($A25,'RevPAR Raw Data'!$B$6:$BE$43,'RevPAR Raw Data'!AI$1,FALSE)</f>
        <v>41.251201149425199</v>
      </c>
      <c r="AW25" s="65">
        <f>VLOOKUP($A25,'RevPAR Raw Data'!$B$6:$BE$43,'RevPAR Raw Data'!AJ$1,FALSE)</f>
        <v>42.241630235729502</v>
      </c>
      <c r="AX25" s="65">
        <f>VLOOKUP($A25,'RevPAR Raw Data'!$B$6:$BE$43,'RevPAR Raw Data'!AK$1,FALSE)</f>
        <v>46.086889830508397</v>
      </c>
      <c r="AY25" s="66">
        <f>VLOOKUP($A25,'RevPAR Raw Data'!$B$6:$BE$43,'RevPAR Raw Data'!AL$1,FALSE)</f>
        <v>39.838917845314597</v>
      </c>
      <c r="AZ25" s="65">
        <f>VLOOKUP($A25,'RevPAR Raw Data'!$B$6:$BE$43,'RevPAR Raw Data'!AN$1,FALSE)</f>
        <v>66.531552308591401</v>
      </c>
      <c r="BA25" s="65">
        <f>VLOOKUP($A25,'RevPAR Raw Data'!$B$6:$BE$43,'RevPAR Raw Data'!AO$1,FALSE)</f>
        <v>64.765925141242903</v>
      </c>
      <c r="BB25" s="66">
        <f>VLOOKUP($A25,'RevPAR Raw Data'!$B$6:$BE$43,'RevPAR Raw Data'!AP$1,FALSE)</f>
        <v>65.648738724917195</v>
      </c>
      <c r="BC25" s="67">
        <f>VLOOKUP($A25,'RevPAR Raw Data'!$B$6:$BE$43,'RevPAR Raw Data'!AR$1,FALSE)</f>
        <v>47.2131523823439</v>
      </c>
      <c r="BE25" s="59">
        <f>VLOOKUP($A25,'RevPAR Raw Data'!$B$6:$BE$43,'RevPAR Raw Data'!AT$1,FALSE)</f>
        <v>54.942391942218897</v>
      </c>
      <c r="BF25" s="60">
        <f>VLOOKUP($A25,'RevPAR Raw Data'!$B$6:$BE$43,'RevPAR Raw Data'!AU$1,FALSE)</f>
        <v>48.046052238367899</v>
      </c>
      <c r="BG25" s="60">
        <f>VLOOKUP($A25,'RevPAR Raw Data'!$B$6:$BE$43,'RevPAR Raw Data'!AV$1,FALSE)</f>
        <v>46.218584728085503</v>
      </c>
      <c r="BH25" s="60">
        <f>VLOOKUP($A25,'RevPAR Raw Data'!$B$6:$BE$43,'RevPAR Raw Data'!AW$1,FALSE)</f>
        <v>43.017698748136901</v>
      </c>
      <c r="BI25" s="60">
        <f>VLOOKUP($A25,'RevPAR Raw Data'!$B$6:$BE$43,'RevPAR Raw Data'!AX$1,FALSE)</f>
        <v>47.150523508478599</v>
      </c>
      <c r="BJ25" s="61">
        <f>VLOOKUP($A25,'RevPAR Raw Data'!$B$6:$BE$43,'RevPAR Raw Data'!AY$1,FALSE)</f>
        <v>47.384743987779302</v>
      </c>
      <c r="BK25" s="60">
        <f>VLOOKUP($A25,'RevPAR Raw Data'!$B$6:$BE$43,'RevPAR Raw Data'!BA$1,FALSE)</f>
        <v>59.752333168114902</v>
      </c>
      <c r="BL25" s="60">
        <f>VLOOKUP($A25,'RevPAR Raw Data'!$B$6:$BE$43,'RevPAR Raw Data'!BB$1,FALSE)</f>
        <v>48.8593002845626</v>
      </c>
      <c r="BM25" s="61">
        <f>VLOOKUP($A25,'RevPAR Raw Data'!$B$6:$BE$43,'RevPAR Raw Data'!BC$1,FALSE)</f>
        <v>54.186757296789899</v>
      </c>
      <c r="BN25" s="62">
        <f>VLOOKUP($A25,'RevPAR Raw Data'!$B$6:$BE$43,'RevPAR Raw Data'!BE$1,FALSE)</f>
        <v>50.0139054846316</v>
      </c>
    </row>
    <row r="26" spans="1:66" x14ac:dyDescent="0.35">
      <c r="A26" s="78" t="s">
        <v>51</v>
      </c>
      <c r="B26" s="59">
        <f>VLOOKUP($A26,'Occupancy Raw Data'!$B$6:$BE$43,'Occupancy Raw Data'!AG$1,FALSE)</f>
        <v>43.086359175662402</v>
      </c>
      <c r="C26" s="60">
        <f>VLOOKUP($A26,'Occupancy Raw Data'!$B$6:$BE$43,'Occupancy Raw Data'!AH$1,FALSE)</f>
        <v>52.247301275760499</v>
      </c>
      <c r="D26" s="60">
        <f>VLOOKUP($A26,'Occupancy Raw Data'!$B$6:$BE$43,'Occupancy Raw Data'!AI$1,FALSE)</f>
        <v>55.078508341511203</v>
      </c>
      <c r="E26" s="60">
        <f>VLOOKUP($A26,'Occupancy Raw Data'!$B$6:$BE$43,'Occupancy Raw Data'!AJ$1,FALSE)</f>
        <v>55.161923454366999</v>
      </c>
      <c r="F26" s="60">
        <f>VLOOKUP($A26,'Occupancy Raw Data'!$B$6:$BE$43,'Occupancy Raw Data'!AK$1,FALSE)</f>
        <v>54.725220804710503</v>
      </c>
      <c r="G26" s="61">
        <f>VLOOKUP($A26,'Occupancy Raw Data'!$B$6:$BE$43,'Occupancy Raw Data'!AL$1,FALSE)</f>
        <v>52.059862610402298</v>
      </c>
      <c r="H26" s="60">
        <f>VLOOKUP($A26,'Occupancy Raw Data'!$B$6:$BE$43,'Occupancy Raw Data'!AN$1,FALSE)</f>
        <v>65.122669283611302</v>
      </c>
      <c r="I26" s="60">
        <f>VLOOKUP($A26,'Occupancy Raw Data'!$B$6:$BE$43,'Occupancy Raw Data'!AO$1,FALSE)</f>
        <v>65.093228655544607</v>
      </c>
      <c r="J26" s="61">
        <f>VLOOKUP($A26,'Occupancy Raw Data'!$B$6:$BE$43,'Occupancy Raw Data'!AP$1,FALSE)</f>
        <v>65.107948969578004</v>
      </c>
      <c r="K26" s="62">
        <f>VLOOKUP($A26,'Occupancy Raw Data'!$B$6:$BE$43,'Occupancy Raw Data'!AR$1,FALSE)</f>
        <v>55.787887284452502</v>
      </c>
      <c r="M26" s="59">
        <f>VLOOKUP($A26,'Occupancy Raw Data'!$B$6:$BE$43,'Occupancy Raw Data'!AT$1,FALSE)</f>
        <v>4.4453074080997403</v>
      </c>
      <c r="N26" s="60">
        <f>VLOOKUP($A26,'Occupancy Raw Data'!$B$6:$BE$43,'Occupancy Raw Data'!AU$1,FALSE)</f>
        <v>6.1222443358126997</v>
      </c>
      <c r="O26" s="60">
        <f>VLOOKUP($A26,'Occupancy Raw Data'!$B$6:$BE$43,'Occupancy Raw Data'!AV$1,FALSE)</f>
        <v>6.0996280441166704</v>
      </c>
      <c r="P26" s="60">
        <f>VLOOKUP($A26,'Occupancy Raw Data'!$B$6:$BE$43,'Occupancy Raw Data'!AW$1,FALSE)</f>
        <v>10.1099319080946</v>
      </c>
      <c r="Q26" s="60">
        <f>VLOOKUP($A26,'Occupancy Raw Data'!$B$6:$BE$43,'Occupancy Raw Data'!AX$1,FALSE)</f>
        <v>9.5064264900396296</v>
      </c>
      <c r="R26" s="61">
        <f>VLOOKUP($A26,'Occupancy Raw Data'!$B$6:$BE$43,'Occupancy Raw Data'!AY$1,FALSE)</f>
        <v>7.3535025048464</v>
      </c>
      <c r="S26" s="60">
        <f>VLOOKUP($A26,'Occupancy Raw Data'!$B$6:$BE$43,'Occupancy Raw Data'!BA$1,FALSE)</f>
        <v>9.6590402193042895</v>
      </c>
      <c r="T26" s="60">
        <f>VLOOKUP($A26,'Occupancy Raw Data'!$B$6:$BE$43,'Occupancy Raw Data'!BB$1,FALSE)</f>
        <v>-2.1500497615698202</v>
      </c>
      <c r="U26" s="61">
        <f>VLOOKUP($A26,'Occupancy Raw Data'!$B$6:$BE$43,'Occupancy Raw Data'!BC$1,FALSE)</f>
        <v>3.4198052497113798</v>
      </c>
      <c r="V26" s="62">
        <f>VLOOKUP($A26,'Occupancy Raw Data'!$B$6:$BE$43,'Occupancy Raw Data'!BE$1,FALSE)</f>
        <v>6.0089865656407202</v>
      </c>
      <c r="X26" s="64">
        <f>VLOOKUP($A26,'ADR Raw Data'!$B$6:$BE$43,'ADR Raw Data'!AG$1,FALSE)</f>
        <v>83.881563603234198</v>
      </c>
      <c r="Y26" s="65">
        <f>VLOOKUP($A26,'ADR Raw Data'!$B$6:$BE$43,'ADR Raw Data'!AH$1,FALSE)</f>
        <v>85.807407024793307</v>
      </c>
      <c r="Z26" s="65">
        <f>VLOOKUP($A26,'ADR Raw Data'!$B$6:$BE$43,'ADR Raw Data'!AI$1,FALSE)</f>
        <v>85.618133630289506</v>
      </c>
      <c r="AA26" s="65">
        <f>VLOOKUP($A26,'ADR Raw Data'!$B$6:$BE$43,'ADR Raw Data'!AJ$1,FALSE)</f>
        <v>86.008297455968602</v>
      </c>
      <c r="AB26" s="65">
        <f>VLOOKUP($A26,'ADR Raw Data'!$B$6:$BE$43,'ADR Raw Data'!AK$1,FALSE)</f>
        <v>86.743994440957493</v>
      </c>
      <c r="AC26" s="66">
        <f>VLOOKUP($A26,'ADR Raw Data'!$B$6:$BE$43,'ADR Raw Data'!AL$1,FALSE)</f>
        <v>85.688059718373495</v>
      </c>
      <c r="AD26" s="65">
        <f>VLOOKUP($A26,'ADR Raw Data'!$B$6:$BE$43,'ADR Raw Data'!AN$1,FALSE)</f>
        <v>98.475577908378497</v>
      </c>
      <c r="AE26" s="65">
        <f>VLOOKUP($A26,'ADR Raw Data'!$B$6:$BE$43,'ADR Raw Data'!AO$1,FALSE)</f>
        <v>100.591619930649</v>
      </c>
      <c r="AF26" s="66">
        <f>VLOOKUP($A26,'ADR Raw Data'!$B$6:$BE$43,'ADR Raw Data'!AP$1,FALSE)</f>
        <v>99.533359710603605</v>
      </c>
      <c r="AG26" s="67">
        <f>VLOOKUP($A26,'ADR Raw Data'!$B$6:$BE$43,'ADR Raw Data'!AR$1,FALSE)</f>
        <v>90.304725394850905</v>
      </c>
      <c r="AI26" s="59">
        <f>VLOOKUP($A26,'ADR Raw Data'!$B$6:$BE$43,'ADR Raw Data'!AT$1,FALSE)</f>
        <v>11.5733004048786</v>
      </c>
      <c r="AJ26" s="60">
        <f>VLOOKUP($A26,'ADR Raw Data'!$B$6:$BE$43,'ADR Raw Data'!AU$1,FALSE)</f>
        <v>12.7946904238646</v>
      </c>
      <c r="AK26" s="60">
        <f>VLOOKUP($A26,'ADR Raw Data'!$B$6:$BE$43,'ADR Raw Data'!AV$1,FALSE)</f>
        <v>12.324159394552799</v>
      </c>
      <c r="AL26" s="60">
        <f>VLOOKUP($A26,'ADR Raw Data'!$B$6:$BE$43,'ADR Raw Data'!AW$1,FALSE)</f>
        <v>14.4531033159491</v>
      </c>
      <c r="AM26" s="60">
        <f>VLOOKUP($A26,'ADR Raw Data'!$B$6:$BE$43,'ADR Raw Data'!AX$1,FALSE)</f>
        <v>14.7268386770787</v>
      </c>
      <c r="AN26" s="61">
        <f>VLOOKUP($A26,'ADR Raw Data'!$B$6:$BE$43,'ADR Raw Data'!AY$1,FALSE)</f>
        <v>13.243842731843401</v>
      </c>
      <c r="AO26" s="60">
        <f>VLOOKUP($A26,'ADR Raw Data'!$B$6:$BE$43,'ADR Raw Data'!BA$1,FALSE)</f>
        <v>16.416186111288201</v>
      </c>
      <c r="AP26" s="60">
        <f>VLOOKUP($A26,'ADR Raw Data'!$B$6:$BE$43,'ADR Raw Data'!BB$1,FALSE)</f>
        <v>15.364703210915099</v>
      </c>
      <c r="AQ26" s="61">
        <f>VLOOKUP($A26,'ADR Raw Data'!$B$6:$BE$43,'ADR Raw Data'!BC$1,FALSE)</f>
        <v>15.7826617779961</v>
      </c>
      <c r="AR26" s="62">
        <f>VLOOKUP($A26,'ADR Raw Data'!$B$6:$BE$43,'ADR Raw Data'!BE$1,FALSE)</f>
        <v>14.039920626484401</v>
      </c>
      <c r="AT26" s="64">
        <f>VLOOKUP($A26,'RevPAR Raw Data'!$B$6:$BE$43,'RevPAR Raw Data'!AG$1,FALSE)</f>
        <v>36.1415117762512</v>
      </c>
      <c r="AU26" s="65">
        <f>VLOOKUP($A26,'RevPAR Raw Data'!$B$6:$BE$43,'RevPAR Raw Data'!AH$1,FALSE)</f>
        <v>44.832054465161903</v>
      </c>
      <c r="AV26" s="65">
        <f>VLOOKUP($A26,'RevPAR Raw Data'!$B$6:$BE$43,'RevPAR Raw Data'!AI$1,FALSE)</f>
        <v>47.157190873405199</v>
      </c>
      <c r="AW26" s="65">
        <f>VLOOKUP($A26,'RevPAR Raw Data'!$B$6:$BE$43,'RevPAR Raw Data'!AJ$1,FALSE)</f>
        <v>47.443831207065699</v>
      </c>
      <c r="AX26" s="65">
        <f>VLOOKUP($A26,'RevPAR Raw Data'!$B$6:$BE$43,'RevPAR Raw Data'!AK$1,FALSE)</f>
        <v>47.470842492639797</v>
      </c>
      <c r="AY26" s="66">
        <f>VLOOKUP($A26,'RevPAR Raw Data'!$B$6:$BE$43,'RevPAR Raw Data'!AL$1,FALSE)</f>
        <v>44.609086162904802</v>
      </c>
      <c r="AZ26" s="65">
        <f>VLOOKUP($A26,'RevPAR Raw Data'!$B$6:$BE$43,'RevPAR Raw Data'!AN$1,FALSE)</f>
        <v>64.129924926398402</v>
      </c>
      <c r="BA26" s="65">
        <f>VLOOKUP($A26,'RevPAR Raw Data'!$B$6:$BE$43,'RevPAR Raw Data'!AO$1,FALSE)</f>
        <v>65.478333169774203</v>
      </c>
      <c r="BB26" s="66">
        <f>VLOOKUP($A26,'RevPAR Raw Data'!$B$6:$BE$43,'RevPAR Raw Data'!AP$1,FALSE)</f>
        <v>64.804129048086295</v>
      </c>
      <c r="BC26" s="67">
        <f>VLOOKUP($A26,'RevPAR Raw Data'!$B$6:$BE$43,'RevPAR Raw Data'!AR$1,FALSE)</f>
        <v>50.3790984158138</v>
      </c>
      <c r="BE26" s="59">
        <f>VLOOKUP($A26,'RevPAR Raw Data'!$B$6:$BE$43,'RevPAR Raw Data'!AT$1,FALSE)</f>
        <v>16.5330765932381</v>
      </c>
      <c r="BF26" s="60">
        <f>VLOOKUP($A26,'RevPAR Raw Data'!$B$6:$BE$43,'RevPAR Raw Data'!AU$1,FALSE)</f>
        <v>19.700256969437099</v>
      </c>
      <c r="BG26" s="60">
        <f>VLOOKUP($A26,'RevPAR Raw Data'!$B$6:$BE$43,'RevPAR Raw Data'!AV$1,FALSE)</f>
        <v>19.175515321301202</v>
      </c>
      <c r="BH26" s="60">
        <f>VLOOKUP($A26,'RevPAR Raw Data'!$B$6:$BE$43,'RevPAR Raw Data'!AW$1,FALSE)</f>
        <v>26.024234127892701</v>
      </c>
      <c r="BI26" s="60">
        <f>VLOOKUP($A26,'RevPAR Raw Data'!$B$6:$BE$43,'RevPAR Raw Data'!AX$1,FALSE)</f>
        <v>25.633261260261602</v>
      </c>
      <c r="BJ26" s="61">
        <f>VLOOKUP($A26,'RevPAR Raw Data'!$B$6:$BE$43,'RevPAR Raw Data'!AY$1,FALSE)</f>
        <v>21.5712315437139</v>
      </c>
      <c r="BK26" s="60">
        <f>VLOOKUP($A26,'RevPAR Raw Data'!$B$6:$BE$43,'RevPAR Raw Data'!BA$1,FALSE)</f>
        <v>27.6608723495577</v>
      </c>
      <c r="BL26" s="60">
        <f>VLOOKUP($A26,'RevPAR Raw Data'!$B$6:$BE$43,'RevPAR Raw Data'!BB$1,FALSE)</f>
        <v>12.884304684593101</v>
      </c>
      <c r="BM26" s="61">
        <f>VLOOKUP($A26,'RevPAR Raw Data'!$B$6:$BE$43,'RevPAR Raw Data'!BC$1,FALSE)</f>
        <v>19.742203323735598</v>
      </c>
      <c r="BN26" s="62">
        <f>VLOOKUP($A26,'RevPAR Raw Data'!$B$6:$BE$43,'RevPAR Raw Data'!BE$1,FALSE)</f>
        <v>20.892564136397201</v>
      </c>
    </row>
    <row r="27" spans="1:66" x14ac:dyDescent="0.35">
      <c r="A27" s="78" t="s">
        <v>48</v>
      </c>
      <c r="B27" s="59">
        <f>VLOOKUP($A27,'Occupancy Raw Data'!$B$6:$BE$43,'Occupancy Raw Data'!AG$1,FALSE)</f>
        <v>39.285100532737502</v>
      </c>
      <c r="C27" s="60">
        <f>VLOOKUP($A27,'Occupancy Raw Data'!$B$6:$BE$43,'Occupancy Raw Data'!AH$1,FALSE)</f>
        <v>49.5317064787764</v>
      </c>
      <c r="D27" s="60">
        <f>VLOOKUP($A27,'Occupancy Raw Data'!$B$6:$BE$43,'Occupancy Raw Data'!AI$1,FALSE)</f>
        <v>52.040728647533903</v>
      </c>
      <c r="E27" s="60">
        <f>VLOOKUP($A27,'Occupancy Raw Data'!$B$6:$BE$43,'Occupancy Raw Data'!AJ$1,FALSE)</f>
        <v>53.626052586355001</v>
      </c>
      <c r="F27" s="60">
        <f>VLOOKUP($A27,'Occupancy Raw Data'!$B$6:$BE$43,'Occupancy Raw Data'!AK$1,FALSE)</f>
        <v>52.865612648221301</v>
      </c>
      <c r="G27" s="61">
        <f>VLOOKUP($A27,'Occupancy Raw Data'!$B$6:$BE$43,'Occupancy Raw Data'!AL$1,FALSE)</f>
        <v>49.469840178724802</v>
      </c>
      <c r="H27" s="60">
        <f>VLOOKUP($A27,'Occupancy Raw Data'!$B$6:$BE$43,'Occupancy Raw Data'!AN$1,FALSE)</f>
        <v>63.675030073895797</v>
      </c>
      <c r="I27" s="60">
        <f>VLOOKUP($A27,'Occupancy Raw Data'!$B$6:$BE$43,'Occupancy Raw Data'!AO$1,FALSE)</f>
        <v>62.953256573294297</v>
      </c>
      <c r="J27" s="61">
        <f>VLOOKUP($A27,'Occupancy Raw Data'!$B$6:$BE$43,'Occupancy Raw Data'!AP$1,FALSE)</f>
        <v>63.314143323595097</v>
      </c>
      <c r="K27" s="62">
        <f>VLOOKUP($A27,'Occupancy Raw Data'!$B$6:$BE$43,'Occupancy Raw Data'!AR$1,FALSE)</f>
        <v>53.425355362973498</v>
      </c>
      <c r="M27" s="59">
        <f>VLOOKUP($A27,'Occupancy Raw Data'!$B$6:$BE$43,'Occupancy Raw Data'!AT$1,FALSE)</f>
        <v>17.989099425544499</v>
      </c>
      <c r="N27" s="60">
        <f>VLOOKUP($A27,'Occupancy Raw Data'!$B$6:$BE$43,'Occupancy Raw Data'!AU$1,FALSE)</f>
        <v>21.2278998874237</v>
      </c>
      <c r="O27" s="60">
        <f>VLOOKUP($A27,'Occupancy Raw Data'!$B$6:$BE$43,'Occupancy Raw Data'!AV$1,FALSE)</f>
        <v>18.6191297773792</v>
      </c>
      <c r="P27" s="60">
        <f>VLOOKUP($A27,'Occupancy Raw Data'!$B$6:$BE$43,'Occupancy Raw Data'!AW$1,FALSE)</f>
        <v>20.5429542843086</v>
      </c>
      <c r="Q27" s="60">
        <f>VLOOKUP($A27,'Occupancy Raw Data'!$B$6:$BE$43,'Occupancy Raw Data'!AX$1,FALSE)</f>
        <v>22.620411411069099</v>
      </c>
      <c r="R27" s="61">
        <f>VLOOKUP($A27,'Occupancy Raw Data'!$B$6:$BE$43,'Occupancy Raw Data'!AY$1,FALSE)</f>
        <v>20.2906392501806</v>
      </c>
      <c r="S27" s="60">
        <f>VLOOKUP($A27,'Occupancy Raw Data'!$B$6:$BE$43,'Occupancy Raw Data'!BA$1,FALSE)</f>
        <v>21.8648655704744</v>
      </c>
      <c r="T27" s="60">
        <f>VLOOKUP($A27,'Occupancy Raw Data'!$B$6:$BE$43,'Occupancy Raw Data'!BB$1,FALSE)</f>
        <v>11.5794887687456</v>
      </c>
      <c r="U27" s="61">
        <f>VLOOKUP($A27,'Occupancy Raw Data'!$B$6:$BE$43,'Occupancy Raw Data'!BC$1,FALSE)</f>
        <v>16.524857771984902</v>
      </c>
      <c r="V27" s="62">
        <f>VLOOKUP($A27,'Occupancy Raw Data'!$B$6:$BE$43,'Occupancy Raw Data'!BE$1,FALSE)</f>
        <v>18.9885908569814</v>
      </c>
      <c r="X27" s="64">
        <f>VLOOKUP($A27,'ADR Raw Data'!$B$6:$BE$43,'ADR Raw Data'!AG$1,FALSE)</f>
        <v>81.322914479440001</v>
      </c>
      <c r="Y27" s="65">
        <f>VLOOKUP($A27,'ADR Raw Data'!$B$6:$BE$43,'ADR Raw Data'!AH$1,FALSE)</f>
        <v>86.966271142336694</v>
      </c>
      <c r="Z27" s="65">
        <f>VLOOKUP($A27,'ADR Raw Data'!$B$6:$BE$43,'ADR Raw Data'!AI$1,FALSE)</f>
        <v>89.235457772640899</v>
      </c>
      <c r="AA27" s="65">
        <f>VLOOKUP($A27,'ADR Raw Data'!$B$6:$BE$43,'ADR Raw Data'!AJ$1,FALSE)</f>
        <v>88.055939753244601</v>
      </c>
      <c r="AB27" s="65">
        <f>VLOOKUP($A27,'ADR Raw Data'!$B$6:$BE$43,'ADR Raw Data'!AK$1,FALSE)</f>
        <v>86.482121088988194</v>
      </c>
      <c r="AC27" s="66">
        <f>VLOOKUP($A27,'ADR Raw Data'!$B$6:$BE$43,'ADR Raw Data'!AL$1,FALSE)</f>
        <v>86.680157539124195</v>
      </c>
      <c r="AD27" s="65">
        <f>VLOOKUP($A27,'ADR Raw Data'!$B$6:$BE$43,'ADR Raw Data'!AN$1,FALSE)</f>
        <v>102.36904797247099</v>
      </c>
      <c r="AE27" s="65">
        <f>VLOOKUP($A27,'ADR Raw Data'!$B$6:$BE$43,'ADR Raw Data'!AO$1,FALSE)</f>
        <v>106.22767078413899</v>
      </c>
      <c r="AF27" s="66">
        <f>VLOOKUP($A27,'ADR Raw Data'!$B$6:$BE$43,'ADR Raw Data'!AP$1,FALSE)</f>
        <v>104.287362421116</v>
      </c>
      <c r="AG27" s="67">
        <f>VLOOKUP($A27,'ADR Raw Data'!$B$6:$BE$43,'ADR Raw Data'!AR$1,FALSE)</f>
        <v>92.641934012659803</v>
      </c>
      <c r="AI27" s="59">
        <f>VLOOKUP($A27,'ADR Raw Data'!$B$6:$BE$43,'ADR Raw Data'!AT$1,FALSE)</f>
        <v>19.660071541882498</v>
      </c>
      <c r="AJ27" s="60">
        <f>VLOOKUP($A27,'ADR Raw Data'!$B$6:$BE$43,'ADR Raw Data'!AU$1,FALSE)</f>
        <v>24.257645707719401</v>
      </c>
      <c r="AK27" s="60">
        <f>VLOOKUP($A27,'ADR Raw Data'!$B$6:$BE$43,'ADR Raw Data'!AV$1,FALSE)</f>
        <v>24.005200835376701</v>
      </c>
      <c r="AL27" s="60">
        <f>VLOOKUP($A27,'ADR Raw Data'!$B$6:$BE$43,'ADR Raw Data'!AW$1,FALSE)</f>
        <v>21.547894666860401</v>
      </c>
      <c r="AM27" s="60">
        <f>VLOOKUP($A27,'ADR Raw Data'!$B$6:$BE$43,'ADR Raw Data'!AX$1,FALSE)</f>
        <v>19.5405703691114</v>
      </c>
      <c r="AN27" s="61">
        <f>VLOOKUP($A27,'ADR Raw Data'!$B$6:$BE$43,'ADR Raw Data'!AY$1,FALSE)</f>
        <v>21.901140210102099</v>
      </c>
      <c r="AO27" s="60">
        <f>VLOOKUP($A27,'ADR Raw Data'!$B$6:$BE$43,'ADR Raw Data'!BA$1,FALSE)</f>
        <v>23.1335547164357</v>
      </c>
      <c r="AP27" s="60">
        <f>VLOOKUP($A27,'ADR Raw Data'!$B$6:$BE$43,'ADR Raw Data'!BB$1,FALSE)</f>
        <v>24.5145261159687</v>
      </c>
      <c r="AQ27" s="61">
        <f>VLOOKUP($A27,'ADR Raw Data'!$B$6:$BE$43,'ADR Raw Data'!BC$1,FALSE)</f>
        <v>23.7585423380485</v>
      </c>
      <c r="AR27" s="62">
        <f>VLOOKUP($A27,'ADR Raw Data'!$B$6:$BE$43,'ADR Raw Data'!BE$1,FALSE)</f>
        <v>22.449824805975599</v>
      </c>
      <c r="AT27" s="64">
        <f>VLOOKUP($A27,'RevPAR Raw Data'!$B$6:$BE$43,'RevPAR Raw Data'!AG$1,FALSE)</f>
        <v>31.9477887094002</v>
      </c>
      <c r="AU27" s="65">
        <f>VLOOKUP($A27,'RevPAR Raw Data'!$B$6:$BE$43,'RevPAR Raw Data'!AH$1,FALSE)</f>
        <v>43.075878157759</v>
      </c>
      <c r="AV27" s="65">
        <f>VLOOKUP($A27,'RevPAR Raw Data'!$B$6:$BE$43,'RevPAR Raw Data'!AI$1,FALSE)</f>
        <v>46.438782436844797</v>
      </c>
      <c r="AW27" s="65">
        <f>VLOOKUP($A27,'RevPAR Raw Data'!$B$6:$BE$43,'RevPAR Raw Data'!AJ$1,FALSE)</f>
        <v>47.220924557484103</v>
      </c>
      <c r="AX27" s="65">
        <f>VLOOKUP($A27,'RevPAR Raw Data'!$B$6:$BE$43,'RevPAR Raw Data'!AK$1,FALSE)</f>
        <v>45.719303144870203</v>
      </c>
      <c r="AY27" s="66">
        <f>VLOOKUP($A27,'RevPAR Raw Data'!$B$6:$BE$43,'RevPAR Raw Data'!AL$1,FALSE)</f>
        <v>42.880535401271601</v>
      </c>
      <c r="AZ27" s="65">
        <f>VLOOKUP($A27,'RevPAR Raw Data'!$B$6:$BE$43,'RevPAR Raw Data'!AN$1,FALSE)</f>
        <v>65.183522082832098</v>
      </c>
      <c r="BA27" s="65">
        <f>VLOOKUP($A27,'RevPAR Raw Data'!$B$6:$BE$43,'RevPAR Raw Data'!AO$1,FALSE)</f>
        <v>66.873778140573904</v>
      </c>
      <c r="BB27" s="66">
        <f>VLOOKUP($A27,'RevPAR Raw Data'!$B$6:$BE$43,'RevPAR Raw Data'!AP$1,FALSE)</f>
        <v>66.028650111703001</v>
      </c>
      <c r="BC27" s="67">
        <f>VLOOKUP($A27,'RevPAR Raw Data'!$B$6:$BE$43,'RevPAR Raw Data'!AR$1,FALSE)</f>
        <v>49.494282461394903</v>
      </c>
      <c r="BE27" s="59">
        <f>VLOOKUP($A27,'RevPAR Raw Data'!$B$6:$BE$43,'RevPAR Raw Data'!AT$1,FALSE)</f>
        <v>41.185840784229597</v>
      </c>
      <c r="BF27" s="60">
        <f>VLOOKUP($A27,'RevPAR Raw Data'!$B$6:$BE$43,'RevPAR Raw Data'!AU$1,FALSE)</f>
        <v>50.634934341023701</v>
      </c>
      <c r="BG27" s="60">
        <f>VLOOKUP($A27,'RevPAR Raw Data'!$B$6:$BE$43,'RevPAR Raw Data'!AV$1,FALSE)</f>
        <v>47.093890109615302</v>
      </c>
      <c r="BH27" s="60">
        <f>VLOOKUP($A27,'RevPAR Raw Data'!$B$6:$BE$43,'RevPAR Raw Data'!AW$1,FALSE)</f>
        <v>46.517423101813101</v>
      </c>
      <c r="BI27" s="60">
        <f>VLOOKUP($A27,'RevPAR Raw Data'!$B$6:$BE$43,'RevPAR Raw Data'!AX$1,FALSE)</f>
        <v>46.581139189743098</v>
      </c>
      <c r="BJ27" s="61">
        <f>VLOOKUP($A27,'RevPAR Raw Data'!$B$6:$BE$43,'RevPAR Raw Data'!AY$1,FALSE)</f>
        <v>46.635660811990903</v>
      </c>
      <c r="BK27" s="60">
        <f>VLOOKUP($A27,'RevPAR Raw Data'!$B$6:$BE$43,'RevPAR Raw Data'!BA$1,FALSE)</f>
        <v>50.056540927331</v>
      </c>
      <c r="BL27" s="60">
        <f>VLOOKUP($A27,'RevPAR Raw Data'!$B$6:$BE$43,'RevPAR Raw Data'!BB$1,FALSE)</f>
        <v>38.932671683024097</v>
      </c>
      <c r="BM27" s="61">
        <f>VLOOKUP($A27,'RevPAR Raw Data'!$B$6:$BE$43,'RevPAR Raw Data'!BC$1,FALSE)</f>
        <v>44.209465440092899</v>
      </c>
      <c r="BN27" s="62">
        <f>VLOOKUP($A27,'RevPAR Raw Data'!$B$6:$BE$43,'RevPAR Raw Data'!BE$1,FALSE)</f>
        <v>45.701321043472802</v>
      </c>
    </row>
    <row r="28" spans="1:66" x14ac:dyDescent="0.35">
      <c r="A28" s="78" t="s">
        <v>49</v>
      </c>
      <c r="B28" s="59">
        <f>VLOOKUP($A28,'Occupancy Raw Data'!$B$6:$BE$43,'Occupancy Raw Data'!AG$1,FALSE)</f>
        <v>55.851488186560204</v>
      </c>
      <c r="C28" s="60">
        <f>VLOOKUP($A28,'Occupancy Raw Data'!$B$6:$BE$43,'Occupancy Raw Data'!AH$1,FALSE)</f>
        <v>65.001534212948698</v>
      </c>
      <c r="D28" s="60">
        <f>VLOOKUP($A28,'Occupancy Raw Data'!$B$6:$BE$43,'Occupancy Raw Data'!AI$1,FALSE)</f>
        <v>67.739776046738001</v>
      </c>
      <c r="E28" s="60">
        <f>VLOOKUP($A28,'Occupancy Raw Data'!$B$6:$BE$43,'Occupancy Raw Data'!AJ$1,FALSE)</f>
        <v>68.068403115871405</v>
      </c>
      <c r="F28" s="60">
        <f>VLOOKUP($A28,'Occupancy Raw Data'!$B$6:$BE$43,'Occupancy Raw Data'!AK$1,FALSE)</f>
        <v>73.204722492697101</v>
      </c>
      <c r="G28" s="61">
        <f>VLOOKUP($A28,'Occupancy Raw Data'!$B$6:$BE$43,'Occupancy Raw Data'!AL$1,FALSE)</f>
        <v>65.991744620570003</v>
      </c>
      <c r="H28" s="60">
        <f>VLOOKUP($A28,'Occupancy Raw Data'!$B$6:$BE$43,'Occupancy Raw Data'!AN$1,FALSE)</f>
        <v>81.140457643622199</v>
      </c>
      <c r="I28" s="60">
        <f>VLOOKUP($A28,'Occupancy Raw Data'!$B$6:$BE$43,'Occupancy Raw Data'!AO$1,FALSE)</f>
        <v>80.069376825705902</v>
      </c>
      <c r="J28" s="61">
        <f>VLOOKUP($A28,'Occupancy Raw Data'!$B$6:$BE$43,'Occupancy Raw Data'!AP$1,FALSE)</f>
        <v>80.604917234664001</v>
      </c>
      <c r="K28" s="62">
        <f>VLOOKUP($A28,'Occupancy Raw Data'!$B$6:$BE$43,'Occupancy Raw Data'!AR$1,FALSE)</f>
        <v>70.1769063180827</v>
      </c>
      <c r="M28" s="59">
        <f>VLOOKUP($A28,'Occupancy Raw Data'!$B$6:$BE$43,'Occupancy Raw Data'!AT$1,FALSE)</f>
        <v>-4.1640676953099698</v>
      </c>
      <c r="N28" s="60">
        <f>VLOOKUP($A28,'Occupancy Raw Data'!$B$6:$BE$43,'Occupancy Raw Data'!AU$1,FALSE)</f>
        <v>-1.2572113864366199</v>
      </c>
      <c r="O28" s="60">
        <f>VLOOKUP($A28,'Occupancy Raw Data'!$B$6:$BE$43,'Occupancy Raw Data'!AV$1,FALSE)</f>
        <v>-1.46230903810074</v>
      </c>
      <c r="P28" s="60">
        <f>VLOOKUP($A28,'Occupancy Raw Data'!$B$6:$BE$43,'Occupancy Raw Data'!AW$1,FALSE)</f>
        <v>1.30550371230467</v>
      </c>
      <c r="Q28" s="60">
        <f>VLOOKUP($A28,'Occupancy Raw Data'!$B$6:$BE$43,'Occupancy Raw Data'!AX$1,FALSE)</f>
        <v>5.3724396097413196</v>
      </c>
      <c r="R28" s="61">
        <f>VLOOKUP($A28,'Occupancy Raw Data'!$B$6:$BE$43,'Occupancy Raw Data'!AY$1,FALSE)</f>
        <v>0.13435524936808699</v>
      </c>
      <c r="S28" s="60">
        <f>VLOOKUP($A28,'Occupancy Raw Data'!$B$6:$BE$43,'Occupancy Raw Data'!BA$1,FALSE)</f>
        <v>4.2269646171345396</v>
      </c>
      <c r="T28" s="60">
        <f>VLOOKUP($A28,'Occupancy Raw Data'!$B$6:$BE$43,'Occupancy Raw Data'!BB$1,FALSE)</f>
        <v>-5.1410578793688897</v>
      </c>
      <c r="U28" s="61">
        <f>VLOOKUP($A28,'Occupancy Raw Data'!$B$6:$BE$43,'Occupancy Raw Data'!BC$1,FALSE)</f>
        <v>-0.64639215508888304</v>
      </c>
      <c r="V28" s="62">
        <f>VLOOKUP($A28,'Occupancy Raw Data'!$B$6:$BE$43,'Occupancy Raw Data'!BE$1,FALSE)</f>
        <v>-0.109057786345209</v>
      </c>
      <c r="X28" s="64">
        <f>VLOOKUP($A28,'ADR Raw Data'!$B$6:$BE$43,'ADR Raw Data'!AG$1,FALSE)</f>
        <v>114.832976595978</v>
      </c>
      <c r="Y28" s="65">
        <f>VLOOKUP($A28,'ADR Raw Data'!$B$6:$BE$43,'ADR Raw Data'!AH$1,FALSE)</f>
        <v>112.99736971298999</v>
      </c>
      <c r="Z28" s="65">
        <f>VLOOKUP($A28,'ADR Raw Data'!$B$6:$BE$43,'ADR Raw Data'!AI$1,FALSE)</f>
        <v>116.208134040068</v>
      </c>
      <c r="AA28" s="65">
        <f>VLOOKUP($A28,'ADR Raw Data'!$B$6:$BE$43,'ADR Raw Data'!AJ$1,FALSE)</f>
        <v>118.830177022798</v>
      </c>
      <c r="AB28" s="65">
        <f>VLOOKUP($A28,'ADR Raw Data'!$B$6:$BE$43,'ADR Raw Data'!AK$1,FALSE)</f>
        <v>128.27815778535199</v>
      </c>
      <c r="AC28" s="66">
        <f>VLOOKUP($A28,'ADR Raw Data'!$B$6:$BE$43,'ADR Raw Data'!AL$1,FALSE)</f>
        <v>118.57672915355801</v>
      </c>
      <c r="AD28" s="65">
        <f>VLOOKUP($A28,'ADR Raw Data'!$B$6:$BE$43,'ADR Raw Data'!AN$1,FALSE)</f>
        <v>161.01983049576199</v>
      </c>
      <c r="AE28" s="65">
        <f>VLOOKUP($A28,'ADR Raw Data'!$B$6:$BE$43,'ADR Raw Data'!AO$1,FALSE)</f>
        <v>159.756798662309</v>
      </c>
      <c r="AF28" s="66">
        <f>VLOOKUP($A28,'ADR Raw Data'!$B$6:$BE$43,'ADR Raw Data'!AP$1,FALSE)</f>
        <v>160.392510381275</v>
      </c>
      <c r="AG28" s="67">
        <f>VLOOKUP($A28,'ADR Raw Data'!$B$6:$BE$43,'ADR Raw Data'!AR$1,FALSE)</f>
        <v>132.33219364692999</v>
      </c>
      <c r="AI28" s="59">
        <f>VLOOKUP($A28,'ADR Raw Data'!$B$6:$BE$43,'ADR Raw Data'!AT$1,FALSE)</f>
        <v>23.225040870194299</v>
      </c>
      <c r="AJ28" s="60">
        <f>VLOOKUP($A28,'ADR Raw Data'!$B$6:$BE$43,'ADR Raw Data'!AU$1,FALSE)</f>
        <v>23.308554659414199</v>
      </c>
      <c r="AK28" s="60">
        <f>VLOOKUP($A28,'ADR Raw Data'!$B$6:$BE$43,'ADR Raw Data'!AV$1,FALSE)</f>
        <v>27.259950177217799</v>
      </c>
      <c r="AL28" s="60">
        <f>VLOOKUP($A28,'ADR Raw Data'!$B$6:$BE$43,'ADR Raw Data'!AW$1,FALSE)</f>
        <v>27.722491641273901</v>
      </c>
      <c r="AM28" s="60">
        <f>VLOOKUP($A28,'ADR Raw Data'!$B$6:$BE$43,'ADR Raw Data'!AX$1,FALSE)</f>
        <v>35.041690049643201</v>
      </c>
      <c r="AN28" s="61">
        <f>VLOOKUP($A28,'ADR Raw Data'!$B$6:$BE$43,'ADR Raw Data'!AY$1,FALSE)</f>
        <v>27.724908883924201</v>
      </c>
      <c r="AO28" s="60">
        <f>VLOOKUP($A28,'ADR Raw Data'!$B$6:$BE$43,'ADR Raw Data'!BA$1,FALSE)</f>
        <v>44.528111203347997</v>
      </c>
      <c r="AP28" s="60">
        <f>VLOOKUP($A28,'ADR Raw Data'!$B$6:$BE$43,'ADR Raw Data'!BB$1,FALSE)</f>
        <v>34.545291710287003</v>
      </c>
      <c r="AQ28" s="61">
        <f>VLOOKUP($A28,'ADR Raw Data'!$B$6:$BE$43,'ADR Raw Data'!BC$1,FALSE)</f>
        <v>39.202272072176399</v>
      </c>
      <c r="AR28" s="62">
        <f>VLOOKUP($A28,'ADR Raw Data'!$B$6:$BE$43,'ADR Raw Data'!BE$1,FALSE)</f>
        <v>32.037190579980702</v>
      </c>
      <c r="AT28" s="64">
        <f>VLOOKUP($A28,'RevPAR Raw Data'!$B$6:$BE$43,'RevPAR Raw Data'!AG$1,FALSE)</f>
        <v>64.135926357778402</v>
      </c>
      <c r="AU28" s="65">
        <f>VLOOKUP($A28,'RevPAR Raw Data'!$B$6:$BE$43,'RevPAR Raw Data'!AH$1,FALSE)</f>
        <v>73.450023933721994</v>
      </c>
      <c r="AV28" s="65">
        <f>VLOOKUP($A28,'RevPAR Raw Data'!$B$6:$BE$43,'RevPAR Raw Data'!AI$1,FALSE)</f>
        <v>78.719129746835407</v>
      </c>
      <c r="AW28" s="65">
        <f>VLOOKUP($A28,'RevPAR Raw Data'!$B$6:$BE$43,'RevPAR Raw Data'!AJ$1,FALSE)</f>
        <v>80.885803919181996</v>
      </c>
      <c r="AX28" s="65">
        <f>VLOOKUP($A28,'RevPAR Raw Data'!$B$6:$BE$43,'RevPAR Raw Data'!AK$1,FALSE)</f>
        <v>93.905669425511107</v>
      </c>
      <c r="AY28" s="66">
        <f>VLOOKUP($A28,'RevPAR Raw Data'!$B$6:$BE$43,'RevPAR Raw Data'!AL$1,FALSE)</f>
        <v>78.2508522824414</v>
      </c>
      <c r="AZ28" s="65">
        <f>VLOOKUP($A28,'RevPAR Raw Data'!$B$6:$BE$43,'RevPAR Raw Data'!AN$1,FALSE)</f>
        <v>130.65222736124599</v>
      </c>
      <c r="BA28" s="65">
        <f>VLOOKUP($A28,'RevPAR Raw Data'!$B$6:$BE$43,'RevPAR Raw Data'!AO$1,FALSE)</f>
        <v>127.916273125608</v>
      </c>
      <c r="BB28" s="66">
        <f>VLOOKUP($A28,'RevPAR Raw Data'!$B$6:$BE$43,'RevPAR Raw Data'!AP$1,FALSE)</f>
        <v>129.28425024342701</v>
      </c>
      <c r="BC28" s="67">
        <f>VLOOKUP($A28,'RevPAR Raw Data'!$B$6:$BE$43,'RevPAR Raw Data'!AR$1,FALSE)</f>
        <v>92.866639564270102</v>
      </c>
      <c r="BE28" s="59">
        <f>VLOOKUP($A28,'RevPAR Raw Data'!$B$6:$BE$43,'RevPAR Raw Data'!AT$1,FALSE)</f>
        <v>18.093866750786098</v>
      </c>
      <c r="BF28" s="60">
        <f>VLOOKUP($A28,'RevPAR Raw Data'!$B$6:$BE$43,'RevPAR Raw Data'!AU$1,FALSE)</f>
        <v>21.758305469785601</v>
      </c>
      <c r="BG28" s="60">
        <f>VLOOKUP($A28,'RevPAR Raw Data'!$B$6:$BE$43,'RevPAR Raw Data'!AV$1,FALSE)</f>
        <v>25.399016423893801</v>
      </c>
      <c r="BH28" s="60">
        <f>VLOOKUP($A28,'RevPAR Raw Data'!$B$6:$BE$43,'RevPAR Raw Data'!AW$1,FALSE)</f>
        <v>29.389913511098801</v>
      </c>
      <c r="BI28" s="60">
        <f>VLOOKUP($A28,'RevPAR Raw Data'!$B$6:$BE$43,'RevPAR Raw Data'!AX$1,FALSE)</f>
        <v>42.296723295534299</v>
      </c>
      <c r="BJ28" s="61">
        <f>VLOOKUP($A28,'RevPAR Raw Data'!$B$6:$BE$43,'RevPAR Raw Data'!AY$1,FALSE)</f>
        <v>27.896514003760402</v>
      </c>
      <c r="BK28" s="60">
        <f>VLOOKUP($A28,'RevPAR Raw Data'!$B$6:$BE$43,'RevPAR Raw Data'!BA$1,FALSE)</f>
        <v>50.637263325726401</v>
      </c>
      <c r="BL28" s="60">
        <f>VLOOKUP($A28,'RevPAR Raw Data'!$B$6:$BE$43,'RevPAR Raw Data'!BB$1,FALSE)</f>
        <v>27.628240389495399</v>
      </c>
      <c r="BM28" s="61">
        <f>VLOOKUP($A28,'RevPAR Raw Data'!$B$6:$BE$43,'RevPAR Raw Data'!BC$1,FALSE)</f>
        <v>38.302479505796398</v>
      </c>
      <c r="BN28" s="62">
        <f>VLOOKUP($A28,'RevPAR Raw Data'!$B$6:$BE$43,'RevPAR Raw Data'!BE$1,FALSE)</f>
        <v>31.893193742781801</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46.091945171723303</v>
      </c>
      <c r="C30" s="60">
        <f>VLOOKUP($A30,'Occupancy Raw Data'!$B$6:$BE$43,'Occupancy Raw Data'!AH$1,FALSE)</f>
        <v>58.251193593100197</v>
      </c>
      <c r="D30" s="60">
        <f>VLOOKUP($A30,'Occupancy Raw Data'!$B$6:$BE$43,'Occupancy Raw Data'!AI$1,FALSE)</f>
        <v>62.024487910056898</v>
      </c>
      <c r="E30" s="60">
        <f>VLOOKUP($A30,'Occupancy Raw Data'!$B$6:$BE$43,'Occupancy Raw Data'!AJ$1,FALSE)</f>
        <v>61.554751270599098</v>
      </c>
      <c r="F30" s="60">
        <f>VLOOKUP($A30,'Occupancy Raw Data'!$B$6:$BE$43,'Occupancy Raw Data'!AK$1,FALSE)</f>
        <v>58.116433081780301</v>
      </c>
      <c r="G30" s="61">
        <f>VLOOKUP($A30,'Occupancy Raw Data'!$B$6:$BE$43,'Occupancy Raw Data'!AL$1,FALSE)</f>
        <v>57.207762205451999</v>
      </c>
      <c r="H30" s="60">
        <f>VLOOKUP($A30,'Occupancy Raw Data'!$B$6:$BE$43,'Occupancy Raw Data'!AN$1,FALSE)</f>
        <v>63.0101647928538</v>
      </c>
      <c r="I30" s="60">
        <f>VLOOKUP($A30,'Occupancy Raw Data'!$B$6:$BE$43,'Occupancy Raw Data'!AO$1,FALSE)</f>
        <v>63.5569074387802</v>
      </c>
      <c r="J30" s="61">
        <f>VLOOKUP($A30,'Occupancy Raw Data'!$B$6:$BE$43,'Occupancy Raw Data'!AP$1,FALSE)</f>
        <v>63.283536115817</v>
      </c>
      <c r="K30" s="62">
        <f>VLOOKUP($A30,'Occupancy Raw Data'!$B$6:$BE$43,'Occupancy Raw Data'!AR$1,FALSE)</f>
        <v>58.943697608413402</v>
      </c>
      <c r="M30" s="59">
        <f>VLOOKUP($A30,'Occupancy Raw Data'!$B$6:$BE$43,'Occupancy Raw Data'!AT$1,FALSE)</f>
        <v>26.104533360994299</v>
      </c>
      <c r="N30" s="60">
        <f>VLOOKUP($A30,'Occupancy Raw Data'!$B$6:$BE$43,'Occupancy Raw Data'!AU$1,FALSE)</f>
        <v>21.3475458778092</v>
      </c>
      <c r="O30" s="60">
        <f>VLOOKUP($A30,'Occupancy Raw Data'!$B$6:$BE$43,'Occupancy Raw Data'!AV$1,FALSE)</f>
        <v>21.086340939721499</v>
      </c>
      <c r="P30" s="60">
        <f>VLOOKUP($A30,'Occupancy Raw Data'!$B$6:$BE$43,'Occupancy Raw Data'!AW$1,FALSE)</f>
        <v>16.931209855925601</v>
      </c>
      <c r="Q30" s="60">
        <f>VLOOKUP($A30,'Occupancy Raw Data'!$B$6:$BE$43,'Occupancy Raw Data'!AX$1,FALSE)</f>
        <v>6.2417993251892296</v>
      </c>
      <c r="R30" s="61">
        <f>VLOOKUP($A30,'Occupancy Raw Data'!$B$6:$BE$43,'Occupancy Raw Data'!AY$1,FALSE)</f>
        <v>17.6526500108729</v>
      </c>
      <c r="S30" s="60">
        <f>VLOOKUP($A30,'Occupancy Raw Data'!$B$6:$BE$43,'Occupancy Raw Data'!BA$1,FALSE)</f>
        <v>-9.0759261710094101</v>
      </c>
      <c r="T30" s="60">
        <f>VLOOKUP($A30,'Occupancy Raw Data'!$B$6:$BE$43,'Occupancy Raw Data'!BB$1,FALSE)</f>
        <v>-15.0321341780657</v>
      </c>
      <c r="U30" s="61">
        <f>VLOOKUP($A30,'Occupancy Raw Data'!$B$6:$BE$43,'Occupancy Raw Data'!BC$1,FALSE)</f>
        <v>-12.167725499255599</v>
      </c>
      <c r="V30" s="62">
        <f>VLOOKUP($A30,'Occupancy Raw Data'!$B$6:$BE$43,'Occupancy Raw Data'!BE$1,FALSE)</f>
        <v>6.55529841048787</v>
      </c>
      <c r="X30" s="64">
        <f>VLOOKUP($A30,'ADR Raw Data'!$B$6:$BE$43,'ADR Raw Data'!AG$1,FALSE)</f>
        <v>80.313851808537194</v>
      </c>
      <c r="Y30" s="65">
        <f>VLOOKUP($A30,'ADR Raw Data'!$B$6:$BE$43,'ADR Raw Data'!AH$1,FALSE)</f>
        <v>85.910701302134896</v>
      </c>
      <c r="Z30" s="65">
        <f>VLOOKUP($A30,'ADR Raw Data'!$B$6:$BE$43,'ADR Raw Data'!AI$1,FALSE)</f>
        <v>87.903311813271998</v>
      </c>
      <c r="AA30" s="65">
        <f>VLOOKUP($A30,'ADR Raw Data'!$B$6:$BE$43,'ADR Raw Data'!AJ$1,FALSE)</f>
        <v>89.078904735097197</v>
      </c>
      <c r="AB30" s="65">
        <f>VLOOKUP($A30,'ADR Raw Data'!$B$6:$BE$43,'ADR Raw Data'!AK$1,FALSE)</f>
        <v>86.647725586325606</v>
      </c>
      <c r="AC30" s="66">
        <f>VLOOKUP($A30,'ADR Raw Data'!$B$6:$BE$43,'ADR Raw Data'!AL$1,FALSE)</f>
        <v>86.272442993673394</v>
      </c>
      <c r="AD30" s="65">
        <f>VLOOKUP($A30,'ADR Raw Data'!$B$6:$BE$43,'ADR Raw Data'!AN$1,FALSE)</f>
        <v>93.214551787350999</v>
      </c>
      <c r="AE30" s="65">
        <f>VLOOKUP($A30,'ADR Raw Data'!$B$6:$BE$43,'ADR Raw Data'!AO$1,FALSE)</f>
        <v>94.8347052765493</v>
      </c>
      <c r="AF30" s="66">
        <f>VLOOKUP($A30,'ADR Raw Data'!$B$6:$BE$43,'ADR Raw Data'!AP$1,FALSE)</f>
        <v>94.028127889997506</v>
      </c>
      <c r="AG30" s="67">
        <f>VLOOKUP($A30,'ADR Raw Data'!$B$6:$BE$43,'ADR Raw Data'!AR$1,FALSE)</f>
        <v>88.651503424721398</v>
      </c>
      <c r="AI30" s="59">
        <f>VLOOKUP($A30,'ADR Raw Data'!$B$6:$BE$43,'ADR Raw Data'!AT$1,FALSE)</f>
        <v>10.306922347906299</v>
      </c>
      <c r="AJ30" s="60">
        <f>VLOOKUP($A30,'ADR Raw Data'!$B$6:$BE$43,'ADR Raw Data'!AU$1,FALSE)</f>
        <v>11.98590832537</v>
      </c>
      <c r="AK30" s="60">
        <f>VLOOKUP($A30,'ADR Raw Data'!$B$6:$BE$43,'ADR Raw Data'!AV$1,FALSE)</f>
        <v>11.4308769746479</v>
      </c>
      <c r="AL30" s="60">
        <f>VLOOKUP($A30,'ADR Raw Data'!$B$6:$BE$43,'ADR Raw Data'!AW$1,FALSE)</f>
        <v>10.959282721465</v>
      </c>
      <c r="AM30" s="60">
        <f>VLOOKUP($A30,'ADR Raw Data'!$B$6:$BE$43,'ADR Raw Data'!AX$1,FALSE)</f>
        <v>0.14549666159869501</v>
      </c>
      <c r="AN30" s="61">
        <f>VLOOKUP($A30,'ADR Raw Data'!$B$6:$BE$43,'ADR Raw Data'!AY$1,FALSE)</f>
        <v>8.43155841396832</v>
      </c>
      <c r="AO30" s="60">
        <f>VLOOKUP($A30,'ADR Raw Data'!$B$6:$BE$43,'ADR Raw Data'!BA$1,FALSE)</f>
        <v>-17.5739283457246</v>
      </c>
      <c r="AP30" s="60">
        <f>VLOOKUP($A30,'ADR Raw Data'!$B$6:$BE$43,'ADR Raw Data'!BB$1,FALSE)</f>
        <v>-21.354569607917899</v>
      </c>
      <c r="AQ30" s="61">
        <f>VLOOKUP($A30,'ADR Raw Data'!$B$6:$BE$43,'ADR Raw Data'!BC$1,FALSE)</f>
        <v>-19.6203425500828</v>
      </c>
      <c r="AR30" s="62">
        <f>VLOOKUP($A30,'ADR Raw Data'!$B$6:$BE$43,'ADR Raw Data'!BE$1,FALSE)</f>
        <v>-5.1733513410554997</v>
      </c>
      <c r="AT30" s="64">
        <f>VLOOKUP($A30,'RevPAR Raw Data'!$B$6:$BE$43,'RevPAR Raw Data'!AG$1,FALSE)</f>
        <v>37.018216540890101</v>
      </c>
      <c r="AU30" s="65">
        <f>VLOOKUP($A30,'RevPAR Raw Data'!$B$6:$BE$43,'RevPAR Raw Data'!AH$1,FALSE)</f>
        <v>50.044008932696698</v>
      </c>
      <c r="AV30" s="65">
        <f>VLOOKUP($A30,'RevPAR Raw Data'!$B$6:$BE$43,'RevPAR Raw Data'!AI$1,FALSE)</f>
        <v>54.521579008162597</v>
      </c>
      <c r="AW30" s="65">
        <f>VLOOKUP($A30,'RevPAR Raw Data'!$B$6:$BE$43,'RevPAR Raw Data'!AJ$1,FALSE)</f>
        <v>54.832298244263001</v>
      </c>
      <c r="AX30" s="65">
        <f>VLOOKUP($A30,'RevPAR Raw Data'!$B$6:$BE$43,'RevPAR Raw Data'!AK$1,FALSE)</f>
        <v>50.356567457261598</v>
      </c>
      <c r="AY30" s="66">
        <f>VLOOKUP($A30,'RevPAR Raw Data'!$B$6:$BE$43,'RevPAR Raw Data'!AL$1,FALSE)</f>
        <v>49.354534036654798</v>
      </c>
      <c r="AZ30" s="65">
        <f>VLOOKUP($A30,'RevPAR Raw Data'!$B$6:$BE$43,'RevPAR Raw Data'!AN$1,FALSE)</f>
        <v>58.734642692129903</v>
      </c>
      <c r="BA30" s="65">
        <f>VLOOKUP($A30,'RevPAR Raw Data'!$B$6:$BE$43,'RevPAR Raw Data'!AO$1,FALSE)</f>
        <v>60.274005852456398</v>
      </c>
      <c r="BB30" s="66">
        <f>VLOOKUP($A30,'RevPAR Raw Data'!$B$6:$BE$43,'RevPAR Raw Data'!AP$1,FALSE)</f>
        <v>59.504324272293204</v>
      </c>
      <c r="BC30" s="67">
        <f>VLOOKUP($A30,'RevPAR Raw Data'!$B$6:$BE$43,'RevPAR Raw Data'!AR$1,FALSE)</f>
        <v>52.254474103980101</v>
      </c>
      <c r="BE30" s="59">
        <f>VLOOKUP($A30,'RevPAR Raw Data'!$B$6:$BE$43,'RevPAR Raw Data'!AT$1,FALSE)</f>
        <v>39.102029691701702</v>
      </c>
      <c r="BF30" s="60">
        <f>VLOOKUP($A30,'RevPAR Raw Data'!$B$6:$BE$43,'RevPAR Raw Data'!AU$1,FALSE)</f>
        <v>35.892151481809798</v>
      </c>
      <c r="BG30" s="60">
        <f>VLOOKUP($A30,'RevPAR Raw Data'!$B$6:$BE$43,'RevPAR Raw Data'!AV$1,FALSE)</f>
        <v>34.927571605643799</v>
      </c>
      <c r="BH30" s="60">
        <f>VLOOKUP($A30,'RevPAR Raw Data'!$B$6:$BE$43,'RevPAR Raw Data'!AW$1,FALSE)</f>
        <v>29.746031733666101</v>
      </c>
      <c r="BI30" s="60">
        <f>VLOOKUP($A30,'RevPAR Raw Data'!$B$6:$BE$43,'RevPAR Raw Data'!AX$1,FALSE)</f>
        <v>6.3963775964297698</v>
      </c>
      <c r="BJ30" s="61">
        <f>VLOOKUP($A30,'RevPAR Raw Data'!$B$6:$BE$43,'RevPAR Raw Data'!AY$1,FALSE)</f>
        <v>27.5726019221214</v>
      </c>
      <c r="BK30" s="60">
        <f>VLOOKUP($A30,'RevPAR Raw Data'!$B$6:$BE$43,'RevPAR Raw Data'!BA$1,FALSE)</f>
        <v>-25.054857754730001</v>
      </c>
      <c r="BL30" s="60">
        <f>VLOOKUP($A30,'RevPAR Raw Data'!$B$6:$BE$43,'RevPAR Raw Data'!BB$1,FALSE)</f>
        <v>-33.176656229373002</v>
      </c>
      <c r="BM30" s="61">
        <f>VLOOKUP($A30,'RevPAR Raw Data'!$B$6:$BE$43,'RevPAR Raw Data'!BC$1,FALSE)</f>
        <v>-29.400718625830699</v>
      </c>
      <c r="BN30" s="62">
        <f>VLOOKUP($A30,'RevPAR Raw Data'!$B$6:$BE$43,'RevPAR Raw Data'!BE$1,FALSE)</f>
        <v>1.0428184512031999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51.419204267615001</v>
      </c>
      <c r="C32" s="60">
        <f>VLOOKUP($A32,'Occupancy Raw Data'!$B$6:$BE$43,'Occupancy Raw Data'!AH$1,FALSE)</f>
        <v>60.777950655701197</v>
      </c>
      <c r="D32" s="60">
        <f>VLOOKUP($A32,'Occupancy Raw Data'!$B$6:$BE$43,'Occupancy Raw Data'!AI$1,FALSE)</f>
        <v>64.271762773560596</v>
      </c>
      <c r="E32" s="60">
        <f>VLOOKUP($A32,'Occupancy Raw Data'!$B$6:$BE$43,'Occupancy Raw Data'!AJ$1,FALSE)</f>
        <v>64.176321747236599</v>
      </c>
      <c r="F32" s="60">
        <f>VLOOKUP($A32,'Occupancy Raw Data'!$B$6:$BE$43,'Occupancy Raw Data'!AK$1,FALSE)</f>
        <v>68.605451236294201</v>
      </c>
      <c r="G32" s="61">
        <f>VLOOKUP($A32,'Occupancy Raw Data'!$B$6:$BE$43,'Occupancy Raw Data'!AL$1,FALSE)</f>
        <v>61.853408071350501</v>
      </c>
      <c r="H32" s="60">
        <f>VLOOKUP($A32,'Occupancy Raw Data'!$B$6:$BE$43,'Occupancy Raw Data'!AN$1,FALSE)</f>
        <v>82.2268832956008</v>
      </c>
      <c r="I32" s="60">
        <f>VLOOKUP($A32,'Occupancy Raw Data'!$B$6:$BE$43,'Occupancy Raw Data'!AO$1,FALSE)</f>
        <v>84.941403648954505</v>
      </c>
      <c r="J32" s="61">
        <f>VLOOKUP($A32,'Occupancy Raw Data'!$B$6:$BE$43,'Occupancy Raw Data'!AP$1,FALSE)</f>
        <v>83.584143472277702</v>
      </c>
      <c r="K32" s="62">
        <f>VLOOKUP($A32,'Occupancy Raw Data'!$B$6:$BE$43,'Occupancy Raw Data'!AR$1,FALSE)</f>
        <v>68.064710547184703</v>
      </c>
      <c r="M32" s="59">
        <f>VLOOKUP($A32,'Occupancy Raw Data'!$B$6:$BE$43,'Occupancy Raw Data'!AT$1,FALSE)</f>
        <v>9.64213802745215</v>
      </c>
      <c r="N32" s="60">
        <f>VLOOKUP($A32,'Occupancy Raw Data'!$B$6:$BE$43,'Occupancy Raw Data'!AU$1,FALSE)</f>
        <v>16.261471181474398</v>
      </c>
      <c r="O32" s="60">
        <f>VLOOKUP($A32,'Occupancy Raw Data'!$B$6:$BE$43,'Occupancy Raw Data'!AV$1,FALSE)</f>
        <v>16.020901611362198</v>
      </c>
      <c r="P32" s="60">
        <f>VLOOKUP($A32,'Occupancy Raw Data'!$B$6:$BE$43,'Occupancy Raw Data'!AW$1,FALSE)</f>
        <v>13.0378103387817</v>
      </c>
      <c r="Q32" s="60">
        <f>VLOOKUP($A32,'Occupancy Raw Data'!$B$6:$BE$43,'Occupancy Raw Data'!AX$1,FALSE)</f>
        <v>10.5209192717686</v>
      </c>
      <c r="R32" s="61">
        <f>VLOOKUP($A32,'Occupancy Raw Data'!$B$6:$BE$43,'Occupancy Raw Data'!AY$1,FALSE)</f>
        <v>13.110769835514001</v>
      </c>
      <c r="S32" s="60">
        <f>VLOOKUP($A32,'Occupancy Raw Data'!$B$6:$BE$43,'Occupancy Raw Data'!BA$1,FALSE)</f>
        <v>8.0173864165011199</v>
      </c>
      <c r="T32" s="60">
        <f>VLOOKUP($A32,'Occupancy Raw Data'!$B$6:$BE$43,'Occupancy Raw Data'!BB$1,FALSE)</f>
        <v>5.0209718551656204</v>
      </c>
      <c r="U32" s="61">
        <f>VLOOKUP($A32,'Occupancy Raw Data'!$B$6:$BE$43,'Occupancy Raw Data'!BC$1,FALSE)</f>
        <v>6.4737887423073603</v>
      </c>
      <c r="V32" s="62">
        <f>VLOOKUP($A32,'Occupancy Raw Data'!$B$6:$BE$43,'Occupancy Raw Data'!BE$1,FALSE)</f>
        <v>10.6939610994364</v>
      </c>
      <c r="X32" s="64">
        <f>VLOOKUP($A32,'ADR Raw Data'!$B$6:$BE$43,'ADR Raw Data'!AG$1,FALSE)</f>
        <v>91.188831229602002</v>
      </c>
      <c r="Y32" s="65">
        <f>VLOOKUP($A32,'ADR Raw Data'!$B$6:$BE$43,'ADR Raw Data'!AH$1,FALSE)</f>
        <v>95.162452960430002</v>
      </c>
      <c r="Z32" s="65">
        <f>VLOOKUP($A32,'ADR Raw Data'!$B$6:$BE$43,'ADR Raw Data'!AI$1,FALSE)</f>
        <v>98.265182474013102</v>
      </c>
      <c r="AA32" s="65">
        <f>VLOOKUP($A32,'ADR Raw Data'!$B$6:$BE$43,'ADR Raw Data'!AJ$1,FALSE)</f>
        <v>97.836304694957406</v>
      </c>
      <c r="AB32" s="65">
        <f>VLOOKUP($A32,'ADR Raw Data'!$B$6:$BE$43,'ADR Raw Data'!AK$1,FALSE)</f>
        <v>103.937305472427</v>
      </c>
      <c r="AC32" s="66">
        <f>VLOOKUP($A32,'ADR Raw Data'!$B$6:$BE$43,'ADR Raw Data'!AL$1,FALSE)</f>
        <v>97.650353210228403</v>
      </c>
      <c r="AD32" s="65">
        <f>VLOOKUP($A32,'ADR Raw Data'!$B$6:$BE$43,'ADR Raw Data'!AN$1,FALSE)</f>
        <v>122.938160267501</v>
      </c>
      <c r="AE32" s="65">
        <f>VLOOKUP($A32,'ADR Raw Data'!$B$6:$BE$43,'ADR Raw Data'!AO$1,FALSE)</f>
        <v>125.39351078273801</v>
      </c>
      <c r="AF32" s="66">
        <f>VLOOKUP($A32,'ADR Raw Data'!$B$6:$BE$43,'ADR Raw Data'!AP$1,FALSE)</f>
        <v>124.185770822268</v>
      </c>
      <c r="AG32" s="67">
        <f>VLOOKUP($A32,'ADR Raw Data'!$B$6:$BE$43,'ADR Raw Data'!AR$1,FALSE)</f>
        <v>106.964349840148</v>
      </c>
      <c r="AI32" s="59">
        <f>VLOOKUP($A32,'ADR Raw Data'!$B$6:$BE$43,'ADR Raw Data'!AT$1,FALSE)</f>
        <v>24.42993674965</v>
      </c>
      <c r="AJ32" s="60">
        <f>VLOOKUP($A32,'ADR Raw Data'!$B$6:$BE$43,'ADR Raw Data'!AU$1,FALSE)</f>
        <v>27.563628074866099</v>
      </c>
      <c r="AK32" s="60">
        <f>VLOOKUP($A32,'ADR Raw Data'!$B$6:$BE$43,'ADR Raw Data'!AV$1,FALSE)</f>
        <v>29.299608837445199</v>
      </c>
      <c r="AL32" s="60">
        <f>VLOOKUP($A32,'ADR Raw Data'!$B$6:$BE$43,'ADR Raw Data'!AW$1,FALSE)</f>
        <v>28.867191662514799</v>
      </c>
      <c r="AM32" s="60">
        <f>VLOOKUP($A32,'ADR Raw Data'!$B$6:$BE$43,'ADR Raw Data'!AX$1,FALSE)</f>
        <v>23.7632223996821</v>
      </c>
      <c r="AN32" s="61">
        <f>VLOOKUP($A32,'ADR Raw Data'!$B$6:$BE$43,'ADR Raw Data'!AY$1,FALSE)</f>
        <v>26.717264651032998</v>
      </c>
      <c r="AO32" s="60">
        <f>VLOOKUP($A32,'ADR Raw Data'!$B$6:$BE$43,'ADR Raw Data'!BA$1,FALSE)</f>
        <v>24.4877373159289</v>
      </c>
      <c r="AP32" s="60">
        <f>VLOOKUP($A32,'ADR Raw Data'!$B$6:$BE$43,'ADR Raw Data'!BB$1,FALSE)</f>
        <v>23.190180934329099</v>
      </c>
      <c r="AQ32" s="61">
        <f>VLOOKUP($A32,'ADR Raw Data'!$B$6:$BE$43,'ADR Raw Data'!BC$1,FALSE)</f>
        <v>23.792299600274099</v>
      </c>
      <c r="AR32" s="62">
        <f>VLOOKUP($A32,'ADR Raw Data'!$B$6:$BE$43,'ADR Raw Data'!BE$1,FALSE)</f>
        <v>25.039166595939299</v>
      </c>
      <c r="AT32" s="64">
        <f>VLOOKUP($A32,'RevPAR Raw Data'!$B$6:$BE$43,'RevPAR Raw Data'!AG$1,FALSE)</f>
        <v>46.888571399199797</v>
      </c>
      <c r="AU32" s="65">
        <f>VLOOKUP($A32,'RevPAR Raw Data'!$B$6:$BE$43,'RevPAR Raw Data'!AH$1,FALSE)</f>
        <v>57.837788703045099</v>
      </c>
      <c r="AV32" s="65">
        <f>VLOOKUP($A32,'RevPAR Raw Data'!$B$6:$BE$43,'RevPAR Raw Data'!AI$1,FALSE)</f>
        <v>63.156764968704202</v>
      </c>
      <c r="AW32" s="65">
        <f>VLOOKUP($A32,'RevPAR Raw Data'!$B$6:$BE$43,'RevPAR Raw Data'!AJ$1,FALSE)</f>
        <v>62.787741686642597</v>
      </c>
      <c r="AX32" s="65">
        <f>VLOOKUP($A32,'RevPAR Raw Data'!$B$6:$BE$43,'RevPAR Raw Data'!AK$1,FALSE)</f>
        <v>71.306657422204395</v>
      </c>
      <c r="AY32" s="66">
        <f>VLOOKUP($A32,'RevPAR Raw Data'!$B$6:$BE$43,'RevPAR Raw Data'!AL$1,FALSE)</f>
        <v>60.400071454237697</v>
      </c>
      <c r="AZ32" s="65">
        <f>VLOOKUP($A32,'RevPAR Raw Data'!$B$6:$BE$43,'RevPAR Raw Data'!AN$1,FALSE)</f>
        <v>101.088217568917</v>
      </c>
      <c r="BA32" s="65">
        <f>VLOOKUP($A32,'RevPAR Raw Data'!$B$6:$BE$43,'RevPAR Raw Data'!AO$1,FALSE)</f>
        <v>106.511008143561</v>
      </c>
      <c r="BB32" s="66">
        <f>VLOOKUP($A32,'RevPAR Raw Data'!$B$6:$BE$43,'RevPAR Raw Data'!AP$1,FALSE)</f>
        <v>103.79961285623899</v>
      </c>
      <c r="BC32" s="67">
        <f>VLOOKUP($A32,'RevPAR Raw Data'!$B$6:$BE$43,'RevPAR Raw Data'!AR$1,FALSE)</f>
        <v>72.804975107375</v>
      </c>
      <c r="BE32" s="59">
        <f>VLOOKUP($A32,'RevPAR Raw Data'!$B$6:$BE$43,'RevPAR Raw Data'!AT$1,FALSE)</f>
        <v>36.4276429985227</v>
      </c>
      <c r="BF32" s="60">
        <f>VLOOKUP($A32,'RevPAR Raw Data'!$B$6:$BE$43,'RevPAR Raw Data'!AU$1,FALSE)</f>
        <v>48.3073506923037</v>
      </c>
      <c r="BG32" s="60">
        <f>VLOOKUP($A32,'RevPAR Raw Data'!$B$6:$BE$43,'RevPAR Raw Data'!AV$1,FALSE)</f>
        <v>50.014571953168499</v>
      </c>
      <c r="BH32" s="60">
        <f>VLOOKUP($A32,'RevPAR Raw Data'!$B$6:$BE$43,'RevPAR Raw Data'!AW$1,FALSE)</f>
        <v>45.668651700387798</v>
      </c>
      <c r="BI32" s="60">
        <f>VLOOKUP($A32,'RevPAR Raw Data'!$B$6:$BE$43,'RevPAR Raw Data'!AX$1,FALSE)</f>
        <v>36.7842511164922</v>
      </c>
      <c r="BJ32" s="61">
        <f>VLOOKUP($A32,'RevPAR Raw Data'!$B$6:$BE$43,'RevPAR Raw Data'!AY$1,FALSE)</f>
        <v>43.330873561289003</v>
      </c>
      <c r="BK32" s="60">
        <f>VLOOKUP($A32,'RevPAR Raw Data'!$B$6:$BE$43,'RevPAR Raw Data'!BA$1,FALSE)</f>
        <v>34.468400257705802</v>
      </c>
      <c r="BL32" s="60">
        <f>VLOOKUP($A32,'RevPAR Raw Data'!$B$6:$BE$43,'RevPAR Raw Data'!BB$1,FALSE)</f>
        <v>29.375525247369399</v>
      </c>
      <c r="BM32" s="61">
        <f>VLOOKUP($A32,'RevPAR Raw Data'!$B$6:$BE$43,'RevPAR Raw Data'!BC$1,FALSE)</f>
        <v>31.806351555640099</v>
      </c>
      <c r="BN32" s="62">
        <f>VLOOKUP($A32,'RevPAR Raw Data'!$B$6:$BE$43,'RevPAR Raw Data'!BE$1,FALSE)</f>
        <v>38.410806430768602</v>
      </c>
    </row>
    <row r="33" spans="1:66" x14ac:dyDescent="0.35">
      <c r="A33" s="78" t="s">
        <v>46</v>
      </c>
      <c r="B33" s="59">
        <f>VLOOKUP($A33,'Occupancy Raw Data'!$B$6:$BE$43,'Occupancy Raw Data'!AG$1,FALSE)</f>
        <v>60.350689722168198</v>
      </c>
      <c r="C33" s="60">
        <f>VLOOKUP($A33,'Occupancy Raw Data'!$B$6:$BE$43,'Occupancy Raw Data'!AH$1,FALSE)</f>
        <v>67.908490382747203</v>
      </c>
      <c r="D33" s="60">
        <f>VLOOKUP($A33,'Occupancy Raw Data'!$B$6:$BE$43,'Occupancy Raw Data'!AI$1,FALSE)</f>
        <v>68.870215659607496</v>
      </c>
      <c r="E33" s="60">
        <f>VLOOKUP($A33,'Occupancy Raw Data'!$B$6:$BE$43,'Occupancy Raw Data'!AJ$1,FALSE)</f>
        <v>68.962502428599095</v>
      </c>
      <c r="F33" s="60">
        <f>VLOOKUP($A33,'Occupancy Raw Data'!$B$6:$BE$43,'Occupancy Raw Data'!AK$1,FALSE)</f>
        <v>68.214493879930004</v>
      </c>
      <c r="G33" s="61">
        <f>VLOOKUP($A33,'Occupancy Raw Data'!$B$6:$BE$43,'Occupancy Raw Data'!AL$1,FALSE)</f>
        <v>66.861278414610396</v>
      </c>
      <c r="H33" s="60">
        <f>VLOOKUP($A33,'Occupancy Raw Data'!$B$6:$BE$43,'Occupancy Raw Data'!AN$1,FALSE)</f>
        <v>74.645424519137293</v>
      </c>
      <c r="I33" s="60">
        <f>VLOOKUP($A33,'Occupancy Raw Data'!$B$6:$BE$43,'Occupancy Raw Data'!AO$1,FALSE)</f>
        <v>78.647755974353899</v>
      </c>
      <c r="J33" s="61">
        <f>VLOOKUP($A33,'Occupancy Raw Data'!$B$6:$BE$43,'Occupancy Raw Data'!AP$1,FALSE)</f>
        <v>76.646590246745603</v>
      </c>
      <c r="K33" s="62">
        <f>VLOOKUP($A33,'Occupancy Raw Data'!$B$6:$BE$43,'Occupancy Raw Data'!AR$1,FALSE)</f>
        <v>69.657081795220506</v>
      </c>
      <c r="M33" s="59">
        <f>VLOOKUP($A33,'Occupancy Raw Data'!$B$6:$BE$43,'Occupancy Raw Data'!AT$1,FALSE)</f>
        <v>-0.85914026166026802</v>
      </c>
      <c r="N33" s="60">
        <f>VLOOKUP($A33,'Occupancy Raw Data'!$B$6:$BE$43,'Occupancy Raw Data'!AU$1,FALSE)</f>
        <v>-0.94951664312456996</v>
      </c>
      <c r="O33" s="60">
        <f>VLOOKUP($A33,'Occupancy Raw Data'!$B$6:$BE$43,'Occupancy Raw Data'!AV$1,FALSE)</f>
        <v>-1.99614051727523</v>
      </c>
      <c r="P33" s="60">
        <f>VLOOKUP($A33,'Occupancy Raw Data'!$B$6:$BE$43,'Occupancy Raw Data'!AW$1,FALSE)</f>
        <v>-2.45253302638221</v>
      </c>
      <c r="Q33" s="60">
        <f>VLOOKUP($A33,'Occupancy Raw Data'!$B$6:$BE$43,'Occupancy Raw Data'!AX$1,FALSE)</f>
        <v>-0.94219319106865695</v>
      </c>
      <c r="R33" s="61">
        <f>VLOOKUP($A33,'Occupancy Raw Data'!$B$6:$BE$43,'Occupancy Raw Data'!AY$1,FALSE)</f>
        <v>-1.4618031263878399</v>
      </c>
      <c r="S33" s="60">
        <f>VLOOKUP($A33,'Occupancy Raw Data'!$B$6:$BE$43,'Occupancy Raw Data'!BA$1,FALSE)</f>
        <v>7.22232151052868E-2</v>
      </c>
      <c r="T33" s="60">
        <f>VLOOKUP($A33,'Occupancy Raw Data'!$B$6:$BE$43,'Occupancy Raw Data'!BB$1,FALSE)</f>
        <v>1.0904890800391001</v>
      </c>
      <c r="U33" s="61">
        <f>VLOOKUP($A33,'Occupancy Raw Data'!$B$6:$BE$43,'Occupancy Raw Data'!BC$1,FALSE)</f>
        <v>0.59207333422672503</v>
      </c>
      <c r="V33" s="62">
        <f>VLOOKUP($A33,'Occupancy Raw Data'!$B$6:$BE$43,'Occupancy Raw Data'!BE$1,FALSE)</f>
        <v>-0.82519610104929098</v>
      </c>
      <c r="X33" s="64">
        <f>VLOOKUP($A33,'ADR Raw Data'!$B$6:$BE$43,'ADR Raw Data'!AG$1,FALSE)</f>
        <v>81.584380096579395</v>
      </c>
      <c r="Y33" s="65">
        <f>VLOOKUP($A33,'ADR Raw Data'!$B$6:$BE$43,'ADR Raw Data'!AH$1,FALSE)</f>
        <v>84.480900457764093</v>
      </c>
      <c r="Z33" s="65">
        <f>VLOOKUP($A33,'ADR Raw Data'!$B$6:$BE$43,'ADR Raw Data'!AI$1,FALSE)</f>
        <v>85.521224211862602</v>
      </c>
      <c r="AA33" s="65">
        <f>VLOOKUP($A33,'ADR Raw Data'!$B$6:$BE$43,'ADR Raw Data'!AJ$1,FALSE)</f>
        <v>85.044286237498198</v>
      </c>
      <c r="AB33" s="65">
        <f>VLOOKUP($A33,'ADR Raw Data'!$B$6:$BE$43,'ADR Raw Data'!AK$1,FALSE)</f>
        <v>86.826727798348003</v>
      </c>
      <c r="AC33" s="66">
        <f>VLOOKUP($A33,'ADR Raw Data'!$B$6:$BE$43,'ADR Raw Data'!AL$1,FALSE)</f>
        <v>84.767201407877707</v>
      </c>
      <c r="AD33" s="65">
        <f>VLOOKUP($A33,'ADR Raw Data'!$B$6:$BE$43,'ADR Raw Data'!AN$1,FALSE)</f>
        <v>93.045637734252907</v>
      </c>
      <c r="AE33" s="65">
        <f>VLOOKUP($A33,'ADR Raw Data'!$B$6:$BE$43,'ADR Raw Data'!AO$1,FALSE)</f>
        <v>94.367153384387294</v>
      </c>
      <c r="AF33" s="66">
        <f>VLOOKUP($A33,'ADR Raw Data'!$B$6:$BE$43,'ADR Raw Data'!AP$1,FALSE)</f>
        <v>93.723647284537293</v>
      </c>
      <c r="AG33" s="67">
        <f>VLOOKUP($A33,'ADR Raw Data'!$B$6:$BE$43,'ADR Raw Data'!AR$1,FALSE)</f>
        <v>87.582958745654295</v>
      </c>
      <c r="AI33" s="59">
        <f>VLOOKUP($A33,'ADR Raw Data'!$B$6:$BE$43,'ADR Raw Data'!AT$1,FALSE)</f>
        <v>16.922203927553898</v>
      </c>
      <c r="AJ33" s="60">
        <f>VLOOKUP($A33,'ADR Raw Data'!$B$6:$BE$43,'ADR Raw Data'!AU$1,FALSE)</f>
        <v>17.263631797149198</v>
      </c>
      <c r="AK33" s="60">
        <f>VLOOKUP($A33,'ADR Raw Data'!$B$6:$BE$43,'ADR Raw Data'!AV$1,FALSE)</f>
        <v>17.130780750000699</v>
      </c>
      <c r="AL33" s="60">
        <f>VLOOKUP($A33,'ADR Raw Data'!$B$6:$BE$43,'ADR Raw Data'!AW$1,FALSE)</f>
        <v>17.168623927900001</v>
      </c>
      <c r="AM33" s="60">
        <f>VLOOKUP($A33,'ADR Raw Data'!$B$6:$BE$43,'ADR Raw Data'!AX$1,FALSE)</f>
        <v>17.648913980075399</v>
      </c>
      <c r="AN33" s="61">
        <f>VLOOKUP($A33,'ADR Raw Data'!$B$6:$BE$43,'ADR Raw Data'!AY$1,FALSE)</f>
        <v>17.2325021320035</v>
      </c>
      <c r="AO33" s="60">
        <f>VLOOKUP($A33,'ADR Raw Data'!$B$6:$BE$43,'ADR Raw Data'!BA$1,FALSE)</f>
        <v>17.763154950418102</v>
      </c>
      <c r="AP33" s="60">
        <f>VLOOKUP($A33,'ADR Raw Data'!$B$6:$BE$43,'ADR Raw Data'!BB$1,FALSE)</f>
        <v>17.526542213391199</v>
      </c>
      <c r="AQ33" s="61">
        <f>VLOOKUP($A33,'ADR Raw Data'!$B$6:$BE$43,'ADR Raw Data'!BC$1,FALSE)</f>
        <v>17.6456017252675</v>
      </c>
      <c r="AR33" s="62">
        <f>VLOOKUP($A33,'ADR Raw Data'!$B$6:$BE$43,'ADR Raw Data'!BE$1,FALSE)</f>
        <v>17.422449651688201</v>
      </c>
      <c r="AT33" s="64">
        <f>VLOOKUP($A33,'RevPAR Raw Data'!$B$6:$BE$43,'RevPAR Raw Data'!AG$1,FALSE)</f>
        <v>49.236736093841003</v>
      </c>
      <c r="AU33" s="65">
        <f>VLOOKUP($A33,'RevPAR Raw Data'!$B$6:$BE$43,'RevPAR Raw Data'!AH$1,FALSE)</f>
        <v>57.369704162619001</v>
      </c>
      <c r="AV33" s="65">
        <f>VLOOKUP($A33,'RevPAR Raw Data'!$B$6:$BE$43,'RevPAR Raw Data'!AI$1,FALSE)</f>
        <v>58.8986515494462</v>
      </c>
      <c r="AW33" s="65">
        <f>VLOOKUP($A33,'RevPAR Raw Data'!$B$6:$BE$43,'RevPAR Raw Data'!AJ$1,FALSE)</f>
        <v>58.6486679619195</v>
      </c>
      <c r="AX33" s="65">
        <f>VLOOKUP($A33,'RevPAR Raw Data'!$B$6:$BE$43,'RevPAR Raw Data'!AK$1,FALSE)</f>
        <v>59.228412920147598</v>
      </c>
      <c r="AY33" s="66">
        <f>VLOOKUP($A33,'RevPAR Raw Data'!$B$6:$BE$43,'RevPAR Raw Data'!AL$1,FALSE)</f>
        <v>56.676434537594702</v>
      </c>
      <c r="AZ33" s="65">
        <f>VLOOKUP($A33,'RevPAR Raw Data'!$B$6:$BE$43,'RevPAR Raw Data'!AN$1,FALSE)</f>
        <v>69.454311283271807</v>
      </c>
      <c r="BA33" s="65">
        <f>VLOOKUP($A33,'RevPAR Raw Data'!$B$6:$BE$43,'RevPAR Raw Data'!AO$1,FALSE)</f>
        <v>74.217648513697199</v>
      </c>
      <c r="BB33" s="66">
        <f>VLOOKUP($A33,'RevPAR Raw Data'!$B$6:$BE$43,'RevPAR Raw Data'!AP$1,FALSE)</f>
        <v>71.835979898484496</v>
      </c>
      <c r="BC33" s="67">
        <f>VLOOKUP($A33,'RevPAR Raw Data'!$B$6:$BE$43,'RevPAR Raw Data'!AR$1,FALSE)</f>
        <v>61.007733212134603</v>
      </c>
      <c r="BE33" s="59">
        <f>VLOOKUP($A33,'RevPAR Raw Data'!$B$6:$BE$43,'RevPAR Raw Data'!AT$1,FALSE)</f>
        <v>15.917678198791799</v>
      </c>
      <c r="BF33" s="60">
        <f>VLOOKUP($A33,'RevPAR Raw Data'!$B$6:$BE$43,'RevPAR Raw Data'!AU$1,FALSE)</f>
        <v>16.150194096902901</v>
      </c>
      <c r="BG33" s="60">
        <f>VLOOKUP($A33,'RevPAR Raw Data'!$B$6:$BE$43,'RevPAR Raw Data'!AV$1,FALSE)</f>
        <v>14.792685777249099</v>
      </c>
      <c r="BH33" s="60">
        <f>VLOOKUP($A33,'RevPAR Raw Data'!$B$6:$BE$43,'RevPAR Raw Data'!AW$1,FALSE)</f>
        <v>14.2950247295107</v>
      </c>
      <c r="BI33" s="60">
        <f>VLOOKUP($A33,'RevPAR Raw Data'!$B$6:$BE$43,'RevPAR Raw Data'!AX$1,FALSE)</f>
        <v>16.5404339231889</v>
      </c>
      <c r="BJ33" s="61">
        <f>VLOOKUP($A33,'RevPAR Raw Data'!$B$6:$BE$43,'RevPAR Raw Data'!AY$1,FALSE)</f>
        <v>15.518793750695201</v>
      </c>
      <c r="BK33" s="60">
        <f>VLOOKUP($A33,'RevPAR Raw Data'!$B$6:$BE$43,'RevPAR Raw Data'!BA$1,FALSE)</f>
        <v>17.848207287132698</v>
      </c>
      <c r="BL33" s="60">
        <f>VLOOKUP($A33,'RevPAR Raw Data'!$B$6:$BE$43,'RevPAR Raw Data'!BB$1,FALSE)</f>
        <v>18.808156322375801</v>
      </c>
      <c r="BM33" s="61">
        <f>VLOOKUP($A33,'RevPAR Raw Data'!$B$6:$BE$43,'RevPAR Raw Data'!BC$1,FALSE)</f>
        <v>18.342149961973401</v>
      </c>
      <c r="BN33" s="62">
        <f>VLOOKUP($A33,'RevPAR Raw Data'!$B$6:$BE$43,'RevPAR Raw Data'!BE$1,FALSE)</f>
        <v>16.453484175405901</v>
      </c>
    </row>
    <row r="34" spans="1:66" x14ac:dyDescent="0.35">
      <c r="A34" s="78" t="s">
        <v>95</v>
      </c>
      <c r="B34" s="59">
        <f>VLOOKUP($A34,'Occupancy Raw Data'!$B$6:$BE$43,'Occupancy Raw Data'!AG$1,FALSE)</f>
        <v>48.800383877159298</v>
      </c>
      <c r="C34" s="60">
        <f>VLOOKUP($A34,'Occupancy Raw Data'!$B$6:$BE$43,'Occupancy Raw Data'!AH$1,FALSE)</f>
        <v>59.769673704414501</v>
      </c>
      <c r="D34" s="60">
        <f>VLOOKUP($A34,'Occupancy Raw Data'!$B$6:$BE$43,'Occupancy Raw Data'!AI$1,FALSE)</f>
        <v>64.289827255278297</v>
      </c>
      <c r="E34" s="60">
        <f>VLOOKUP($A34,'Occupancy Raw Data'!$B$6:$BE$43,'Occupancy Raw Data'!AJ$1,FALSE)</f>
        <v>63.171785028790701</v>
      </c>
      <c r="F34" s="60">
        <f>VLOOKUP($A34,'Occupancy Raw Data'!$B$6:$BE$43,'Occupancy Raw Data'!AK$1,FALSE)</f>
        <v>70.182341650671702</v>
      </c>
      <c r="G34" s="61">
        <f>VLOOKUP($A34,'Occupancy Raw Data'!$B$6:$BE$43,'Occupancy Raw Data'!AL$1,FALSE)</f>
        <v>61.242802303262899</v>
      </c>
      <c r="H34" s="60">
        <f>VLOOKUP($A34,'Occupancy Raw Data'!$B$6:$BE$43,'Occupancy Raw Data'!AN$1,FALSE)</f>
        <v>83.339731285988407</v>
      </c>
      <c r="I34" s="60">
        <f>VLOOKUP($A34,'Occupancy Raw Data'!$B$6:$BE$43,'Occupancy Raw Data'!AO$1,FALSE)</f>
        <v>86.9193857965451</v>
      </c>
      <c r="J34" s="61">
        <f>VLOOKUP($A34,'Occupancy Raw Data'!$B$6:$BE$43,'Occupancy Raw Data'!AP$1,FALSE)</f>
        <v>85.129558541266704</v>
      </c>
      <c r="K34" s="62">
        <f>VLOOKUP($A34,'Occupancy Raw Data'!$B$6:$BE$43,'Occupancy Raw Data'!AR$1,FALSE)</f>
        <v>68.067589799835403</v>
      </c>
      <c r="M34" s="59">
        <f>VLOOKUP($A34,'Occupancy Raw Data'!$B$6:$BE$43,'Occupancy Raw Data'!AT$1,FALSE)</f>
        <v>35.063688710521703</v>
      </c>
      <c r="N34" s="60">
        <f>VLOOKUP($A34,'Occupancy Raw Data'!$B$6:$BE$43,'Occupancy Raw Data'!AU$1,FALSE)</f>
        <v>54.351944726200202</v>
      </c>
      <c r="O34" s="60">
        <f>VLOOKUP($A34,'Occupancy Raw Data'!$B$6:$BE$43,'Occupancy Raw Data'!AV$1,FALSE)</f>
        <v>53.318810284575001</v>
      </c>
      <c r="P34" s="60">
        <f>VLOOKUP($A34,'Occupancy Raw Data'!$B$6:$BE$43,'Occupancy Raw Data'!AW$1,FALSE)</f>
        <v>42.242712879429</v>
      </c>
      <c r="Q34" s="60">
        <f>VLOOKUP($A34,'Occupancy Raw Data'!$B$6:$BE$43,'Occupancy Raw Data'!AX$1,FALSE)</f>
        <v>35.1375209440098</v>
      </c>
      <c r="R34" s="61">
        <f>VLOOKUP($A34,'Occupancy Raw Data'!$B$6:$BE$43,'Occupancy Raw Data'!AY$1,FALSE)</f>
        <v>43.6739824422921</v>
      </c>
      <c r="S34" s="60">
        <f>VLOOKUP($A34,'Occupancy Raw Data'!$B$6:$BE$43,'Occupancy Raw Data'!BA$1,FALSE)</f>
        <v>23.092835623413301</v>
      </c>
      <c r="T34" s="60">
        <f>VLOOKUP($A34,'Occupancy Raw Data'!$B$6:$BE$43,'Occupancy Raw Data'!BB$1,FALSE)</f>
        <v>14.933644400395799</v>
      </c>
      <c r="U34" s="61">
        <f>VLOOKUP($A34,'Occupancy Raw Data'!$B$6:$BE$43,'Occupancy Raw Data'!BC$1,FALSE)</f>
        <v>18.787787610316101</v>
      </c>
      <c r="V34" s="62">
        <f>VLOOKUP($A34,'Occupancy Raw Data'!$B$6:$BE$43,'Occupancy Raw Data'!BE$1,FALSE)</f>
        <v>33.667729469426902</v>
      </c>
      <c r="X34" s="64">
        <f>VLOOKUP($A34,'ADR Raw Data'!$B$6:$BE$43,'ADR Raw Data'!AG$1,FALSE)</f>
        <v>119.436411012782</v>
      </c>
      <c r="Y34" s="65">
        <f>VLOOKUP($A34,'ADR Raw Data'!$B$6:$BE$43,'ADR Raw Data'!AH$1,FALSE)</f>
        <v>122.49651493256199</v>
      </c>
      <c r="Z34" s="65">
        <f>VLOOKUP($A34,'ADR Raw Data'!$B$6:$BE$43,'ADR Raw Data'!AI$1,FALSE)</f>
        <v>127.717621286759</v>
      </c>
      <c r="AA34" s="65">
        <f>VLOOKUP($A34,'ADR Raw Data'!$B$6:$BE$43,'ADR Raw Data'!AJ$1,FALSE)</f>
        <v>125.464672236992</v>
      </c>
      <c r="AB34" s="65">
        <f>VLOOKUP($A34,'ADR Raw Data'!$B$6:$BE$43,'ADR Raw Data'!AK$1,FALSE)</f>
        <v>133.957779297142</v>
      </c>
      <c r="AC34" s="66">
        <f>VLOOKUP($A34,'ADR Raw Data'!$B$6:$BE$43,'ADR Raw Data'!AL$1,FALSE)</f>
        <v>126.344189767296</v>
      </c>
      <c r="AD34" s="65">
        <f>VLOOKUP($A34,'ADR Raw Data'!$B$6:$BE$43,'ADR Raw Data'!AN$1,FALSE)</f>
        <v>157.79711020267101</v>
      </c>
      <c r="AE34" s="65">
        <f>VLOOKUP($A34,'ADR Raw Data'!$B$6:$BE$43,'ADR Raw Data'!AO$1,FALSE)</f>
        <v>161.295039196201</v>
      </c>
      <c r="AF34" s="66">
        <f>VLOOKUP($A34,'ADR Raw Data'!$B$6:$BE$43,'ADR Raw Data'!AP$1,FALSE)</f>
        <v>159.58284623189201</v>
      </c>
      <c r="AG34" s="67">
        <f>VLOOKUP($A34,'ADR Raw Data'!$B$6:$BE$43,'ADR Raw Data'!AR$1,FALSE)</f>
        <v>138.22142683061901</v>
      </c>
      <c r="AI34" s="59">
        <f>VLOOKUP($A34,'ADR Raw Data'!$B$6:$BE$43,'ADR Raw Data'!AT$1,FALSE)</f>
        <v>32.921513948626703</v>
      </c>
      <c r="AJ34" s="60">
        <f>VLOOKUP($A34,'ADR Raw Data'!$B$6:$BE$43,'ADR Raw Data'!AU$1,FALSE)</f>
        <v>36.914142286382898</v>
      </c>
      <c r="AK34" s="60">
        <f>VLOOKUP($A34,'ADR Raw Data'!$B$6:$BE$43,'ADR Raw Data'!AV$1,FALSE)</f>
        <v>38.5707516794212</v>
      </c>
      <c r="AL34" s="60">
        <f>VLOOKUP($A34,'ADR Raw Data'!$B$6:$BE$43,'ADR Raw Data'!AW$1,FALSE)</f>
        <v>36.173693269443</v>
      </c>
      <c r="AM34" s="60">
        <f>VLOOKUP($A34,'ADR Raw Data'!$B$6:$BE$43,'ADR Raw Data'!AX$1,FALSE)</f>
        <v>31.682906604694502</v>
      </c>
      <c r="AN34" s="61">
        <f>VLOOKUP($A34,'ADR Raw Data'!$B$6:$BE$43,'ADR Raw Data'!AY$1,FALSE)</f>
        <v>34.971340007710999</v>
      </c>
      <c r="AO34" s="60">
        <f>VLOOKUP($A34,'ADR Raw Data'!$B$6:$BE$43,'ADR Raw Data'!BA$1,FALSE)</f>
        <v>32.219130940321698</v>
      </c>
      <c r="AP34" s="60">
        <f>VLOOKUP($A34,'ADR Raw Data'!$B$6:$BE$43,'ADR Raw Data'!BB$1,FALSE)</f>
        <v>29.214913262633399</v>
      </c>
      <c r="AQ34" s="61">
        <f>VLOOKUP($A34,'ADR Raw Data'!$B$6:$BE$43,'ADR Raw Data'!BC$1,FALSE)</f>
        <v>30.551443419636701</v>
      </c>
      <c r="AR34" s="62">
        <f>VLOOKUP($A34,'ADR Raw Data'!$B$6:$BE$43,'ADR Raw Data'!BE$1,FALSE)</f>
        <v>31.4895859712217</v>
      </c>
      <c r="AT34" s="64">
        <f>VLOOKUP($A34,'RevPAR Raw Data'!$B$6:$BE$43,'RevPAR Raw Data'!AG$1,FALSE)</f>
        <v>58.285427063339696</v>
      </c>
      <c r="AU34" s="65">
        <f>VLOOKUP($A34,'RevPAR Raw Data'!$B$6:$BE$43,'RevPAR Raw Data'!AH$1,FALSE)</f>
        <v>73.2157672744721</v>
      </c>
      <c r="AV34" s="65">
        <f>VLOOKUP($A34,'RevPAR Raw Data'!$B$6:$BE$43,'RevPAR Raw Data'!AI$1,FALSE)</f>
        <v>82.109438099808003</v>
      </c>
      <c r="AW34" s="65">
        <f>VLOOKUP($A34,'RevPAR Raw Data'!$B$6:$BE$43,'RevPAR Raw Data'!AJ$1,FALSE)</f>
        <v>79.258273032629504</v>
      </c>
      <c r="AX34" s="65">
        <f>VLOOKUP($A34,'RevPAR Raw Data'!$B$6:$BE$43,'RevPAR Raw Data'!AK$1,FALSE)</f>
        <v>94.014706333973095</v>
      </c>
      <c r="AY34" s="66">
        <f>VLOOKUP($A34,'RevPAR Raw Data'!$B$6:$BE$43,'RevPAR Raw Data'!AL$1,FALSE)</f>
        <v>77.376722360844497</v>
      </c>
      <c r="AZ34" s="65">
        <f>VLOOKUP($A34,'RevPAR Raw Data'!$B$6:$BE$43,'RevPAR Raw Data'!AN$1,FALSE)</f>
        <v>131.50768761996099</v>
      </c>
      <c r="BA34" s="65">
        <f>VLOOKUP($A34,'RevPAR Raw Data'!$B$6:$BE$43,'RevPAR Raw Data'!AO$1,FALSE)</f>
        <v>140.19665738963499</v>
      </c>
      <c r="BB34" s="66">
        <f>VLOOKUP($A34,'RevPAR Raw Data'!$B$6:$BE$43,'RevPAR Raw Data'!AP$1,FALSE)</f>
        <v>135.85217250479801</v>
      </c>
      <c r="BC34" s="67">
        <f>VLOOKUP($A34,'RevPAR Raw Data'!$B$6:$BE$43,'RevPAR Raw Data'!AR$1,FALSE)</f>
        <v>94.083993830545595</v>
      </c>
      <c r="BE34" s="59">
        <f>VLOOKUP($A34,'RevPAR Raw Data'!$B$6:$BE$43,'RevPAR Raw Data'!AT$1,FALSE)</f>
        <v>79.528699828885905</v>
      </c>
      <c r="BF34" s="60">
        <f>VLOOKUP($A34,'RevPAR Raw Data'!$B$6:$BE$43,'RevPAR Raw Data'!AU$1,FALSE)</f>
        <v>111.32964122422899</v>
      </c>
      <c r="BG34" s="60">
        <f>VLOOKUP($A34,'RevPAR Raw Data'!$B$6:$BE$43,'RevPAR Raw Data'!AV$1,FALSE)</f>
        <v>112.455027877281</v>
      </c>
      <c r="BH34" s="60">
        <f>VLOOKUP($A34,'RevPAR Raw Data'!$B$6:$BE$43,'RevPAR Raw Data'!AW$1,FALSE)</f>
        <v>93.697155534568196</v>
      </c>
      <c r="BI34" s="60">
        <f>VLOOKUP($A34,'RevPAR Raw Data'!$B$6:$BE$43,'RevPAR Raw Data'!AX$1,FALSE)</f>
        <v>77.953015492600002</v>
      </c>
      <c r="BJ34" s="61">
        <f>VLOOKUP($A34,'RevPAR Raw Data'!$B$6:$BE$43,'RevPAR Raw Data'!AY$1,FALSE)</f>
        <v>93.918699344805205</v>
      </c>
      <c r="BK34" s="60">
        <f>VLOOKUP($A34,'RevPAR Raw Data'!$B$6:$BE$43,'RevPAR Raw Data'!BA$1,FALSE)</f>
        <v>62.752277511075903</v>
      </c>
      <c r="BL34" s="60">
        <f>VLOOKUP($A34,'RevPAR Raw Data'!$B$6:$BE$43,'RevPAR Raw Data'!BB$1,FALSE)</f>
        <v>48.511408921555002</v>
      </c>
      <c r="BM34" s="61">
        <f>VLOOKUP($A34,'RevPAR Raw Data'!$B$6:$BE$43,'RevPAR Raw Data'!BC$1,FALSE)</f>
        <v>55.079171331520101</v>
      </c>
      <c r="BN34" s="62">
        <f>VLOOKUP($A34,'RevPAR Raw Data'!$B$6:$BE$43,'RevPAR Raw Data'!BE$1,FALSE)</f>
        <v>75.7591440564821</v>
      </c>
    </row>
    <row r="35" spans="1:66" x14ac:dyDescent="0.35">
      <c r="A35" s="78" t="s">
        <v>96</v>
      </c>
      <c r="B35" s="59">
        <f>VLOOKUP($A35,'Occupancy Raw Data'!$B$6:$BE$43,'Occupancy Raw Data'!AG$1,FALSE)</f>
        <v>48.435642494326103</v>
      </c>
      <c r="C35" s="60">
        <f>VLOOKUP($A35,'Occupancy Raw Data'!$B$6:$BE$43,'Occupancy Raw Data'!AH$1,FALSE)</f>
        <v>57.827191181238497</v>
      </c>
      <c r="D35" s="60">
        <f>VLOOKUP($A35,'Occupancy Raw Data'!$B$6:$BE$43,'Occupancy Raw Data'!AI$1,FALSE)</f>
        <v>62.598276790522299</v>
      </c>
      <c r="E35" s="60">
        <f>VLOOKUP($A35,'Occupancy Raw Data'!$B$6:$BE$43,'Occupancy Raw Data'!AJ$1,FALSE)</f>
        <v>63.021001615508801</v>
      </c>
      <c r="F35" s="60">
        <f>VLOOKUP($A35,'Occupancy Raw Data'!$B$6:$BE$43,'Occupancy Raw Data'!AK$1,FALSE)</f>
        <v>67.296715131933198</v>
      </c>
      <c r="G35" s="61">
        <f>VLOOKUP($A35,'Occupancy Raw Data'!$B$6:$BE$43,'Occupancy Raw Data'!AL$1,FALSE)</f>
        <v>59.8450205992105</v>
      </c>
      <c r="H35" s="60">
        <f>VLOOKUP($A35,'Occupancy Raw Data'!$B$6:$BE$43,'Occupancy Raw Data'!AN$1,FALSE)</f>
        <v>84.429186860527693</v>
      </c>
      <c r="I35" s="60">
        <f>VLOOKUP($A35,'Occupancy Raw Data'!$B$6:$BE$43,'Occupancy Raw Data'!AO$1,FALSE)</f>
        <v>85.592353257942904</v>
      </c>
      <c r="J35" s="61">
        <f>VLOOKUP($A35,'Occupancy Raw Data'!$B$6:$BE$43,'Occupancy Raw Data'!AP$1,FALSE)</f>
        <v>85.010770059235298</v>
      </c>
      <c r="K35" s="62">
        <f>VLOOKUP($A35,'Occupancy Raw Data'!$B$6:$BE$43,'Occupancy Raw Data'!AR$1,FALSE)</f>
        <v>67.042321849347701</v>
      </c>
      <c r="M35" s="59">
        <f>VLOOKUP($A35,'Occupancy Raw Data'!$B$6:$BE$43,'Occupancy Raw Data'!AT$1,FALSE)</f>
        <v>4.9640600614353598</v>
      </c>
      <c r="N35" s="60">
        <f>VLOOKUP($A35,'Occupancy Raw Data'!$B$6:$BE$43,'Occupancy Raw Data'!AU$1,FALSE)</f>
        <v>12.8183788013366</v>
      </c>
      <c r="O35" s="60">
        <f>VLOOKUP($A35,'Occupancy Raw Data'!$B$6:$BE$43,'Occupancy Raw Data'!AV$1,FALSE)</f>
        <v>13.9327080746231</v>
      </c>
      <c r="P35" s="60">
        <f>VLOOKUP($A35,'Occupancy Raw Data'!$B$6:$BE$43,'Occupancy Raw Data'!AW$1,FALSE)</f>
        <v>11.695350416324001</v>
      </c>
      <c r="Q35" s="60">
        <f>VLOOKUP($A35,'Occupancy Raw Data'!$B$6:$BE$43,'Occupancy Raw Data'!AX$1,FALSE)</f>
        <v>6.2620599810004496</v>
      </c>
      <c r="R35" s="61">
        <f>VLOOKUP($A35,'Occupancy Raw Data'!$B$6:$BE$43,'Occupancy Raw Data'!AY$1,FALSE)</f>
        <v>9.9695311820068202</v>
      </c>
      <c r="S35" s="60">
        <f>VLOOKUP($A35,'Occupancy Raw Data'!$B$6:$BE$43,'Occupancy Raw Data'!BA$1,FALSE)</f>
        <v>5.58547019860075</v>
      </c>
      <c r="T35" s="60">
        <f>VLOOKUP($A35,'Occupancy Raw Data'!$B$6:$BE$43,'Occupancy Raw Data'!BB$1,FALSE)</f>
        <v>1.9801819580381901</v>
      </c>
      <c r="U35" s="61">
        <f>VLOOKUP($A35,'Occupancy Raw Data'!$B$6:$BE$43,'Occupancy Raw Data'!BC$1,FALSE)</f>
        <v>3.7391880311783101</v>
      </c>
      <c r="V35" s="62">
        <f>VLOOKUP($A35,'Occupancy Raw Data'!$B$6:$BE$43,'Occupancy Raw Data'!BE$1,FALSE)</f>
        <v>7.63886556954537</v>
      </c>
      <c r="X35" s="64">
        <f>VLOOKUP($A35,'ADR Raw Data'!$B$6:$BE$43,'ADR Raw Data'!AG$1,FALSE)</f>
        <v>84.988965247950006</v>
      </c>
      <c r="Y35" s="65">
        <f>VLOOKUP($A35,'ADR Raw Data'!$B$6:$BE$43,'ADR Raw Data'!AH$1,FALSE)</f>
        <v>89.653428164275994</v>
      </c>
      <c r="Z35" s="65">
        <f>VLOOKUP($A35,'ADR Raw Data'!$B$6:$BE$43,'ADR Raw Data'!AI$1,FALSE)</f>
        <v>92.960054023828903</v>
      </c>
      <c r="AA35" s="65">
        <f>VLOOKUP($A35,'ADR Raw Data'!$B$6:$BE$43,'ADR Raw Data'!AJ$1,FALSE)</f>
        <v>93.949603392292502</v>
      </c>
      <c r="AB35" s="65">
        <f>VLOOKUP($A35,'ADR Raw Data'!$B$6:$BE$43,'ADR Raw Data'!AK$1,FALSE)</f>
        <v>98.852885052412503</v>
      </c>
      <c r="AC35" s="66">
        <f>VLOOKUP($A35,'ADR Raw Data'!$B$6:$BE$43,'ADR Raw Data'!AL$1,FALSE)</f>
        <v>92.570587453482105</v>
      </c>
      <c r="AD35" s="65">
        <f>VLOOKUP($A35,'ADR Raw Data'!$B$6:$BE$43,'ADR Raw Data'!AN$1,FALSE)</f>
        <v>120.978318206461</v>
      </c>
      <c r="AE35" s="65">
        <f>VLOOKUP($A35,'ADR Raw Data'!$B$6:$BE$43,'ADR Raw Data'!AO$1,FALSE)</f>
        <v>123.357191166755</v>
      </c>
      <c r="AF35" s="66">
        <f>VLOOKUP($A35,'ADR Raw Data'!$B$6:$BE$43,'ADR Raw Data'!AP$1,FALSE)</f>
        <v>122.175891964653</v>
      </c>
      <c r="AG35" s="67">
        <f>VLOOKUP($A35,'ADR Raw Data'!$B$6:$BE$43,'ADR Raw Data'!AR$1,FALSE)</f>
        <v>103.306877811916</v>
      </c>
      <c r="AI35" s="59">
        <f>VLOOKUP($A35,'ADR Raw Data'!$B$6:$BE$43,'ADR Raw Data'!AT$1,FALSE)</f>
        <v>21.6524140502728</v>
      </c>
      <c r="AJ35" s="60">
        <f>VLOOKUP($A35,'ADR Raw Data'!$B$6:$BE$43,'ADR Raw Data'!AU$1,FALSE)</f>
        <v>25.4284154511423</v>
      </c>
      <c r="AK35" s="60">
        <f>VLOOKUP($A35,'ADR Raw Data'!$B$6:$BE$43,'ADR Raw Data'!AV$1,FALSE)</f>
        <v>28.221813188420999</v>
      </c>
      <c r="AL35" s="60">
        <f>VLOOKUP($A35,'ADR Raw Data'!$B$6:$BE$43,'ADR Raw Data'!AW$1,FALSE)</f>
        <v>29.393749278518602</v>
      </c>
      <c r="AM35" s="60">
        <f>VLOOKUP($A35,'ADR Raw Data'!$B$6:$BE$43,'ADR Raw Data'!AX$1,FALSE)</f>
        <v>20.989332343664501</v>
      </c>
      <c r="AN35" s="61">
        <f>VLOOKUP($A35,'ADR Raw Data'!$B$6:$BE$43,'ADR Raw Data'!AY$1,FALSE)</f>
        <v>25.054080734617301</v>
      </c>
      <c r="AO35" s="60">
        <f>VLOOKUP($A35,'ADR Raw Data'!$B$6:$BE$43,'ADR Raw Data'!BA$1,FALSE)</f>
        <v>23.782278622736101</v>
      </c>
      <c r="AP35" s="60">
        <f>VLOOKUP($A35,'ADR Raw Data'!$B$6:$BE$43,'ADR Raw Data'!BB$1,FALSE)</f>
        <v>23.371725421548</v>
      </c>
      <c r="AQ35" s="61">
        <f>VLOOKUP($A35,'ADR Raw Data'!$B$6:$BE$43,'ADR Raw Data'!BC$1,FALSE)</f>
        <v>23.548806718406102</v>
      </c>
      <c r="AR35" s="62">
        <f>VLOOKUP($A35,'ADR Raw Data'!$B$6:$BE$43,'ADR Raw Data'!BE$1,FALSE)</f>
        <v>23.9119844607524</v>
      </c>
      <c r="AT35" s="64">
        <f>VLOOKUP($A35,'RevPAR Raw Data'!$B$6:$BE$43,'RevPAR Raw Data'!AG$1,FALSE)</f>
        <v>41.164951367124097</v>
      </c>
      <c r="AU35" s="65">
        <f>VLOOKUP($A35,'RevPAR Raw Data'!$B$6:$BE$43,'RevPAR Raw Data'!AH$1,FALSE)</f>
        <v>51.844059305090198</v>
      </c>
      <c r="AV35" s="65">
        <f>VLOOKUP($A35,'RevPAR Raw Data'!$B$6:$BE$43,'RevPAR Raw Data'!AI$1,FALSE)</f>
        <v>58.191391922455502</v>
      </c>
      <c r="AW35" s="65">
        <f>VLOOKUP($A35,'RevPAR Raw Data'!$B$6:$BE$43,'RevPAR Raw Data'!AJ$1,FALSE)</f>
        <v>59.2079810716208</v>
      </c>
      <c r="AX35" s="65">
        <f>VLOOKUP($A35,'RevPAR Raw Data'!$B$6:$BE$43,'RevPAR Raw Data'!AK$1,FALSE)</f>
        <v>66.524744453419402</v>
      </c>
      <c r="AY35" s="66">
        <f>VLOOKUP($A35,'RevPAR Raw Data'!$B$6:$BE$43,'RevPAR Raw Data'!AL$1,FALSE)</f>
        <v>55.398887130346601</v>
      </c>
      <c r="AZ35" s="65">
        <f>VLOOKUP($A35,'RevPAR Raw Data'!$B$6:$BE$43,'RevPAR Raw Data'!AN$1,FALSE)</f>
        <v>102.141010339256</v>
      </c>
      <c r="BA35" s="65">
        <f>VLOOKUP($A35,'RevPAR Raw Data'!$B$6:$BE$43,'RevPAR Raw Data'!AO$1,FALSE)</f>
        <v>105.584322832525</v>
      </c>
      <c r="BB35" s="66">
        <f>VLOOKUP($A35,'RevPAR Raw Data'!$B$6:$BE$43,'RevPAR Raw Data'!AP$1,FALSE)</f>
        <v>103.86266658589101</v>
      </c>
      <c r="BC35" s="67">
        <f>VLOOKUP($A35,'RevPAR Raw Data'!$B$6:$BE$43,'RevPAR Raw Data'!AR$1,FALSE)</f>
        <v>69.259329515177598</v>
      </c>
      <c r="BE35" s="59">
        <f>VLOOKUP($A35,'RevPAR Raw Data'!$B$6:$BE$43,'RevPAR Raw Data'!AT$1,FALSE)</f>
        <v>27.691312949914401</v>
      </c>
      <c r="BF35" s="60">
        <f>VLOOKUP($A35,'RevPAR Raw Data'!$B$6:$BE$43,'RevPAR Raw Data'!AU$1,FALSE)</f>
        <v>41.506304868184003</v>
      </c>
      <c r="BG35" s="60">
        <f>VLOOKUP($A35,'RevPAR Raw Data'!$B$6:$BE$43,'RevPAR Raw Data'!AV$1,FALSE)</f>
        <v>46.086584107952397</v>
      </c>
      <c r="BH35" s="60">
        <f>VLOOKUP($A35,'RevPAR Raw Data'!$B$6:$BE$43,'RevPAR Raw Data'!AW$1,FALSE)</f>
        <v>44.526801673461101</v>
      </c>
      <c r="BI35" s="60">
        <f>VLOOKUP($A35,'RevPAR Raw Data'!$B$6:$BE$43,'RevPAR Raw Data'!AX$1,FALSE)</f>
        <v>28.5657569056367</v>
      </c>
      <c r="BJ35" s="61">
        <f>VLOOKUP($A35,'RevPAR Raw Data'!$B$6:$BE$43,'RevPAR Raw Data'!AY$1,FALSE)</f>
        <v>37.521386307826901</v>
      </c>
      <c r="BK35" s="60">
        <f>VLOOKUP($A35,'RevPAR Raw Data'!$B$6:$BE$43,'RevPAR Raw Data'!BA$1,FALSE)</f>
        <v>30.696100906358001</v>
      </c>
      <c r="BL35" s="60">
        <f>VLOOKUP($A35,'RevPAR Raw Data'!$B$6:$BE$43,'RevPAR Raw Data'!BB$1,FALSE)</f>
        <v>25.8147100696659</v>
      </c>
      <c r="BM35" s="61">
        <f>VLOOKUP($A35,'RevPAR Raw Data'!$B$6:$BE$43,'RevPAR Raw Data'!BC$1,FALSE)</f>
        <v>28.168528911884302</v>
      </c>
      <c r="BN35" s="62">
        <f>VLOOKUP($A35,'RevPAR Raw Data'!$B$6:$BE$43,'RevPAR Raw Data'!BE$1,FALSE)</f>
        <v>33.377454378265199</v>
      </c>
    </row>
    <row r="36" spans="1:66" x14ac:dyDescent="0.35">
      <c r="A36" s="78" t="s">
        <v>45</v>
      </c>
      <c r="B36" s="59">
        <f>VLOOKUP($A36,'Occupancy Raw Data'!$B$6:$BE$43,'Occupancy Raw Data'!AG$1,FALSE)</f>
        <v>49.783362218370797</v>
      </c>
      <c r="C36" s="60">
        <f>VLOOKUP($A36,'Occupancy Raw Data'!$B$6:$BE$43,'Occupancy Raw Data'!AH$1,FALSE)</f>
        <v>59.341421143847398</v>
      </c>
      <c r="D36" s="60">
        <f>VLOOKUP($A36,'Occupancy Raw Data'!$B$6:$BE$43,'Occupancy Raw Data'!AI$1,FALSE)</f>
        <v>61.421143847487002</v>
      </c>
      <c r="E36" s="60">
        <f>VLOOKUP($A36,'Occupancy Raw Data'!$B$6:$BE$43,'Occupancy Raw Data'!AJ$1,FALSE)</f>
        <v>61.1698440207972</v>
      </c>
      <c r="F36" s="60">
        <f>VLOOKUP($A36,'Occupancy Raw Data'!$B$6:$BE$43,'Occupancy Raw Data'!AK$1,FALSE)</f>
        <v>70.667244367417595</v>
      </c>
      <c r="G36" s="61">
        <f>VLOOKUP($A36,'Occupancy Raw Data'!$B$6:$BE$43,'Occupancy Raw Data'!AL$1,FALSE)</f>
        <v>60.476603119583999</v>
      </c>
      <c r="H36" s="60">
        <f>VLOOKUP($A36,'Occupancy Raw Data'!$B$6:$BE$43,'Occupancy Raw Data'!AN$1,FALSE)</f>
        <v>86.655112651646405</v>
      </c>
      <c r="I36" s="60">
        <f>VLOOKUP($A36,'Occupancy Raw Data'!$B$6:$BE$43,'Occupancy Raw Data'!AO$1,FALSE)</f>
        <v>90.502599653379505</v>
      </c>
      <c r="J36" s="61">
        <f>VLOOKUP($A36,'Occupancy Raw Data'!$B$6:$BE$43,'Occupancy Raw Data'!AP$1,FALSE)</f>
        <v>88.578856152512898</v>
      </c>
      <c r="K36" s="62">
        <f>VLOOKUP($A36,'Occupancy Raw Data'!$B$6:$BE$43,'Occupancy Raw Data'!AR$1,FALSE)</f>
        <v>68.505818271849407</v>
      </c>
      <c r="M36" s="59">
        <f>VLOOKUP($A36,'Occupancy Raw Data'!$B$6:$BE$43,'Occupancy Raw Data'!AT$1,FALSE)</f>
        <v>11.6618075801749</v>
      </c>
      <c r="N36" s="60">
        <f>VLOOKUP($A36,'Occupancy Raw Data'!$B$6:$BE$43,'Occupancy Raw Data'!AU$1,FALSE)</f>
        <v>14.4002672903441</v>
      </c>
      <c r="O36" s="60">
        <f>VLOOKUP($A36,'Occupancy Raw Data'!$B$6:$BE$43,'Occupancy Raw Data'!AV$1,FALSE)</f>
        <v>10.6117353308364</v>
      </c>
      <c r="P36" s="60">
        <f>VLOOKUP($A36,'Occupancy Raw Data'!$B$6:$BE$43,'Occupancy Raw Data'!AW$1,FALSE)</f>
        <v>8.7673343605546901</v>
      </c>
      <c r="Q36" s="60">
        <f>VLOOKUP($A36,'Occupancy Raw Data'!$B$6:$BE$43,'Occupancy Raw Data'!AX$1,FALSE)</f>
        <v>8.8349125850793992</v>
      </c>
      <c r="R36" s="61">
        <f>VLOOKUP($A36,'Occupancy Raw Data'!$B$6:$BE$43,'Occupancy Raw Data'!AY$1,FALSE)</f>
        <v>10.700463168580599</v>
      </c>
      <c r="S36" s="60">
        <f>VLOOKUP($A36,'Occupancy Raw Data'!$B$6:$BE$43,'Occupancy Raw Data'!BA$1,FALSE)</f>
        <v>5.2299273913500901</v>
      </c>
      <c r="T36" s="60">
        <f>VLOOKUP($A36,'Occupancy Raw Data'!$B$6:$BE$43,'Occupancy Raw Data'!BB$1,FALSE)</f>
        <v>4.6912590216519598</v>
      </c>
      <c r="U36" s="61">
        <f>VLOOKUP($A36,'Occupancy Raw Data'!$B$6:$BE$43,'Occupancy Raw Data'!BC$1,FALSE)</f>
        <v>4.9540530828071203</v>
      </c>
      <c r="V36" s="62">
        <f>VLOOKUP($A36,'Occupancy Raw Data'!$B$6:$BE$43,'Occupancy Raw Data'!BE$1,FALSE)</f>
        <v>8.5057155742044195</v>
      </c>
      <c r="X36" s="64">
        <f>VLOOKUP($A36,'ADR Raw Data'!$B$6:$BE$43,'ADR Raw Data'!AG$1,FALSE)</f>
        <v>81.302393698868499</v>
      </c>
      <c r="Y36" s="65">
        <f>VLOOKUP($A36,'ADR Raw Data'!$B$6:$BE$43,'ADR Raw Data'!AH$1,FALSE)</f>
        <v>84.469603563084107</v>
      </c>
      <c r="Z36" s="65">
        <f>VLOOKUP($A36,'ADR Raw Data'!$B$6:$BE$43,'ADR Raw Data'!AI$1,FALSE)</f>
        <v>85.487493467832905</v>
      </c>
      <c r="AA36" s="65">
        <f>VLOOKUP($A36,'ADR Raw Data'!$B$6:$BE$43,'ADR Raw Data'!AJ$1,FALSE)</f>
        <v>84.9259420456155</v>
      </c>
      <c r="AB36" s="65">
        <f>VLOOKUP($A36,'ADR Raw Data'!$B$6:$BE$43,'ADR Raw Data'!AK$1,FALSE)</f>
        <v>95.145338172899997</v>
      </c>
      <c r="AC36" s="66">
        <f>VLOOKUP($A36,'ADR Raw Data'!$B$6:$BE$43,'ADR Raw Data'!AL$1,FALSE)</f>
        <v>86.742166740220597</v>
      </c>
      <c r="AD36" s="65">
        <f>VLOOKUP($A36,'ADR Raw Data'!$B$6:$BE$43,'ADR Raw Data'!AN$1,FALSE)</f>
        <v>114.4794414</v>
      </c>
      <c r="AE36" s="65">
        <f>VLOOKUP($A36,'ADR Raw Data'!$B$6:$BE$43,'ADR Raw Data'!AO$1,FALSE)</f>
        <v>117.426358119494</v>
      </c>
      <c r="AF36" s="66">
        <f>VLOOKUP($A36,'ADR Raw Data'!$B$6:$BE$43,'ADR Raw Data'!AP$1,FALSE)</f>
        <v>115.984900127176</v>
      </c>
      <c r="AG36" s="67">
        <f>VLOOKUP($A36,'ADR Raw Data'!$B$6:$BE$43,'ADR Raw Data'!AR$1,FALSE)</f>
        <v>97.545369569381407</v>
      </c>
      <c r="AI36" s="59">
        <f>VLOOKUP($A36,'ADR Raw Data'!$B$6:$BE$43,'ADR Raw Data'!AT$1,FALSE)</f>
        <v>19.582975378254599</v>
      </c>
      <c r="AJ36" s="60">
        <f>VLOOKUP($A36,'ADR Raw Data'!$B$6:$BE$43,'ADR Raw Data'!AU$1,FALSE)</f>
        <v>21.2009206129507</v>
      </c>
      <c r="AK36" s="60">
        <f>VLOOKUP($A36,'ADR Raw Data'!$B$6:$BE$43,'ADR Raw Data'!AV$1,FALSE)</f>
        <v>20.5479697443965</v>
      </c>
      <c r="AL36" s="60">
        <f>VLOOKUP($A36,'ADR Raw Data'!$B$6:$BE$43,'ADR Raw Data'!AW$1,FALSE)</f>
        <v>21.231786812712301</v>
      </c>
      <c r="AM36" s="60">
        <f>VLOOKUP($A36,'ADR Raw Data'!$B$6:$BE$43,'ADR Raw Data'!AX$1,FALSE)</f>
        <v>13.7319187015607</v>
      </c>
      <c r="AN36" s="61">
        <f>VLOOKUP($A36,'ADR Raw Data'!$B$6:$BE$43,'ADR Raw Data'!AY$1,FALSE)</f>
        <v>18.7322055333583</v>
      </c>
      <c r="AO36" s="60">
        <f>VLOOKUP($A36,'ADR Raw Data'!$B$6:$BE$43,'ADR Raw Data'!BA$1,FALSE)</f>
        <v>12.261127463772899</v>
      </c>
      <c r="AP36" s="60">
        <f>VLOOKUP($A36,'ADR Raw Data'!$B$6:$BE$43,'ADR Raw Data'!BB$1,FALSE)</f>
        <v>12.9272848641279</v>
      </c>
      <c r="AQ36" s="61">
        <f>VLOOKUP($A36,'ADR Raw Data'!$B$6:$BE$43,'ADR Raw Data'!BC$1,FALSE)</f>
        <v>12.601870095809801</v>
      </c>
      <c r="AR36" s="62">
        <f>VLOOKUP($A36,'ADR Raw Data'!$B$6:$BE$43,'ADR Raw Data'!BE$1,FALSE)</f>
        <v>15.445251988575301</v>
      </c>
      <c r="AT36" s="64">
        <f>VLOOKUP($A36,'RevPAR Raw Data'!$B$6:$BE$43,'RevPAR Raw Data'!AG$1,FALSE)</f>
        <v>40.4750651473136</v>
      </c>
      <c r="AU36" s="65">
        <f>VLOOKUP($A36,'RevPAR Raw Data'!$B$6:$BE$43,'RevPAR Raw Data'!AH$1,FALSE)</f>
        <v>50.1254631889081</v>
      </c>
      <c r="AV36" s="65">
        <f>VLOOKUP($A36,'RevPAR Raw Data'!$B$6:$BE$43,'RevPAR Raw Data'!AI$1,FALSE)</f>
        <v>52.507396334488703</v>
      </c>
      <c r="AW36" s="65">
        <f>VLOOKUP($A36,'RevPAR Raw Data'!$B$6:$BE$43,'RevPAR Raw Data'!AJ$1,FALSE)</f>
        <v>51.9490662824956</v>
      </c>
      <c r="AX36" s="65">
        <f>VLOOKUP($A36,'RevPAR Raw Data'!$B$6:$BE$43,'RevPAR Raw Data'!AK$1,FALSE)</f>
        <v>67.236588630849198</v>
      </c>
      <c r="AY36" s="66">
        <f>VLOOKUP($A36,'RevPAR Raw Data'!$B$6:$BE$43,'RevPAR Raw Data'!AL$1,FALSE)</f>
        <v>52.458715916811002</v>
      </c>
      <c r="AZ36" s="65">
        <f>VLOOKUP($A36,'RevPAR Raw Data'!$B$6:$BE$43,'RevPAR Raw Data'!AN$1,FALSE)</f>
        <v>99.202288908145505</v>
      </c>
      <c r="BA36" s="65">
        <f>VLOOKUP($A36,'RevPAR Raw Data'!$B$6:$BE$43,'RevPAR Raw Data'!AO$1,FALSE)</f>
        <v>106.273906776429</v>
      </c>
      <c r="BB36" s="66">
        <f>VLOOKUP($A36,'RevPAR Raw Data'!$B$6:$BE$43,'RevPAR Raw Data'!AP$1,FALSE)</f>
        <v>102.738097842287</v>
      </c>
      <c r="BC36" s="67">
        <f>VLOOKUP($A36,'RevPAR Raw Data'!$B$6:$BE$43,'RevPAR Raw Data'!AR$1,FALSE)</f>
        <v>66.824253609804401</v>
      </c>
      <c r="BE36" s="59">
        <f>VLOOKUP($A36,'RevPAR Raw Data'!$B$6:$BE$43,'RevPAR Raw Data'!AT$1,FALSE)</f>
        <v>33.528511865514602</v>
      </c>
      <c r="BF36" s="60">
        <f>VLOOKUP($A36,'RevPAR Raw Data'!$B$6:$BE$43,'RevPAR Raw Data'!AU$1,FALSE)</f>
        <v>38.654177139573399</v>
      </c>
      <c r="BG36" s="60">
        <f>VLOOKUP($A36,'RevPAR Raw Data'!$B$6:$BE$43,'RevPAR Raw Data'!AV$1,FALSE)</f>
        <v>33.3402012403686</v>
      </c>
      <c r="BH36" s="60">
        <f>VLOOKUP($A36,'RevPAR Raw Data'!$B$6:$BE$43,'RevPAR Raw Data'!AW$1,FALSE)</f>
        <v>31.860582913857598</v>
      </c>
      <c r="BI36" s="60">
        <f>VLOOKUP($A36,'RevPAR Raw Data'!$B$6:$BE$43,'RevPAR Raw Data'!AX$1,FALSE)</f>
        <v>23.780034300177199</v>
      </c>
      <c r="BJ36" s="61">
        <f>VLOOKUP($A36,'RevPAR Raw Data'!$B$6:$BE$43,'RevPAR Raw Data'!AY$1,FALSE)</f>
        <v>31.437101455698901</v>
      </c>
      <c r="BK36" s="60">
        <f>VLOOKUP($A36,'RevPAR Raw Data'!$B$6:$BE$43,'RevPAR Raw Data'!BA$1,FALSE)</f>
        <v>18.132302918839201</v>
      </c>
      <c r="BL36" s="60">
        <f>VLOOKUP($A36,'RevPAR Raw Data'!$B$6:$BE$43,'RevPAR Raw Data'!BB$1,FALSE)</f>
        <v>18.224996303223001</v>
      </c>
      <c r="BM36" s="61">
        <f>VLOOKUP($A36,'RevPAR Raw Data'!$B$6:$BE$43,'RevPAR Raw Data'!BC$1,FALSE)</f>
        <v>18.180226512589801</v>
      </c>
      <c r="BN36" s="62">
        <f>VLOOKUP($A36,'RevPAR Raw Data'!$B$6:$BE$43,'RevPAR Raw Data'!BE$1,FALSE)</f>
        <v>25.264696766647099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50.772612228586603</v>
      </c>
      <c r="C39" s="60">
        <f>VLOOKUP($A39,'Occupancy Raw Data'!$B$6:$BE$43,'Occupancy Raw Data'!AH$1,FALSE)</f>
        <v>61.453476755028603</v>
      </c>
      <c r="D39" s="60">
        <f>VLOOKUP($A39,'Occupancy Raw Data'!$B$6:$BE$43,'Occupancy Raw Data'!AI$1,FALSE)</f>
        <v>64.350543568602603</v>
      </c>
      <c r="E39" s="60">
        <f>VLOOKUP($A39,'Occupancy Raw Data'!$B$6:$BE$43,'Occupancy Raw Data'!AJ$1,FALSE)</f>
        <v>64.256624222879694</v>
      </c>
      <c r="F39" s="60">
        <f>VLOOKUP($A39,'Occupancy Raw Data'!$B$6:$BE$43,'Occupancy Raw Data'!AK$1,FALSE)</f>
        <v>67.572891386016806</v>
      </c>
      <c r="G39" s="61">
        <f>VLOOKUP($A39,'Occupancy Raw Data'!$B$6:$BE$43,'Occupancy Raw Data'!AL$1,FALSE)</f>
        <v>61.685008616502401</v>
      </c>
      <c r="H39" s="60">
        <f>VLOOKUP($A39,'Occupancy Raw Data'!$B$6:$BE$43,'Occupancy Raw Data'!AN$1,FALSE)</f>
        <v>79.548023538016494</v>
      </c>
      <c r="I39" s="60">
        <f>VLOOKUP($A39,'Occupancy Raw Data'!$B$6:$BE$43,'Occupancy Raw Data'!AO$1,FALSE)</f>
        <v>80.929385950330698</v>
      </c>
      <c r="J39" s="61">
        <f>VLOOKUP($A39,'Occupancy Raw Data'!$B$6:$BE$43,'Occupancy Raw Data'!AP$1,FALSE)</f>
        <v>80.238704744173603</v>
      </c>
      <c r="K39" s="62">
        <f>VLOOKUP($A39,'Occupancy Raw Data'!$B$6:$BE$43,'Occupancy Raw Data'!AR$1,FALSE)</f>
        <v>66.988633933789799</v>
      </c>
      <c r="M39" s="59">
        <f>VLOOKUP($A39,'Occupancy Raw Data'!$B$6:$BE$43,'Occupancy Raw Data'!AT$1,FALSE)</f>
        <v>8.9100309443700194</v>
      </c>
      <c r="N39" s="60">
        <f>VLOOKUP($A39,'Occupancy Raw Data'!$B$6:$BE$43,'Occupancy Raw Data'!AU$1,FALSE)</f>
        <v>14.5410180190365</v>
      </c>
      <c r="O39" s="60">
        <f>VLOOKUP($A39,'Occupancy Raw Data'!$B$6:$BE$43,'Occupancy Raw Data'!AV$1,FALSE)</f>
        <v>13.362357209235</v>
      </c>
      <c r="P39" s="60">
        <f>VLOOKUP($A39,'Occupancy Raw Data'!$B$6:$BE$43,'Occupancy Raw Data'!AW$1,FALSE)</f>
        <v>11.7683405911114</v>
      </c>
      <c r="Q39" s="60">
        <f>VLOOKUP($A39,'Occupancy Raw Data'!$B$6:$BE$43,'Occupancy Raw Data'!AX$1,FALSE)</f>
        <v>10.221446138884399</v>
      </c>
      <c r="R39" s="61">
        <f>VLOOKUP($A39,'Occupancy Raw Data'!$B$6:$BE$43,'Occupancy Raw Data'!AY$1,FALSE)</f>
        <v>11.8159342996004</v>
      </c>
      <c r="S39" s="60">
        <f>VLOOKUP($A39,'Occupancy Raw Data'!$B$6:$BE$43,'Occupancy Raw Data'!BA$1,FALSE)</f>
        <v>8.1983928046074492</v>
      </c>
      <c r="T39" s="60">
        <f>VLOOKUP($A39,'Occupancy Raw Data'!$B$6:$BE$43,'Occupancy Raw Data'!BB$1,FALSE)</f>
        <v>3.4755742091595399</v>
      </c>
      <c r="U39" s="61">
        <f>VLOOKUP($A39,'Occupancy Raw Data'!$B$6:$BE$43,'Occupancy Raw Data'!BC$1,FALSE)</f>
        <v>5.7639837190937104</v>
      </c>
      <c r="V39" s="62">
        <f>VLOOKUP($A39,'Occupancy Raw Data'!$B$6:$BE$43,'Occupancy Raw Data'!BE$1,FALSE)</f>
        <v>9.6725857259883696</v>
      </c>
      <c r="X39" s="64">
        <f>VLOOKUP($A39,'ADR Raw Data'!$B$6:$BE$43,'ADR Raw Data'!AG$1,FALSE)</f>
        <v>94.762837137609793</v>
      </c>
      <c r="Y39" s="65">
        <f>VLOOKUP($A39,'ADR Raw Data'!$B$6:$BE$43,'ADR Raw Data'!AH$1,FALSE)</f>
        <v>98.369890534187704</v>
      </c>
      <c r="Z39" s="65">
        <f>VLOOKUP($A39,'ADR Raw Data'!$B$6:$BE$43,'ADR Raw Data'!AI$1,FALSE)</f>
        <v>100.89447561479599</v>
      </c>
      <c r="AA39" s="65">
        <f>VLOOKUP($A39,'ADR Raw Data'!$B$6:$BE$43,'ADR Raw Data'!AJ$1,FALSE)</f>
        <v>100.97083869048301</v>
      </c>
      <c r="AB39" s="65">
        <f>VLOOKUP($A39,'ADR Raw Data'!$B$6:$BE$43,'ADR Raw Data'!AK$1,FALSE)</f>
        <v>106.692035030319</v>
      </c>
      <c r="AC39" s="66">
        <f>VLOOKUP($A39,'ADR Raw Data'!$B$6:$BE$43,'ADR Raw Data'!AL$1,FALSE)</f>
        <v>100.670579802768</v>
      </c>
      <c r="AD39" s="65">
        <f>VLOOKUP($A39,'ADR Raw Data'!$B$6:$BE$43,'ADR Raw Data'!AN$1,FALSE)</f>
        <v>126.926816704803</v>
      </c>
      <c r="AE39" s="65">
        <f>VLOOKUP($A39,'ADR Raw Data'!$B$6:$BE$43,'ADR Raw Data'!AO$1,FALSE)</f>
        <v>128.50036376333799</v>
      </c>
      <c r="AF39" s="66">
        <f>VLOOKUP($A39,'ADR Raw Data'!$B$6:$BE$43,'ADR Raw Data'!AP$1,FALSE)</f>
        <v>127.720362647607</v>
      </c>
      <c r="AG39" s="67">
        <f>VLOOKUP($A39,'ADR Raw Data'!$B$6:$BE$43,'ADR Raw Data'!AR$1,FALSE)</f>
        <v>109.932242633172</v>
      </c>
      <c r="AI39" s="59">
        <f>VLOOKUP($A39,'ADR Raw Data'!$B$6:$BE$43,'ADR Raw Data'!AT$1,FALSE)</f>
        <v>22.055478374912699</v>
      </c>
      <c r="AJ39" s="60">
        <f>VLOOKUP($A39,'ADR Raw Data'!$B$6:$BE$43,'ADR Raw Data'!AU$1,FALSE)</f>
        <v>24.839921048249298</v>
      </c>
      <c r="AK39" s="60">
        <f>VLOOKUP($A39,'ADR Raw Data'!$B$6:$BE$43,'ADR Raw Data'!AV$1,FALSE)</f>
        <v>26.539414010625102</v>
      </c>
      <c r="AL39" s="60">
        <f>VLOOKUP($A39,'ADR Raw Data'!$B$6:$BE$43,'ADR Raw Data'!AW$1,FALSE)</f>
        <v>26.401055668464299</v>
      </c>
      <c r="AM39" s="60">
        <f>VLOOKUP($A39,'ADR Raw Data'!$B$6:$BE$43,'ADR Raw Data'!AX$1,FALSE)</f>
        <v>24.255561923388498</v>
      </c>
      <c r="AN39" s="61">
        <f>VLOOKUP($A39,'ADR Raw Data'!$B$6:$BE$43,'ADR Raw Data'!AY$1,FALSE)</f>
        <v>24.9155392230406</v>
      </c>
      <c r="AO39" s="60">
        <f>VLOOKUP($A39,'ADR Raw Data'!$B$6:$BE$43,'ADR Raw Data'!BA$1,FALSE)</f>
        <v>27.259698721821</v>
      </c>
      <c r="AP39" s="60">
        <f>VLOOKUP($A39,'ADR Raw Data'!$B$6:$BE$43,'ADR Raw Data'!BB$1,FALSE)</f>
        <v>24.341476727095301</v>
      </c>
      <c r="AQ39" s="61">
        <f>VLOOKUP($A39,'ADR Raw Data'!$B$6:$BE$43,'ADR Raw Data'!BC$1,FALSE)</f>
        <v>25.712335941979202</v>
      </c>
      <c r="AR39" s="62">
        <f>VLOOKUP($A39,'ADR Raw Data'!$B$6:$BE$43,'ADR Raw Data'!BE$1,FALSE)</f>
        <v>24.858489402927599</v>
      </c>
      <c r="AT39" s="64">
        <f>VLOOKUP($A39,'RevPAR Raw Data'!$B$6:$BE$43,'RevPAR Raw Data'!AG$1,FALSE)</f>
        <v>48.113567836685696</v>
      </c>
      <c r="AU39" s="65">
        <f>VLOOKUP($A39,'RevPAR Raw Data'!$B$6:$BE$43,'RevPAR Raw Data'!AH$1,FALSE)</f>
        <v>60.451717813374103</v>
      </c>
      <c r="AV39" s="65">
        <f>VLOOKUP($A39,'RevPAR Raw Data'!$B$6:$BE$43,'RevPAR Raw Data'!AI$1,FALSE)</f>
        <v>64.926143488812698</v>
      </c>
      <c r="AW39" s="65">
        <f>VLOOKUP($A39,'RevPAR Raw Data'!$B$6:$BE$43,'RevPAR Raw Data'!AJ$1,FALSE)</f>
        <v>64.8804523920343</v>
      </c>
      <c r="AX39" s="65">
        <f>VLOOKUP($A39,'RevPAR Raw Data'!$B$6:$BE$43,'RevPAR Raw Data'!AK$1,FALSE)</f>
        <v>72.094892948568699</v>
      </c>
      <c r="AY39" s="66">
        <f>VLOOKUP($A39,'RevPAR Raw Data'!$B$6:$BE$43,'RevPAR Raw Data'!AL$1,FALSE)</f>
        <v>62.098655825620597</v>
      </c>
      <c r="AZ39" s="65">
        <f>VLOOKUP($A39,'RevPAR Raw Data'!$B$6:$BE$43,'RevPAR Raw Data'!AN$1,FALSE)</f>
        <v>100.96777402839101</v>
      </c>
      <c r="BA39" s="65">
        <f>VLOOKUP($A39,'RevPAR Raw Data'!$B$6:$BE$43,'RevPAR Raw Data'!AO$1,FALSE)</f>
        <v>103.99455533761</v>
      </c>
      <c r="BB39" s="66">
        <f>VLOOKUP($A39,'RevPAR Raw Data'!$B$6:$BE$43,'RevPAR Raw Data'!AP$1,FALSE)</f>
        <v>102.481164683001</v>
      </c>
      <c r="BC39" s="67">
        <f>VLOOKUP($A39,'RevPAR Raw Data'!$B$6:$BE$43,'RevPAR Raw Data'!AR$1,FALSE)</f>
        <v>73.642107592741297</v>
      </c>
      <c r="BE39" s="59">
        <f>VLOOKUP($A39,'RevPAR Raw Data'!$B$6:$BE$43,'RevPAR Raw Data'!AT$1,FALSE)</f>
        <v>32.930659267416203</v>
      </c>
      <c r="BF39" s="60">
        <f>VLOOKUP($A39,'RevPAR Raw Data'!$B$6:$BE$43,'RevPAR Raw Data'!AU$1,FALSE)</f>
        <v>42.992916462826301</v>
      </c>
      <c r="BG39" s="60">
        <f>VLOOKUP($A39,'RevPAR Raw Data'!$B$6:$BE$43,'RevPAR Raw Data'!AV$1,FALSE)</f>
        <v>43.448062521197699</v>
      </c>
      <c r="BH39" s="60">
        <f>VLOOKUP($A39,'RevPAR Raw Data'!$B$6:$BE$43,'RevPAR Raw Data'!AW$1,FALSE)</f>
        <v>41.2763624102896</v>
      </c>
      <c r="BI39" s="60">
        <f>VLOOKUP($A39,'RevPAR Raw Data'!$B$6:$BE$43,'RevPAR Raw Data'!AX$1,FALSE)</f>
        <v>36.956277259955797</v>
      </c>
      <c r="BJ39" s="61">
        <f>VLOOKUP($A39,'RevPAR Raw Data'!$B$6:$BE$43,'RevPAR Raw Data'!AY$1,FALSE)</f>
        <v>39.675477267626697</v>
      </c>
      <c r="BK39" s="60">
        <f>VLOOKUP($A39,'RevPAR Raw Data'!$B$6:$BE$43,'RevPAR Raw Data'!BA$1,FALSE)</f>
        <v>37.692948704995899</v>
      </c>
      <c r="BL39" s="60">
        <f>VLOOKUP($A39,'RevPAR Raw Data'!$B$6:$BE$43,'RevPAR Raw Data'!BB$1,FALSE)</f>
        <v>28.663057023510401</v>
      </c>
      <c r="BM39" s="61">
        <f>VLOOKUP($A39,'RevPAR Raw Data'!$B$6:$BE$43,'RevPAR Raw Data'!BC$1,FALSE)</f>
        <v>32.958374518567297</v>
      </c>
      <c r="BN39" s="62">
        <f>VLOOKUP($A39,'RevPAR Raw Data'!$B$6:$BE$43,'RevPAR Raw Data'!BE$1,FALSE)</f>
        <v>36.935533826599901</v>
      </c>
    </row>
    <row r="40" spans="1:66" x14ac:dyDescent="0.35">
      <c r="A40" s="81" t="s">
        <v>79</v>
      </c>
      <c r="B40" s="59">
        <f>VLOOKUP($A40,'Occupancy Raw Data'!$B$6:$BE$43,'Occupancy Raw Data'!AG$1,FALSE)</f>
        <v>39.753904401325102</v>
      </c>
      <c r="C40" s="60">
        <f>VLOOKUP($A40,'Occupancy Raw Data'!$B$6:$BE$43,'Occupancy Raw Data'!AH$1,FALSE)</f>
        <v>55.371509701845703</v>
      </c>
      <c r="D40" s="60">
        <f>VLOOKUP($A40,'Occupancy Raw Data'!$B$6:$BE$43,'Occupancy Raw Data'!AI$1,FALSE)</f>
        <v>56.0986964618249</v>
      </c>
      <c r="E40" s="60">
        <f>VLOOKUP($A40,'Occupancy Raw Data'!$B$6:$BE$43,'Occupancy Raw Data'!AJ$1,FALSE)</f>
        <v>55.772811918063297</v>
      </c>
      <c r="F40" s="60">
        <f>VLOOKUP($A40,'Occupancy Raw Data'!$B$6:$BE$43,'Occupancy Raw Data'!AK$1,FALSE)</f>
        <v>53.282122905027897</v>
      </c>
      <c r="G40" s="61">
        <f>VLOOKUP($A40,'Occupancy Raw Data'!$B$6:$BE$43,'Occupancy Raw Data'!AL$1,FALSE)</f>
        <v>52.085285848172397</v>
      </c>
      <c r="H40" s="60">
        <f>VLOOKUP($A40,'Occupancy Raw Data'!$B$6:$BE$43,'Occupancy Raw Data'!AN$1,FALSE)</f>
        <v>56.9599627560521</v>
      </c>
      <c r="I40" s="60">
        <f>VLOOKUP($A40,'Occupancy Raw Data'!$B$6:$BE$43,'Occupancy Raw Data'!AO$1,FALSE)</f>
        <v>59.031657355679698</v>
      </c>
      <c r="J40" s="61">
        <f>VLOOKUP($A40,'Occupancy Raw Data'!$B$6:$BE$43,'Occupancy Raw Data'!AP$1,FALSE)</f>
        <v>57.995810055865903</v>
      </c>
      <c r="K40" s="62">
        <f>VLOOKUP($A40,'Occupancy Raw Data'!$B$6:$BE$43,'Occupancy Raw Data'!AR$1,FALSE)</f>
        <v>53.781905652813002</v>
      </c>
      <c r="M40" s="59">
        <f>VLOOKUP($A40,'Occupancy Raw Data'!$B$6:$BE$43,'Occupancy Raw Data'!AT$1,FALSE)</f>
        <v>-5.8896562086822204</v>
      </c>
      <c r="N40" s="60">
        <f>VLOOKUP($A40,'Occupancy Raw Data'!$B$6:$BE$43,'Occupancy Raw Data'!AU$1,FALSE)</f>
        <v>2.6422811422260399</v>
      </c>
      <c r="O40" s="60">
        <f>VLOOKUP($A40,'Occupancy Raw Data'!$B$6:$BE$43,'Occupancy Raw Data'!AV$1,FALSE)</f>
        <v>-1.7090293021313201</v>
      </c>
      <c r="P40" s="60">
        <f>VLOOKUP($A40,'Occupancy Raw Data'!$B$6:$BE$43,'Occupancy Raw Data'!AW$1,FALSE)</f>
        <v>-3.9801962172861902</v>
      </c>
      <c r="Q40" s="60">
        <f>VLOOKUP($A40,'Occupancy Raw Data'!$B$6:$BE$43,'Occupancy Raw Data'!AX$1,FALSE)</f>
        <v>-1.2748538594310701</v>
      </c>
      <c r="R40" s="61">
        <f>VLOOKUP($A40,'Occupancy Raw Data'!$B$6:$BE$43,'Occupancy Raw Data'!AY$1,FALSE)</f>
        <v>-1.91086024227958</v>
      </c>
      <c r="S40" s="60">
        <f>VLOOKUP($A40,'Occupancy Raw Data'!$B$6:$BE$43,'Occupancy Raw Data'!BA$1,FALSE)</f>
        <v>-2.3811937261225902</v>
      </c>
      <c r="T40" s="60">
        <f>VLOOKUP($A40,'Occupancy Raw Data'!$B$6:$BE$43,'Occupancy Raw Data'!BB$1,FALSE)</f>
        <v>-4.2406057883665698</v>
      </c>
      <c r="U40" s="61">
        <f>VLOOKUP($A40,'Occupancy Raw Data'!$B$6:$BE$43,'Occupancy Raw Data'!BC$1,FALSE)</f>
        <v>-3.3364401074077499</v>
      </c>
      <c r="V40" s="62">
        <f>VLOOKUP($A40,'Occupancy Raw Data'!$B$6:$BE$43,'Occupancy Raw Data'!BE$1,FALSE)</f>
        <v>-2.3486945785823199</v>
      </c>
      <c r="X40" s="64">
        <f>VLOOKUP($A40,'ADR Raw Data'!$B$6:$BE$43,'ADR Raw Data'!AG$1,FALSE)</f>
        <v>92.640148809523794</v>
      </c>
      <c r="Y40" s="65">
        <f>VLOOKUP($A40,'ADR Raw Data'!$B$6:$BE$43,'ADR Raw Data'!AH$1,FALSE)</f>
        <v>93.735559829059795</v>
      </c>
      <c r="Z40" s="65">
        <f>VLOOKUP($A40,'ADR Raw Data'!$B$6:$BE$43,'ADR Raw Data'!AI$1,FALSE)</f>
        <v>93.138124481327793</v>
      </c>
      <c r="AA40" s="65">
        <f>VLOOKUP($A40,'ADR Raw Data'!$B$6:$BE$43,'ADR Raw Data'!AJ$1,FALSE)</f>
        <v>94.111364774624306</v>
      </c>
      <c r="AB40" s="65">
        <f>VLOOKUP($A40,'ADR Raw Data'!$B$6:$BE$43,'ADR Raw Data'!AK$1,FALSE)</f>
        <v>96.495705548274302</v>
      </c>
      <c r="AC40" s="66">
        <f>VLOOKUP($A40,'ADR Raw Data'!$B$6:$BE$43,'ADR Raw Data'!AL$1,FALSE)</f>
        <v>94.089882141250499</v>
      </c>
      <c r="AD40" s="65">
        <f>VLOOKUP($A40,'ADR Raw Data'!$B$6:$BE$43,'ADR Raw Data'!AN$1,FALSE)</f>
        <v>106.734258275439</v>
      </c>
      <c r="AE40" s="65">
        <f>VLOOKUP($A40,'ADR Raw Data'!$B$6:$BE$43,'ADR Raw Data'!AO$1,FALSE)</f>
        <v>111.179033911671</v>
      </c>
      <c r="AF40" s="66">
        <f>VLOOKUP($A40,'ADR Raw Data'!$B$6:$BE$43,'ADR Raw Data'!AP$1,FALSE)</f>
        <v>108.996339554485</v>
      </c>
      <c r="AG40" s="67">
        <f>VLOOKUP($A40,'ADR Raw Data'!$B$6:$BE$43,'ADR Raw Data'!AR$1,FALSE)</f>
        <v>98.704050192570506</v>
      </c>
      <c r="AI40" s="59">
        <f>VLOOKUP($A40,'ADR Raw Data'!$B$6:$BE$43,'ADR Raw Data'!AT$1,FALSE)</f>
        <v>20.467154053461702</v>
      </c>
      <c r="AJ40" s="60">
        <f>VLOOKUP($A40,'ADR Raw Data'!$B$6:$BE$43,'ADR Raw Data'!AU$1,FALSE)</f>
        <v>16.449741559775699</v>
      </c>
      <c r="AK40" s="60">
        <f>VLOOKUP($A40,'ADR Raw Data'!$B$6:$BE$43,'ADR Raw Data'!AV$1,FALSE)</f>
        <v>16.031294567852701</v>
      </c>
      <c r="AL40" s="60">
        <f>VLOOKUP($A40,'ADR Raw Data'!$B$6:$BE$43,'ADR Raw Data'!AW$1,FALSE)</f>
        <v>17.4944490592877</v>
      </c>
      <c r="AM40" s="60">
        <f>VLOOKUP($A40,'ADR Raw Data'!$B$6:$BE$43,'ADR Raw Data'!AX$1,FALSE)</f>
        <v>17.6908520562875</v>
      </c>
      <c r="AN40" s="61">
        <f>VLOOKUP($A40,'ADR Raw Data'!$B$6:$BE$43,'ADR Raw Data'!AY$1,FALSE)</f>
        <v>17.4651313853382</v>
      </c>
      <c r="AO40" s="60">
        <f>VLOOKUP($A40,'ADR Raw Data'!$B$6:$BE$43,'ADR Raw Data'!BA$1,FALSE)</f>
        <v>20.521629525326201</v>
      </c>
      <c r="AP40" s="60">
        <f>VLOOKUP($A40,'ADR Raw Data'!$B$6:$BE$43,'ADR Raw Data'!BB$1,FALSE)</f>
        <v>21.769522227930299</v>
      </c>
      <c r="AQ40" s="61">
        <f>VLOOKUP($A40,'ADR Raw Data'!$B$6:$BE$43,'ADR Raw Data'!BC$1,FALSE)</f>
        <v>21.148479466400801</v>
      </c>
      <c r="AR40" s="62">
        <f>VLOOKUP($A40,'ADR Raw Data'!$B$6:$BE$43,'ADR Raw Data'!BE$1,FALSE)</f>
        <v>18.664093926356699</v>
      </c>
      <c r="AT40" s="64">
        <f>VLOOKUP($A40,'RevPAR Raw Data'!$B$6:$BE$43,'RevPAR Raw Data'!AG$1,FALSE)</f>
        <v>36.828076194983403</v>
      </c>
      <c r="AU40" s="65">
        <f>VLOOKUP($A40,'RevPAR Raw Data'!$B$6:$BE$43,'RevPAR Raw Data'!AH$1,FALSE)</f>
        <v>51.9027946048272</v>
      </c>
      <c r="AV40" s="65">
        <f>VLOOKUP($A40,'RevPAR Raw Data'!$B$6:$BE$43,'RevPAR Raw Data'!AI$1,FALSE)</f>
        <v>52.249273743016701</v>
      </c>
      <c r="AW40" s="65">
        <f>VLOOKUP($A40,'RevPAR Raw Data'!$B$6:$BE$43,'RevPAR Raw Data'!AJ$1,FALSE)</f>
        <v>52.488554469273701</v>
      </c>
      <c r="AX40" s="65">
        <f>VLOOKUP($A40,'RevPAR Raw Data'!$B$6:$BE$43,'RevPAR Raw Data'!AK$1,FALSE)</f>
        <v>51.414960428305399</v>
      </c>
      <c r="AY40" s="66">
        <f>VLOOKUP($A40,'RevPAR Raw Data'!$B$6:$BE$43,'RevPAR Raw Data'!AL$1,FALSE)</f>
        <v>49.006984067478903</v>
      </c>
      <c r="AZ40" s="65">
        <f>VLOOKUP($A40,'RevPAR Raw Data'!$B$6:$BE$43,'RevPAR Raw Data'!AN$1,FALSE)</f>
        <v>60.795793761638699</v>
      </c>
      <c r="BA40" s="65">
        <f>VLOOKUP($A40,'RevPAR Raw Data'!$B$6:$BE$43,'RevPAR Raw Data'!AO$1,FALSE)</f>
        <v>65.630826350093102</v>
      </c>
      <c r="BB40" s="66">
        <f>VLOOKUP($A40,'RevPAR Raw Data'!$B$6:$BE$43,'RevPAR Raw Data'!AP$1,FALSE)</f>
        <v>63.213310055865897</v>
      </c>
      <c r="BC40" s="67">
        <f>VLOOKUP($A40,'RevPAR Raw Data'!$B$6:$BE$43,'RevPAR Raw Data'!AR$1,FALSE)</f>
        <v>53.084919150073397</v>
      </c>
      <c r="BE40" s="59">
        <f>VLOOKUP($A40,'RevPAR Raw Data'!$B$6:$BE$43,'RevPAR Raw Data'!AT$1,FALSE)</f>
        <v>13.3720528353292</v>
      </c>
      <c r="BF40" s="60">
        <f>VLOOKUP($A40,'RevPAR Raw Data'!$B$6:$BE$43,'RevPAR Raw Data'!AU$1,FALSE)</f>
        <v>19.526671121180598</v>
      </c>
      <c r="BG40" s="60">
        <f>VLOOKUP($A40,'RevPAR Raw Data'!$B$6:$BE$43,'RevPAR Raw Data'!AV$1,FALSE)</f>
        <v>14.048285744045801</v>
      </c>
      <c r="BH40" s="60">
        <f>VLOOKUP($A40,'RevPAR Raw Data'!$B$6:$BE$43,'RevPAR Raw Data'!AW$1,FALSE)</f>
        <v>12.817939442308701</v>
      </c>
      <c r="BI40" s="60">
        <f>VLOOKUP($A40,'RevPAR Raw Data'!$B$6:$BE$43,'RevPAR Raw Data'!AX$1,FALSE)</f>
        <v>16.190465686650601</v>
      </c>
      <c r="BJ40" s="61">
        <f>VLOOKUP($A40,'RevPAR Raw Data'!$B$6:$BE$43,'RevPAR Raw Data'!AY$1,FALSE)</f>
        <v>15.2205368911542</v>
      </c>
      <c r="BK40" s="60">
        <f>VLOOKUP($A40,'RevPAR Raw Data'!$B$6:$BE$43,'RevPAR Raw Data'!BA$1,FALSE)</f>
        <v>17.6517760444484</v>
      </c>
      <c r="BL40" s="60">
        <f>VLOOKUP($A40,'RevPAR Raw Data'!$B$6:$BE$43,'RevPAR Raw Data'!BB$1,FALSE)</f>
        <v>16.6057568198664</v>
      </c>
      <c r="BM40" s="61">
        <f>VLOOKUP($A40,'RevPAR Raw Data'!$B$6:$BE$43,'RevPAR Raw Data'!BC$1,FALSE)</f>
        <v>17.106433007969098</v>
      </c>
      <c r="BN40" s="62">
        <f>VLOOKUP($A40,'RevPAR Raw Data'!$B$6:$BE$43,'RevPAR Raw Data'!BE$1,FALSE)</f>
        <v>15.877036785584499</v>
      </c>
    </row>
    <row r="41" spans="1:66" x14ac:dyDescent="0.35">
      <c r="A41" s="81" t="s">
        <v>80</v>
      </c>
      <c r="B41" s="59">
        <f>VLOOKUP($A41,'Occupancy Raw Data'!$B$6:$BE$43,'Occupancy Raw Data'!AG$1,FALSE)</f>
        <v>35.172171468728003</v>
      </c>
      <c r="C41" s="60">
        <f>VLOOKUP($A41,'Occupancy Raw Data'!$B$6:$BE$43,'Occupancy Raw Data'!AH$1,FALSE)</f>
        <v>45.344342937455998</v>
      </c>
      <c r="D41" s="60">
        <f>VLOOKUP($A41,'Occupancy Raw Data'!$B$6:$BE$43,'Occupancy Raw Data'!AI$1,FALSE)</f>
        <v>46.5565706254392</v>
      </c>
      <c r="E41" s="60">
        <f>VLOOKUP($A41,'Occupancy Raw Data'!$B$6:$BE$43,'Occupancy Raw Data'!AJ$1,FALSE)</f>
        <v>46.275474349964803</v>
      </c>
      <c r="F41" s="60">
        <f>VLOOKUP($A41,'Occupancy Raw Data'!$B$6:$BE$43,'Occupancy Raw Data'!AK$1,FALSE)</f>
        <v>46.907940969782103</v>
      </c>
      <c r="G41" s="61">
        <f>VLOOKUP($A41,'Occupancy Raw Data'!$B$6:$BE$43,'Occupancy Raw Data'!AL$1,FALSE)</f>
        <v>44.051300070274003</v>
      </c>
      <c r="H41" s="60">
        <f>VLOOKUP($A41,'Occupancy Raw Data'!$B$6:$BE$43,'Occupancy Raw Data'!AN$1,FALSE)</f>
        <v>53.5312719606465</v>
      </c>
      <c r="I41" s="60">
        <f>VLOOKUP($A41,'Occupancy Raw Data'!$B$6:$BE$43,'Occupancy Raw Data'!AO$1,FALSE)</f>
        <v>55.657062543921199</v>
      </c>
      <c r="J41" s="61">
        <f>VLOOKUP($A41,'Occupancy Raw Data'!$B$6:$BE$43,'Occupancy Raw Data'!AP$1,FALSE)</f>
        <v>54.594167252283903</v>
      </c>
      <c r="K41" s="62">
        <f>VLOOKUP($A41,'Occupancy Raw Data'!$B$6:$BE$43,'Occupancy Raw Data'!AR$1,FALSE)</f>
        <v>47.063547836562499</v>
      </c>
      <c r="M41" s="59">
        <f>VLOOKUP($A41,'Occupancy Raw Data'!$B$6:$BE$43,'Occupancy Raw Data'!AT$1,FALSE)</f>
        <v>0.65359477124182996</v>
      </c>
      <c r="N41" s="60">
        <f>VLOOKUP($A41,'Occupancy Raw Data'!$B$6:$BE$43,'Occupancy Raw Data'!AU$1,FALSE)</f>
        <v>3.3640368442130502</v>
      </c>
      <c r="O41" s="60">
        <f>VLOOKUP($A41,'Occupancy Raw Data'!$B$6:$BE$43,'Occupancy Raw Data'!AV$1,FALSE)</f>
        <v>-0.934579439252336</v>
      </c>
      <c r="P41" s="60">
        <f>VLOOKUP($A41,'Occupancy Raw Data'!$B$6:$BE$43,'Occupancy Raw Data'!AW$1,FALSE)</f>
        <v>-0.56625141562853898</v>
      </c>
      <c r="Q41" s="60">
        <f>VLOOKUP($A41,'Occupancy Raw Data'!$B$6:$BE$43,'Occupancy Raw Data'!AX$1,FALSE)</f>
        <v>3.3681765389082399</v>
      </c>
      <c r="R41" s="61">
        <f>VLOOKUP($A41,'Occupancy Raw Data'!$B$6:$BE$43,'Occupancy Raw Data'!AY$1,FALSE)</f>
        <v>1.16194625998547</v>
      </c>
      <c r="S41" s="60">
        <f>VLOOKUP($A41,'Occupancy Raw Data'!$B$6:$BE$43,'Occupancy Raw Data'!BA$1,FALSE)</f>
        <v>-6.04378661732963</v>
      </c>
      <c r="T41" s="60">
        <f>VLOOKUP($A41,'Occupancy Raw Data'!$B$6:$BE$43,'Occupancy Raw Data'!BB$1,FALSE)</f>
        <v>-12.170779040754001</v>
      </c>
      <c r="U41" s="61">
        <f>VLOOKUP($A41,'Occupancy Raw Data'!$B$6:$BE$43,'Occupancy Raw Data'!BC$1,FALSE)</f>
        <v>-9.2700729927007206</v>
      </c>
      <c r="V41" s="62">
        <f>VLOOKUP($A41,'Occupancy Raw Data'!$B$6:$BE$43,'Occupancy Raw Data'!BE$1,FALSE)</f>
        <v>-2.5515771969027599</v>
      </c>
      <c r="X41" s="64">
        <f>VLOOKUP($A41,'ADR Raw Data'!$B$6:$BE$43,'ADR Raw Data'!AG$1,FALSE)</f>
        <v>94.753791208791199</v>
      </c>
      <c r="Y41" s="65">
        <f>VLOOKUP($A41,'ADR Raw Data'!$B$6:$BE$43,'ADR Raw Data'!AH$1,FALSE)</f>
        <v>94.607407981402503</v>
      </c>
      <c r="Z41" s="65">
        <f>VLOOKUP($A41,'ADR Raw Data'!$B$6:$BE$43,'ADR Raw Data'!AI$1,FALSE)</f>
        <v>94.650860377358399</v>
      </c>
      <c r="AA41" s="65">
        <f>VLOOKUP($A41,'ADR Raw Data'!$B$6:$BE$43,'ADR Raw Data'!AJ$1,FALSE)</f>
        <v>93.984168564920196</v>
      </c>
      <c r="AB41" s="65">
        <f>VLOOKUP($A41,'ADR Raw Data'!$B$6:$BE$43,'ADR Raw Data'!AK$1,FALSE)</f>
        <v>95.969602996254594</v>
      </c>
      <c r="AC41" s="66">
        <f>VLOOKUP($A41,'ADR Raw Data'!$B$6:$BE$43,'ADR Raw Data'!AL$1,FALSE)</f>
        <v>94.799132966419293</v>
      </c>
      <c r="AD41" s="65">
        <f>VLOOKUP($A41,'ADR Raw Data'!$B$6:$BE$43,'ADR Raw Data'!AN$1,FALSE)</f>
        <v>108.50807351493199</v>
      </c>
      <c r="AE41" s="65">
        <f>VLOOKUP($A41,'ADR Raw Data'!$B$6:$BE$43,'ADR Raw Data'!AO$1,FALSE)</f>
        <v>109.662954545454</v>
      </c>
      <c r="AF41" s="66">
        <f>VLOOKUP($A41,'ADR Raw Data'!$B$6:$BE$43,'ADR Raw Data'!AP$1,FALSE)</f>
        <v>109.09675623491501</v>
      </c>
      <c r="AG41" s="67">
        <f>VLOOKUP($A41,'ADR Raw Data'!$B$6:$BE$43,'ADR Raw Data'!AR$1,FALSE)</f>
        <v>99.537813033276393</v>
      </c>
      <c r="AI41" s="59">
        <f>VLOOKUP($A41,'ADR Raw Data'!$B$6:$BE$43,'ADR Raw Data'!AT$1,FALSE)</f>
        <v>16.579927421528399</v>
      </c>
      <c r="AJ41" s="60">
        <f>VLOOKUP($A41,'ADR Raw Data'!$B$6:$BE$43,'ADR Raw Data'!AU$1,FALSE)</f>
        <v>15.7168434483404</v>
      </c>
      <c r="AK41" s="60">
        <f>VLOOKUP($A41,'ADR Raw Data'!$B$6:$BE$43,'ADR Raw Data'!AV$1,FALSE)</f>
        <v>14.548640016834501</v>
      </c>
      <c r="AL41" s="60">
        <f>VLOOKUP($A41,'ADR Raw Data'!$B$6:$BE$43,'ADR Raw Data'!AW$1,FALSE)</f>
        <v>14.833941846650401</v>
      </c>
      <c r="AM41" s="60">
        <f>VLOOKUP($A41,'ADR Raw Data'!$B$6:$BE$43,'ADR Raw Data'!AX$1,FALSE)</f>
        <v>15.953222953091201</v>
      </c>
      <c r="AN41" s="61">
        <f>VLOOKUP($A41,'ADR Raw Data'!$B$6:$BE$43,'ADR Raw Data'!AY$1,FALSE)</f>
        <v>15.471657773394799</v>
      </c>
      <c r="AO41" s="60">
        <f>VLOOKUP($A41,'ADR Raw Data'!$B$6:$BE$43,'ADR Raw Data'!BA$1,FALSE)</f>
        <v>18.528441657358002</v>
      </c>
      <c r="AP41" s="60">
        <f>VLOOKUP($A41,'ADR Raw Data'!$B$6:$BE$43,'ADR Raw Data'!BB$1,FALSE)</f>
        <v>17.498037723919499</v>
      </c>
      <c r="AQ41" s="61">
        <f>VLOOKUP($A41,'ADR Raw Data'!$B$6:$BE$43,'ADR Raw Data'!BC$1,FALSE)</f>
        <v>17.959881131868801</v>
      </c>
      <c r="AR41" s="62">
        <f>VLOOKUP($A41,'ADR Raw Data'!$B$6:$BE$43,'ADR Raw Data'!BE$1,FALSE)</f>
        <v>16.017483040891801</v>
      </c>
      <c r="AT41" s="64">
        <f>VLOOKUP($A41,'RevPAR Raw Data'!$B$6:$BE$43,'RevPAR Raw Data'!AG$1,FALSE)</f>
        <v>33.3269659170765</v>
      </c>
      <c r="AU41" s="65">
        <f>VLOOKUP($A41,'RevPAR Raw Data'!$B$6:$BE$43,'RevPAR Raw Data'!AH$1,FALSE)</f>
        <v>42.899107519325298</v>
      </c>
      <c r="AV41" s="65">
        <f>VLOOKUP($A41,'RevPAR Raw Data'!$B$6:$BE$43,'RevPAR Raw Data'!AI$1,FALSE)</f>
        <v>44.066194659170698</v>
      </c>
      <c r="AW41" s="65">
        <f>VLOOKUP($A41,'RevPAR Raw Data'!$B$6:$BE$43,'RevPAR Raw Data'!AJ$1,FALSE)</f>
        <v>43.4916198172874</v>
      </c>
      <c r="AX41" s="65">
        <f>VLOOKUP($A41,'RevPAR Raw Data'!$B$6:$BE$43,'RevPAR Raw Data'!AK$1,FALSE)</f>
        <v>45.017364722417398</v>
      </c>
      <c r="AY41" s="66">
        <f>VLOOKUP($A41,'RevPAR Raw Data'!$B$6:$BE$43,'RevPAR Raw Data'!AL$1,FALSE)</f>
        <v>41.760250527055497</v>
      </c>
      <c r="AZ41" s="65">
        <f>VLOOKUP($A41,'RevPAR Raw Data'!$B$6:$BE$43,'RevPAR Raw Data'!AN$1,FALSE)</f>
        <v>58.085751932536802</v>
      </c>
      <c r="BA41" s="65">
        <f>VLOOKUP($A41,'RevPAR Raw Data'!$B$6:$BE$43,'RevPAR Raw Data'!AO$1,FALSE)</f>
        <v>61.035179198875603</v>
      </c>
      <c r="BB41" s="66">
        <f>VLOOKUP($A41,'RevPAR Raw Data'!$B$6:$BE$43,'RevPAR Raw Data'!AP$1,FALSE)</f>
        <v>59.560465565706203</v>
      </c>
      <c r="BC41" s="67">
        <f>VLOOKUP($A41,'RevPAR Raw Data'!$B$6:$BE$43,'RevPAR Raw Data'!AR$1,FALSE)</f>
        <v>46.846026252384199</v>
      </c>
      <c r="BE41" s="59">
        <f>VLOOKUP($A41,'RevPAR Raw Data'!$B$6:$BE$43,'RevPAR Raw Data'!AT$1,FALSE)</f>
        <v>17.341887731473101</v>
      </c>
      <c r="BF41" s="60">
        <f>VLOOKUP($A41,'RevPAR Raw Data'!$B$6:$BE$43,'RevPAR Raw Data'!AU$1,FALSE)</f>
        <v>19.609600696902898</v>
      </c>
      <c r="BG41" s="60">
        <f>VLOOKUP($A41,'RevPAR Raw Data'!$B$6:$BE$43,'RevPAR Raw Data'!AV$1,FALSE)</f>
        <v>13.478091979294</v>
      </c>
      <c r="BH41" s="60">
        <f>VLOOKUP($A41,'RevPAR Raw Data'!$B$6:$BE$43,'RevPAR Raw Data'!AW$1,FALSE)</f>
        <v>14.1836930253217</v>
      </c>
      <c r="BI41" s="60">
        <f>VLOOKUP($A41,'RevPAR Raw Data'!$B$6:$BE$43,'RevPAR Raw Data'!AX$1,FALSE)</f>
        <v>19.858732204705198</v>
      </c>
      <c r="BJ41" s="61">
        <f>VLOOKUP($A41,'RevPAR Raw Data'!$B$6:$BE$43,'RevPAR Raw Data'!AY$1,FALSE)</f>
        <v>16.813376382236001</v>
      </c>
      <c r="BK41" s="60">
        <f>VLOOKUP($A41,'RevPAR Raw Data'!$B$6:$BE$43,'RevPAR Raw Data'!BA$1,FALSE)</f>
        <v>11.3648355627413</v>
      </c>
      <c r="BL41" s="60">
        <f>VLOOKUP($A41,'RevPAR Raw Data'!$B$6:$BE$43,'RevPAR Raw Data'!BB$1,FALSE)</f>
        <v>3.1976111753193699</v>
      </c>
      <c r="BM41" s="61">
        <f>VLOOKUP($A41,'RevPAR Raw Data'!$B$6:$BE$43,'RevPAR Raw Data'!BC$1,FALSE)</f>
        <v>7.02491404884156</v>
      </c>
      <c r="BN41" s="62">
        <f>VLOOKUP($A41,'RevPAR Raw Data'!$B$6:$BE$43,'RevPAR Raw Data'!BE$1,FALSE)</f>
        <v>13.0572073991999</v>
      </c>
    </row>
    <row r="42" spans="1:66" x14ac:dyDescent="0.35">
      <c r="A42" s="81" t="s">
        <v>81</v>
      </c>
      <c r="B42" s="59">
        <f>VLOOKUP($A42,'Occupancy Raw Data'!$B$6:$BE$43,'Occupancy Raw Data'!AG$1,FALSE)</f>
        <v>46.570353283962604</v>
      </c>
      <c r="C42" s="60">
        <f>VLOOKUP($A42,'Occupancy Raw Data'!$B$6:$BE$43,'Occupancy Raw Data'!AH$1,FALSE)</f>
        <v>52.187637001315203</v>
      </c>
      <c r="D42" s="60">
        <f>VLOOKUP($A42,'Occupancy Raw Data'!$B$6:$BE$43,'Occupancy Raw Data'!AI$1,FALSE)</f>
        <v>54.678606509950598</v>
      </c>
      <c r="E42" s="60">
        <f>VLOOKUP($A42,'Occupancy Raw Data'!$B$6:$BE$43,'Occupancy Raw Data'!AJ$1,FALSE)</f>
        <v>55.255863395992797</v>
      </c>
      <c r="F42" s="60">
        <f>VLOOKUP($A42,'Occupancy Raw Data'!$B$6:$BE$43,'Occupancy Raw Data'!AK$1,FALSE)</f>
        <v>58.506801943027803</v>
      </c>
      <c r="G42" s="61">
        <f>VLOOKUP($A42,'Occupancy Raw Data'!$B$6:$BE$43,'Occupancy Raw Data'!AL$1,FALSE)</f>
        <v>53.443879784438401</v>
      </c>
      <c r="H42" s="60">
        <f>VLOOKUP($A42,'Occupancy Raw Data'!$B$6:$BE$43,'Occupancy Raw Data'!AN$1,FALSE)</f>
        <v>73.261837802925299</v>
      </c>
      <c r="I42" s="60">
        <f>VLOOKUP($A42,'Occupancy Raw Data'!$B$6:$BE$43,'Occupancy Raw Data'!AO$1,FALSE)</f>
        <v>78.042708936044207</v>
      </c>
      <c r="J42" s="61">
        <f>VLOOKUP($A42,'Occupancy Raw Data'!$B$6:$BE$43,'Occupancy Raw Data'!AP$1,FALSE)</f>
        <v>75.652273369484703</v>
      </c>
      <c r="K42" s="62">
        <f>VLOOKUP($A42,'Occupancy Raw Data'!$B$6:$BE$43,'Occupancy Raw Data'!AR$1,FALSE)</f>
        <v>59.793632977173203</v>
      </c>
      <c r="M42" s="59">
        <f>VLOOKUP($A42,'Occupancy Raw Data'!$B$6:$BE$43,'Occupancy Raw Data'!AT$1,FALSE)</f>
        <v>0.52644576233440998</v>
      </c>
      <c r="N42" s="60">
        <f>VLOOKUP($A42,'Occupancy Raw Data'!$B$6:$BE$43,'Occupancy Raw Data'!AU$1,FALSE)</f>
        <v>10.8657060779205</v>
      </c>
      <c r="O42" s="60">
        <f>VLOOKUP($A42,'Occupancy Raw Data'!$B$6:$BE$43,'Occupancy Raw Data'!AV$1,FALSE)</f>
        <v>11.9257777821645</v>
      </c>
      <c r="P42" s="60">
        <f>VLOOKUP($A42,'Occupancy Raw Data'!$B$6:$BE$43,'Occupancy Raw Data'!AW$1,FALSE)</f>
        <v>9.6993043780297796</v>
      </c>
      <c r="Q42" s="60">
        <f>VLOOKUP($A42,'Occupancy Raw Data'!$B$6:$BE$43,'Occupancy Raw Data'!AX$1,FALSE)</f>
        <v>10.5520138023213</v>
      </c>
      <c r="R42" s="61">
        <f>VLOOKUP($A42,'Occupancy Raw Data'!$B$6:$BE$43,'Occupancy Raw Data'!AY$1,FALSE)</f>
        <v>8.8216603260135393</v>
      </c>
      <c r="S42" s="60">
        <f>VLOOKUP($A42,'Occupancy Raw Data'!$B$6:$BE$43,'Occupancy Raw Data'!BA$1,FALSE)</f>
        <v>3.3208458742087901</v>
      </c>
      <c r="T42" s="60">
        <f>VLOOKUP($A42,'Occupancy Raw Data'!$B$6:$BE$43,'Occupancy Raw Data'!BB$1,FALSE)</f>
        <v>0.68883597708614697</v>
      </c>
      <c r="U42" s="61">
        <f>VLOOKUP($A42,'Occupancy Raw Data'!$B$6:$BE$43,'Occupancy Raw Data'!BC$1,FALSE)</f>
        <v>1.9463037962077201</v>
      </c>
      <c r="V42" s="62">
        <f>VLOOKUP($A42,'Occupancy Raw Data'!$B$6:$BE$43,'Occupancy Raw Data'!BE$1,FALSE)</f>
        <v>6.2308472925896297</v>
      </c>
      <c r="X42" s="64">
        <f>VLOOKUP($A42,'ADR Raw Data'!$B$6:$BE$43,'ADR Raw Data'!AG$1,FALSE)</f>
        <v>92.065940794809407</v>
      </c>
      <c r="Y42" s="65">
        <f>VLOOKUP($A42,'ADR Raw Data'!$B$6:$BE$43,'ADR Raw Data'!AH$1,FALSE)</f>
        <v>92.134151674937897</v>
      </c>
      <c r="Z42" s="65">
        <f>VLOOKUP($A42,'ADR Raw Data'!$B$6:$BE$43,'ADR Raw Data'!AI$1,FALSE)</f>
        <v>94.070207823208705</v>
      </c>
      <c r="AA42" s="65">
        <f>VLOOKUP($A42,'ADR Raw Data'!$B$6:$BE$43,'ADR Raw Data'!AJ$1,FALSE)</f>
        <v>94.722666049750998</v>
      </c>
      <c r="AB42" s="65">
        <f>VLOOKUP($A42,'ADR Raw Data'!$B$6:$BE$43,'ADR Raw Data'!AK$1,FALSE)</f>
        <v>97.544746495555401</v>
      </c>
      <c r="AC42" s="66">
        <f>VLOOKUP($A42,'ADR Raw Data'!$B$6:$BE$43,'ADR Raw Data'!AL$1,FALSE)</f>
        <v>94.240426427410299</v>
      </c>
      <c r="AD42" s="65">
        <f>VLOOKUP($A42,'ADR Raw Data'!$B$6:$BE$43,'ADR Raw Data'!AN$1,FALSE)</f>
        <v>124.0080788304</v>
      </c>
      <c r="AE42" s="65">
        <f>VLOOKUP($A42,'ADR Raw Data'!$B$6:$BE$43,'ADR Raw Data'!AO$1,FALSE)</f>
        <v>130.96593449887001</v>
      </c>
      <c r="AF42" s="66">
        <f>VLOOKUP($A42,'ADR Raw Data'!$B$6:$BE$43,'ADR Raw Data'!AP$1,FALSE)</f>
        <v>127.596932678198</v>
      </c>
      <c r="AG42" s="67">
        <f>VLOOKUP($A42,'ADR Raw Data'!$B$6:$BE$43,'ADR Raw Data'!AR$1,FALSE)</f>
        <v>106.307092596613</v>
      </c>
      <c r="AI42" s="59">
        <f>VLOOKUP($A42,'ADR Raw Data'!$B$6:$BE$43,'ADR Raw Data'!AT$1,FALSE)</f>
        <v>21.709606430306401</v>
      </c>
      <c r="AJ42" s="60">
        <f>VLOOKUP($A42,'ADR Raw Data'!$B$6:$BE$43,'ADR Raw Data'!AU$1,FALSE)</f>
        <v>23.301250624284599</v>
      </c>
      <c r="AK42" s="60">
        <f>VLOOKUP($A42,'ADR Raw Data'!$B$6:$BE$43,'ADR Raw Data'!AV$1,FALSE)</f>
        <v>24.033219552358702</v>
      </c>
      <c r="AL42" s="60">
        <f>VLOOKUP($A42,'ADR Raw Data'!$B$6:$BE$43,'ADR Raw Data'!AW$1,FALSE)</f>
        <v>23.4531875464906</v>
      </c>
      <c r="AM42" s="60">
        <f>VLOOKUP($A42,'ADR Raw Data'!$B$6:$BE$43,'ADR Raw Data'!AX$1,FALSE)</f>
        <v>23.2523005507202</v>
      </c>
      <c r="AN42" s="61">
        <f>VLOOKUP($A42,'ADR Raw Data'!$B$6:$BE$43,'ADR Raw Data'!AY$1,FALSE)</f>
        <v>23.215979435866402</v>
      </c>
      <c r="AO42" s="60">
        <f>VLOOKUP($A42,'ADR Raw Data'!$B$6:$BE$43,'ADR Raw Data'!BA$1,FALSE)</f>
        <v>26.372715215647201</v>
      </c>
      <c r="AP42" s="60">
        <f>VLOOKUP($A42,'ADR Raw Data'!$B$6:$BE$43,'ADR Raw Data'!BB$1,FALSE)</f>
        <v>26.945032851005099</v>
      </c>
      <c r="AQ42" s="61">
        <f>VLOOKUP($A42,'ADR Raw Data'!$B$6:$BE$43,'ADR Raw Data'!BC$1,FALSE)</f>
        <v>26.634261494469399</v>
      </c>
      <c r="AR42" s="62">
        <f>VLOOKUP($A42,'ADR Raw Data'!$B$6:$BE$43,'ADR Raw Data'!BE$1,FALSE)</f>
        <v>24.140719809253198</v>
      </c>
      <c r="AT42" s="64">
        <f>VLOOKUP($A42,'RevPAR Raw Data'!$B$6:$BE$43,'RevPAR Raw Data'!AG$1,FALSE)</f>
        <v>42.875433882346499</v>
      </c>
      <c r="AU42" s="65">
        <f>VLOOKUP($A42,'RevPAR Raw Data'!$B$6:$BE$43,'RevPAR Raw Data'!AH$1,FALSE)</f>
        <v>48.082636630357797</v>
      </c>
      <c r="AV42" s="65">
        <f>VLOOKUP($A42,'RevPAR Raw Data'!$B$6:$BE$43,'RevPAR Raw Data'!AI$1,FALSE)</f>
        <v>51.436278778745098</v>
      </c>
      <c r="AW42" s="65">
        <f>VLOOKUP($A42,'RevPAR Raw Data'!$B$6:$BE$43,'RevPAR Raw Data'!AJ$1,FALSE)</f>
        <v>52.339826957492903</v>
      </c>
      <c r="AX42" s="65">
        <f>VLOOKUP($A42,'RevPAR Raw Data'!$B$6:$BE$43,'RevPAR Raw Data'!AK$1,FALSE)</f>
        <v>57.070311637983203</v>
      </c>
      <c r="AY42" s="66">
        <f>VLOOKUP($A42,'RevPAR Raw Data'!$B$6:$BE$43,'RevPAR Raw Data'!AL$1,FALSE)</f>
        <v>50.365740208207299</v>
      </c>
      <c r="AZ42" s="65">
        <f>VLOOKUP($A42,'RevPAR Raw Data'!$B$6:$BE$43,'RevPAR Raw Data'!AN$1,FALSE)</f>
        <v>90.850597575251896</v>
      </c>
      <c r="BA42" s="65">
        <f>VLOOKUP($A42,'RevPAR Raw Data'!$B$6:$BE$43,'RevPAR Raw Data'!AO$1,FALSE)</f>
        <v>102.20936306632299</v>
      </c>
      <c r="BB42" s="66">
        <f>VLOOKUP($A42,'RevPAR Raw Data'!$B$6:$BE$43,'RevPAR Raw Data'!AP$1,FALSE)</f>
        <v>96.529980320787899</v>
      </c>
      <c r="BC42" s="67">
        <f>VLOOKUP($A42,'RevPAR Raw Data'!$B$6:$BE$43,'RevPAR Raw Data'!AR$1,FALSE)</f>
        <v>63.564872775923</v>
      </c>
      <c r="BE42" s="59">
        <f>VLOOKUP($A42,'RevPAR Raw Data'!$B$6:$BE$43,'RevPAR Raw Data'!AT$1,FALSE)</f>
        <v>22.350341495712598</v>
      </c>
      <c r="BF42" s="60">
        <f>VLOOKUP($A42,'RevPAR Raw Data'!$B$6:$BE$43,'RevPAR Raw Data'!AU$1,FALSE)</f>
        <v>36.698802107519498</v>
      </c>
      <c r="BG42" s="60">
        <f>VLOOKUP($A42,'RevPAR Raw Data'!$B$6:$BE$43,'RevPAR Raw Data'!AV$1,FALSE)</f>
        <v>38.825145692237299</v>
      </c>
      <c r="BH42" s="60">
        <f>VLOOKUP($A42,'RevPAR Raw Data'!$B$6:$BE$43,'RevPAR Raw Data'!AW$1,FALSE)</f>
        <v>35.427287971004702</v>
      </c>
      <c r="BI42" s="60">
        <f>VLOOKUP($A42,'RevPAR Raw Data'!$B$6:$BE$43,'RevPAR Raw Data'!AX$1,FALSE)</f>
        <v>36.257900316510799</v>
      </c>
      <c r="BJ42" s="61">
        <f>VLOOKUP($A42,'RevPAR Raw Data'!$B$6:$BE$43,'RevPAR Raw Data'!AY$1,FALSE)</f>
        <v>34.085674609069201</v>
      </c>
      <c r="BK42" s="60">
        <f>VLOOKUP($A42,'RevPAR Raw Data'!$B$6:$BE$43,'RevPAR Raw Data'!BA$1,FALSE)</f>
        <v>30.569358315011701</v>
      </c>
      <c r="BL42" s="60">
        <f>VLOOKUP($A42,'RevPAR Raw Data'!$B$6:$BE$43,'RevPAR Raw Data'!BB$1,FALSE)</f>
        <v>27.819475908406599</v>
      </c>
      <c r="BM42" s="61">
        <f>VLOOKUP($A42,'RevPAR Raw Data'!$B$6:$BE$43,'RevPAR Raw Data'!BC$1,FALSE)</f>
        <v>29.098948933235899</v>
      </c>
      <c r="BN42" s="62">
        <f>VLOOKUP($A42,'RevPAR Raw Data'!$B$6:$BE$43,'RevPAR Raw Data'!BE$1,FALSE)</f>
        <v>31.8757384884894</v>
      </c>
    </row>
    <row r="43" spans="1:66" x14ac:dyDescent="0.35">
      <c r="A43" s="82" t="s">
        <v>82</v>
      </c>
      <c r="B43" s="59">
        <f>VLOOKUP($A43,'Occupancy Raw Data'!$B$6:$BE$43,'Occupancy Raw Data'!AG$1,FALSE)</f>
        <v>47.292631367022302</v>
      </c>
      <c r="C43" s="60">
        <f>VLOOKUP($A43,'Occupancy Raw Data'!$B$6:$BE$43,'Occupancy Raw Data'!AH$1,FALSE)</f>
        <v>56.7480370444936</v>
      </c>
      <c r="D43" s="60">
        <f>VLOOKUP($A43,'Occupancy Raw Data'!$B$6:$BE$43,'Occupancy Raw Data'!AI$1,FALSE)</f>
        <v>60.884839943627902</v>
      </c>
      <c r="E43" s="60">
        <f>VLOOKUP($A43,'Occupancy Raw Data'!$B$6:$BE$43,'Occupancy Raw Data'!AJ$1,FALSE)</f>
        <v>60.857660559693898</v>
      </c>
      <c r="F43" s="60">
        <f>VLOOKUP($A43,'Occupancy Raw Data'!$B$6:$BE$43,'Occupancy Raw Data'!AK$1,FALSE)</f>
        <v>58.500100664384902</v>
      </c>
      <c r="G43" s="61">
        <f>VLOOKUP($A43,'Occupancy Raw Data'!$B$6:$BE$43,'Occupancy Raw Data'!AL$1,FALSE)</f>
        <v>56.856653915844497</v>
      </c>
      <c r="H43" s="60">
        <f>VLOOKUP($A43,'Occupancy Raw Data'!$B$6:$BE$43,'Occupancy Raw Data'!AN$1,FALSE)</f>
        <v>65.616569357761193</v>
      </c>
      <c r="I43" s="60">
        <f>VLOOKUP($A43,'Occupancy Raw Data'!$B$6:$BE$43,'Occupancy Raw Data'!AO$1,FALSE)</f>
        <v>70.614052748137695</v>
      </c>
      <c r="J43" s="61">
        <f>VLOOKUP($A43,'Occupancy Raw Data'!$B$6:$BE$43,'Occupancy Raw Data'!AP$1,FALSE)</f>
        <v>68.115311052949394</v>
      </c>
      <c r="K43" s="62">
        <f>VLOOKUP($A43,'Occupancy Raw Data'!$B$6:$BE$43,'Occupancy Raw Data'!AR$1,FALSE)</f>
        <v>60.0734130978745</v>
      </c>
      <c r="M43" s="59">
        <f>VLOOKUP($A43,'Occupancy Raw Data'!$B$6:$BE$43,'Occupancy Raw Data'!AT$1,FALSE)</f>
        <v>46.727316693304303</v>
      </c>
      <c r="N43" s="60">
        <f>VLOOKUP($A43,'Occupancy Raw Data'!$B$6:$BE$43,'Occupancy Raw Data'!AU$1,FALSE)</f>
        <v>60.614402575929297</v>
      </c>
      <c r="O43" s="60">
        <f>VLOOKUP($A43,'Occupancy Raw Data'!$B$6:$BE$43,'Occupancy Raw Data'!AV$1,FALSE)</f>
        <v>64.644160034726397</v>
      </c>
      <c r="P43" s="60">
        <f>VLOOKUP($A43,'Occupancy Raw Data'!$B$6:$BE$43,'Occupancy Raw Data'!AW$1,FALSE)</f>
        <v>61.434101337739698</v>
      </c>
      <c r="Q43" s="60">
        <f>VLOOKUP($A43,'Occupancy Raw Data'!$B$6:$BE$43,'Occupancy Raw Data'!AX$1,FALSE)</f>
        <v>57.374347849363801</v>
      </c>
      <c r="R43" s="61">
        <f>VLOOKUP($A43,'Occupancy Raw Data'!$B$6:$BE$43,'Occupancy Raw Data'!AY$1,FALSE)</f>
        <v>58.451110064836499</v>
      </c>
      <c r="S43" s="60">
        <f>VLOOKUP($A43,'Occupancy Raw Data'!$B$6:$BE$43,'Occupancy Raw Data'!BA$1,FALSE)</f>
        <v>51.558962272090902</v>
      </c>
      <c r="T43" s="60">
        <f>VLOOKUP($A43,'Occupancy Raw Data'!$B$6:$BE$43,'Occupancy Raw Data'!BB$1,FALSE)</f>
        <v>47.014656651081403</v>
      </c>
      <c r="U43" s="61">
        <f>VLOOKUP($A43,'Occupancy Raw Data'!$B$6:$BE$43,'Occupancy Raw Data'!BC$1,FALSE)</f>
        <v>49.168941348980603</v>
      </c>
      <c r="V43" s="62">
        <f>VLOOKUP($A43,'Occupancy Raw Data'!$B$6:$BE$43,'Occupancy Raw Data'!BE$1,FALSE)</f>
        <v>55.320038934925698</v>
      </c>
      <c r="X43" s="64">
        <f>VLOOKUP($A43,'ADR Raw Data'!$B$6:$BE$43,'ADR Raw Data'!AG$1,FALSE)</f>
        <v>112.61774608614201</v>
      </c>
      <c r="Y43" s="65">
        <f>VLOOKUP($A43,'ADR Raw Data'!$B$6:$BE$43,'ADR Raw Data'!AH$1,FALSE)</f>
        <v>124.332390750973</v>
      </c>
      <c r="Z43" s="65">
        <f>VLOOKUP($A43,'ADR Raw Data'!$B$6:$BE$43,'ADR Raw Data'!AI$1,FALSE)</f>
        <v>129.492585685233</v>
      </c>
      <c r="AA43" s="65">
        <f>VLOOKUP($A43,'ADR Raw Data'!$B$6:$BE$43,'ADR Raw Data'!AJ$1,FALSE)</f>
        <v>127.294408412729</v>
      </c>
      <c r="AB43" s="65">
        <f>VLOOKUP($A43,'ADR Raw Data'!$B$6:$BE$43,'ADR Raw Data'!AK$1,FALSE)</f>
        <v>119.148923151047</v>
      </c>
      <c r="AC43" s="66">
        <f>VLOOKUP($A43,'ADR Raw Data'!$B$6:$BE$43,'ADR Raw Data'!AL$1,FALSE)</f>
        <v>123.056161444298</v>
      </c>
      <c r="AD43" s="65">
        <f>VLOOKUP($A43,'ADR Raw Data'!$B$6:$BE$43,'ADR Raw Data'!AN$1,FALSE)</f>
        <v>115.67952441952301</v>
      </c>
      <c r="AE43" s="65">
        <f>VLOOKUP($A43,'ADR Raw Data'!$B$6:$BE$43,'ADR Raw Data'!AO$1,FALSE)</f>
        <v>117.567619818098</v>
      </c>
      <c r="AF43" s="66">
        <f>VLOOKUP($A43,'ADR Raw Data'!$B$6:$BE$43,'ADR Raw Data'!AP$1,FALSE)</f>
        <v>116.658203559407</v>
      </c>
      <c r="AG43" s="67">
        <f>VLOOKUP($A43,'ADR Raw Data'!$B$6:$BE$43,'ADR Raw Data'!AR$1,FALSE)</f>
        <v>120.983464679458</v>
      </c>
      <c r="AI43" s="59">
        <f>VLOOKUP($A43,'ADR Raw Data'!$B$6:$BE$43,'ADR Raw Data'!AT$1,FALSE)</f>
        <v>35.779481193617997</v>
      </c>
      <c r="AJ43" s="60">
        <f>VLOOKUP($A43,'ADR Raw Data'!$B$6:$BE$43,'ADR Raw Data'!AU$1,FALSE)</f>
        <v>45.075250614689502</v>
      </c>
      <c r="AK43" s="60">
        <f>VLOOKUP($A43,'ADR Raw Data'!$B$6:$BE$43,'ADR Raw Data'!AV$1,FALSE)</f>
        <v>49.690728290194002</v>
      </c>
      <c r="AL43" s="60">
        <f>VLOOKUP($A43,'ADR Raw Data'!$B$6:$BE$43,'ADR Raw Data'!AW$1,FALSE)</f>
        <v>47.712091671048398</v>
      </c>
      <c r="AM43" s="60">
        <f>VLOOKUP($A43,'ADR Raw Data'!$B$6:$BE$43,'ADR Raw Data'!AX$1,FALSE)</f>
        <v>40.822902632175001</v>
      </c>
      <c r="AN43" s="61">
        <f>VLOOKUP($A43,'ADR Raw Data'!$B$6:$BE$43,'ADR Raw Data'!AY$1,FALSE)</f>
        <v>44.355169626913003</v>
      </c>
      <c r="AO43" s="60">
        <f>VLOOKUP($A43,'ADR Raw Data'!$B$6:$BE$43,'ADR Raw Data'!BA$1,FALSE)</f>
        <v>33.311446498663898</v>
      </c>
      <c r="AP43" s="60">
        <f>VLOOKUP($A43,'ADR Raw Data'!$B$6:$BE$43,'ADR Raw Data'!BB$1,FALSE)</f>
        <v>31.969753166796501</v>
      </c>
      <c r="AQ43" s="61">
        <f>VLOOKUP($A43,'ADR Raw Data'!$B$6:$BE$43,'ADR Raw Data'!BC$1,FALSE)</f>
        <v>32.5807079223109</v>
      </c>
      <c r="AR43" s="62">
        <f>VLOOKUP($A43,'ADR Raw Data'!$B$6:$BE$43,'ADR Raw Data'!BE$1,FALSE)</f>
        <v>40.398740260278601</v>
      </c>
      <c r="AT43" s="64">
        <f>VLOOKUP($A43,'RevPAR Raw Data'!$B$6:$BE$43,'RevPAR Raw Data'!AG$1,FALSE)</f>
        <v>53.259895510368402</v>
      </c>
      <c r="AU43" s="65">
        <f>VLOOKUP($A43,'RevPAR Raw Data'!$B$6:$BE$43,'RevPAR Raw Data'!AH$1,FALSE)</f>
        <v>70.556191161667002</v>
      </c>
      <c r="AV43" s="65">
        <f>VLOOKUP($A43,'RevPAR Raw Data'!$B$6:$BE$43,'RevPAR Raw Data'!AI$1,FALSE)</f>
        <v>78.841353533319904</v>
      </c>
      <c r="AW43" s="65">
        <f>VLOOKUP($A43,'RevPAR Raw Data'!$B$6:$BE$43,'RevPAR Raw Data'!AJ$1,FALSE)</f>
        <v>77.468398983289703</v>
      </c>
      <c r="AX43" s="65">
        <f>VLOOKUP($A43,'RevPAR Raw Data'!$B$6:$BE$43,'RevPAR Raw Data'!AK$1,FALSE)</f>
        <v>69.702239983893605</v>
      </c>
      <c r="AY43" s="66">
        <f>VLOOKUP($A43,'RevPAR Raw Data'!$B$6:$BE$43,'RevPAR Raw Data'!AL$1,FALSE)</f>
        <v>69.965615834507702</v>
      </c>
      <c r="AZ43" s="65">
        <f>VLOOKUP($A43,'RevPAR Raw Data'!$B$6:$BE$43,'RevPAR Raw Data'!AN$1,FALSE)</f>
        <v>75.904935373464795</v>
      </c>
      <c r="BA43" s="65">
        <f>VLOOKUP($A43,'RevPAR Raw Data'!$B$6:$BE$43,'RevPAR Raw Data'!AO$1,FALSE)</f>
        <v>83.019261073082305</v>
      </c>
      <c r="BB43" s="66">
        <f>VLOOKUP($A43,'RevPAR Raw Data'!$B$6:$BE$43,'RevPAR Raw Data'!AP$1,FALSE)</f>
        <v>79.4620982232736</v>
      </c>
      <c r="BC43" s="67">
        <f>VLOOKUP($A43,'RevPAR Raw Data'!$B$6:$BE$43,'RevPAR Raw Data'!AR$1,FALSE)</f>
        <v>72.678896517012205</v>
      </c>
      <c r="BE43" s="59">
        <f>VLOOKUP($A43,'RevPAR Raw Data'!$B$6:$BE$43,'RevPAR Raw Data'!AT$1,FALSE)</f>
        <v>99.225589375485498</v>
      </c>
      <c r="BF43" s="60">
        <f>VLOOKUP($A43,'RevPAR Raw Data'!$B$6:$BE$43,'RevPAR Raw Data'!AU$1,FALSE)</f>
        <v>133.011747060315</v>
      </c>
      <c r="BG43" s="60">
        <f>VLOOKUP($A43,'RevPAR Raw Data'!$B$6:$BE$43,'RevPAR Raw Data'!AV$1,FALSE)</f>
        <v>146.45704224325399</v>
      </c>
      <c r="BH43" s="60">
        <f>VLOOKUP($A43,'RevPAR Raw Data'!$B$6:$BE$43,'RevPAR Raw Data'!AW$1,FALSE)</f>
        <v>138.45768775633499</v>
      </c>
      <c r="BI43" s="60">
        <f>VLOOKUP($A43,'RevPAR Raw Data'!$B$6:$BE$43,'RevPAR Raw Data'!AX$1,FALSE)</f>
        <v>121.61912463993001</v>
      </c>
      <c r="BJ43" s="61">
        <f>VLOOKUP($A43,'RevPAR Raw Data'!$B$6:$BE$43,'RevPAR Raw Data'!AY$1,FALSE)</f>
        <v>128.732368709821</v>
      </c>
      <c r="BK43" s="60">
        <f>VLOOKUP($A43,'RevPAR Raw Data'!$B$6:$BE$43,'RevPAR Raw Data'!BA$1,FALSE)</f>
        <v>102.045444903288</v>
      </c>
      <c r="BL43" s="60">
        <f>VLOOKUP($A43,'RevPAR Raw Data'!$B$6:$BE$43,'RevPAR Raw Data'!BB$1,FALSE)</f>
        <v>94.014879501445606</v>
      </c>
      <c r="BM43" s="61">
        <f>VLOOKUP($A43,'RevPAR Raw Data'!$B$6:$BE$43,'RevPAR Raw Data'!BC$1,FALSE)</f>
        <v>97.769238440695304</v>
      </c>
      <c r="BN43" s="62">
        <f>VLOOKUP($A43,'RevPAR Raw Data'!$B$6:$BE$43,'RevPAR Raw Data'!BE$1,FALSE)</f>
        <v>118.06737803641001</v>
      </c>
    </row>
    <row r="44" spans="1:66" x14ac:dyDescent="0.35">
      <c r="A44" s="81" t="s">
        <v>83</v>
      </c>
      <c r="B44" s="59">
        <f>VLOOKUP($A44,'Occupancy Raw Data'!$B$6:$BE$43,'Occupancy Raw Data'!AG$1,FALSE)</f>
        <v>41.471999228562403</v>
      </c>
      <c r="C44" s="60">
        <f>VLOOKUP($A44,'Occupancy Raw Data'!$B$6:$BE$43,'Occupancy Raw Data'!AH$1,FALSE)</f>
        <v>49.610665123791598</v>
      </c>
      <c r="D44" s="60">
        <f>VLOOKUP($A44,'Occupancy Raw Data'!$B$6:$BE$43,'Occupancy Raw Data'!AI$1,FALSE)</f>
        <v>51.8987951807228</v>
      </c>
      <c r="E44" s="60">
        <f>VLOOKUP($A44,'Occupancy Raw Data'!$B$6:$BE$43,'Occupancy Raw Data'!AJ$1,FALSE)</f>
        <v>51.9662650602409</v>
      </c>
      <c r="F44" s="60">
        <f>VLOOKUP($A44,'Occupancy Raw Data'!$B$6:$BE$43,'Occupancy Raw Data'!AK$1,FALSE)</f>
        <v>51.833734939758997</v>
      </c>
      <c r="G44" s="61">
        <f>VLOOKUP($A44,'Occupancy Raw Data'!$B$6:$BE$43,'Occupancy Raw Data'!AL$1,FALSE)</f>
        <v>49.356990677810799</v>
      </c>
      <c r="H44" s="60">
        <f>VLOOKUP($A44,'Occupancy Raw Data'!$B$6:$BE$43,'Occupancy Raw Data'!AN$1,FALSE)</f>
        <v>61.889156626506001</v>
      </c>
      <c r="I44" s="60">
        <f>VLOOKUP($A44,'Occupancy Raw Data'!$B$6:$BE$43,'Occupancy Raw Data'!AO$1,FALSE)</f>
        <v>62.734939759036102</v>
      </c>
      <c r="J44" s="61">
        <f>VLOOKUP($A44,'Occupancy Raw Data'!$B$6:$BE$43,'Occupancy Raw Data'!AP$1,FALSE)</f>
        <v>62.312048192771002</v>
      </c>
      <c r="K44" s="62">
        <f>VLOOKUP($A44,'Occupancy Raw Data'!$B$6:$BE$43,'Occupancy Raw Data'!AR$1,FALSE)</f>
        <v>53.058919927563601</v>
      </c>
      <c r="M44" s="59">
        <f>VLOOKUP($A44,'Occupancy Raw Data'!$B$6:$BE$43,'Occupancy Raw Data'!AT$1,FALSE)</f>
        <v>14.5124809960168</v>
      </c>
      <c r="N44" s="60">
        <f>VLOOKUP($A44,'Occupancy Raw Data'!$B$6:$BE$43,'Occupancy Raw Data'!AU$1,FALSE)</f>
        <v>14.653332409370201</v>
      </c>
      <c r="O44" s="60">
        <f>VLOOKUP($A44,'Occupancy Raw Data'!$B$6:$BE$43,'Occupancy Raw Data'!AV$1,FALSE)</f>
        <v>13.6075800046351</v>
      </c>
      <c r="P44" s="60">
        <f>VLOOKUP($A44,'Occupancy Raw Data'!$B$6:$BE$43,'Occupancy Raw Data'!AW$1,FALSE)</f>
        <v>13.963202549072401</v>
      </c>
      <c r="Q44" s="60">
        <f>VLOOKUP($A44,'Occupancy Raw Data'!$B$6:$BE$43,'Occupancy Raw Data'!AX$1,FALSE)</f>
        <v>15.641387609731201</v>
      </c>
      <c r="R44" s="61">
        <f>VLOOKUP($A44,'Occupancy Raw Data'!$B$6:$BE$43,'Occupancy Raw Data'!AY$1,FALSE)</f>
        <v>14.467500109255999</v>
      </c>
      <c r="S44" s="60">
        <f>VLOOKUP($A44,'Occupancy Raw Data'!$B$6:$BE$43,'Occupancy Raw Data'!BA$1,FALSE)</f>
        <v>14.215059552616699</v>
      </c>
      <c r="T44" s="60">
        <f>VLOOKUP($A44,'Occupancy Raw Data'!$B$6:$BE$43,'Occupancy Raw Data'!BB$1,FALSE)</f>
        <v>5.2146972746004296</v>
      </c>
      <c r="U44" s="61">
        <f>VLOOKUP($A44,'Occupancy Raw Data'!$B$6:$BE$43,'Occupancy Raw Data'!BC$1,FALSE)</f>
        <v>9.4998128436074296</v>
      </c>
      <c r="V44" s="62">
        <f>VLOOKUP($A44,'Occupancy Raw Data'!$B$6:$BE$43,'Occupancy Raw Data'!BE$1,FALSE)</f>
        <v>12.751547468905599</v>
      </c>
      <c r="X44" s="64">
        <f>VLOOKUP($A44,'ADR Raw Data'!$B$6:$BE$43,'ADR Raw Data'!AG$1,FALSE)</f>
        <v>84.606269255362406</v>
      </c>
      <c r="Y44" s="65">
        <f>VLOOKUP($A44,'ADR Raw Data'!$B$6:$BE$43,'ADR Raw Data'!AH$1,FALSE)</f>
        <v>86.899426113999695</v>
      </c>
      <c r="Z44" s="65">
        <f>VLOOKUP($A44,'ADR Raw Data'!$B$6:$BE$43,'ADR Raw Data'!AI$1,FALSE)</f>
        <v>87.476253598291294</v>
      </c>
      <c r="AA44" s="65">
        <f>VLOOKUP($A44,'ADR Raw Data'!$B$6:$BE$43,'ADR Raw Data'!AJ$1,FALSE)</f>
        <v>86.4531016414726</v>
      </c>
      <c r="AB44" s="65">
        <f>VLOOKUP($A44,'ADR Raw Data'!$B$6:$BE$43,'ADR Raw Data'!AK$1,FALSE)</f>
        <v>88.130965087629505</v>
      </c>
      <c r="AC44" s="66">
        <f>VLOOKUP($A44,'ADR Raw Data'!$B$6:$BE$43,'ADR Raw Data'!AL$1,FALSE)</f>
        <v>86.800211627293706</v>
      </c>
      <c r="AD44" s="65">
        <f>VLOOKUP($A44,'ADR Raw Data'!$B$6:$BE$43,'ADR Raw Data'!AN$1,FALSE)</f>
        <v>101.193347220059</v>
      </c>
      <c r="AE44" s="65">
        <f>VLOOKUP($A44,'ADR Raw Data'!$B$6:$BE$43,'ADR Raw Data'!AO$1,FALSE)</f>
        <v>103.49631188784301</v>
      </c>
      <c r="AF44" s="66">
        <f>VLOOKUP($A44,'ADR Raw Data'!$B$6:$BE$43,'ADR Raw Data'!AP$1,FALSE)</f>
        <v>102.35264428933201</v>
      </c>
      <c r="AG44" s="67">
        <f>VLOOKUP($A44,'ADR Raw Data'!$B$6:$BE$43,'ADR Raw Data'!AR$1,FALSE)</f>
        <v>92.019372939863402</v>
      </c>
      <c r="AI44" s="59">
        <f>VLOOKUP($A44,'ADR Raw Data'!$B$6:$BE$43,'ADR Raw Data'!AT$1,FALSE)</f>
        <v>12.4650701269537</v>
      </c>
      <c r="AJ44" s="60">
        <f>VLOOKUP($A44,'ADR Raw Data'!$B$6:$BE$43,'ADR Raw Data'!AU$1,FALSE)</f>
        <v>14.425123141553099</v>
      </c>
      <c r="AK44" s="60">
        <f>VLOOKUP($A44,'ADR Raw Data'!$B$6:$BE$43,'ADR Raw Data'!AV$1,FALSE)</f>
        <v>14.7395196563713</v>
      </c>
      <c r="AL44" s="60">
        <f>VLOOKUP($A44,'ADR Raw Data'!$B$6:$BE$43,'ADR Raw Data'!AW$1,FALSE)</f>
        <v>14.3893304815617</v>
      </c>
      <c r="AM44" s="60">
        <f>VLOOKUP($A44,'ADR Raw Data'!$B$6:$BE$43,'ADR Raw Data'!AX$1,FALSE)</f>
        <v>15.6247101981045</v>
      </c>
      <c r="AN44" s="61">
        <f>VLOOKUP($A44,'ADR Raw Data'!$B$6:$BE$43,'ADR Raw Data'!AY$1,FALSE)</f>
        <v>14.411340555100301</v>
      </c>
      <c r="AO44" s="60">
        <f>VLOOKUP($A44,'ADR Raw Data'!$B$6:$BE$43,'ADR Raw Data'!BA$1,FALSE)</f>
        <v>17.9327910161742</v>
      </c>
      <c r="AP44" s="60">
        <f>VLOOKUP($A44,'ADR Raw Data'!$B$6:$BE$43,'ADR Raw Data'!BB$1,FALSE)</f>
        <v>16.288926046941999</v>
      </c>
      <c r="AQ44" s="61">
        <f>VLOOKUP($A44,'ADR Raw Data'!$B$6:$BE$43,'ADR Raw Data'!BC$1,FALSE)</f>
        <v>17.002637233818199</v>
      </c>
      <c r="AR44" s="62">
        <f>VLOOKUP($A44,'ADR Raw Data'!$B$6:$BE$43,'ADR Raw Data'!BE$1,FALSE)</f>
        <v>15.1983065506674</v>
      </c>
      <c r="AT44" s="64">
        <f>VLOOKUP($A44,'RevPAR Raw Data'!$B$6:$BE$43,'RevPAR Raw Data'!AG$1,FALSE)</f>
        <v>35.087911332899303</v>
      </c>
      <c r="AU44" s="65">
        <f>VLOOKUP($A44,'RevPAR Raw Data'!$B$6:$BE$43,'RevPAR Raw Data'!AH$1,FALSE)</f>
        <v>43.111383283913099</v>
      </c>
      <c r="AV44" s="65">
        <f>VLOOKUP($A44,'RevPAR Raw Data'!$B$6:$BE$43,'RevPAR Raw Data'!AI$1,FALSE)</f>
        <v>45.399121686746902</v>
      </c>
      <c r="AW44" s="65">
        <f>VLOOKUP($A44,'RevPAR Raw Data'!$B$6:$BE$43,'RevPAR Raw Data'!AJ$1,FALSE)</f>
        <v>44.926447951807198</v>
      </c>
      <c r="AX44" s="65">
        <f>VLOOKUP($A44,'RevPAR Raw Data'!$B$6:$BE$43,'RevPAR Raw Data'!AK$1,FALSE)</f>
        <v>45.6815708433734</v>
      </c>
      <c r="AY44" s="66">
        <f>VLOOKUP($A44,'RevPAR Raw Data'!$B$6:$BE$43,'RevPAR Raw Data'!AL$1,FALSE)</f>
        <v>42.841972361203403</v>
      </c>
      <c r="AZ44" s="65">
        <f>VLOOKUP($A44,'RevPAR Raw Data'!$B$6:$BE$43,'RevPAR Raw Data'!AN$1,FALSE)</f>
        <v>62.627709156626501</v>
      </c>
      <c r="BA44" s="65">
        <f>VLOOKUP($A44,'RevPAR Raw Data'!$B$6:$BE$43,'RevPAR Raw Data'!AO$1,FALSE)</f>
        <v>64.928348915662596</v>
      </c>
      <c r="BB44" s="66">
        <f>VLOOKUP($A44,'RevPAR Raw Data'!$B$6:$BE$43,'RevPAR Raw Data'!AP$1,FALSE)</f>
        <v>63.778029036144503</v>
      </c>
      <c r="BC44" s="67">
        <f>VLOOKUP($A44,'RevPAR Raw Data'!$B$6:$BE$43,'RevPAR Raw Data'!AR$1,FALSE)</f>
        <v>48.8244854060083</v>
      </c>
      <c r="BE44" s="59">
        <f>VLOOKUP($A44,'RevPAR Raw Data'!$B$6:$BE$43,'RevPAR Raw Data'!AT$1,FALSE)</f>
        <v>28.786542056284901</v>
      </c>
      <c r="BF44" s="60">
        <f>VLOOKUP($A44,'RevPAR Raw Data'!$B$6:$BE$43,'RevPAR Raw Data'!AU$1,FALSE)</f>
        <v>31.192216795316099</v>
      </c>
      <c r="BG44" s="60">
        <f>VLOOKUP($A44,'RevPAR Raw Data'!$B$6:$BE$43,'RevPAR Raw Data'!AV$1,FALSE)</f>
        <v>30.352791590546001</v>
      </c>
      <c r="BH44" s="60">
        <f>VLOOKUP($A44,'RevPAR Raw Data'!$B$6:$BE$43,'RevPAR Raw Data'!AW$1,FALSE)</f>
        <v>30.361744391230001</v>
      </c>
      <c r="BI44" s="60">
        <f>VLOOKUP($A44,'RevPAR Raw Data'!$B$6:$BE$43,'RevPAR Raw Data'!AX$1,FALSE)</f>
        <v>33.710019292818501</v>
      </c>
      <c r="BJ44" s="61">
        <f>VLOOKUP($A44,'RevPAR Raw Data'!$B$6:$BE$43,'RevPAR Raw Data'!AY$1,FALSE)</f>
        <v>30.963801374910702</v>
      </c>
      <c r="BK44" s="60">
        <f>VLOOKUP($A44,'RevPAR Raw Data'!$B$6:$BE$43,'RevPAR Raw Data'!BA$1,FALSE)</f>
        <v>34.697007491186497</v>
      </c>
      <c r="BL44" s="60">
        <f>VLOOKUP($A44,'RevPAR Raw Data'!$B$6:$BE$43,'RevPAR Raw Data'!BB$1,FALSE)</f>
        <v>22.353041504174001</v>
      </c>
      <c r="BM44" s="61">
        <f>VLOOKUP($A44,'RevPAR Raw Data'!$B$6:$BE$43,'RevPAR Raw Data'!BC$1,FALSE)</f>
        <v>28.1176687931159</v>
      </c>
      <c r="BN44" s="62">
        <f>VLOOKUP($A44,'RevPAR Raw Data'!$B$6:$BE$43,'RevPAR Raw Data'!BE$1,FALSE)</f>
        <v>29.8878732938512</v>
      </c>
    </row>
    <row r="45" spans="1:66" x14ac:dyDescent="0.35">
      <c r="A45" s="83" t="s">
        <v>84</v>
      </c>
      <c r="B45" s="59">
        <f>VLOOKUP($A45,'Occupancy Raw Data'!$B$6:$BE$43,'Occupancy Raw Data'!AG$1,FALSE)</f>
        <v>41.923465521596299</v>
      </c>
      <c r="C45" s="60">
        <f>VLOOKUP($A45,'Occupancy Raw Data'!$B$6:$BE$43,'Occupancy Raw Data'!AH$1,FALSE)</f>
        <v>53.416266734023701</v>
      </c>
      <c r="D45" s="60">
        <f>VLOOKUP($A45,'Occupancy Raw Data'!$B$6:$BE$43,'Occupancy Raw Data'!AI$1,FALSE)</f>
        <v>55.152816367769603</v>
      </c>
      <c r="E45" s="60">
        <f>VLOOKUP($A45,'Occupancy Raw Data'!$B$6:$BE$43,'Occupancy Raw Data'!AJ$1,FALSE)</f>
        <v>54.919171507956499</v>
      </c>
      <c r="F45" s="60">
        <f>VLOOKUP($A45,'Occupancy Raw Data'!$B$6:$BE$43,'Occupancy Raw Data'!AK$1,FALSE)</f>
        <v>53.517302349078001</v>
      </c>
      <c r="G45" s="61">
        <f>VLOOKUP($A45,'Occupancy Raw Data'!$B$6:$BE$43,'Occupancy Raw Data'!AL$1,FALSE)</f>
        <v>51.785804496084801</v>
      </c>
      <c r="H45" s="60">
        <f>VLOOKUP($A45,'Occupancy Raw Data'!$B$6:$BE$43,'Occupancy Raw Data'!AN$1,FALSE)</f>
        <v>60.015155342258097</v>
      </c>
      <c r="I45" s="60">
        <f>VLOOKUP($A45,'Occupancy Raw Data'!$B$6:$BE$43,'Occupancy Raw Data'!AO$1,FALSE)</f>
        <v>61.189694367264401</v>
      </c>
      <c r="J45" s="61">
        <f>VLOOKUP($A45,'Occupancy Raw Data'!$B$6:$BE$43,'Occupancy Raw Data'!AP$1,FALSE)</f>
        <v>60.602424854761303</v>
      </c>
      <c r="K45" s="62">
        <f>VLOOKUP($A45,'Occupancy Raw Data'!$B$6:$BE$43,'Occupancy Raw Data'!AR$1,FALSE)</f>
        <v>54.304838884278098</v>
      </c>
      <c r="M45" s="59">
        <f>VLOOKUP($A45,'Occupancy Raw Data'!$B$6:$BE$43,'Occupancy Raw Data'!AT$1,FALSE)</f>
        <v>-1.8515835882921301</v>
      </c>
      <c r="N45" s="60">
        <f>VLOOKUP($A45,'Occupancy Raw Data'!$B$6:$BE$43,'Occupancy Raw Data'!AU$1,FALSE)</f>
        <v>-0.29966312274437201</v>
      </c>
      <c r="O45" s="60">
        <f>VLOOKUP($A45,'Occupancy Raw Data'!$B$6:$BE$43,'Occupancy Raw Data'!AV$1,FALSE)</f>
        <v>-3.33065196358754</v>
      </c>
      <c r="P45" s="60">
        <f>VLOOKUP($A45,'Occupancy Raw Data'!$B$6:$BE$43,'Occupancy Raw Data'!AW$1,FALSE)</f>
        <v>-3.7825792567651</v>
      </c>
      <c r="Q45" s="60">
        <f>VLOOKUP($A45,'Occupancy Raw Data'!$B$6:$BE$43,'Occupancy Raw Data'!AX$1,FALSE)</f>
        <v>-1.91782882844082</v>
      </c>
      <c r="R45" s="61">
        <f>VLOOKUP($A45,'Occupancy Raw Data'!$B$6:$BE$43,'Occupancy Raw Data'!AY$1,FALSE)</f>
        <v>-2.2858355169475999</v>
      </c>
      <c r="S45" s="60">
        <f>VLOOKUP($A45,'Occupancy Raw Data'!$B$6:$BE$43,'Occupancy Raw Data'!BA$1,FALSE)</f>
        <v>9.65706840682099E-2</v>
      </c>
      <c r="T45" s="60">
        <f>VLOOKUP($A45,'Occupancy Raw Data'!$B$6:$BE$43,'Occupancy Raw Data'!BB$1,FALSE)</f>
        <v>-3.5468036073679099</v>
      </c>
      <c r="U45" s="61">
        <f>VLOOKUP($A45,'Occupancy Raw Data'!$B$6:$BE$43,'Occupancy Raw Data'!BC$1,FALSE)</f>
        <v>-1.77652831487082</v>
      </c>
      <c r="V45" s="62">
        <f>VLOOKUP($A45,'Occupancy Raw Data'!$B$6:$BE$43,'Occupancy Raw Data'!BE$1,FALSE)</f>
        <v>-2.1240185355807899</v>
      </c>
      <c r="X45" s="64">
        <f>VLOOKUP($A45,'ADR Raw Data'!$B$6:$BE$43,'ADR Raw Data'!AG$1,FALSE)</f>
        <v>81.286886579304095</v>
      </c>
      <c r="Y45" s="65">
        <f>VLOOKUP($A45,'ADR Raw Data'!$B$6:$BE$43,'ADR Raw Data'!AH$1,FALSE)</f>
        <v>85.492898687788099</v>
      </c>
      <c r="Z45" s="65">
        <f>VLOOKUP($A45,'ADR Raw Data'!$B$6:$BE$43,'ADR Raw Data'!AI$1,FALSE)</f>
        <v>87.094361117471905</v>
      </c>
      <c r="AA45" s="65">
        <f>VLOOKUP($A45,'ADR Raw Data'!$B$6:$BE$43,'ADR Raw Data'!AJ$1,FALSE)</f>
        <v>87.542131769575704</v>
      </c>
      <c r="AB45" s="65">
        <f>VLOOKUP($A45,'ADR Raw Data'!$B$6:$BE$43,'ADR Raw Data'!AK$1,FALSE)</f>
        <v>87.067156342182798</v>
      </c>
      <c r="AC45" s="66">
        <f>VLOOKUP($A45,'ADR Raw Data'!$B$6:$BE$43,'ADR Raw Data'!AL$1,FALSE)</f>
        <v>85.913039947322204</v>
      </c>
      <c r="AD45" s="65">
        <f>VLOOKUP($A45,'ADR Raw Data'!$B$6:$BE$43,'ADR Raw Data'!AN$1,FALSE)</f>
        <v>93.645818602693595</v>
      </c>
      <c r="AE45" s="65">
        <f>VLOOKUP($A45,'ADR Raw Data'!$B$6:$BE$43,'ADR Raw Data'!AO$1,FALSE)</f>
        <v>94.541942208462302</v>
      </c>
      <c r="AF45" s="66">
        <f>VLOOKUP($A45,'ADR Raw Data'!$B$6:$BE$43,'ADR Raw Data'!AP$1,FALSE)</f>
        <v>94.098222361154498</v>
      </c>
      <c r="AG45" s="67">
        <f>VLOOKUP($A45,'ADR Raw Data'!$B$6:$BE$43,'ADR Raw Data'!AR$1,FALSE)</f>
        <v>88.522867371008999</v>
      </c>
      <c r="AI45" s="59">
        <f>VLOOKUP($A45,'ADR Raw Data'!$B$6:$BE$43,'ADR Raw Data'!AT$1,FALSE)</f>
        <v>8.5449116192304899</v>
      </c>
      <c r="AJ45" s="60">
        <f>VLOOKUP($A45,'ADR Raw Data'!$B$6:$BE$43,'ADR Raw Data'!AU$1,FALSE)</f>
        <v>11.043022683179201</v>
      </c>
      <c r="AK45" s="60">
        <f>VLOOKUP($A45,'ADR Raw Data'!$B$6:$BE$43,'ADR Raw Data'!AV$1,FALSE)</f>
        <v>11.386895595516499</v>
      </c>
      <c r="AL45" s="60">
        <f>VLOOKUP($A45,'ADR Raw Data'!$B$6:$BE$43,'ADR Raw Data'!AW$1,FALSE)</f>
        <v>13.125443295633699</v>
      </c>
      <c r="AM45" s="60">
        <f>VLOOKUP($A45,'ADR Raw Data'!$B$6:$BE$43,'ADR Raw Data'!AX$1,FALSE)</f>
        <v>12.1474437221784</v>
      </c>
      <c r="AN45" s="61">
        <f>VLOOKUP($A45,'ADR Raw Data'!$B$6:$BE$43,'ADR Raw Data'!AY$1,FALSE)</f>
        <v>11.3901858727657</v>
      </c>
      <c r="AO45" s="60">
        <f>VLOOKUP($A45,'ADR Raw Data'!$B$6:$BE$43,'ADR Raw Data'!BA$1,FALSE)</f>
        <v>15.641362196896999</v>
      </c>
      <c r="AP45" s="60">
        <f>VLOOKUP($A45,'ADR Raw Data'!$B$6:$BE$43,'ADR Raw Data'!BB$1,FALSE)</f>
        <v>14.009369697429699</v>
      </c>
      <c r="AQ45" s="61">
        <f>VLOOKUP($A45,'ADR Raw Data'!$B$6:$BE$43,'ADR Raw Data'!BC$1,FALSE)</f>
        <v>14.7825351371821</v>
      </c>
      <c r="AR45" s="62">
        <f>VLOOKUP($A45,'ADR Raw Data'!$B$6:$BE$43,'ADR Raw Data'!BE$1,FALSE)</f>
        <v>12.5250892260801</v>
      </c>
      <c r="AT45" s="64">
        <f>VLOOKUP($A45,'RevPAR Raw Data'!$B$6:$BE$43,'RevPAR Raw Data'!AG$1,FALSE)</f>
        <v>-0.81435571123023198</v>
      </c>
      <c r="AU45" s="65">
        <f>VLOOKUP($A45,'RevPAR Raw Data'!$B$6:$BE$43,'RevPAR Raw Data'!AH$1,FALSE)</f>
        <v>3.2394293429818299</v>
      </c>
      <c r="AV45" s="65">
        <f>VLOOKUP($A45,'RevPAR Raw Data'!$B$6:$BE$43,'RevPAR Raw Data'!AI$1,FALSE)</f>
        <v>-4.5686626723064698</v>
      </c>
      <c r="AW45" s="65">
        <f>VLOOKUP($A45,'RevPAR Raw Data'!$B$6:$BE$43,'RevPAR Raw Data'!AJ$1,FALSE)</f>
        <v>-3.4459047458860899</v>
      </c>
      <c r="AX45" s="65">
        <f>VLOOKUP($A45,'RevPAR Raw Data'!$B$6:$BE$43,'RevPAR Raw Data'!AK$1,FALSE)</f>
        <v>-7.1117410282065201</v>
      </c>
      <c r="AY45" s="66">
        <f>VLOOKUP($A45,'RevPAR Raw Data'!$B$6:$BE$43,'RevPAR Raw Data'!AL$1,FALSE)</f>
        <v>-2.78352659559325</v>
      </c>
      <c r="AZ45" s="65">
        <f>VLOOKUP($A45,'RevPAR Raw Data'!$B$6:$BE$43,'RevPAR Raw Data'!AN$1,FALSE)</f>
        <v>3.2508839316933802</v>
      </c>
      <c r="BA45" s="65">
        <f>VLOOKUP($A45,'RevPAR Raw Data'!$B$6:$BE$43,'RevPAR Raw Data'!AO$1,FALSE)</f>
        <v>2.11181434816231</v>
      </c>
      <c r="BB45" s="66">
        <f>VLOOKUP($A45,'RevPAR Raw Data'!$B$6:$BE$43,'RevPAR Raw Data'!AP$1,FALSE)</f>
        <v>2.66799162333254</v>
      </c>
      <c r="BC45" s="67">
        <f>VLOOKUP($A45,'RevPAR Raw Data'!$B$6:$BE$43,'RevPAR Raw Data'!AR$1,FALSE)</f>
        <v>-0.89753988671880403</v>
      </c>
      <c r="BE45" s="59">
        <f>VLOOKUP($A45,'RevPAR Raw Data'!$B$6:$BE$43,'RevPAR Raw Data'!AT$1,FALSE)</f>
        <v>34.078279868653702</v>
      </c>
      <c r="BF45" s="60">
        <f>VLOOKUP($A45,'RevPAR Raw Data'!$B$6:$BE$43,'RevPAR Raw Data'!AU$1,FALSE)</f>
        <v>45.667114801717602</v>
      </c>
      <c r="BG45" s="60">
        <f>VLOOKUP($A45,'RevPAR Raw Data'!$B$6:$BE$43,'RevPAR Raw Data'!AV$1,FALSE)</f>
        <v>48.034993053801401</v>
      </c>
      <c r="BH45" s="60">
        <f>VLOOKUP($A45,'RevPAR Raw Data'!$B$6:$BE$43,'RevPAR Raw Data'!AW$1,FALSE)</f>
        <v>48.077413488254599</v>
      </c>
      <c r="BI45" s="60">
        <f>VLOOKUP($A45,'RevPAR Raw Data'!$B$6:$BE$43,'RevPAR Raw Data'!AX$1,FALSE)</f>
        <v>46.595993306390497</v>
      </c>
      <c r="BJ45" s="61">
        <f>VLOOKUP($A45,'RevPAR Raw Data'!$B$6:$BE$43,'RevPAR Raw Data'!AY$1,FALSE)</f>
        <v>44.490758903763499</v>
      </c>
      <c r="BK45" s="60">
        <f>VLOOKUP($A45,'RevPAR Raw Data'!$B$6:$BE$43,'RevPAR Raw Data'!BA$1,FALSE)</f>
        <v>56.201683505935797</v>
      </c>
      <c r="BL45" s="60">
        <f>VLOOKUP($A45,'RevPAR Raw Data'!$B$6:$BE$43,'RevPAR Raw Data'!BB$1,FALSE)</f>
        <v>57.849925486233801</v>
      </c>
      <c r="BM45" s="61">
        <f>VLOOKUP($A45,'RevPAR Raw Data'!$B$6:$BE$43,'RevPAR Raw Data'!BC$1,FALSE)</f>
        <v>57.025804496084803</v>
      </c>
      <c r="BN45" s="62">
        <f>VLOOKUP($A45,'RevPAR Raw Data'!$B$6:$BE$43,'RevPAR Raw Data'!BE$1,FALSE)</f>
        <v>48.072200501569597</v>
      </c>
    </row>
    <row r="46" spans="1:66" x14ac:dyDescent="0.35">
      <c r="A46" s="84" t="s">
        <v>85</v>
      </c>
      <c r="B46" s="59">
        <f>VLOOKUP($A46,'Occupancy Raw Data'!$B$6:$BE$43,'Occupancy Raw Data'!AG$1,FALSE)</f>
        <v>36.854933056024898</v>
      </c>
      <c r="C46" s="60">
        <f>VLOOKUP($A46,'Occupancy Raw Data'!$B$6:$BE$43,'Occupancy Raw Data'!AH$1,FALSE)</f>
        <v>45.934615884570299</v>
      </c>
      <c r="D46" s="60">
        <f>VLOOKUP($A46,'Occupancy Raw Data'!$B$6:$BE$43,'Occupancy Raw Data'!AI$1,FALSE)</f>
        <v>47.864942155206002</v>
      </c>
      <c r="E46" s="60">
        <f>VLOOKUP($A46,'Occupancy Raw Data'!$B$6:$BE$43,'Occupancy Raw Data'!AJ$1,FALSE)</f>
        <v>48.193162615364599</v>
      </c>
      <c r="F46" s="60">
        <f>VLOOKUP($A46,'Occupancy Raw Data'!$B$6:$BE$43,'Occupancy Raw Data'!AK$1,FALSE)</f>
        <v>49.005589496945198</v>
      </c>
      <c r="G46" s="61">
        <f>VLOOKUP($A46,'Occupancy Raw Data'!$B$6:$BE$43,'Occupancy Raw Data'!AL$1,FALSE)</f>
        <v>45.570648641622199</v>
      </c>
      <c r="H46" s="60">
        <f>VLOOKUP($A46,'Occupancy Raw Data'!$B$6:$BE$43,'Occupancy Raw Data'!AN$1,FALSE)</f>
        <v>57.802547770700599</v>
      </c>
      <c r="I46" s="60">
        <f>VLOOKUP($A46,'Occupancy Raw Data'!$B$6:$BE$43,'Occupancy Raw Data'!AO$1,FALSE)</f>
        <v>56.252437280644699</v>
      </c>
      <c r="J46" s="61">
        <f>VLOOKUP($A46,'Occupancy Raw Data'!$B$6:$BE$43,'Occupancy Raw Data'!AP$1,FALSE)</f>
        <v>57.027492525672599</v>
      </c>
      <c r="K46" s="62">
        <f>VLOOKUP($A46,'Occupancy Raw Data'!$B$6:$BE$43,'Occupancy Raw Data'!AR$1,FALSE)</f>
        <v>48.844032608493798</v>
      </c>
      <c r="M46" s="59">
        <f>VLOOKUP($A46,'Occupancy Raw Data'!$B$6:$BE$43,'Occupancy Raw Data'!AT$1,FALSE)</f>
        <v>18.8568778275712</v>
      </c>
      <c r="N46" s="60">
        <f>VLOOKUP($A46,'Occupancy Raw Data'!$B$6:$BE$43,'Occupancy Raw Data'!AU$1,FALSE)</f>
        <v>15.079829771842199</v>
      </c>
      <c r="O46" s="60">
        <f>VLOOKUP($A46,'Occupancy Raw Data'!$B$6:$BE$43,'Occupancy Raw Data'!AV$1,FALSE)</f>
        <v>11.6296818590617</v>
      </c>
      <c r="P46" s="60">
        <f>VLOOKUP($A46,'Occupancy Raw Data'!$B$6:$BE$43,'Occupancy Raw Data'!AW$1,FALSE)</f>
        <v>8.5527867523905705</v>
      </c>
      <c r="Q46" s="60">
        <f>VLOOKUP($A46,'Occupancy Raw Data'!$B$6:$BE$43,'Occupancy Raw Data'!AX$1,FALSE)</f>
        <v>6.8367023689337296</v>
      </c>
      <c r="R46" s="61">
        <f>VLOOKUP($A46,'Occupancy Raw Data'!$B$6:$BE$43,'Occupancy Raw Data'!AY$1,FALSE)</f>
        <v>11.655945815896301</v>
      </c>
      <c r="S46" s="60">
        <f>VLOOKUP($A46,'Occupancy Raw Data'!$B$6:$BE$43,'Occupancy Raw Data'!BA$1,FALSE)</f>
        <v>2.04881867021584</v>
      </c>
      <c r="T46" s="60">
        <f>VLOOKUP($A46,'Occupancy Raw Data'!$B$6:$BE$43,'Occupancy Raw Data'!BB$1,FALSE)</f>
        <v>-4.0189381771189199</v>
      </c>
      <c r="U46" s="61">
        <f>VLOOKUP($A46,'Occupancy Raw Data'!$B$6:$BE$43,'Occupancy Raw Data'!BC$1,FALSE)</f>
        <v>-1.0368080425123101</v>
      </c>
      <c r="V46" s="62">
        <f>VLOOKUP($A46,'Occupancy Raw Data'!$B$6:$BE$43,'Occupancy Raw Data'!BE$1,FALSE)</f>
        <v>7.0747996007697704</v>
      </c>
      <c r="X46" s="64">
        <f>VLOOKUP($A46,'ADR Raw Data'!$B$6:$BE$43,'ADR Raw Data'!AG$1,FALSE)</f>
        <v>91.195177673926395</v>
      </c>
      <c r="Y46" s="65">
        <f>VLOOKUP($A46,'ADR Raw Data'!$B$6:$BE$43,'ADR Raw Data'!AH$1,FALSE)</f>
        <v>89.2101436151397</v>
      </c>
      <c r="Z46" s="65">
        <f>VLOOKUP($A46,'ADR Raw Data'!$B$6:$BE$43,'ADR Raw Data'!AI$1,FALSE)</f>
        <v>90.039867608120005</v>
      </c>
      <c r="AA46" s="65">
        <f>VLOOKUP($A46,'ADR Raw Data'!$B$6:$BE$43,'ADR Raw Data'!AJ$1,FALSE)</f>
        <v>91.985879973027593</v>
      </c>
      <c r="AB46" s="65">
        <f>VLOOKUP($A46,'ADR Raw Data'!$B$6:$BE$43,'ADR Raw Data'!AK$1,FALSE)</f>
        <v>96.113910477453501</v>
      </c>
      <c r="AC46" s="66">
        <f>VLOOKUP($A46,'ADR Raw Data'!$B$6:$BE$43,'ADR Raw Data'!AL$1,FALSE)</f>
        <v>91.777443770947698</v>
      </c>
      <c r="AD46" s="65">
        <f>VLOOKUP($A46,'ADR Raw Data'!$B$6:$BE$43,'ADR Raw Data'!AN$1,FALSE)</f>
        <v>111.963441277337</v>
      </c>
      <c r="AE46" s="65">
        <f>VLOOKUP($A46,'ADR Raw Data'!$B$6:$BE$43,'ADR Raw Data'!AO$1,FALSE)</f>
        <v>113.413807625649</v>
      </c>
      <c r="AF46" s="66">
        <f>VLOOKUP($A46,'ADR Raw Data'!$B$6:$BE$43,'ADR Raw Data'!AP$1,FALSE)</f>
        <v>112.678768555717</v>
      </c>
      <c r="AG46" s="67">
        <f>VLOOKUP($A46,'ADR Raw Data'!$B$6:$BE$43,'ADR Raw Data'!AR$1,FALSE)</f>
        <v>98.749783389727398</v>
      </c>
      <c r="AI46" s="59">
        <f>VLOOKUP($A46,'ADR Raw Data'!$B$6:$BE$43,'ADR Raw Data'!AT$1,FALSE)</f>
        <v>20.287683627440099</v>
      </c>
      <c r="AJ46" s="60">
        <f>VLOOKUP($A46,'ADR Raw Data'!$B$6:$BE$43,'ADR Raw Data'!AU$1,FALSE)</f>
        <v>18.196710505734</v>
      </c>
      <c r="AK46" s="60">
        <f>VLOOKUP($A46,'ADR Raw Data'!$B$6:$BE$43,'ADR Raw Data'!AV$1,FALSE)</f>
        <v>18.788346909234001</v>
      </c>
      <c r="AL46" s="60">
        <f>VLOOKUP($A46,'ADR Raw Data'!$B$6:$BE$43,'ADR Raw Data'!AW$1,FALSE)</f>
        <v>20.623339667720298</v>
      </c>
      <c r="AM46" s="60">
        <f>VLOOKUP($A46,'ADR Raw Data'!$B$6:$BE$43,'ADR Raw Data'!AX$1,FALSE)</f>
        <v>20.172625520012598</v>
      </c>
      <c r="AN46" s="61">
        <f>VLOOKUP($A46,'ADR Raw Data'!$B$6:$BE$43,'ADR Raw Data'!AY$1,FALSE)</f>
        <v>19.536380915431302</v>
      </c>
      <c r="AO46" s="60">
        <f>VLOOKUP($A46,'ADR Raw Data'!$B$6:$BE$43,'ADR Raw Data'!BA$1,FALSE)</f>
        <v>18.320730900275802</v>
      </c>
      <c r="AP46" s="60">
        <f>VLOOKUP($A46,'ADR Raw Data'!$B$6:$BE$43,'ADR Raw Data'!BB$1,FALSE)</f>
        <v>15.470957485194999</v>
      </c>
      <c r="AQ46" s="61">
        <f>VLOOKUP($A46,'ADR Raw Data'!$B$6:$BE$43,'ADR Raw Data'!BC$1,FALSE)</f>
        <v>16.821977944956799</v>
      </c>
      <c r="AR46" s="62">
        <f>VLOOKUP($A46,'ADR Raw Data'!$B$6:$BE$43,'ADR Raw Data'!BE$1,FALSE)</f>
        <v>17.728488198268099</v>
      </c>
      <c r="AT46" s="64">
        <f>VLOOKUP($A46,'RevPAR Raw Data'!$B$6:$BE$43,'RevPAR Raw Data'!AG$1,FALSE)</f>
        <v>38.933186429053897</v>
      </c>
      <c r="AU46" s="65">
        <f>VLOOKUP($A46,'RevPAR Raw Data'!$B$6:$BE$43,'RevPAR Raw Data'!AH$1,FALSE)</f>
        <v>28.7993322801575</v>
      </c>
      <c r="AV46" s="65">
        <f>VLOOKUP($A46,'RevPAR Raw Data'!$B$6:$BE$43,'RevPAR Raw Data'!AI$1,FALSE)</f>
        <v>21.210913777501499</v>
      </c>
      <c r="AW46" s="65">
        <f>VLOOKUP($A46,'RevPAR Raw Data'!$B$6:$BE$43,'RevPAR Raw Data'!AJ$1,FALSE)</f>
        <v>27.986403971415701</v>
      </c>
      <c r="AX46" s="65">
        <f>VLOOKUP($A46,'RevPAR Raw Data'!$B$6:$BE$43,'RevPAR Raw Data'!AK$1,FALSE)</f>
        <v>29.081133963310599</v>
      </c>
      <c r="AY46" s="66">
        <f>VLOOKUP($A46,'RevPAR Raw Data'!$B$6:$BE$43,'RevPAR Raw Data'!AL$1,FALSE)</f>
        <v>28.6659515727228</v>
      </c>
      <c r="AZ46" s="65">
        <f>VLOOKUP($A46,'RevPAR Raw Data'!$B$6:$BE$43,'RevPAR Raw Data'!AN$1,FALSE)</f>
        <v>11.212464906369499</v>
      </c>
      <c r="BA46" s="65">
        <f>VLOOKUP($A46,'RevPAR Raw Data'!$B$6:$BE$43,'RevPAR Raw Data'!AO$1,FALSE)</f>
        <v>-9.0161912044407106</v>
      </c>
      <c r="BB46" s="66">
        <f>VLOOKUP($A46,'RevPAR Raw Data'!$B$6:$BE$43,'RevPAR Raw Data'!AP$1,FALSE)</f>
        <v>0.40792692606618702</v>
      </c>
      <c r="BC46" s="67">
        <f>VLOOKUP($A46,'RevPAR Raw Data'!$B$6:$BE$43,'RevPAR Raw Data'!AR$1,FALSE)</f>
        <v>14.899490918021501</v>
      </c>
      <c r="BE46" s="59">
        <f>VLOOKUP($A46,'RevPAR Raw Data'!$B$6:$BE$43,'RevPAR Raw Data'!AT$1,FALSE)</f>
        <v>33.609921682048601</v>
      </c>
      <c r="BF46" s="60">
        <f>VLOOKUP($A46,'RevPAR Raw Data'!$B$6:$BE$43,'RevPAR Raw Data'!AU$1,FALSE)</f>
        <v>40.978336799688002</v>
      </c>
      <c r="BG46" s="60">
        <f>VLOOKUP($A46,'RevPAR Raw Data'!$B$6:$BE$43,'RevPAR Raw Data'!AV$1,FALSE)</f>
        <v>43.097530547250699</v>
      </c>
      <c r="BH46" s="60">
        <f>VLOOKUP($A46,'RevPAR Raw Data'!$B$6:$BE$43,'RevPAR Raw Data'!AW$1,FALSE)</f>
        <v>44.330904718575297</v>
      </c>
      <c r="BI46" s="60">
        <f>VLOOKUP($A46,'RevPAR Raw Data'!$B$6:$BE$43,'RevPAR Raw Data'!AX$1,FALSE)</f>
        <v>47.101188418042298</v>
      </c>
      <c r="BJ46" s="61">
        <f>VLOOKUP($A46,'RevPAR Raw Data'!$B$6:$BE$43,'RevPAR Raw Data'!AY$1,FALSE)</f>
        <v>41.823576433120998</v>
      </c>
      <c r="BK46" s="60">
        <f>VLOOKUP($A46,'RevPAR Raw Data'!$B$6:$BE$43,'RevPAR Raw Data'!BA$1,FALSE)</f>
        <v>64.717721630053205</v>
      </c>
      <c r="BL46" s="60">
        <f>VLOOKUP($A46,'RevPAR Raw Data'!$B$6:$BE$43,'RevPAR Raw Data'!BB$1,FALSE)</f>
        <v>63.798031002209797</v>
      </c>
      <c r="BM46" s="61">
        <f>VLOOKUP($A46,'RevPAR Raw Data'!$B$6:$BE$43,'RevPAR Raw Data'!BC$1,FALSE)</f>
        <v>64.257876316131501</v>
      </c>
      <c r="BN46" s="62">
        <f>VLOOKUP($A46,'RevPAR Raw Data'!$B$6:$BE$43,'RevPAR Raw Data'!BE$1,FALSE)</f>
        <v>48.233376399695402</v>
      </c>
    </row>
    <row r="47" spans="1:66" x14ac:dyDescent="0.35">
      <c r="A47" s="81" t="s">
        <v>86</v>
      </c>
      <c r="B47" s="59">
        <f>VLOOKUP($A47,'Occupancy Raw Data'!$B$6:$BE$43,'Occupancy Raw Data'!AG$1,FALSE)</f>
        <v>33.844011142061198</v>
      </c>
      <c r="C47" s="60">
        <f>VLOOKUP($A47,'Occupancy Raw Data'!$B$6:$BE$43,'Occupancy Raw Data'!AH$1,FALSE)</f>
        <v>49.773676880222801</v>
      </c>
      <c r="D47" s="60">
        <f>VLOOKUP($A47,'Occupancy Raw Data'!$B$6:$BE$43,'Occupancy Raw Data'!AI$1,FALSE)</f>
        <v>53.098885793871801</v>
      </c>
      <c r="E47" s="60">
        <f>VLOOKUP($A47,'Occupancy Raw Data'!$B$6:$BE$43,'Occupancy Raw Data'!AJ$1,FALSE)</f>
        <v>51.706128133704702</v>
      </c>
      <c r="F47" s="60">
        <f>VLOOKUP($A47,'Occupancy Raw Data'!$B$6:$BE$43,'Occupancy Raw Data'!AK$1,FALSE)</f>
        <v>48.920612813370397</v>
      </c>
      <c r="G47" s="61">
        <f>VLOOKUP($A47,'Occupancy Raw Data'!$B$6:$BE$43,'Occupancy Raw Data'!AL$1,FALSE)</f>
        <v>47.468662952646199</v>
      </c>
      <c r="H47" s="60">
        <f>VLOOKUP($A47,'Occupancy Raw Data'!$B$6:$BE$43,'Occupancy Raw Data'!AN$1,FALSE)</f>
        <v>50.818245125348099</v>
      </c>
      <c r="I47" s="60">
        <f>VLOOKUP($A47,'Occupancy Raw Data'!$B$6:$BE$43,'Occupancy Raw Data'!AO$1,FALSE)</f>
        <v>48.746518105849503</v>
      </c>
      <c r="J47" s="61">
        <f>VLOOKUP($A47,'Occupancy Raw Data'!$B$6:$BE$43,'Occupancy Raw Data'!AP$1,FALSE)</f>
        <v>49.782381615598801</v>
      </c>
      <c r="K47" s="62">
        <f>VLOOKUP($A47,'Occupancy Raw Data'!$B$6:$BE$43,'Occupancy Raw Data'!AR$1,FALSE)</f>
        <v>48.129725427775497</v>
      </c>
      <c r="M47" s="59">
        <f>VLOOKUP($A47,'Occupancy Raw Data'!$B$6:$BE$43,'Occupancy Raw Data'!AT$1,FALSE)</f>
        <v>-0.30769230769230699</v>
      </c>
      <c r="N47" s="60">
        <f>VLOOKUP($A47,'Occupancy Raw Data'!$B$6:$BE$43,'Occupancy Raw Data'!AU$1,FALSE)</f>
        <v>10.771018984889499</v>
      </c>
      <c r="O47" s="60">
        <f>VLOOKUP($A47,'Occupancy Raw Data'!$B$6:$BE$43,'Occupancy Raw Data'!AV$1,FALSE)</f>
        <v>12.9629629629629</v>
      </c>
      <c r="P47" s="60">
        <f>VLOOKUP($A47,'Occupancy Raw Data'!$B$6:$BE$43,'Occupancy Raw Data'!AW$1,FALSE)</f>
        <v>9.0708777084098404</v>
      </c>
      <c r="Q47" s="60">
        <f>VLOOKUP($A47,'Occupancy Raw Data'!$B$6:$BE$43,'Occupancy Raw Data'!AX$1,FALSE)</f>
        <v>13.9959432048681</v>
      </c>
      <c r="R47" s="61">
        <f>VLOOKUP($A47,'Occupancy Raw Data'!$B$6:$BE$43,'Occupancy Raw Data'!AY$1,FALSE)</f>
        <v>9.7753442306143796</v>
      </c>
      <c r="S47" s="60">
        <f>VLOOKUP($A47,'Occupancy Raw Data'!$B$6:$BE$43,'Occupancy Raw Data'!BA$1,FALSE)</f>
        <v>2.6371308016877602</v>
      </c>
      <c r="T47" s="60">
        <f>VLOOKUP($A47,'Occupancy Raw Data'!$B$6:$BE$43,'Occupancy Raw Data'!BB$1,FALSE)</f>
        <v>-7.4991740997687399</v>
      </c>
      <c r="U47" s="61">
        <f>VLOOKUP($A47,'Occupancy Raw Data'!$B$6:$BE$43,'Occupancy Raw Data'!BC$1,FALSE)</f>
        <v>-2.5889967637540399</v>
      </c>
      <c r="V47" s="62">
        <f>VLOOKUP($A47,'Occupancy Raw Data'!$B$6:$BE$43,'Occupancy Raw Data'!BE$1,FALSE)</f>
        <v>5.8064516129032198</v>
      </c>
      <c r="X47" s="64">
        <f>VLOOKUP($A47,'ADR Raw Data'!$B$6:$BE$43,'ADR Raw Data'!AG$1,FALSE)</f>
        <v>77.946322016460897</v>
      </c>
      <c r="Y47" s="65">
        <f>VLOOKUP($A47,'ADR Raw Data'!$B$6:$BE$43,'ADR Raw Data'!AH$1,FALSE)</f>
        <v>82.653399790136405</v>
      </c>
      <c r="Z47" s="65">
        <f>VLOOKUP($A47,'ADR Raw Data'!$B$6:$BE$43,'ADR Raw Data'!AI$1,FALSE)</f>
        <v>84.377963934426205</v>
      </c>
      <c r="AA47" s="65">
        <f>VLOOKUP($A47,'ADR Raw Data'!$B$6:$BE$43,'ADR Raw Data'!AJ$1,FALSE)</f>
        <v>83.114316498316398</v>
      </c>
      <c r="AB47" s="65">
        <f>VLOOKUP($A47,'ADR Raw Data'!$B$6:$BE$43,'ADR Raw Data'!AK$1,FALSE)</f>
        <v>82.462943060498205</v>
      </c>
      <c r="AC47" s="66">
        <f>VLOOKUP($A47,'ADR Raw Data'!$B$6:$BE$43,'ADR Raw Data'!AL$1,FALSE)</f>
        <v>82.429171862392707</v>
      </c>
      <c r="AD47" s="65">
        <f>VLOOKUP($A47,'ADR Raw Data'!$B$6:$BE$43,'ADR Raw Data'!AN$1,FALSE)</f>
        <v>89.438554299417603</v>
      </c>
      <c r="AE47" s="65">
        <f>VLOOKUP($A47,'ADR Raw Data'!$B$6:$BE$43,'ADR Raw Data'!AO$1,FALSE)</f>
        <v>89.788592857142802</v>
      </c>
      <c r="AF47" s="66">
        <f>VLOOKUP($A47,'ADR Raw Data'!$B$6:$BE$43,'ADR Raw Data'!AP$1,FALSE)</f>
        <v>89.609931806259794</v>
      </c>
      <c r="AG47" s="67">
        <f>VLOOKUP($A47,'ADR Raw Data'!$B$6:$BE$43,'ADR Raw Data'!AR$1,FALSE)</f>
        <v>84.551266019016097</v>
      </c>
      <c r="AI47" s="59">
        <f>VLOOKUP($A47,'ADR Raw Data'!$B$6:$BE$43,'ADR Raw Data'!AT$1,FALSE)</f>
        <v>8.5851392469323091</v>
      </c>
      <c r="AJ47" s="60">
        <f>VLOOKUP($A47,'ADR Raw Data'!$B$6:$BE$43,'ADR Raw Data'!AU$1,FALSE)</f>
        <v>13.154049801485399</v>
      </c>
      <c r="AK47" s="60">
        <f>VLOOKUP($A47,'ADR Raw Data'!$B$6:$BE$43,'ADR Raw Data'!AV$1,FALSE)</f>
        <v>14.7695192249607</v>
      </c>
      <c r="AL47" s="60">
        <f>VLOOKUP($A47,'ADR Raw Data'!$B$6:$BE$43,'ADR Raw Data'!AW$1,FALSE)</f>
        <v>13.414399985064399</v>
      </c>
      <c r="AM47" s="60">
        <f>VLOOKUP($A47,'ADR Raw Data'!$B$6:$BE$43,'ADR Raw Data'!AX$1,FALSE)</f>
        <v>10.7440663670258</v>
      </c>
      <c r="AN47" s="61">
        <f>VLOOKUP($A47,'ADR Raw Data'!$B$6:$BE$43,'ADR Raw Data'!AY$1,FALSE)</f>
        <v>12.4793491436305</v>
      </c>
      <c r="AO47" s="60">
        <f>VLOOKUP($A47,'ADR Raw Data'!$B$6:$BE$43,'ADR Raw Data'!BA$1,FALSE)</f>
        <v>10.250169431204901</v>
      </c>
      <c r="AP47" s="60">
        <f>VLOOKUP($A47,'ADR Raw Data'!$B$6:$BE$43,'ADR Raw Data'!BB$1,FALSE)</f>
        <v>5.6924628093489602</v>
      </c>
      <c r="AQ47" s="61">
        <f>VLOOKUP($A47,'ADR Raw Data'!$B$6:$BE$43,'ADR Raw Data'!BC$1,FALSE)</f>
        <v>7.8368788772630298</v>
      </c>
      <c r="AR47" s="62">
        <f>VLOOKUP($A47,'ADR Raw Data'!$B$6:$BE$43,'ADR Raw Data'!BE$1,FALSE)</f>
        <v>10.619935927172699</v>
      </c>
      <c r="AT47" s="64">
        <f>VLOOKUP($A47,'RevPAR Raw Data'!$B$6:$BE$43,'RevPAR Raw Data'!AG$1,FALSE)</f>
        <v>-7.2977226743896102</v>
      </c>
      <c r="AU47" s="65">
        <f>VLOOKUP($A47,'RevPAR Raw Data'!$B$6:$BE$43,'RevPAR Raw Data'!AH$1,FALSE)</f>
        <v>21.3741784124019</v>
      </c>
      <c r="AV47" s="65">
        <f>VLOOKUP($A47,'RevPAR Raw Data'!$B$6:$BE$43,'RevPAR Raw Data'!AI$1,FALSE)</f>
        <v>27.525609605334299</v>
      </c>
      <c r="AW47" s="65">
        <f>VLOOKUP($A47,'RevPAR Raw Data'!$B$6:$BE$43,'RevPAR Raw Data'!AJ$1,FALSE)</f>
        <v>20.960341264455899</v>
      </c>
      <c r="AX47" s="65">
        <f>VLOOKUP($A47,'RevPAR Raw Data'!$B$6:$BE$43,'RevPAR Raw Data'!AK$1,FALSE)</f>
        <v>15.629869622791</v>
      </c>
      <c r="AY47" s="66">
        <f>VLOOKUP($A47,'RevPAR Raw Data'!$B$6:$BE$43,'RevPAR Raw Data'!AL$1,FALSE)</f>
        <v>16.436927790033</v>
      </c>
      <c r="AZ47" s="65">
        <f>VLOOKUP($A47,'RevPAR Raw Data'!$B$6:$BE$43,'RevPAR Raw Data'!AN$1,FALSE)</f>
        <v>-2.5883981697652998</v>
      </c>
      <c r="BA47" s="65">
        <f>VLOOKUP($A47,'RevPAR Raw Data'!$B$6:$BE$43,'RevPAR Raw Data'!AO$1,FALSE)</f>
        <v>-16.1557811635357</v>
      </c>
      <c r="BB47" s="66">
        <f>VLOOKUP($A47,'RevPAR Raw Data'!$B$6:$BE$43,'RevPAR Raw Data'!AP$1,FALSE)</f>
        <v>-9.7861541579105698</v>
      </c>
      <c r="BC47" s="67">
        <f>VLOOKUP($A47,'RevPAR Raw Data'!$B$6:$BE$43,'RevPAR Raw Data'!AR$1,FALSE)</f>
        <v>6.4064138377805797</v>
      </c>
      <c r="BE47" s="59">
        <f>VLOOKUP($A47,'RevPAR Raw Data'!$B$6:$BE$43,'RevPAR Raw Data'!AT$1,FALSE)</f>
        <v>26.380161908077898</v>
      </c>
      <c r="BF47" s="60">
        <f>VLOOKUP($A47,'RevPAR Raw Data'!$B$6:$BE$43,'RevPAR Raw Data'!AU$1,FALSE)</f>
        <v>41.1396361420612</v>
      </c>
      <c r="BG47" s="60">
        <f>VLOOKUP($A47,'RevPAR Raw Data'!$B$6:$BE$43,'RevPAR Raw Data'!AV$1,FALSE)</f>
        <v>44.803758704735301</v>
      </c>
      <c r="BH47" s="60">
        <f>VLOOKUP($A47,'RevPAR Raw Data'!$B$6:$BE$43,'RevPAR Raw Data'!AW$1,FALSE)</f>
        <v>42.975194986072403</v>
      </c>
      <c r="BI47" s="60">
        <f>VLOOKUP($A47,'RevPAR Raw Data'!$B$6:$BE$43,'RevPAR Raw Data'!AX$1,FALSE)</f>
        <v>40.341377089136401</v>
      </c>
      <c r="BJ47" s="61">
        <f>VLOOKUP($A47,'RevPAR Raw Data'!$B$6:$BE$43,'RevPAR Raw Data'!AY$1,FALSE)</f>
        <v>39.128025766016698</v>
      </c>
      <c r="BK47" s="60">
        <f>VLOOKUP($A47,'RevPAR Raw Data'!$B$6:$BE$43,'RevPAR Raw Data'!BA$1,FALSE)</f>
        <v>45.451103760445598</v>
      </c>
      <c r="BL47" s="60">
        <f>VLOOKUP($A47,'RevPAR Raw Data'!$B$6:$BE$43,'RevPAR Raw Data'!BB$1,FALSE)</f>
        <v>43.768812674094697</v>
      </c>
      <c r="BM47" s="61">
        <f>VLOOKUP($A47,'RevPAR Raw Data'!$B$6:$BE$43,'RevPAR Raw Data'!BC$1,FALSE)</f>
        <v>44.609958217270098</v>
      </c>
      <c r="BN47" s="62">
        <f>VLOOKUP($A47,'RevPAR Raw Data'!$B$6:$BE$43,'RevPAR Raw Data'!BE$1,FALSE)</f>
        <v>40.694292180660497</v>
      </c>
    </row>
    <row r="48" spans="1:66" ht="15.6" thickBot="1" x14ac:dyDescent="0.4">
      <c r="A48" s="81" t="s">
        <v>87</v>
      </c>
      <c r="B48" s="85">
        <f>VLOOKUP($A48,'Occupancy Raw Data'!$B$6:$BE$43,'Occupancy Raw Data'!AG$1,FALSE)</f>
        <v>38.039069893199901</v>
      </c>
      <c r="C48" s="86">
        <f>VLOOKUP($A48,'Occupancy Raw Data'!$B$6:$BE$43,'Occupancy Raw Data'!AH$1,FALSE)</f>
        <v>48.536568879275301</v>
      </c>
      <c r="D48" s="86">
        <f>VLOOKUP($A48,'Occupancy Raw Data'!$B$6:$BE$43,'Occupancy Raw Data'!AI$1,FALSE)</f>
        <v>50.834797891036899</v>
      </c>
      <c r="E48" s="86">
        <f>VLOOKUP($A48,'Occupancy Raw Data'!$B$6:$BE$43,'Occupancy Raw Data'!AJ$1,FALSE)</f>
        <v>52.355684737055498</v>
      </c>
      <c r="F48" s="86">
        <f>VLOOKUP($A48,'Occupancy Raw Data'!$B$6:$BE$43,'Occupancy Raw Data'!AK$1,FALSE)</f>
        <v>52.105583344599097</v>
      </c>
      <c r="G48" s="87">
        <f>VLOOKUP($A48,'Occupancy Raw Data'!$B$6:$BE$43,'Occupancy Raw Data'!AL$1,FALSE)</f>
        <v>48.374340949033297</v>
      </c>
      <c r="H48" s="86">
        <f>VLOOKUP($A48,'Occupancy Raw Data'!$B$6:$BE$43,'Occupancy Raw Data'!AN$1,FALSE)</f>
        <v>61.8324996620251</v>
      </c>
      <c r="I48" s="86">
        <f>VLOOKUP($A48,'Occupancy Raw Data'!$B$6:$BE$43,'Occupancy Raw Data'!AO$1,FALSE)</f>
        <v>60.531296471542497</v>
      </c>
      <c r="J48" s="87">
        <f>VLOOKUP($A48,'Occupancy Raw Data'!$B$6:$BE$43,'Occupancy Raw Data'!AP$1,FALSE)</f>
        <v>61.181898066783802</v>
      </c>
      <c r="K48" s="88">
        <f>VLOOKUP($A48,'Occupancy Raw Data'!$B$6:$BE$43,'Occupancy Raw Data'!AR$1,FALSE)</f>
        <v>52.033642982676298</v>
      </c>
      <c r="M48" s="85">
        <f>VLOOKUP($A48,'Occupancy Raw Data'!$B$6:$BE$43,'Occupancy Raw Data'!AT$1,FALSE)</f>
        <v>16.520220777583098</v>
      </c>
      <c r="N48" s="86">
        <f>VLOOKUP($A48,'Occupancy Raw Data'!$B$6:$BE$43,'Occupancy Raw Data'!AU$1,FALSE)</f>
        <v>15.2556892215009</v>
      </c>
      <c r="O48" s="86">
        <f>VLOOKUP($A48,'Occupancy Raw Data'!$B$6:$BE$43,'Occupancy Raw Data'!AV$1,FALSE)</f>
        <v>11.9418729118344</v>
      </c>
      <c r="P48" s="86">
        <f>VLOOKUP($A48,'Occupancy Raw Data'!$B$6:$BE$43,'Occupancy Raw Data'!AW$1,FALSE)</f>
        <v>14.075042145444201</v>
      </c>
      <c r="Q48" s="86">
        <f>VLOOKUP($A48,'Occupancy Raw Data'!$B$6:$BE$43,'Occupancy Raw Data'!AX$1,FALSE)</f>
        <v>22.002505626718801</v>
      </c>
      <c r="R48" s="87">
        <f>VLOOKUP($A48,'Occupancy Raw Data'!$B$6:$BE$43,'Occupancy Raw Data'!AY$1,FALSE)</f>
        <v>15.853252953731101</v>
      </c>
      <c r="S48" s="86">
        <f>VLOOKUP($A48,'Occupancy Raw Data'!$B$6:$BE$43,'Occupancy Raw Data'!BA$1,FALSE)</f>
        <v>20.270402472163401</v>
      </c>
      <c r="T48" s="86">
        <f>VLOOKUP($A48,'Occupancy Raw Data'!$B$6:$BE$43,'Occupancy Raw Data'!BB$1,FALSE)</f>
        <v>9.7901640465667903</v>
      </c>
      <c r="U48" s="87">
        <f>VLOOKUP($A48,'Occupancy Raw Data'!$B$6:$BE$43,'Occupancy Raw Data'!BC$1,FALSE)</f>
        <v>14.8472076841035</v>
      </c>
      <c r="V48" s="88">
        <f>VLOOKUP($A48,'Occupancy Raw Data'!$B$6:$BE$43,'Occupancy Raw Data'!BE$1,FALSE)</f>
        <v>15.5133148880949</v>
      </c>
      <c r="X48" s="89">
        <f>VLOOKUP($A48,'ADR Raw Data'!$B$6:$BE$43,'ADR Raw Data'!AG$1,FALSE)</f>
        <v>87.738016881386002</v>
      </c>
      <c r="Y48" s="90">
        <f>VLOOKUP($A48,'ADR Raw Data'!$B$6:$BE$43,'ADR Raw Data'!AH$1,FALSE)</f>
        <v>90.994300536174293</v>
      </c>
      <c r="Z48" s="90">
        <f>VLOOKUP($A48,'ADR Raw Data'!$B$6:$BE$43,'ADR Raw Data'!AI$1,FALSE)</f>
        <v>92.769624360082403</v>
      </c>
      <c r="AA48" s="90">
        <f>VLOOKUP($A48,'ADR Raw Data'!$B$6:$BE$43,'ADR Raw Data'!AJ$1,FALSE)</f>
        <v>91.636603834484504</v>
      </c>
      <c r="AB48" s="90">
        <f>VLOOKUP($A48,'ADR Raw Data'!$B$6:$BE$43,'ADR Raw Data'!AK$1,FALSE)</f>
        <v>92.421127975611299</v>
      </c>
      <c r="AC48" s="91">
        <f>VLOOKUP($A48,'ADR Raw Data'!$B$6:$BE$43,'ADR Raw Data'!AL$1,FALSE)</f>
        <v>91.301720254314205</v>
      </c>
      <c r="AD48" s="90">
        <f>VLOOKUP($A48,'ADR Raw Data'!$B$6:$BE$43,'ADR Raw Data'!AN$1,FALSE)</f>
        <v>109.25844383711301</v>
      </c>
      <c r="AE48" s="90">
        <f>VLOOKUP($A48,'ADR Raw Data'!$B$6:$BE$43,'ADR Raw Data'!AO$1,FALSE)</f>
        <v>112.77141317699601</v>
      </c>
      <c r="AF48" s="91">
        <f>VLOOKUP($A48,'ADR Raw Data'!$B$6:$BE$43,'ADR Raw Data'!AP$1,FALSE)</f>
        <v>110.99625024167899</v>
      </c>
      <c r="AG48" s="92">
        <f>VLOOKUP($A48,'ADR Raw Data'!$B$6:$BE$43,'ADR Raw Data'!AR$1,FALSE)</f>
        <v>97.918037023290296</v>
      </c>
      <c r="AI48" s="85">
        <f>VLOOKUP($A48,'ADR Raw Data'!$B$6:$BE$43,'ADR Raw Data'!AT$1,FALSE)</f>
        <v>23.277317781730599</v>
      </c>
      <c r="AJ48" s="86">
        <f>VLOOKUP($A48,'ADR Raw Data'!$B$6:$BE$43,'ADR Raw Data'!AU$1,FALSE)</f>
        <v>24.140145424182101</v>
      </c>
      <c r="AK48" s="86">
        <f>VLOOKUP($A48,'ADR Raw Data'!$B$6:$BE$43,'ADR Raw Data'!AV$1,FALSE)</f>
        <v>23.194196525495801</v>
      </c>
      <c r="AL48" s="86">
        <f>VLOOKUP($A48,'ADR Raw Data'!$B$6:$BE$43,'ADR Raw Data'!AW$1,FALSE)</f>
        <v>21.810392380699898</v>
      </c>
      <c r="AM48" s="86">
        <f>VLOOKUP($A48,'ADR Raw Data'!$B$6:$BE$43,'ADR Raw Data'!AX$1,FALSE)</f>
        <v>22.684386379728998</v>
      </c>
      <c r="AN48" s="87">
        <f>VLOOKUP($A48,'ADR Raw Data'!$B$6:$BE$43,'ADR Raw Data'!AY$1,FALSE)</f>
        <v>22.977409567237402</v>
      </c>
      <c r="AO48" s="86">
        <f>VLOOKUP($A48,'ADR Raw Data'!$B$6:$BE$43,'ADR Raw Data'!BA$1,FALSE)</f>
        <v>25.226266618411699</v>
      </c>
      <c r="AP48" s="86">
        <f>VLOOKUP($A48,'ADR Raw Data'!$B$6:$BE$43,'ADR Raw Data'!BB$1,FALSE)</f>
        <v>25.630611133536998</v>
      </c>
      <c r="AQ48" s="87">
        <f>VLOOKUP($A48,'ADR Raw Data'!$B$6:$BE$43,'ADR Raw Data'!BC$1,FALSE)</f>
        <v>25.347975431279899</v>
      </c>
      <c r="AR48" s="88">
        <f>VLOOKUP($A48,'ADR Raw Data'!$B$6:$BE$43,'ADR Raw Data'!BE$1,FALSE)</f>
        <v>23.825843658965798</v>
      </c>
      <c r="AT48" s="89">
        <f>VLOOKUP($A48,'RevPAR Raw Data'!$B$6:$BE$43,'RevPAR Raw Data'!AG$1,FALSE)</f>
        <v>37.442672895351798</v>
      </c>
      <c r="AU48" s="90">
        <f>VLOOKUP($A48,'RevPAR Raw Data'!$B$6:$BE$43,'RevPAR Raw Data'!AH$1,FALSE)</f>
        <v>42.151998643044699</v>
      </c>
      <c r="AV48" s="90">
        <f>VLOOKUP($A48,'RevPAR Raw Data'!$B$6:$BE$43,'RevPAR Raw Data'!AI$1,FALSE)</f>
        <v>38.750965383238999</v>
      </c>
      <c r="AW48" s="90">
        <f>VLOOKUP($A48,'RevPAR Raw Data'!$B$6:$BE$43,'RevPAR Raw Data'!AJ$1,FALSE)</f>
        <v>37.783887716455901</v>
      </c>
      <c r="AX48" s="90">
        <f>VLOOKUP($A48,'RevPAR Raw Data'!$B$6:$BE$43,'RevPAR Raw Data'!AK$1,FALSE)</f>
        <v>59.6247339651038</v>
      </c>
      <c r="AY48" s="91">
        <f>VLOOKUP($A48,'RevPAR Raw Data'!$B$6:$BE$43,'RevPAR Raw Data'!AL$1,FALSE)</f>
        <v>43.350981282491098</v>
      </c>
      <c r="AZ48" s="90">
        <f>VLOOKUP($A48,'RevPAR Raw Data'!$B$6:$BE$43,'RevPAR Raw Data'!AN$1,FALSE)</f>
        <v>52.2941746556547</v>
      </c>
      <c r="BA48" s="90">
        <f>VLOOKUP($A48,'RevPAR Raw Data'!$B$6:$BE$43,'RevPAR Raw Data'!AO$1,FALSE)</f>
        <v>40.129762558821596</v>
      </c>
      <c r="BB48" s="91">
        <f>VLOOKUP($A48,'RevPAR Raw Data'!$B$6:$BE$43,'RevPAR Raw Data'!AP$1,FALSE)</f>
        <v>45.859837733034801</v>
      </c>
      <c r="BC48" s="92">
        <f>VLOOKUP($A48,'RevPAR Raw Data'!$B$6:$BE$43,'RevPAR Raw Data'!AR$1,FALSE)</f>
        <v>44.279806858511101</v>
      </c>
      <c r="BE48" s="85">
        <f>VLOOKUP($A48,'RevPAR Raw Data'!$B$6:$BE$43,'RevPAR Raw Data'!AT$1,FALSE)</f>
        <v>33.374725564418</v>
      </c>
      <c r="BF48" s="86">
        <f>VLOOKUP($A48,'RevPAR Raw Data'!$B$6:$BE$43,'RevPAR Raw Data'!AU$1,FALSE)</f>
        <v>44.165511355955097</v>
      </c>
      <c r="BG48" s="86">
        <f>VLOOKUP($A48,'RevPAR Raw Data'!$B$6:$BE$43,'RevPAR Raw Data'!AV$1,FALSE)</f>
        <v>47.159251047722002</v>
      </c>
      <c r="BH48" s="86">
        <f>VLOOKUP($A48,'RevPAR Raw Data'!$B$6:$BE$43,'RevPAR Raw Data'!AW$1,FALSE)</f>
        <v>47.976971407327198</v>
      </c>
      <c r="BI48" s="86">
        <f>VLOOKUP($A48,'RevPAR Raw Data'!$B$6:$BE$43,'RevPAR Raw Data'!AX$1,FALSE)</f>
        <v>48.156567865350802</v>
      </c>
      <c r="BJ48" s="87">
        <f>VLOOKUP($A48,'RevPAR Raw Data'!$B$6:$BE$43,'RevPAR Raw Data'!AY$1,FALSE)</f>
        <v>44.166605448154598</v>
      </c>
      <c r="BK48" s="86">
        <f>VLOOKUP($A48,'RevPAR Raw Data'!$B$6:$BE$43,'RevPAR Raw Data'!BA$1,FALSE)</f>
        <v>67.557226916317404</v>
      </c>
      <c r="BL48" s="86">
        <f>VLOOKUP($A48,'RevPAR Raw Data'!$B$6:$BE$43,'RevPAR Raw Data'!BB$1,FALSE)</f>
        <v>68.261998445315598</v>
      </c>
      <c r="BM48" s="87">
        <f>VLOOKUP($A48,'RevPAR Raw Data'!$B$6:$BE$43,'RevPAR Raw Data'!BC$1,FALSE)</f>
        <v>67.909612680816494</v>
      </c>
      <c r="BN48" s="88">
        <f>VLOOKUP($A48,'RevPAR Raw Data'!$B$6:$BE$43,'RevPAR Raw Data'!BE$1,FALSE)</f>
        <v>50.950321800343701</v>
      </c>
    </row>
  </sheetData>
  <sheetProtection algorithmName="SHA-512" hashValue="ezRwVPJF3Co589pPg+fMaP9VX091VNNAMgQ66OzDtjgkSoKQ7+zI3qCernpuNjQXzKKsqLnqr5c9PCPjVgWxTQ==" saltValue="Uz97D0cMCakbjmzFOHeENQ=="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H19" sqref="H19"/>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6</v>
      </c>
      <c r="H2" s="194"/>
      <c r="I2" s="194"/>
      <c r="J2" s="194"/>
      <c r="K2" s="194"/>
      <c r="L2" s="194"/>
      <c r="M2" s="194"/>
      <c r="N2" s="194"/>
      <c r="O2" s="194"/>
      <c r="P2" s="194"/>
      <c r="Q2" s="194"/>
      <c r="R2" s="194"/>
      <c r="T2" s="193" t="s">
        <v>7</v>
      </c>
      <c r="U2" s="194"/>
      <c r="V2" s="194"/>
      <c r="W2" s="194"/>
      <c r="X2" s="194"/>
      <c r="Y2" s="194"/>
      <c r="Z2" s="194"/>
      <c r="AA2" s="194"/>
      <c r="AB2" s="194"/>
      <c r="AC2" s="194"/>
      <c r="AD2" s="194"/>
      <c r="AE2" s="194"/>
      <c r="AF2" s="4"/>
      <c r="AG2" s="193" t="s">
        <v>34</v>
      </c>
      <c r="AH2" s="194"/>
      <c r="AI2" s="194"/>
      <c r="AJ2" s="194"/>
      <c r="AK2" s="194"/>
      <c r="AL2" s="194"/>
      <c r="AM2" s="194"/>
      <c r="AN2" s="194"/>
      <c r="AO2" s="194"/>
      <c r="AP2" s="194"/>
      <c r="AQ2" s="194"/>
      <c r="AR2" s="194"/>
      <c r="AT2" s="193" t="s">
        <v>35</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37">
        <v>52.631659284497402</v>
      </c>
      <c r="H6" s="138">
        <v>60.036865810122897</v>
      </c>
      <c r="I6" s="138">
        <v>64.135651578520395</v>
      </c>
      <c r="J6" s="138">
        <v>65.3711334380327</v>
      </c>
      <c r="K6" s="138">
        <v>65.803141571308899</v>
      </c>
      <c r="L6" s="139">
        <v>61.595775509525403</v>
      </c>
      <c r="M6" s="140"/>
      <c r="N6" s="141">
        <v>74.487564362206797</v>
      </c>
      <c r="O6" s="142">
        <v>76.363240259052304</v>
      </c>
      <c r="P6" s="143">
        <v>75.425400521390102</v>
      </c>
      <c r="Q6" s="140"/>
      <c r="R6" s="144">
        <v>65.547273718747405</v>
      </c>
      <c r="S6" s="145"/>
      <c r="T6" s="137">
        <v>9.1030104963286291</v>
      </c>
      <c r="U6" s="138">
        <v>17.119982262215402</v>
      </c>
      <c r="V6" s="138">
        <v>21.329327330732401</v>
      </c>
      <c r="W6" s="138">
        <v>21.192175883630298</v>
      </c>
      <c r="X6" s="138">
        <v>17.296215476549801</v>
      </c>
      <c r="Y6" s="139">
        <v>17.369024942778299</v>
      </c>
      <c r="Z6" s="140"/>
      <c r="AA6" s="141">
        <v>8.4256782767256002</v>
      </c>
      <c r="AB6" s="142">
        <v>4.3366893714167096</v>
      </c>
      <c r="AC6" s="143">
        <v>6.3164832951567096</v>
      </c>
      <c r="AD6" s="140"/>
      <c r="AE6" s="144">
        <v>13.490102067314799</v>
      </c>
      <c r="AF6" s="33"/>
      <c r="AG6" s="137">
        <v>51.674821170123401</v>
      </c>
      <c r="AH6" s="138">
        <v>59.091985485615503</v>
      </c>
      <c r="AI6" s="138">
        <v>62.610518788589502</v>
      </c>
      <c r="AJ6" s="138">
        <v>63.558511087123897</v>
      </c>
      <c r="AK6" s="138">
        <v>64.068212720849402</v>
      </c>
      <c r="AL6" s="139">
        <v>60.201788530921199</v>
      </c>
      <c r="AM6" s="140"/>
      <c r="AN6" s="141">
        <v>72.880847144883901</v>
      </c>
      <c r="AO6" s="142">
        <v>75.224125400877099</v>
      </c>
      <c r="AP6" s="143">
        <v>74.052491861415703</v>
      </c>
      <c r="AQ6" s="140"/>
      <c r="AR6" s="144">
        <v>64.159837319948593</v>
      </c>
      <c r="AS6" s="145"/>
      <c r="AT6" s="137">
        <v>15.9945385320016</v>
      </c>
      <c r="AU6" s="138">
        <v>23.189582490738999</v>
      </c>
      <c r="AV6" s="138">
        <v>25.663683918024802</v>
      </c>
      <c r="AW6" s="138">
        <v>23.900760031140202</v>
      </c>
      <c r="AX6" s="138">
        <v>20.593268712209099</v>
      </c>
      <c r="AY6" s="139">
        <v>21.978093291114799</v>
      </c>
      <c r="AZ6" s="140"/>
      <c r="BA6" s="141">
        <v>12.974485950681</v>
      </c>
      <c r="BB6" s="142">
        <v>8.7218606297479599</v>
      </c>
      <c r="BC6" s="143">
        <v>10.773774349725</v>
      </c>
      <c r="BD6" s="140"/>
      <c r="BE6" s="144">
        <v>18.040084004378102</v>
      </c>
    </row>
    <row r="7" spans="1:57" x14ac:dyDescent="0.25">
      <c r="A7" s="23" t="s">
        <v>18</v>
      </c>
      <c r="B7" s="44" t="str">
        <f>TRIM(A7)</f>
        <v>Virginia</v>
      </c>
      <c r="C7" s="11"/>
      <c r="D7" s="28" t="s">
        <v>16</v>
      </c>
      <c r="E7" s="31" t="s">
        <v>17</v>
      </c>
      <c r="F7" s="12"/>
      <c r="G7" s="146">
        <v>48.549982066916002</v>
      </c>
      <c r="H7" s="140">
        <v>57.325664805041697</v>
      </c>
      <c r="I7" s="140">
        <v>60.501742071015002</v>
      </c>
      <c r="J7" s="140">
        <v>61.0608700107598</v>
      </c>
      <c r="K7" s="140">
        <v>65.1118255879489</v>
      </c>
      <c r="L7" s="147">
        <v>58.510016908336297</v>
      </c>
      <c r="M7" s="140"/>
      <c r="N7" s="148">
        <v>76.286058308141605</v>
      </c>
      <c r="O7" s="149">
        <v>78.877388942972701</v>
      </c>
      <c r="P7" s="150">
        <v>77.581723625557203</v>
      </c>
      <c r="Q7" s="140"/>
      <c r="R7" s="151">
        <v>63.959075970399397</v>
      </c>
      <c r="S7" s="145"/>
      <c r="T7" s="146">
        <v>14.4795568771543</v>
      </c>
      <c r="U7" s="140">
        <v>22.171914831162098</v>
      </c>
      <c r="V7" s="140">
        <v>23.0619576761042</v>
      </c>
      <c r="W7" s="140">
        <v>22.2452841023694</v>
      </c>
      <c r="X7" s="140">
        <v>24.3062977435352</v>
      </c>
      <c r="Y7" s="147">
        <v>21.4784405368687</v>
      </c>
      <c r="Z7" s="140"/>
      <c r="AA7" s="148">
        <v>16.843778134994398</v>
      </c>
      <c r="AB7" s="149">
        <v>12.568428150971901</v>
      </c>
      <c r="AC7" s="150">
        <v>14.630588145371201</v>
      </c>
      <c r="AD7" s="140"/>
      <c r="AE7" s="151">
        <v>19.014429283589099</v>
      </c>
      <c r="AF7" s="34"/>
      <c r="AG7" s="146">
        <v>45.836379962799001</v>
      </c>
      <c r="AH7" s="140">
        <v>54.742407065626097</v>
      </c>
      <c r="AI7" s="140">
        <v>57.805990271333002</v>
      </c>
      <c r="AJ7" s="140">
        <v>58.003253563388398</v>
      </c>
      <c r="AK7" s="140">
        <v>58.591841113384703</v>
      </c>
      <c r="AL7" s="147">
        <v>54.998707110762602</v>
      </c>
      <c r="AM7" s="140"/>
      <c r="AN7" s="148">
        <v>68.911337195338604</v>
      </c>
      <c r="AO7" s="149">
        <v>71.910956118524396</v>
      </c>
      <c r="AP7" s="150">
        <v>70.411146656931507</v>
      </c>
      <c r="AQ7" s="140"/>
      <c r="AR7" s="151">
        <v>59.404088183799999</v>
      </c>
      <c r="AS7" s="145"/>
      <c r="AT7" s="146">
        <v>16.746942651364702</v>
      </c>
      <c r="AU7" s="140">
        <v>24.812039059344801</v>
      </c>
      <c r="AV7" s="140">
        <v>25.367124881880699</v>
      </c>
      <c r="AW7" s="140">
        <v>23.457134174460901</v>
      </c>
      <c r="AX7" s="140">
        <v>22.283413638919701</v>
      </c>
      <c r="AY7" s="147">
        <v>22.691254232487001</v>
      </c>
      <c r="AZ7" s="140"/>
      <c r="BA7" s="148">
        <v>17.158838768239502</v>
      </c>
      <c r="BB7" s="149">
        <v>12.712639459182901</v>
      </c>
      <c r="BC7" s="150">
        <v>14.845423221324801</v>
      </c>
      <c r="BD7" s="140"/>
      <c r="BE7" s="151">
        <v>19.918528634367899</v>
      </c>
    </row>
    <row r="8" spans="1:57" x14ac:dyDescent="0.25">
      <c r="A8" s="24" t="s">
        <v>19</v>
      </c>
      <c r="B8" s="44" t="str">
        <f t="shared" ref="B8:B43" si="0">TRIM(A8)</f>
        <v>Norfolk/Virginia Beach, VA</v>
      </c>
      <c r="C8" s="12"/>
      <c r="D8" s="28" t="s">
        <v>16</v>
      </c>
      <c r="E8" s="31" t="s">
        <v>17</v>
      </c>
      <c r="F8" s="12"/>
      <c r="G8" s="146">
        <v>50.450379058034102</v>
      </c>
      <c r="H8" s="140">
        <v>55.342472990464103</v>
      </c>
      <c r="I8" s="140">
        <v>57.603613598541799</v>
      </c>
      <c r="J8" s="140">
        <v>58.673428956335599</v>
      </c>
      <c r="K8" s="140">
        <v>65.665530813323798</v>
      </c>
      <c r="L8" s="147">
        <v>57.547085083339901</v>
      </c>
      <c r="M8" s="140"/>
      <c r="N8" s="148">
        <v>76.268589692791195</v>
      </c>
      <c r="O8" s="149">
        <v>79.6972818765353</v>
      </c>
      <c r="P8" s="150">
        <v>77.982935784663297</v>
      </c>
      <c r="Q8" s="140"/>
      <c r="R8" s="151">
        <v>63.385899569432297</v>
      </c>
      <c r="S8" s="145"/>
      <c r="T8" s="146">
        <v>-0.16705909981800299</v>
      </c>
      <c r="U8" s="140">
        <v>7.6600157802071998</v>
      </c>
      <c r="V8" s="140">
        <v>9.9697370593588595</v>
      </c>
      <c r="W8" s="140">
        <v>10.033538939919101</v>
      </c>
      <c r="X8" s="140">
        <v>16.849264243547299</v>
      </c>
      <c r="Y8" s="147">
        <v>9.0563747086710702</v>
      </c>
      <c r="Z8" s="140"/>
      <c r="AA8" s="148">
        <v>1.16745517801468</v>
      </c>
      <c r="AB8" s="149">
        <v>-3.40720277176053</v>
      </c>
      <c r="AC8" s="150">
        <v>-1.22301636118944</v>
      </c>
      <c r="AD8" s="140"/>
      <c r="AE8" s="151">
        <v>5.2078126122848003</v>
      </c>
      <c r="AF8" s="35"/>
      <c r="AG8" s="146">
        <v>46.684142934689</v>
      </c>
      <c r="AH8" s="140">
        <v>52.331839455584102</v>
      </c>
      <c r="AI8" s="140">
        <v>54.827973321006397</v>
      </c>
      <c r="AJ8" s="140">
        <v>55.403816945123097</v>
      </c>
      <c r="AK8" s="140">
        <v>58.596711351779703</v>
      </c>
      <c r="AL8" s="147">
        <v>53.572849752714397</v>
      </c>
      <c r="AM8" s="140"/>
      <c r="AN8" s="148">
        <v>73.225252591956604</v>
      </c>
      <c r="AO8" s="149">
        <v>77.9627550683484</v>
      </c>
      <c r="AP8" s="150">
        <v>75.594003830152502</v>
      </c>
      <c r="AQ8" s="140"/>
      <c r="AR8" s="151">
        <v>59.8689856156061</v>
      </c>
      <c r="AS8" s="145"/>
      <c r="AT8" s="146">
        <v>0.56307289506395197</v>
      </c>
      <c r="AU8" s="140">
        <v>10.7158757707637</v>
      </c>
      <c r="AV8" s="140">
        <v>11.8082798278213</v>
      </c>
      <c r="AW8" s="140">
        <v>9.5254079563175207</v>
      </c>
      <c r="AX8" s="140">
        <v>10.4158230901851</v>
      </c>
      <c r="AY8" s="147">
        <v>8.7136994744132199</v>
      </c>
      <c r="AZ8" s="140"/>
      <c r="BA8" s="148">
        <v>3.3632380017689698</v>
      </c>
      <c r="BB8" s="149">
        <v>0.72626348995992496</v>
      </c>
      <c r="BC8" s="150">
        <v>1.98642358587843</v>
      </c>
      <c r="BD8" s="140"/>
      <c r="BE8" s="151">
        <v>6.1859106340016199</v>
      </c>
    </row>
    <row r="9" spans="1:57" x14ac:dyDescent="0.25">
      <c r="A9" s="24" t="s">
        <v>20</v>
      </c>
      <c r="B9" s="95" t="s">
        <v>72</v>
      </c>
      <c r="C9" s="12"/>
      <c r="D9" s="28" t="s">
        <v>16</v>
      </c>
      <c r="E9" s="31" t="s">
        <v>17</v>
      </c>
      <c r="F9" s="12"/>
      <c r="G9" s="146">
        <v>50.517157189150701</v>
      </c>
      <c r="H9" s="140">
        <v>59.0580192657699</v>
      </c>
      <c r="I9" s="140">
        <v>64.611355262573795</v>
      </c>
      <c r="J9" s="140">
        <v>63.692457939361603</v>
      </c>
      <c r="K9" s="140">
        <v>78.599014515914206</v>
      </c>
      <c r="L9" s="147">
        <v>63.295600834554001</v>
      </c>
      <c r="M9" s="140"/>
      <c r="N9" s="148">
        <v>87.743596573001199</v>
      </c>
      <c r="O9" s="149">
        <v>89.621343276956495</v>
      </c>
      <c r="P9" s="150">
        <v>88.682469924978903</v>
      </c>
      <c r="Q9" s="140"/>
      <c r="R9" s="151">
        <v>70.548992003246795</v>
      </c>
      <c r="S9" s="145"/>
      <c r="T9" s="146">
        <v>5.3248126601198802</v>
      </c>
      <c r="U9" s="140">
        <v>9.8947240452173109</v>
      </c>
      <c r="V9" s="140">
        <v>14.1182872580825</v>
      </c>
      <c r="W9" s="140">
        <v>11.284051481574799</v>
      </c>
      <c r="X9" s="140">
        <v>15.4476972613451</v>
      </c>
      <c r="Y9" s="147">
        <v>11.5782649704273</v>
      </c>
      <c r="Z9" s="140"/>
      <c r="AA9" s="148">
        <v>6.0177077891905499</v>
      </c>
      <c r="AB9" s="149">
        <v>4.1194685607050898</v>
      </c>
      <c r="AC9" s="150">
        <v>5.0499679973355303</v>
      </c>
      <c r="AD9" s="140"/>
      <c r="AE9" s="151">
        <v>9.1422727664318995</v>
      </c>
      <c r="AF9" s="35"/>
      <c r="AG9" s="146">
        <v>51.419204267615001</v>
      </c>
      <c r="AH9" s="140">
        <v>60.777950655701197</v>
      </c>
      <c r="AI9" s="140">
        <v>64.271762773560596</v>
      </c>
      <c r="AJ9" s="140">
        <v>64.176321747236599</v>
      </c>
      <c r="AK9" s="140">
        <v>68.605451236294201</v>
      </c>
      <c r="AL9" s="147">
        <v>61.853408071350501</v>
      </c>
      <c r="AM9" s="140"/>
      <c r="AN9" s="148">
        <v>82.2268832956008</v>
      </c>
      <c r="AO9" s="149">
        <v>84.941403648954505</v>
      </c>
      <c r="AP9" s="150">
        <v>83.584143472277702</v>
      </c>
      <c r="AQ9" s="140"/>
      <c r="AR9" s="151">
        <v>68.064710547184703</v>
      </c>
      <c r="AS9" s="145"/>
      <c r="AT9" s="146">
        <v>9.64213802745215</v>
      </c>
      <c r="AU9" s="140">
        <v>16.261471181474398</v>
      </c>
      <c r="AV9" s="140">
        <v>16.020901611362198</v>
      </c>
      <c r="AW9" s="140">
        <v>13.0378103387817</v>
      </c>
      <c r="AX9" s="140">
        <v>10.5209192717686</v>
      </c>
      <c r="AY9" s="147">
        <v>13.110769835514001</v>
      </c>
      <c r="AZ9" s="140"/>
      <c r="BA9" s="148">
        <v>8.0173864165011199</v>
      </c>
      <c r="BB9" s="149">
        <v>5.0209718551656204</v>
      </c>
      <c r="BC9" s="150">
        <v>6.4737887423073603</v>
      </c>
      <c r="BD9" s="140"/>
      <c r="BE9" s="151">
        <v>10.6939610994364</v>
      </c>
    </row>
    <row r="10" spans="1:57" x14ac:dyDescent="0.25">
      <c r="A10" s="24" t="s">
        <v>21</v>
      </c>
      <c r="B10" s="44" t="str">
        <f t="shared" si="0"/>
        <v>Virginia Area</v>
      </c>
      <c r="C10" s="12"/>
      <c r="D10" s="28" t="s">
        <v>16</v>
      </c>
      <c r="E10" s="31" t="s">
        <v>17</v>
      </c>
      <c r="F10" s="12"/>
      <c r="G10" s="146">
        <v>43.043519439314203</v>
      </c>
      <c r="H10" s="140">
        <v>53.262774068286198</v>
      </c>
      <c r="I10" s="140">
        <v>54.969929440734902</v>
      </c>
      <c r="J10" s="140">
        <v>55.583179428896102</v>
      </c>
      <c r="K10" s="140">
        <v>57.5649950277027</v>
      </c>
      <c r="L10" s="147">
        <v>52.884879480986797</v>
      </c>
      <c r="M10" s="140"/>
      <c r="N10" s="148">
        <v>69.860775678363396</v>
      </c>
      <c r="O10" s="149">
        <v>68.383293081403593</v>
      </c>
      <c r="P10" s="150">
        <v>69.122034379883502</v>
      </c>
      <c r="Q10" s="140"/>
      <c r="R10" s="151">
        <v>57.524066594957297</v>
      </c>
      <c r="S10" s="145"/>
      <c r="T10" s="146">
        <v>3.73269281139945</v>
      </c>
      <c r="U10" s="140">
        <v>5.85029580685638</v>
      </c>
      <c r="V10" s="140">
        <v>3.2928569304092901</v>
      </c>
      <c r="W10" s="140">
        <v>4.4975939767021504</v>
      </c>
      <c r="X10" s="140">
        <v>7.6002924377540397</v>
      </c>
      <c r="Y10" s="147">
        <v>5.0466349173056697</v>
      </c>
      <c r="Z10" s="140"/>
      <c r="AA10" s="148">
        <v>7.0289928982492702</v>
      </c>
      <c r="AB10" s="149">
        <v>0.13987936870054901</v>
      </c>
      <c r="AC10" s="150">
        <v>3.5066782187478802</v>
      </c>
      <c r="AD10" s="140"/>
      <c r="AE10" s="151">
        <v>4.5127981275002798</v>
      </c>
      <c r="AF10" s="35"/>
      <c r="AG10" s="146">
        <v>40.743464003842398</v>
      </c>
      <c r="AH10" s="140">
        <v>51.542607757214903</v>
      </c>
      <c r="AI10" s="140">
        <v>53.5510489179334</v>
      </c>
      <c r="AJ10" s="140">
        <v>53.842875408438601</v>
      </c>
      <c r="AK10" s="140">
        <v>53.933442250319601</v>
      </c>
      <c r="AL10" s="147">
        <v>50.725867024288704</v>
      </c>
      <c r="AM10" s="140"/>
      <c r="AN10" s="148">
        <v>62.811360515224699</v>
      </c>
      <c r="AO10" s="149">
        <v>62.108727565468499</v>
      </c>
      <c r="AP10" s="150">
        <v>62.460044040346602</v>
      </c>
      <c r="AQ10" s="140"/>
      <c r="AR10" s="151">
        <v>54.080151205702997</v>
      </c>
      <c r="AS10" s="145"/>
      <c r="AT10" s="146">
        <v>8.6573746441597805</v>
      </c>
      <c r="AU10" s="140">
        <v>10.5515802517676</v>
      </c>
      <c r="AV10" s="140">
        <v>8.1403947410936404</v>
      </c>
      <c r="AW10" s="140">
        <v>8.4625143078664298</v>
      </c>
      <c r="AX10" s="140">
        <v>11.4015972508545</v>
      </c>
      <c r="AY10" s="147">
        <v>9.4645154796874404</v>
      </c>
      <c r="AZ10" s="140"/>
      <c r="BA10" s="148">
        <v>10.422003194158901</v>
      </c>
      <c r="BB10" s="149">
        <v>2.0404114459923499</v>
      </c>
      <c r="BC10" s="150">
        <v>6.0894217576034197</v>
      </c>
      <c r="BD10" s="140"/>
      <c r="BE10" s="151">
        <v>8.3300355449319206</v>
      </c>
    </row>
    <row r="11" spans="1:57" x14ac:dyDescent="0.25">
      <c r="A11" s="41" t="s">
        <v>22</v>
      </c>
      <c r="B11" s="95" t="s">
        <v>88</v>
      </c>
      <c r="C11" s="12"/>
      <c r="D11" s="28" t="s">
        <v>16</v>
      </c>
      <c r="E11" s="31" t="s">
        <v>17</v>
      </c>
      <c r="F11" s="12"/>
      <c r="G11" s="146">
        <v>50.211810710018398</v>
      </c>
      <c r="H11" s="140">
        <v>59.347731634020001</v>
      </c>
      <c r="I11" s="140">
        <v>63.108729497809399</v>
      </c>
      <c r="J11" s="140">
        <v>62.705021905210103</v>
      </c>
      <c r="K11" s="140">
        <v>62.0532966436149</v>
      </c>
      <c r="L11" s="147">
        <v>59.485318078134597</v>
      </c>
      <c r="M11" s="140"/>
      <c r="N11" s="148">
        <v>76.556899236033104</v>
      </c>
      <c r="O11" s="149">
        <v>82.389840327310907</v>
      </c>
      <c r="P11" s="150">
        <v>79.473369781672005</v>
      </c>
      <c r="Q11" s="140"/>
      <c r="R11" s="151">
        <v>65.196189993431005</v>
      </c>
      <c r="S11" s="145"/>
      <c r="T11" s="146">
        <v>46.8542151324598</v>
      </c>
      <c r="U11" s="140">
        <v>68.147258005960396</v>
      </c>
      <c r="V11" s="140">
        <v>71.470309432664905</v>
      </c>
      <c r="W11" s="140">
        <v>64.743939148719704</v>
      </c>
      <c r="X11" s="140">
        <v>60.053062206357303</v>
      </c>
      <c r="Y11" s="147">
        <v>62.418381092718498</v>
      </c>
      <c r="Z11" s="140"/>
      <c r="AA11" s="148">
        <v>57.1414950713705</v>
      </c>
      <c r="AB11" s="149">
        <v>50.1677289966225</v>
      </c>
      <c r="AC11" s="150">
        <v>53.447696796204198</v>
      </c>
      <c r="AD11" s="140"/>
      <c r="AE11" s="151">
        <v>59.177389212288602</v>
      </c>
      <c r="AF11" s="35"/>
      <c r="AG11" s="146">
        <v>47.0430898985826</v>
      </c>
      <c r="AH11" s="140">
        <v>55.483736541484099</v>
      </c>
      <c r="AI11" s="140">
        <v>58.986793511712897</v>
      </c>
      <c r="AJ11" s="140">
        <v>57.716608132082897</v>
      </c>
      <c r="AK11" s="140">
        <v>55.162433469712802</v>
      </c>
      <c r="AL11" s="147">
        <v>54.879717275837102</v>
      </c>
      <c r="AM11" s="140"/>
      <c r="AN11" s="148">
        <v>64.111209674499406</v>
      </c>
      <c r="AO11" s="149">
        <v>69.675087801875506</v>
      </c>
      <c r="AP11" s="150">
        <v>66.893148738187406</v>
      </c>
      <c r="AQ11" s="140"/>
      <c r="AR11" s="151">
        <v>58.312929815779803</v>
      </c>
      <c r="AS11" s="145"/>
      <c r="AT11" s="146">
        <v>44.277349237097503</v>
      </c>
      <c r="AU11" s="140">
        <v>61.184120884210003</v>
      </c>
      <c r="AV11" s="140">
        <v>66.280334817482398</v>
      </c>
      <c r="AW11" s="140">
        <v>59.334931040673901</v>
      </c>
      <c r="AX11" s="140">
        <v>52.067706949744299</v>
      </c>
      <c r="AY11" s="147">
        <v>56.799361314577403</v>
      </c>
      <c r="AZ11" s="140"/>
      <c r="BA11" s="148">
        <v>46.099847432638001</v>
      </c>
      <c r="BB11" s="149">
        <v>41.885602222848398</v>
      </c>
      <c r="BC11" s="150">
        <v>43.8743316273926</v>
      </c>
      <c r="BD11" s="140"/>
      <c r="BE11" s="151">
        <v>52.317780865742897</v>
      </c>
    </row>
    <row r="12" spans="1:57" x14ac:dyDescent="0.25">
      <c r="A12" s="24" t="s">
        <v>23</v>
      </c>
      <c r="B12" s="44" t="str">
        <f t="shared" si="0"/>
        <v>Arlington, VA</v>
      </c>
      <c r="C12" s="12"/>
      <c r="D12" s="28" t="s">
        <v>16</v>
      </c>
      <c r="E12" s="31" t="s">
        <v>17</v>
      </c>
      <c r="F12" s="12"/>
      <c r="G12" s="146">
        <v>54.252471169686899</v>
      </c>
      <c r="H12" s="140">
        <v>68.647034596375605</v>
      </c>
      <c r="I12" s="140">
        <v>71.993410214167994</v>
      </c>
      <c r="J12" s="140">
        <v>68.832372322899502</v>
      </c>
      <c r="K12" s="140">
        <v>69.676688632619403</v>
      </c>
      <c r="L12" s="147">
        <v>66.6803953871499</v>
      </c>
      <c r="M12" s="140"/>
      <c r="N12" s="148">
        <v>84.411037891268506</v>
      </c>
      <c r="O12" s="149">
        <v>90.722817133443101</v>
      </c>
      <c r="P12" s="150">
        <v>87.566927512355804</v>
      </c>
      <c r="Q12" s="140"/>
      <c r="R12" s="151">
        <v>72.647975994351597</v>
      </c>
      <c r="S12" s="145"/>
      <c r="T12" s="146">
        <v>152.89398437921801</v>
      </c>
      <c r="U12" s="140">
        <v>219.27637372086701</v>
      </c>
      <c r="V12" s="140">
        <v>216.41134268978701</v>
      </c>
      <c r="W12" s="140">
        <v>173.25004094991101</v>
      </c>
      <c r="X12" s="140">
        <v>155.497599680403</v>
      </c>
      <c r="Y12" s="147">
        <v>182.14281589386201</v>
      </c>
      <c r="Z12" s="140"/>
      <c r="AA12" s="148">
        <v>137.02217591270099</v>
      </c>
      <c r="AB12" s="149">
        <v>117.554530991516</v>
      </c>
      <c r="AC12" s="150">
        <v>126.521872540684</v>
      </c>
      <c r="AD12" s="140"/>
      <c r="AE12" s="151">
        <v>160.14440800185</v>
      </c>
      <c r="AF12" s="35"/>
      <c r="AG12" s="146">
        <v>48.720654859966999</v>
      </c>
      <c r="AH12" s="140">
        <v>58.74176276771</v>
      </c>
      <c r="AI12" s="140">
        <v>62.252883031301401</v>
      </c>
      <c r="AJ12" s="140">
        <v>61.871911037891202</v>
      </c>
      <c r="AK12" s="140">
        <v>60.098331960461202</v>
      </c>
      <c r="AL12" s="147">
        <v>58.337108731466202</v>
      </c>
      <c r="AM12" s="140"/>
      <c r="AN12" s="148">
        <v>66.865733113673798</v>
      </c>
      <c r="AO12" s="149">
        <v>71.437397034596302</v>
      </c>
      <c r="AP12" s="150">
        <v>69.151565074134993</v>
      </c>
      <c r="AQ12" s="140"/>
      <c r="AR12" s="151">
        <v>61.426953400800102</v>
      </c>
      <c r="AS12" s="145"/>
      <c r="AT12" s="146">
        <v>146.92743468879101</v>
      </c>
      <c r="AU12" s="140">
        <v>183.363494094608</v>
      </c>
      <c r="AV12" s="140">
        <v>187.093371278516</v>
      </c>
      <c r="AW12" s="140">
        <v>174.54255545387801</v>
      </c>
      <c r="AX12" s="140">
        <v>153.14700104749301</v>
      </c>
      <c r="AY12" s="147">
        <v>169.02890906081601</v>
      </c>
      <c r="AZ12" s="140"/>
      <c r="BA12" s="148">
        <v>121.343487070487</v>
      </c>
      <c r="BB12" s="149">
        <v>108.810817574586</v>
      </c>
      <c r="BC12" s="150">
        <v>114.687819673897</v>
      </c>
      <c r="BD12" s="140"/>
      <c r="BE12" s="151">
        <v>148.775267045238</v>
      </c>
    </row>
    <row r="13" spans="1:57" x14ac:dyDescent="0.25">
      <c r="A13" s="24" t="s">
        <v>24</v>
      </c>
      <c r="B13" s="44" t="str">
        <f t="shared" si="0"/>
        <v>Suburban Virginia Area</v>
      </c>
      <c r="C13" s="12"/>
      <c r="D13" s="28" t="s">
        <v>16</v>
      </c>
      <c r="E13" s="31" t="s">
        <v>17</v>
      </c>
      <c r="F13" s="12"/>
      <c r="G13" s="146">
        <v>52.097701149425198</v>
      </c>
      <c r="H13" s="140">
        <v>60.129310344827502</v>
      </c>
      <c r="I13" s="140">
        <v>62.097701149425198</v>
      </c>
      <c r="J13" s="140">
        <v>64.827586206896498</v>
      </c>
      <c r="K13" s="140">
        <v>67.514367816091905</v>
      </c>
      <c r="L13" s="147">
        <v>61.3333333333333</v>
      </c>
      <c r="M13" s="140"/>
      <c r="N13" s="148">
        <v>74.841954022988503</v>
      </c>
      <c r="O13" s="149">
        <v>80.747126436781599</v>
      </c>
      <c r="P13" s="150">
        <v>77.794540229885001</v>
      </c>
      <c r="Q13" s="140"/>
      <c r="R13" s="151">
        <v>66.036535303776603</v>
      </c>
      <c r="S13" s="145"/>
      <c r="T13" s="146">
        <v>16.843300179739298</v>
      </c>
      <c r="U13" s="140">
        <v>16.653254255225299</v>
      </c>
      <c r="V13" s="140">
        <v>13.383526543762001</v>
      </c>
      <c r="W13" s="140">
        <v>15.797470181706601</v>
      </c>
      <c r="X13" s="140">
        <v>19.875315755646199</v>
      </c>
      <c r="Y13" s="147">
        <v>16.512512289684</v>
      </c>
      <c r="Z13" s="140"/>
      <c r="AA13" s="148">
        <v>22.119029664183198</v>
      </c>
      <c r="AB13" s="149">
        <v>23.214267363412599</v>
      </c>
      <c r="AC13" s="150">
        <v>22.6849910255082</v>
      </c>
      <c r="AD13" s="140"/>
      <c r="AE13" s="151">
        <v>18.519547287797401</v>
      </c>
      <c r="AF13" s="35"/>
      <c r="AG13" s="146">
        <v>49.251524005338503</v>
      </c>
      <c r="AH13" s="140">
        <v>60.440789236374101</v>
      </c>
      <c r="AI13" s="140">
        <v>62.596982758620598</v>
      </c>
      <c r="AJ13" s="140">
        <v>62.428160919540197</v>
      </c>
      <c r="AK13" s="140">
        <v>60.969827586206797</v>
      </c>
      <c r="AL13" s="147">
        <v>59.144682872069403</v>
      </c>
      <c r="AM13" s="140"/>
      <c r="AN13" s="148">
        <v>67.855603448275801</v>
      </c>
      <c r="AO13" s="149">
        <v>73.951149425287298</v>
      </c>
      <c r="AP13" s="150">
        <v>70.903376436781599</v>
      </c>
      <c r="AQ13" s="140"/>
      <c r="AR13" s="151">
        <v>62.508348489051897</v>
      </c>
      <c r="AS13" s="145"/>
      <c r="AT13" s="146">
        <v>23.1825796033534</v>
      </c>
      <c r="AU13" s="140">
        <v>30.082931850588398</v>
      </c>
      <c r="AV13" s="140">
        <v>26.329543590351701</v>
      </c>
      <c r="AW13" s="140">
        <v>25.333643463520399</v>
      </c>
      <c r="AX13" s="140">
        <v>26.353802210225201</v>
      </c>
      <c r="AY13" s="147">
        <v>26.345562062688099</v>
      </c>
      <c r="AZ13" s="140"/>
      <c r="BA13" s="148">
        <v>25.380663033054802</v>
      </c>
      <c r="BB13" s="149">
        <v>22.860496958432002</v>
      </c>
      <c r="BC13" s="150">
        <v>24.053652212687801</v>
      </c>
      <c r="BD13" s="140"/>
      <c r="BE13" s="151">
        <v>25.601632142741298</v>
      </c>
    </row>
    <row r="14" spans="1:57" x14ac:dyDescent="0.25">
      <c r="A14" s="24" t="s">
        <v>25</v>
      </c>
      <c r="B14" s="44" t="str">
        <f t="shared" si="0"/>
        <v>Alexandria, VA</v>
      </c>
      <c r="C14" s="12"/>
      <c r="D14" s="28" t="s">
        <v>16</v>
      </c>
      <c r="E14" s="31" t="s">
        <v>17</v>
      </c>
      <c r="F14" s="12"/>
      <c r="G14" s="146">
        <v>51.863542551899897</v>
      </c>
      <c r="H14" s="140">
        <v>60.592448707053499</v>
      </c>
      <c r="I14" s="140">
        <v>64.598761685079495</v>
      </c>
      <c r="J14" s="140">
        <v>64.246691756707506</v>
      </c>
      <c r="K14" s="140">
        <v>60.2767998057545</v>
      </c>
      <c r="L14" s="147">
        <v>60.315648901298999</v>
      </c>
      <c r="M14" s="140"/>
      <c r="N14" s="148">
        <v>79.652786208571001</v>
      </c>
      <c r="O14" s="149">
        <v>88.563797499089404</v>
      </c>
      <c r="P14" s="150">
        <v>84.108291853830195</v>
      </c>
      <c r="Q14" s="140"/>
      <c r="R14" s="151">
        <v>67.113546887736504</v>
      </c>
      <c r="S14" s="145"/>
      <c r="T14" s="146">
        <v>51.918079737516898</v>
      </c>
      <c r="U14" s="140">
        <v>81.435015902476593</v>
      </c>
      <c r="V14" s="140">
        <v>78.843453832671898</v>
      </c>
      <c r="W14" s="140">
        <v>71.001866320426799</v>
      </c>
      <c r="X14" s="140">
        <v>62.166009629694898</v>
      </c>
      <c r="Y14" s="147">
        <v>69.049676984074395</v>
      </c>
      <c r="Z14" s="140"/>
      <c r="AA14" s="148">
        <v>69.797794632650195</v>
      </c>
      <c r="AB14" s="149">
        <v>64.553243381305506</v>
      </c>
      <c r="AC14" s="150">
        <v>66.995625127717304</v>
      </c>
      <c r="AD14" s="140"/>
      <c r="AE14" s="151">
        <v>68.308413318801797</v>
      </c>
      <c r="AF14" s="35"/>
      <c r="AG14" s="146">
        <v>46.8981425276192</v>
      </c>
      <c r="AH14" s="140">
        <v>54.124681316013103</v>
      </c>
      <c r="AI14" s="140">
        <v>57.259924729877298</v>
      </c>
      <c r="AJ14" s="140">
        <v>57.876047104528297</v>
      </c>
      <c r="AK14" s="140">
        <v>55.029136821658298</v>
      </c>
      <c r="AL14" s="147">
        <v>54.237586499939198</v>
      </c>
      <c r="AM14" s="140"/>
      <c r="AN14" s="148">
        <v>63.493990530532898</v>
      </c>
      <c r="AO14" s="149">
        <v>71.7403180769697</v>
      </c>
      <c r="AP14" s="150">
        <v>67.617154303751306</v>
      </c>
      <c r="AQ14" s="140"/>
      <c r="AR14" s="151">
        <v>58.060320158171301</v>
      </c>
      <c r="AS14" s="145"/>
      <c r="AT14" s="146">
        <v>47.869956733300398</v>
      </c>
      <c r="AU14" s="140">
        <v>65.980398719750895</v>
      </c>
      <c r="AV14" s="140">
        <v>67.899087727994498</v>
      </c>
      <c r="AW14" s="140">
        <v>64.666626219224995</v>
      </c>
      <c r="AX14" s="140">
        <v>57.824327470250402</v>
      </c>
      <c r="AY14" s="147">
        <v>60.996476308976902</v>
      </c>
      <c r="AZ14" s="140"/>
      <c r="BA14" s="148">
        <v>47.343241348818303</v>
      </c>
      <c r="BB14" s="149">
        <v>43.412988517846202</v>
      </c>
      <c r="BC14" s="150">
        <v>45.231842582443903</v>
      </c>
      <c r="BD14" s="140"/>
      <c r="BE14" s="151">
        <v>55.384209131504299</v>
      </c>
    </row>
    <row r="15" spans="1:57" x14ac:dyDescent="0.25">
      <c r="A15" s="24" t="s">
        <v>26</v>
      </c>
      <c r="B15" s="44" t="str">
        <f t="shared" si="0"/>
        <v>Fairfax/Tysons Corner, VA</v>
      </c>
      <c r="C15" s="12"/>
      <c r="D15" s="28" t="s">
        <v>16</v>
      </c>
      <c r="E15" s="31" t="s">
        <v>17</v>
      </c>
      <c r="F15" s="12"/>
      <c r="G15" s="146">
        <v>45.3536754507628</v>
      </c>
      <c r="H15" s="140">
        <v>53.8488210818307</v>
      </c>
      <c r="I15" s="140">
        <v>62.875635691169599</v>
      </c>
      <c r="J15" s="140">
        <v>62.124364308830302</v>
      </c>
      <c r="K15" s="140">
        <v>58.2408691631992</v>
      </c>
      <c r="L15" s="147">
        <v>56.4886731391585</v>
      </c>
      <c r="M15" s="140"/>
      <c r="N15" s="148">
        <v>69.209431345353593</v>
      </c>
      <c r="O15" s="149">
        <v>77.924179380490003</v>
      </c>
      <c r="P15" s="150">
        <v>73.566805362921798</v>
      </c>
      <c r="Q15" s="140"/>
      <c r="R15" s="151">
        <v>61.368139488805198</v>
      </c>
      <c r="S15" s="145"/>
      <c r="T15" s="146">
        <v>42.460410777674802</v>
      </c>
      <c r="U15" s="140">
        <v>53.397792272858197</v>
      </c>
      <c r="V15" s="140">
        <v>73.545251215154096</v>
      </c>
      <c r="W15" s="140">
        <v>67.620890489809696</v>
      </c>
      <c r="X15" s="140">
        <v>60.698379285152903</v>
      </c>
      <c r="Y15" s="147">
        <v>60.047322633834597</v>
      </c>
      <c r="Z15" s="140"/>
      <c r="AA15" s="148">
        <v>59.279170166630799</v>
      </c>
      <c r="AB15" s="149">
        <v>59.279596081712199</v>
      </c>
      <c r="AC15" s="150">
        <v>59.279395737397998</v>
      </c>
      <c r="AD15" s="140"/>
      <c r="AE15" s="151">
        <v>59.783469035500602</v>
      </c>
      <c r="AF15" s="35"/>
      <c r="AG15" s="146">
        <v>40.149676375404503</v>
      </c>
      <c r="AH15" s="140">
        <v>48.390545538603703</v>
      </c>
      <c r="AI15" s="140">
        <v>56.406033287101202</v>
      </c>
      <c r="AJ15" s="140">
        <v>55.221336107258402</v>
      </c>
      <c r="AK15" s="140">
        <v>50.4074202496532</v>
      </c>
      <c r="AL15" s="147">
        <v>50.115002311604201</v>
      </c>
      <c r="AM15" s="140"/>
      <c r="AN15" s="148">
        <v>57.622515025427603</v>
      </c>
      <c r="AO15" s="149">
        <v>64.083448913545993</v>
      </c>
      <c r="AP15" s="150">
        <v>60.852981969486798</v>
      </c>
      <c r="AQ15" s="140"/>
      <c r="AR15" s="151">
        <v>53.182996499570699</v>
      </c>
      <c r="AS15" s="145"/>
      <c r="AT15" s="146">
        <v>32.574661407317301</v>
      </c>
      <c r="AU15" s="140">
        <v>45.029624743357601</v>
      </c>
      <c r="AV15" s="140">
        <v>63.940694399009999</v>
      </c>
      <c r="AW15" s="140">
        <v>57.747662935769704</v>
      </c>
      <c r="AX15" s="140">
        <v>47.7809718990462</v>
      </c>
      <c r="AY15" s="147">
        <v>49.890016432056903</v>
      </c>
      <c r="AZ15" s="140"/>
      <c r="BA15" s="148">
        <v>44.6316275753437</v>
      </c>
      <c r="BB15" s="149">
        <v>42.223912427482702</v>
      </c>
      <c r="BC15" s="150">
        <v>43.353789927037603</v>
      </c>
      <c r="BD15" s="140"/>
      <c r="BE15" s="151">
        <v>47.688581512337102</v>
      </c>
    </row>
    <row r="16" spans="1:57" x14ac:dyDescent="0.25">
      <c r="A16" s="24" t="s">
        <v>27</v>
      </c>
      <c r="B16" s="44" t="str">
        <f t="shared" si="0"/>
        <v>I-95 Fredericksburg, VA</v>
      </c>
      <c r="C16" s="12"/>
      <c r="D16" s="28" t="s">
        <v>16</v>
      </c>
      <c r="E16" s="31" t="s">
        <v>17</v>
      </c>
      <c r="F16" s="12"/>
      <c r="G16" s="146">
        <v>51.531089294062603</v>
      </c>
      <c r="H16" s="140">
        <v>56.848994857409998</v>
      </c>
      <c r="I16" s="140">
        <v>58.742402992052298</v>
      </c>
      <c r="J16" s="140">
        <v>62.529219261336998</v>
      </c>
      <c r="K16" s="140">
        <v>67.321178120617105</v>
      </c>
      <c r="L16" s="147">
        <v>59.394576905095803</v>
      </c>
      <c r="M16" s="140"/>
      <c r="N16" s="148">
        <v>85.261804581580094</v>
      </c>
      <c r="O16" s="149">
        <v>88.627863487610995</v>
      </c>
      <c r="P16" s="150">
        <v>86.944834034595601</v>
      </c>
      <c r="Q16" s="140"/>
      <c r="R16" s="151">
        <v>67.266078942095703</v>
      </c>
      <c r="S16" s="145"/>
      <c r="T16" s="146">
        <v>-0.75407200475622105</v>
      </c>
      <c r="U16" s="140">
        <v>3.3374310465527399</v>
      </c>
      <c r="V16" s="140">
        <v>1.9693064223218499</v>
      </c>
      <c r="W16" s="140">
        <v>5.4131479215779796</v>
      </c>
      <c r="X16" s="140">
        <v>10.289651808037</v>
      </c>
      <c r="Y16" s="147">
        <v>4.2368185396626901</v>
      </c>
      <c r="Z16" s="140"/>
      <c r="AA16" s="148">
        <v>5.9275467823324597</v>
      </c>
      <c r="AB16" s="149">
        <v>5.0597073053644204</v>
      </c>
      <c r="AC16" s="150">
        <v>5.4834434667002698</v>
      </c>
      <c r="AD16" s="140"/>
      <c r="AE16" s="151">
        <v>4.6937508758881599</v>
      </c>
      <c r="AF16" s="35"/>
      <c r="AG16" s="146">
        <v>53.032959326788202</v>
      </c>
      <c r="AH16" s="140">
        <v>57.865825151940101</v>
      </c>
      <c r="AI16" s="140">
        <v>59.797218326320703</v>
      </c>
      <c r="AJ16" s="140">
        <v>61.784128097241698</v>
      </c>
      <c r="AK16" s="140">
        <v>61.880551659654003</v>
      </c>
      <c r="AL16" s="147">
        <v>58.872136512388899</v>
      </c>
      <c r="AM16" s="140"/>
      <c r="AN16" s="148">
        <v>73.989013557737195</v>
      </c>
      <c r="AO16" s="149">
        <v>77.095021037868094</v>
      </c>
      <c r="AP16" s="150">
        <v>75.542017297802701</v>
      </c>
      <c r="AQ16" s="140"/>
      <c r="AR16" s="151">
        <v>63.634959593935697</v>
      </c>
      <c r="AS16" s="145"/>
      <c r="AT16" s="146">
        <v>15.805133077272499</v>
      </c>
      <c r="AU16" s="140">
        <v>19.845234063307299</v>
      </c>
      <c r="AV16" s="140">
        <v>18.269174611115499</v>
      </c>
      <c r="AW16" s="140">
        <v>19.8023530238241</v>
      </c>
      <c r="AX16" s="140">
        <v>16.920730325506302</v>
      </c>
      <c r="AY16" s="147">
        <v>18.152608887055599</v>
      </c>
      <c r="AZ16" s="140"/>
      <c r="BA16" s="148">
        <v>12.1041653011342</v>
      </c>
      <c r="BB16" s="149">
        <v>7.1494407145977501</v>
      </c>
      <c r="BC16" s="150">
        <v>9.51993889115837</v>
      </c>
      <c r="BD16" s="140"/>
      <c r="BE16" s="151">
        <v>15.0760746882115</v>
      </c>
    </row>
    <row r="17" spans="1:57" x14ac:dyDescent="0.25">
      <c r="A17" s="24" t="s">
        <v>28</v>
      </c>
      <c r="B17" s="44" t="str">
        <f t="shared" si="0"/>
        <v>Dulles Airport Area, VA</v>
      </c>
      <c r="C17" s="12"/>
      <c r="D17" s="28" t="s">
        <v>16</v>
      </c>
      <c r="E17" s="31" t="s">
        <v>17</v>
      </c>
      <c r="F17" s="12"/>
      <c r="G17" s="146">
        <v>51.512605042016801</v>
      </c>
      <c r="H17" s="140">
        <v>67.152194211017701</v>
      </c>
      <c r="I17" s="140">
        <v>70.812324929971894</v>
      </c>
      <c r="J17" s="140">
        <v>73.492063492063394</v>
      </c>
      <c r="K17" s="140">
        <v>68.450046685340794</v>
      </c>
      <c r="L17" s="147">
        <v>66.283846872082094</v>
      </c>
      <c r="M17" s="140"/>
      <c r="N17" s="148">
        <v>69.010270774976604</v>
      </c>
      <c r="O17" s="149">
        <v>71.895424836601293</v>
      </c>
      <c r="P17" s="150">
        <v>70.452847805788906</v>
      </c>
      <c r="Q17" s="140"/>
      <c r="R17" s="151">
        <v>67.4749899959983</v>
      </c>
      <c r="S17" s="145"/>
      <c r="T17" s="146">
        <v>50.000737763244601</v>
      </c>
      <c r="U17" s="140">
        <v>69.313109582561097</v>
      </c>
      <c r="V17" s="140">
        <v>65.626097572787003</v>
      </c>
      <c r="W17" s="140">
        <v>71.115352541982901</v>
      </c>
      <c r="X17" s="140">
        <v>65.6007952985115</v>
      </c>
      <c r="Y17" s="147">
        <v>64.851848855582404</v>
      </c>
      <c r="Z17" s="140"/>
      <c r="AA17" s="148">
        <v>72.5172876509384</v>
      </c>
      <c r="AB17" s="149">
        <v>65.857921958701894</v>
      </c>
      <c r="AC17" s="150">
        <v>69.0539512576714</v>
      </c>
      <c r="AD17" s="140"/>
      <c r="AE17" s="151">
        <v>66.083407885229207</v>
      </c>
      <c r="AF17" s="35"/>
      <c r="AG17" s="146">
        <v>46.293183940242699</v>
      </c>
      <c r="AH17" s="140">
        <v>60.609243697478902</v>
      </c>
      <c r="AI17" s="140">
        <v>65.770308123249194</v>
      </c>
      <c r="AJ17" s="140">
        <v>65.219421101774003</v>
      </c>
      <c r="AK17" s="140">
        <v>62.117180205415401</v>
      </c>
      <c r="AL17" s="147">
        <v>60.001867413632098</v>
      </c>
      <c r="AM17" s="140"/>
      <c r="AN17" s="148">
        <v>64.337068160597497</v>
      </c>
      <c r="AO17" s="149">
        <v>67.324929971988695</v>
      </c>
      <c r="AP17" s="150">
        <v>65.830999066293103</v>
      </c>
      <c r="AQ17" s="140"/>
      <c r="AR17" s="151">
        <v>61.667333600106701</v>
      </c>
      <c r="AS17" s="145"/>
      <c r="AT17" s="146">
        <v>41.536282269870902</v>
      </c>
      <c r="AU17" s="140">
        <v>59.168442295505699</v>
      </c>
      <c r="AV17" s="140">
        <v>65.504235957721306</v>
      </c>
      <c r="AW17" s="140">
        <v>61.625955114109502</v>
      </c>
      <c r="AX17" s="140">
        <v>63.818877043175902</v>
      </c>
      <c r="AY17" s="147">
        <v>58.906655869298703</v>
      </c>
      <c r="AZ17" s="140"/>
      <c r="BA17" s="148">
        <v>68.003488210098794</v>
      </c>
      <c r="BB17" s="149">
        <v>65.755146356656894</v>
      </c>
      <c r="BC17" s="150">
        <v>66.846238151194299</v>
      </c>
      <c r="BD17" s="140"/>
      <c r="BE17" s="151">
        <v>61.247002117438399</v>
      </c>
    </row>
    <row r="18" spans="1:57" x14ac:dyDescent="0.25">
      <c r="A18" s="24" t="s">
        <v>29</v>
      </c>
      <c r="B18" s="44" t="str">
        <f t="shared" si="0"/>
        <v>Williamsburg, VA</v>
      </c>
      <c r="C18" s="12"/>
      <c r="D18" s="28" t="s">
        <v>16</v>
      </c>
      <c r="E18" s="31" t="s">
        <v>17</v>
      </c>
      <c r="F18" s="12"/>
      <c r="G18" s="146">
        <v>32.855778414517602</v>
      </c>
      <c r="H18" s="140">
        <v>35.052531041069699</v>
      </c>
      <c r="I18" s="140">
        <v>37.835993996452402</v>
      </c>
      <c r="J18" s="140">
        <v>39.527902851684999</v>
      </c>
      <c r="K18" s="140">
        <v>44.016919088552299</v>
      </c>
      <c r="L18" s="147">
        <v>37.857825078455399</v>
      </c>
      <c r="M18" s="140"/>
      <c r="N18" s="148">
        <v>64.510847318870205</v>
      </c>
      <c r="O18" s="149">
        <v>69.013507981989306</v>
      </c>
      <c r="P18" s="150">
        <v>66.762177650429706</v>
      </c>
      <c r="Q18" s="140"/>
      <c r="R18" s="151">
        <v>46.116211527590899</v>
      </c>
      <c r="S18" s="145"/>
      <c r="T18" s="146">
        <v>26.338077652772</v>
      </c>
      <c r="U18" s="140">
        <v>33.764553285985897</v>
      </c>
      <c r="V18" s="140">
        <v>46.687238263169398</v>
      </c>
      <c r="W18" s="140">
        <v>52.409225421579201</v>
      </c>
      <c r="X18" s="140">
        <v>51.061955782502501</v>
      </c>
      <c r="Y18" s="147">
        <v>42.238984959308603</v>
      </c>
      <c r="Z18" s="140"/>
      <c r="AA18" s="148">
        <v>22.3954123909514</v>
      </c>
      <c r="AB18" s="149">
        <v>4.2293048632099497</v>
      </c>
      <c r="AC18" s="150">
        <v>12.2807592662215</v>
      </c>
      <c r="AD18" s="140"/>
      <c r="AE18" s="151">
        <v>28.101452098913001</v>
      </c>
      <c r="AF18" s="35"/>
      <c r="AG18" s="146">
        <v>31.249147223359198</v>
      </c>
      <c r="AH18" s="140">
        <v>34.8137535816618</v>
      </c>
      <c r="AI18" s="140">
        <v>35.908718788374898</v>
      </c>
      <c r="AJ18" s="140">
        <v>37.784827398007899</v>
      </c>
      <c r="AK18" s="140">
        <v>42.775276299631599</v>
      </c>
      <c r="AL18" s="147">
        <v>36.506344658207098</v>
      </c>
      <c r="AM18" s="140"/>
      <c r="AN18" s="148">
        <v>62.013917314776897</v>
      </c>
      <c r="AO18" s="149">
        <v>65.070268795197094</v>
      </c>
      <c r="AP18" s="150">
        <v>63.542093054986999</v>
      </c>
      <c r="AQ18" s="140"/>
      <c r="AR18" s="151">
        <v>44.230844200144197</v>
      </c>
      <c r="AS18" s="145"/>
      <c r="AT18" s="146">
        <v>44.8950108809087</v>
      </c>
      <c r="AU18" s="140">
        <v>61.4763157089277</v>
      </c>
      <c r="AV18" s="140">
        <v>61.357694488631502</v>
      </c>
      <c r="AW18" s="140">
        <v>66.345183041861603</v>
      </c>
      <c r="AX18" s="140">
        <v>70.472945252866694</v>
      </c>
      <c r="AY18" s="147">
        <v>61.265114823958797</v>
      </c>
      <c r="AZ18" s="140"/>
      <c r="BA18" s="148">
        <v>39.486834737987202</v>
      </c>
      <c r="BB18" s="149">
        <v>17.1264838313548</v>
      </c>
      <c r="BC18" s="150">
        <v>27.066177864811799</v>
      </c>
      <c r="BD18" s="140"/>
      <c r="BE18" s="151">
        <v>45.222179461795697</v>
      </c>
    </row>
    <row r="19" spans="1:57" x14ac:dyDescent="0.25">
      <c r="A19" s="24" t="s">
        <v>30</v>
      </c>
      <c r="B19" s="44" t="str">
        <f t="shared" si="0"/>
        <v>Virginia Beach, VA</v>
      </c>
      <c r="C19" s="12"/>
      <c r="D19" s="28" t="s">
        <v>16</v>
      </c>
      <c r="E19" s="31" t="s">
        <v>17</v>
      </c>
      <c r="F19" s="12"/>
      <c r="G19" s="146">
        <v>50.696401923395698</v>
      </c>
      <c r="H19" s="140">
        <v>47.172939810976601</v>
      </c>
      <c r="I19" s="140">
        <v>48.864201624937799</v>
      </c>
      <c r="J19" s="140">
        <v>50.182390979936898</v>
      </c>
      <c r="K19" s="140">
        <v>65.669043276405205</v>
      </c>
      <c r="L19" s="147">
        <v>52.516995523130397</v>
      </c>
      <c r="M19" s="140"/>
      <c r="N19" s="148">
        <v>78.436411871994594</v>
      </c>
      <c r="O19" s="149">
        <v>81.951583485325799</v>
      </c>
      <c r="P19" s="150">
        <v>80.193997678660196</v>
      </c>
      <c r="Q19" s="140"/>
      <c r="R19" s="151">
        <v>60.424710424710398</v>
      </c>
      <c r="S19" s="145"/>
      <c r="T19" s="146">
        <v>10.475489544463301</v>
      </c>
      <c r="U19" s="140">
        <v>3.75295146905649</v>
      </c>
      <c r="V19" s="140">
        <v>4.0034321408537199</v>
      </c>
      <c r="W19" s="140">
        <v>3.2396810850672999</v>
      </c>
      <c r="X19" s="140">
        <v>18.919807319991801</v>
      </c>
      <c r="Y19" s="147">
        <v>8.4308809004264997</v>
      </c>
      <c r="Z19" s="140"/>
      <c r="AA19" s="148">
        <v>-8.9636643278676402</v>
      </c>
      <c r="AB19" s="149">
        <v>-9.7867159626000007</v>
      </c>
      <c r="AC19" s="150">
        <v>-9.3860770716191695</v>
      </c>
      <c r="AD19" s="140"/>
      <c r="AE19" s="151">
        <v>0.90736682468101804</v>
      </c>
      <c r="AF19" s="35"/>
      <c r="AG19" s="146">
        <v>42.106142567722799</v>
      </c>
      <c r="AH19" s="140">
        <v>43.929488919985701</v>
      </c>
      <c r="AI19" s="140">
        <v>46.126264301110901</v>
      </c>
      <c r="AJ19" s="140">
        <v>45.950091195489897</v>
      </c>
      <c r="AK19" s="140">
        <v>52.358646990548799</v>
      </c>
      <c r="AL19" s="147">
        <v>46.103566706305898</v>
      </c>
      <c r="AM19" s="140"/>
      <c r="AN19" s="148">
        <v>74.8590615155032</v>
      </c>
      <c r="AO19" s="149">
        <v>82.214806831371206</v>
      </c>
      <c r="AP19" s="150">
        <v>78.536934173437203</v>
      </c>
      <c r="AQ19" s="140"/>
      <c r="AR19" s="151">
        <v>55.390536442352698</v>
      </c>
      <c r="AS19" s="145"/>
      <c r="AT19" s="146">
        <v>-5.4409756698436098</v>
      </c>
      <c r="AU19" s="140">
        <v>5.3312560601219401</v>
      </c>
      <c r="AV19" s="140">
        <v>6.4014730310575798</v>
      </c>
      <c r="AW19" s="140">
        <v>0.50918656057683298</v>
      </c>
      <c r="AX19" s="140">
        <v>1.8063708948452399</v>
      </c>
      <c r="AY19" s="147">
        <v>1.66416697979479</v>
      </c>
      <c r="AZ19" s="140"/>
      <c r="BA19" s="148">
        <v>-6.9414618162460204</v>
      </c>
      <c r="BB19" s="149">
        <v>-5.3070008374068802</v>
      </c>
      <c r="BC19" s="150">
        <v>-6.0930621970599104</v>
      </c>
      <c r="BD19" s="140"/>
      <c r="BE19" s="151">
        <v>-1.6307577206997199</v>
      </c>
    </row>
    <row r="20" spans="1:57" x14ac:dyDescent="0.25">
      <c r="A20" s="41" t="s">
        <v>31</v>
      </c>
      <c r="B20" s="44" t="str">
        <f t="shared" si="0"/>
        <v>Norfolk/Portsmouth, VA</v>
      </c>
      <c r="C20" s="12"/>
      <c r="D20" s="28" t="s">
        <v>16</v>
      </c>
      <c r="E20" s="31" t="s">
        <v>17</v>
      </c>
      <c r="F20" s="12"/>
      <c r="G20" s="146">
        <v>58.320154630117699</v>
      </c>
      <c r="H20" s="140">
        <v>70.637849235635201</v>
      </c>
      <c r="I20" s="140">
        <v>72.043577578632906</v>
      </c>
      <c r="J20" s="140">
        <v>69.5308381655245</v>
      </c>
      <c r="K20" s="140">
        <v>70.163415919873401</v>
      </c>
      <c r="L20" s="147">
        <v>68.139167105956702</v>
      </c>
      <c r="M20" s="140"/>
      <c r="N20" s="148">
        <v>75.593041644702097</v>
      </c>
      <c r="O20" s="149">
        <v>79.335793357933497</v>
      </c>
      <c r="P20" s="150">
        <v>77.464417501317797</v>
      </c>
      <c r="Q20" s="140"/>
      <c r="R20" s="151">
        <v>70.803524361774194</v>
      </c>
      <c r="S20" s="145"/>
      <c r="T20" s="146">
        <v>-2.07102724594457</v>
      </c>
      <c r="U20" s="140">
        <v>17.159977930474799</v>
      </c>
      <c r="V20" s="140">
        <v>16.834638781312002</v>
      </c>
      <c r="W20" s="140">
        <v>13.3087763745829</v>
      </c>
      <c r="X20" s="140">
        <v>11.840760204023599</v>
      </c>
      <c r="Y20" s="147">
        <v>11.481571858330801</v>
      </c>
      <c r="Z20" s="140"/>
      <c r="AA20" s="148">
        <v>0.267851227957704</v>
      </c>
      <c r="AB20" s="149">
        <v>-5.4980468146390002</v>
      </c>
      <c r="AC20" s="150">
        <v>-2.7699787832327898</v>
      </c>
      <c r="AD20" s="140"/>
      <c r="AE20" s="151">
        <v>6.5974349045002096</v>
      </c>
      <c r="AF20" s="35"/>
      <c r="AG20" s="146">
        <v>55.813238459173299</v>
      </c>
      <c r="AH20" s="140">
        <v>64.411842220855604</v>
      </c>
      <c r="AI20" s="140">
        <v>68.738469647720194</v>
      </c>
      <c r="AJ20" s="140">
        <v>68.334358253535896</v>
      </c>
      <c r="AK20" s="140">
        <v>69.261178951067293</v>
      </c>
      <c r="AL20" s="147">
        <v>65.311734061898704</v>
      </c>
      <c r="AM20" s="140"/>
      <c r="AN20" s="148">
        <v>76.693314591935305</v>
      </c>
      <c r="AO20" s="149">
        <v>80.1897566546604</v>
      </c>
      <c r="AP20" s="150">
        <v>78.441535623297895</v>
      </c>
      <c r="AQ20" s="140"/>
      <c r="AR20" s="151">
        <v>69.063082396792197</v>
      </c>
      <c r="AS20" s="145"/>
      <c r="AT20" s="146">
        <v>0.42587604783340599</v>
      </c>
      <c r="AU20" s="140">
        <v>13.028676864419401</v>
      </c>
      <c r="AV20" s="140">
        <v>15.996486118170001</v>
      </c>
      <c r="AW20" s="140">
        <v>13.0510110081762</v>
      </c>
      <c r="AX20" s="140">
        <v>11.9712552010861</v>
      </c>
      <c r="AY20" s="147">
        <v>11.0273132264995</v>
      </c>
      <c r="AZ20" s="140"/>
      <c r="BA20" s="148">
        <v>5.2042357498390803</v>
      </c>
      <c r="BB20" s="149">
        <v>1.3945714526561801</v>
      </c>
      <c r="BC20" s="150">
        <v>3.2218576674820398</v>
      </c>
      <c r="BD20" s="140"/>
      <c r="BE20" s="151">
        <v>8.3680223130099094</v>
      </c>
    </row>
    <row r="21" spans="1:57" x14ac:dyDescent="0.25">
      <c r="A21" s="42" t="s">
        <v>32</v>
      </c>
      <c r="B21" s="44" t="str">
        <f t="shared" si="0"/>
        <v>Newport News/Hampton, VA</v>
      </c>
      <c r="C21" s="12"/>
      <c r="D21" s="28" t="s">
        <v>16</v>
      </c>
      <c r="E21" s="31" t="s">
        <v>17</v>
      </c>
      <c r="F21" s="13"/>
      <c r="G21" s="146">
        <v>49.985815602836801</v>
      </c>
      <c r="H21" s="140">
        <v>58.070921985815602</v>
      </c>
      <c r="I21" s="140">
        <v>60.581560283687899</v>
      </c>
      <c r="J21" s="140">
        <v>64.1985815602836</v>
      </c>
      <c r="K21" s="140">
        <v>73.262411347517698</v>
      </c>
      <c r="L21" s="147">
        <v>61.219858156028302</v>
      </c>
      <c r="M21" s="140"/>
      <c r="N21" s="148">
        <v>78.510638297872305</v>
      </c>
      <c r="O21" s="149">
        <v>80.836879432624102</v>
      </c>
      <c r="P21" s="150">
        <v>79.673758865248203</v>
      </c>
      <c r="Q21" s="140"/>
      <c r="R21" s="151">
        <v>66.492401215805401</v>
      </c>
      <c r="S21" s="145"/>
      <c r="T21" s="146">
        <v>-12.7754324414968</v>
      </c>
      <c r="U21" s="140">
        <v>-4.6180708095948804</v>
      </c>
      <c r="V21" s="140">
        <v>-1.5497263363078999</v>
      </c>
      <c r="W21" s="140">
        <v>1.2240722230155301</v>
      </c>
      <c r="X21" s="140">
        <v>13.9601578409412</v>
      </c>
      <c r="Y21" s="147">
        <v>-0.43438243407606902</v>
      </c>
      <c r="Z21" s="140"/>
      <c r="AA21" s="148">
        <v>8.5837870336350495</v>
      </c>
      <c r="AB21" s="149">
        <v>2.61857461115539</v>
      </c>
      <c r="AC21" s="150">
        <v>5.4734508794645897</v>
      </c>
      <c r="AD21" s="140"/>
      <c r="AE21" s="151">
        <v>1.51222633936683</v>
      </c>
      <c r="AF21" s="35"/>
      <c r="AG21" s="146">
        <v>50.560283687943198</v>
      </c>
      <c r="AH21" s="140">
        <v>57.223404255319103</v>
      </c>
      <c r="AI21" s="140">
        <v>59.439716312056703</v>
      </c>
      <c r="AJ21" s="140">
        <v>61.347517730496399</v>
      </c>
      <c r="AK21" s="140">
        <v>63.723404255319103</v>
      </c>
      <c r="AL21" s="147">
        <v>58.4588652482269</v>
      </c>
      <c r="AM21" s="140"/>
      <c r="AN21" s="148">
        <v>72.539007092198503</v>
      </c>
      <c r="AO21" s="149">
        <v>76.301418439716301</v>
      </c>
      <c r="AP21" s="150">
        <v>74.420212765957402</v>
      </c>
      <c r="AQ21" s="140"/>
      <c r="AR21" s="151">
        <v>63.019250253292803</v>
      </c>
      <c r="AS21" s="145"/>
      <c r="AT21" s="146">
        <v>-4.4897133656863799</v>
      </c>
      <c r="AU21" s="140">
        <v>2.81977136812985</v>
      </c>
      <c r="AV21" s="140">
        <v>3.21678363224536</v>
      </c>
      <c r="AW21" s="140">
        <v>4.6158492534572897</v>
      </c>
      <c r="AX21" s="140">
        <v>7.3236282194848803</v>
      </c>
      <c r="AY21" s="147">
        <v>2.8502451995765199</v>
      </c>
      <c r="AZ21" s="140"/>
      <c r="BA21" s="148">
        <v>2.0774527275263202</v>
      </c>
      <c r="BB21" s="149">
        <v>-0.55524068917376501</v>
      </c>
      <c r="BC21" s="150">
        <v>0.710651064340445</v>
      </c>
      <c r="BD21" s="140"/>
      <c r="BE21" s="151">
        <v>2.1182487333071802</v>
      </c>
    </row>
    <row r="22" spans="1:57" x14ac:dyDescent="0.25">
      <c r="A22" s="43" t="s">
        <v>33</v>
      </c>
      <c r="B22" s="44" t="str">
        <f t="shared" si="0"/>
        <v>Chesapeake/Suffolk, VA</v>
      </c>
      <c r="C22" s="12"/>
      <c r="D22" s="29" t="s">
        <v>16</v>
      </c>
      <c r="E22" s="32" t="s">
        <v>17</v>
      </c>
      <c r="F22" s="12"/>
      <c r="G22" s="152">
        <v>65.205240174672397</v>
      </c>
      <c r="H22" s="153">
        <v>79.965065502183407</v>
      </c>
      <c r="I22" s="153">
        <v>83.301310043668096</v>
      </c>
      <c r="J22" s="153">
        <v>83.475982532751004</v>
      </c>
      <c r="K22" s="153">
        <v>79.545851528384205</v>
      </c>
      <c r="L22" s="154">
        <v>78.298689956331799</v>
      </c>
      <c r="M22" s="140"/>
      <c r="N22" s="155">
        <v>84.663755458515197</v>
      </c>
      <c r="O22" s="156">
        <v>87.580786026200798</v>
      </c>
      <c r="P22" s="157">
        <v>86.122270742357998</v>
      </c>
      <c r="Q22" s="140"/>
      <c r="R22" s="158">
        <v>80.533998752339301</v>
      </c>
      <c r="S22" s="145"/>
      <c r="T22" s="152">
        <v>-10.9918931807343</v>
      </c>
      <c r="U22" s="153">
        <v>7.3639774859287002</v>
      </c>
      <c r="V22" s="153">
        <v>9.5566276131403605</v>
      </c>
      <c r="W22" s="153">
        <v>8.9851767388825508</v>
      </c>
      <c r="X22" s="153">
        <v>5.8577405857740503</v>
      </c>
      <c r="Y22" s="154">
        <v>4.2562098799888304</v>
      </c>
      <c r="Z22" s="140"/>
      <c r="AA22" s="155">
        <v>0.26892842366570102</v>
      </c>
      <c r="AB22" s="156">
        <v>-0.69320657555951604</v>
      </c>
      <c r="AC22" s="157">
        <v>-0.222604472326216</v>
      </c>
      <c r="AD22" s="140"/>
      <c r="AE22" s="158">
        <v>2.8456709473885402</v>
      </c>
      <c r="AF22" s="36"/>
      <c r="AG22" s="152">
        <v>62.165938864628799</v>
      </c>
      <c r="AH22" s="153">
        <v>74.292576419213901</v>
      </c>
      <c r="AI22" s="153">
        <v>77.873362445414799</v>
      </c>
      <c r="AJ22" s="153">
        <v>77.703056768558895</v>
      </c>
      <c r="AK22" s="153">
        <v>75.078602620087295</v>
      </c>
      <c r="AL22" s="154">
        <v>73.422707423580704</v>
      </c>
      <c r="AM22" s="140"/>
      <c r="AN22" s="155">
        <v>81.532751091703005</v>
      </c>
      <c r="AO22" s="156">
        <v>85.340611353711694</v>
      </c>
      <c r="AP22" s="157">
        <v>83.436681222707406</v>
      </c>
      <c r="AQ22" s="140"/>
      <c r="AR22" s="158">
        <v>76.283842794759806</v>
      </c>
      <c r="AS22" s="96"/>
      <c r="AT22" s="152">
        <v>-2.6797921793819999</v>
      </c>
      <c r="AU22" s="153">
        <v>5.1028603200098797</v>
      </c>
      <c r="AV22" s="153">
        <v>6.1677680538191302</v>
      </c>
      <c r="AW22" s="153">
        <v>2.9447497830488798</v>
      </c>
      <c r="AX22" s="153">
        <v>0.76188243567953995</v>
      </c>
      <c r="AY22" s="154">
        <v>2.5732064421669101</v>
      </c>
      <c r="AZ22" s="140"/>
      <c r="BA22" s="155">
        <v>0.89160272344104596</v>
      </c>
      <c r="BB22" s="156">
        <v>2.05754869705989</v>
      </c>
      <c r="BC22" s="157">
        <v>1.4845306068251201</v>
      </c>
      <c r="BD22" s="140"/>
      <c r="BE22" s="158">
        <v>2.2304894871044598</v>
      </c>
    </row>
    <row r="23" spans="1:57" x14ac:dyDescent="0.25">
      <c r="A23" s="22" t="s">
        <v>43</v>
      </c>
      <c r="B23" s="44" t="str">
        <f t="shared" si="0"/>
        <v>Richmond CBD/Airport, VA</v>
      </c>
      <c r="C23" s="10"/>
      <c r="D23" s="27" t="s">
        <v>16</v>
      </c>
      <c r="E23" s="30" t="s">
        <v>17</v>
      </c>
      <c r="F23" s="3"/>
      <c r="G23" s="137">
        <v>46.986564299424103</v>
      </c>
      <c r="H23" s="138">
        <v>55.0287907869481</v>
      </c>
      <c r="I23" s="138">
        <v>66.1612284069097</v>
      </c>
      <c r="J23" s="138">
        <v>60</v>
      </c>
      <c r="K23" s="138">
        <v>77.619961612284001</v>
      </c>
      <c r="L23" s="139">
        <v>61.159309021113202</v>
      </c>
      <c r="M23" s="140"/>
      <c r="N23" s="141">
        <v>89.174664107485597</v>
      </c>
      <c r="O23" s="142">
        <v>91.190019193857907</v>
      </c>
      <c r="P23" s="143">
        <v>90.182341650671702</v>
      </c>
      <c r="Q23" s="140"/>
      <c r="R23" s="144">
        <v>69.451604058129902</v>
      </c>
      <c r="S23" s="145"/>
      <c r="T23" s="137">
        <v>24.3387557025404</v>
      </c>
      <c r="U23" s="138">
        <v>39.128400100845901</v>
      </c>
      <c r="V23" s="138">
        <v>59.185364333048398</v>
      </c>
      <c r="W23" s="138">
        <v>35.752895752895697</v>
      </c>
      <c r="X23" s="138">
        <v>39.430407882556601</v>
      </c>
      <c r="Y23" s="139">
        <v>39.7790759998922</v>
      </c>
      <c r="Z23" s="140"/>
      <c r="AA23" s="141">
        <v>21.244438902521001</v>
      </c>
      <c r="AB23" s="142">
        <v>12.684198975727901</v>
      </c>
      <c r="AC23" s="143">
        <v>16.759953324080701</v>
      </c>
      <c r="AD23" s="140"/>
      <c r="AE23" s="144">
        <v>30.252187890172301</v>
      </c>
      <c r="AF23" s="33"/>
      <c r="AG23" s="137">
        <v>48.800383877159298</v>
      </c>
      <c r="AH23" s="138">
        <v>59.769673704414501</v>
      </c>
      <c r="AI23" s="138">
        <v>64.289827255278297</v>
      </c>
      <c r="AJ23" s="138">
        <v>63.171785028790701</v>
      </c>
      <c r="AK23" s="138">
        <v>70.182341650671702</v>
      </c>
      <c r="AL23" s="139">
        <v>61.242802303262899</v>
      </c>
      <c r="AM23" s="140"/>
      <c r="AN23" s="141">
        <v>83.339731285988407</v>
      </c>
      <c r="AO23" s="142">
        <v>86.9193857965451</v>
      </c>
      <c r="AP23" s="143">
        <v>85.129558541266704</v>
      </c>
      <c r="AQ23" s="140"/>
      <c r="AR23" s="144">
        <v>68.067589799835403</v>
      </c>
      <c r="AS23" s="145"/>
      <c r="AT23" s="137">
        <v>35.063688710521703</v>
      </c>
      <c r="AU23" s="138">
        <v>54.351944726200202</v>
      </c>
      <c r="AV23" s="138">
        <v>53.318810284575001</v>
      </c>
      <c r="AW23" s="138">
        <v>42.242712879429</v>
      </c>
      <c r="AX23" s="138">
        <v>35.1375209440098</v>
      </c>
      <c r="AY23" s="139">
        <v>43.6739824422921</v>
      </c>
      <c r="AZ23" s="140"/>
      <c r="BA23" s="141">
        <v>23.092835623413301</v>
      </c>
      <c r="BB23" s="142">
        <v>14.933644400395799</v>
      </c>
      <c r="BC23" s="143">
        <v>18.787787610316101</v>
      </c>
      <c r="BD23" s="140"/>
      <c r="BE23" s="144">
        <v>33.667729469426902</v>
      </c>
    </row>
    <row r="24" spans="1:57" x14ac:dyDescent="0.25">
      <c r="A24" s="23" t="s">
        <v>44</v>
      </c>
      <c r="B24" s="44" t="str">
        <f t="shared" si="0"/>
        <v>Richmond North/Glen Allen, VA</v>
      </c>
      <c r="C24" s="11"/>
      <c r="D24" s="28" t="s">
        <v>16</v>
      </c>
      <c r="E24" s="31" t="s">
        <v>17</v>
      </c>
      <c r="F24" s="12"/>
      <c r="G24" s="146">
        <v>48.303715670436098</v>
      </c>
      <c r="H24" s="140">
        <v>57.975228863758701</v>
      </c>
      <c r="I24" s="140">
        <v>62.81098546042</v>
      </c>
      <c r="J24" s="140">
        <v>63.844911147011302</v>
      </c>
      <c r="K24" s="140">
        <v>79.795368874528805</v>
      </c>
      <c r="L24" s="147">
        <v>62.546042003231001</v>
      </c>
      <c r="M24" s="140"/>
      <c r="N24" s="148">
        <v>89.940764674205695</v>
      </c>
      <c r="O24" s="149">
        <v>90.737749057619794</v>
      </c>
      <c r="P24" s="150">
        <v>90.339256865912702</v>
      </c>
      <c r="Q24" s="140"/>
      <c r="R24" s="151">
        <v>70.486960535425794</v>
      </c>
      <c r="S24" s="145"/>
      <c r="T24" s="146">
        <v>5.9630732854300801</v>
      </c>
      <c r="U24" s="140">
        <v>12.964663560744899</v>
      </c>
      <c r="V24" s="140">
        <v>15.026255762841201</v>
      </c>
      <c r="W24" s="140">
        <v>15.7514488189391</v>
      </c>
      <c r="X24" s="140">
        <v>15.190879146523001</v>
      </c>
      <c r="Y24" s="147">
        <v>13.33187809789</v>
      </c>
      <c r="Z24" s="140"/>
      <c r="AA24" s="148">
        <v>5.5521830409665904</v>
      </c>
      <c r="AB24" s="149">
        <v>2.9016998560328799</v>
      </c>
      <c r="AC24" s="150">
        <v>4.20424660026341</v>
      </c>
      <c r="AD24" s="140"/>
      <c r="AE24" s="151">
        <v>9.8096861788058902</v>
      </c>
      <c r="AF24" s="34"/>
      <c r="AG24" s="146">
        <v>48.435642494326103</v>
      </c>
      <c r="AH24" s="140">
        <v>57.827191181238497</v>
      </c>
      <c r="AI24" s="140">
        <v>62.598276790522299</v>
      </c>
      <c r="AJ24" s="140">
        <v>63.021001615508801</v>
      </c>
      <c r="AK24" s="140">
        <v>67.296715131933198</v>
      </c>
      <c r="AL24" s="147">
        <v>59.8450205992105</v>
      </c>
      <c r="AM24" s="140"/>
      <c r="AN24" s="148">
        <v>84.429186860527693</v>
      </c>
      <c r="AO24" s="149">
        <v>85.592353257942904</v>
      </c>
      <c r="AP24" s="150">
        <v>85.010770059235298</v>
      </c>
      <c r="AQ24" s="140"/>
      <c r="AR24" s="151">
        <v>67.042321849347701</v>
      </c>
      <c r="AS24" s="145"/>
      <c r="AT24" s="146">
        <v>4.9640600614353598</v>
      </c>
      <c r="AU24" s="140">
        <v>12.8183788013366</v>
      </c>
      <c r="AV24" s="140">
        <v>13.9327080746231</v>
      </c>
      <c r="AW24" s="140">
        <v>11.695350416324001</v>
      </c>
      <c r="AX24" s="140">
        <v>6.2620599810004496</v>
      </c>
      <c r="AY24" s="147">
        <v>9.9695311820068202</v>
      </c>
      <c r="AZ24" s="140"/>
      <c r="BA24" s="148">
        <v>5.58547019860075</v>
      </c>
      <c r="BB24" s="149">
        <v>1.9801819580381901</v>
      </c>
      <c r="BC24" s="150">
        <v>3.7391880311783101</v>
      </c>
      <c r="BD24" s="140"/>
      <c r="BE24" s="151">
        <v>7.63886556954537</v>
      </c>
    </row>
    <row r="25" spans="1:57" x14ac:dyDescent="0.25">
      <c r="A25" s="24" t="s">
        <v>45</v>
      </c>
      <c r="B25" s="44" t="str">
        <f t="shared" si="0"/>
        <v>Richmond West/Midlothian, VA</v>
      </c>
      <c r="C25" s="12"/>
      <c r="D25" s="28" t="s">
        <v>16</v>
      </c>
      <c r="E25" s="31" t="s">
        <v>17</v>
      </c>
      <c r="F25" s="12"/>
      <c r="G25" s="146">
        <v>47.798960138648098</v>
      </c>
      <c r="H25" s="140">
        <v>56.603119584055399</v>
      </c>
      <c r="I25" s="140">
        <v>61.109185441941001</v>
      </c>
      <c r="J25" s="140">
        <v>61.663778162911598</v>
      </c>
      <c r="K25" s="140">
        <v>83.154246100519899</v>
      </c>
      <c r="L25" s="147">
        <v>62.065857885615202</v>
      </c>
      <c r="M25" s="140"/>
      <c r="N25" s="148">
        <v>91.993067590987806</v>
      </c>
      <c r="O25" s="149">
        <v>93.8648180242634</v>
      </c>
      <c r="P25" s="150">
        <v>92.928942807625603</v>
      </c>
      <c r="Q25" s="140"/>
      <c r="R25" s="151">
        <v>70.883882149046698</v>
      </c>
      <c r="S25" s="145"/>
      <c r="T25" s="146">
        <v>7.0652173913043397</v>
      </c>
      <c r="U25" s="140">
        <v>5.9701492537313401</v>
      </c>
      <c r="V25" s="140">
        <v>4.5670225385527798</v>
      </c>
      <c r="W25" s="140">
        <v>7.0397111913357397</v>
      </c>
      <c r="X25" s="140">
        <v>8.7488667271078793</v>
      </c>
      <c r="Y25" s="147">
        <v>6.7994751282357102</v>
      </c>
      <c r="Z25" s="140"/>
      <c r="AA25" s="148">
        <v>0.91254752851710996</v>
      </c>
      <c r="AB25" s="149">
        <v>2.4593265228906498</v>
      </c>
      <c r="AC25" s="150">
        <v>1.68784373222074</v>
      </c>
      <c r="AD25" s="140"/>
      <c r="AE25" s="151">
        <v>4.82571763327475</v>
      </c>
      <c r="AF25" s="35"/>
      <c r="AG25" s="146">
        <v>49.783362218370797</v>
      </c>
      <c r="AH25" s="140">
        <v>59.341421143847398</v>
      </c>
      <c r="AI25" s="140">
        <v>61.421143847487002</v>
      </c>
      <c r="AJ25" s="140">
        <v>61.1698440207972</v>
      </c>
      <c r="AK25" s="140">
        <v>70.667244367417595</v>
      </c>
      <c r="AL25" s="147">
        <v>60.476603119583999</v>
      </c>
      <c r="AM25" s="140"/>
      <c r="AN25" s="148">
        <v>86.655112651646405</v>
      </c>
      <c r="AO25" s="149">
        <v>90.502599653379505</v>
      </c>
      <c r="AP25" s="150">
        <v>88.578856152512898</v>
      </c>
      <c r="AQ25" s="140"/>
      <c r="AR25" s="151">
        <v>68.505818271849407</v>
      </c>
      <c r="AS25" s="145"/>
      <c r="AT25" s="146">
        <v>11.6618075801749</v>
      </c>
      <c r="AU25" s="140">
        <v>14.4002672903441</v>
      </c>
      <c r="AV25" s="140">
        <v>10.6117353308364</v>
      </c>
      <c r="AW25" s="140">
        <v>8.7673343605546901</v>
      </c>
      <c r="AX25" s="140">
        <v>8.8349125850793992</v>
      </c>
      <c r="AY25" s="147">
        <v>10.700463168580599</v>
      </c>
      <c r="AZ25" s="140"/>
      <c r="BA25" s="148">
        <v>5.2299273913500901</v>
      </c>
      <c r="BB25" s="149">
        <v>4.6912590216519598</v>
      </c>
      <c r="BC25" s="150">
        <v>4.9540530828071203</v>
      </c>
      <c r="BD25" s="140"/>
      <c r="BE25" s="151">
        <v>8.5057155742044195</v>
      </c>
    </row>
    <row r="26" spans="1:57" x14ac:dyDescent="0.25">
      <c r="A26" s="24" t="s">
        <v>46</v>
      </c>
      <c r="B26" s="44" t="str">
        <f t="shared" si="0"/>
        <v>Petersburg/Chester, VA</v>
      </c>
      <c r="C26" s="12"/>
      <c r="D26" s="28" t="s">
        <v>16</v>
      </c>
      <c r="E26" s="31" t="s">
        <v>17</v>
      </c>
      <c r="F26" s="12"/>
      <c r="G26" s="146">
        <v>59.607538371867101</v>
      </c>
      <c r="H26" s="140">
        <v>66.465902467456701</v>
      </c>
      <c r="I26" s="140">
        <v>68.253351466873895</v>
      </c>
      <c r="J26" s="140">
        <v>68.2922090538177</v>
      </c>
      <c r="K26" s="140">
        <v>74.878570040800398</v>
      </c>
      <c r="L26" s="147">
        <v>67.499514280163197</v>
      </c>
      <c r="M26" s="140"/>
      <c r="N26" s="148">
        <v>79.949485136972896</v>
      </c>
      <c r="O26" s="149">
        <v>83.6409558966388</v>
      </c>
      <c r="P26" s="150">
        <v>81.795220516805898</v>
      </c>
      <c r="Q26" s="140"/>
      <c r="R26" s="151">
        <v>71.584001776346796</v>
      </c>
      <c r="S26" s="145"/>
      <c r="T26" s="146">
        <v>-7.9759350697013103</v>
      </c>
      <c r="U26" s="140">
        <v>-9.1028979607178293</v>
      </c>
      <c r="V26" s="140">
        <v>-8.9411028675597706</v>
      </c>
      <c r="W26" s="140">
        <v>-8.2060532294827695</v>
      </c>
      <c r="X26" s="140">
        <v>0.91717052491341</v>
      </c>
      <c r="Y26" s="147">
        <v>-6.6258579537679498</v>
      </c>
      <c r="Z26" s="140"/>
      <c r="AA26" s="148">
        <v>-4.0032378223762004</v>
      </c>
      <c r="AB26" s="149">
        <v>-1.10860832856767</v>
      </c>
      <c r="AC26" s="150">
        <v>-2.5447568489379502</v>
      </c>
      <c r="AD26" s="140"/>
      <c r="AE26" s="151">
        <v>-5.3315992468420799</v>
      </c>
      <c r="AF26" s="35"/>
      <c r="AG26" s="146">
        <v>60.350689722168198</v>
      </c>
      <c r="AH26" s="140">
        <v>67.908490382747203</v>
      </c>
      <c r="AI26" s="140">
        <v>68.870215659607496</v>
      </c>
      <c r="AJ26" s="140">
        <v>68.962502428599095</v>
      </c>
      <c r="AK26" s="140">
        <v>68.214493879930004</v>
      </c>
      <c r="AL26" s="147">
        <v>66.861278414610396</v>
      </c>
      <c r="AM26" s="140"/>
      <c r="AN26" s="148">
        <v>74.645424519137293</v>
      </c>
      <c r="AO26" s="149">
        <v>78.647755974353899</v>
      </c>
      <c r="AP26" s="150">
        <v>76.646590246745603</v>
      </c>
      <c r="AQ26" s="140"/>
      <c r="AR26" s="151">
        <v>69.657081795220506</v>
      </c>
      <c r="AS26" s="145"/>
      <c r="AT26" s="146">
        <v>-0.85914026166026802</v>
      </c>
      <c r="AU26" s="140">
        <v>-0.94951664312456996</v>
      </c>
      <c r="AV26" s="140">
        <v>-1.99614051727523</v>
      </c>
      <c r="AW26" s="140">
        <v>-2.45253302638221</v>
      </c>
      <c r="AX26" s="140">
        <v>-0.94219319106865695</v>
      </c>
      <c r="AY26" s="147">
        <v>-1.4618031263878399</v>
      </c>
      <c r="AZ26" s="140"/>
      <c r="BA26" s="148">
        <v>7.22232151052868E-2</v>
      </c>
      <c r="BB26" s="149">
        <v>1.0904890800391001</v>
      </c>
      <c r="BC26" s="150">
        <v>0.59207333422672503</v>
      </c>
      <c r="BD26" s="140"/>
      <c r="BE26" s="151">
        <v>-0.82519610104929098</v>
      </c>
    </row>
    <row r="27" spans="1:57" x14ac:dyDescent="0.25">
      <c r="A27" s="99" t="s">
        <v>100</v>
      </c>
      <c r="B27" s="45" t="s">
        <v>71</v>
      </c>
      <c r="C27" s="12"/>
      <c r="D27" s="28" t="s">
        <v>16</v>
      </c>
      <c r="E27" s="31" t="s">
        <v>17</v>
      </c>
      <c r="F27" s="12"/>
      <c r="G27" s="146">
        <v>41.620491374803898</v>
      </c>
      <c r="H27" s="140">
        <v>52.415054887610999</v>
      </c>
      <c r="I27" s="140">
        <v>52.770517511761597</v>
      </c>
      <c r="J27" s="140">
        <v>53.084161003659098</v>
      </c>
      <c r="K27" s="140">
        <v>53.136434918975397</v>
      </c>
      <c r="L27" s="147">
        <v>50.605331939362202</v>
      </c>
      <c r="M27" s="140"/>
      <c r="N27" s="148">
        <v>64.5269210663878</v>
      </c>
      <c r="O27" s="149">
        <v>66.790381599581806</v>
      </c>
      <c r="P27" s="150">
        <v>65.658651332984803</v>
      </c>
      <c r="Q27" s="140"/>
      <c r="R27" s="151">
        <v>54.906280337540103</v>
      </c>
      <c r="S27" s="145"/>
      <c r="T27" s="146">
        <v>3.5882915512430502</v>
      </c>
      <c r="U27" s="140">
        <v>4.8079375861834102</v>
      </c>
      <c r="V27" s="140">
        <v>-0.836320302883232</v>
      </c>
      <c r="W27" s="140">
        <v>-0.99474094918251399</v>
      </c>
      <c r="X27" s="140">
        <v>2.3641071266416098</v>
      </c>
      <c r="Y27" s="147">
        <v>1.6450259528194899</v>
      </c>
      <c r="Z27" s="140"/>
      <c r="AA27" s="148">
        <v>1.2930696158789401</v>
      </c>
      <c r="AB27" s="149">
        <v>1.73789859702673</v>
      </c>
      <c r="AC27" s="150">
        <v>1.51883059972829</v>
      </c>
      <c r="AD27" s="140"/>
      <c r="AE27" s="151">
        <v>1.60187400882843</v>
      </c>
      <c r="AF27" s="35"/>
      <c r="AG27" s="146">
        <v>38.561363993504699</v>
      </c>
      <c r="AH27" s="140">
        <v>49.038814100885197</v>
      </c>
      <c r="AI27" s="140">
        <v>50.595922634605301</v>
      </c>
      <c r="AJ27" s="140">
        <v>50.636434918975397</v>
      </c>
      <c r="AK27" s="140">
        <v>50.184265551489801</v>
      </c>
      <c r="AL27" s="147">
        <v>47.806627464110797</v>
      </c>
      <c r="AM27" s="140"/>
      <c r="AN27" s="148">
        <v>57.698640878201701</v>
      </c>
      <c r="AO27" s="149">
        <v>58.554626241505403</v>
      </c>
      <c r="AP27" s="150">
        <v>58.126633559853602</v>
      </c>
      <c r="AQ27" s="140"/>
      <c r="AR27" s="151">
        <v>50.756919122481897</v>
      </c>
      <c r="AS27" s="145"/>
      <c r="AT27" s="146">
        <v>6.9885065302057603</v>
      </c>
      <c r="AU27" s="140">
        <v>7.05720515049242</v>
      </c>
      <c r="AV27" s="140">
        <v>3.8495756261997198</v>
      </c>
      <c r="AW27" s="140">
        <v>3.0168363086019601</v>
      </c>
      <c r="AX27" s="140">
        <v>8.6373576983072393</v>
      </c>
      <c r="AY27" s="147">
        <v>5.7969052613237499</v>
      </c>
      <c r="AZ27" s="140"/>
      <c r="BA27" s="148">
        <v>7.2378206011425599</v>
      </c>
      <c r="BB27" s="149">
        <v>1.87614298741028</v>
      </c>
      <c r="BC27" s="150">
        <v>4.4685225383408804</v>
      </c>
      <c r="BD27" s="140"/>
      <c r="BE27" s="151">
        <v>5.3601804683585801</v>
      </c>
    </row>
    <row r="28" spans="1:57" x14ac:dyDescent="0.25">
      <c r="A28" s="24" t="s">
        <v>48</v>
      </c>
      <c r="B28" s="44" t="str">
        <f t="shared" si="0"/>
        <v>Roanoke, VA</v>
      </c>
      <c r="C28" s="12"/>
      <c r="D28" s="28" t="s">
        <v>16</v>
      </c>
      <c r="E28" s="31" t="s">
        <v>17</v>
      </c>
      <c r="F28" s="12"/>
      <c r="G28" s="146">
        <v>41.020793950850603</v>
      </c>
      <c r="H28" s="140">
        <v>51.108437875923599</v>
      </c>
      <c r="I28" s="140">
        <v>52.947241794122696</v>
      </c>
      <c r="J28" s="140">
        <v>54.768860628973997</v>
      </c>
      <c r="K28" s="140">
        <v>57.398178381165103</v>
      </c>
      <c r="L28" s="147">
        <v>51.4487025262072</v>
      </c>
      <c r="M28" s="140"/>
      <c r="N28" s="148">
        <v>62.897405052414499</v>
      </c>
      <c r="O28" s="149">
        <v>62.777109468980903</v>
      </c>
      <c r="P28" s="150">
        <v>62.837257260697697</v>
      </c>
      <c r="Q28" s="140"/>
      <c r="R28" s="151">
        <v>54.7025753074902</v>
      </c>
      <c r="S28" s="145"/>
      <c r="T28" s="146">
        <v>12.8268670471573</v>
      </c>
      <c r="U28" s="140">
        <v>17.746610090351499</v>
      </c>
      <c r="V28" s="140">
        <v>13.8812720314864</v>
      </c>
      <c r="W28" s="140">
        <v>17.534672079849901</v>
      </c>
      <c r="X28" s="140">
        <v>27.8190980889038</v>
      </c>
      <c r="Y28" s="147">
        <v>18.1316947925893</v>
      </c>
      <c r="Z28" s="140"/>
      <c r="AA28" s="148">
        <v>18.244646034909699</v>
      </c>
      <c r="AB28" s="149">
        <v>8.5485343819603692</v>
      </c>
      <c r="AC28" s="150">
        <v>13.193953054154299</v>
      </c>
      <c r="AD28" s="140"/>
      <c r="AE28" s="151">
        <v>16.464296489320699</v>
      </c>
      <c r="AF28" s="35"/>
      <c r="AG28" s="146">
        <v>39.285100532737502</v>
      </c>
      <c r="AH28" s="140">
        <v>49.5317064787764</v>
      </c>
      <c r="AI28" s="140">
        <v>52.040728647533903</v>
      </c>
      <c r="AJ28" s="140">
        <v>53.626052586355001</v>
      </c>
      <c r="AK28" s="140">
        <v>52.865612648221301</v>
      </c>
      <c r="AL28" s="147">
        <v>49.469840178724802</v>
      </c>
      <c r="AM28" s="140"/>
      <c r="AN28" s="148">
        <v>63.675030073895797</v>
      </c>
      <c r="AO28" s="149">
        <v>62.953256573294297</v>
      </c>
      <c r="AP28" s="150">
        <v>63.314143323595097</v>
      </c>
      <c r="AQ28" s="140"/>
      <c r="AR28" s="151">
        <v>53.425355362973498</v>
      </c>
      <c r="AS28" s="145"/>
      <c r="AT28" s="146">
        <v>17.989099425544499</v>
      </c>
      <c r="AU28" s="140">
        <v>21.2278998874237</v>
      </c>
      <c r="AV28" s="140">
        <v>18.6191297773792</v>
      </c>
      <c r="AW28" s="140">
        <v>20.5429542843086</v>
      </c>
      <c r="AX28" s="140">
        <v>22.620411411069099</v>
      </c>
      <c r="AY28" s="147">
        <v>20.2906392501806</v>
      </c>
      <c r="AZ28" s="140"/>
      <c r="BA28" s="148">
        <v>21.8648655704744</v>
      </c>
      <c r="BB28" s="149">
        <v>11.5794887687456</v>
      </c>
      <c r="BC28" s="150">
        <v>16.524857771984902</v>
      </c>
      <c r="BD28" s="140"/>
      <c r="BE28" s="151">
        <v>18.9885908569814</v>
      </c>
    </row>
    <row r="29" spans="1:57" x14ac:dyDescent="0.25">
      <c r="A29" s="24" t="s">
        <v>49</v>
      </c>
      <c r="B29" s="44" t="str">
        <f t="shared" si="0"/>
        <v>Charlottesville, VA</v>
      </c>
      <c r="C29" s="12"/>
      <c r="D29" s="28" t="s">
        <v>16</v>
      </c>
      <c r="E29" s="31" t="s">
        <v>17</v>
      </c>
      <c r="F29" s="12"/>
      <c r="G29" s="146">
        <v>59.4449853943524</v>
      </c>
      <c r="H29" s="140">
        <v>64.946445959104096</v>
      </c>
      <c r="I29" s="140">
        <v>73.344693281402101</v>
      </c>
      <c r="J29" s="140">
        <v>67.9649464459591</v>
      </c>
      <c r="K29" s="140">
        <v>75.170399221032099</v>
      </c>
      <c r="L29" s="147">
        <v>68.174294060370002</v>
      </c>
      <c r="M29" s="140"/>
      <c r="N29" s="148">
        <v>92.0399221032132</v>
      </c>
      <c r="O29" s="149">
        <v>84.420642648490698</v>
      </c>
      <c r="P29" s="150">
        <v>88.2302823758519</v>
      </c>
      <c r="Q29" s="140"/>
      <c r="R29" s="151">
        <v>73.904576436222001</v>
      </c>
      <c r="S29" s="145"/>
      <c r="T29" s="146">
        <v>-8.0730103165453002</v>
      </c>
      <c r="U29" s="140">
        <v>-8.6108998245727797</v>
      </c>
      <c r="V29" s="140">
        <v>1.24727466118346</v>
      </c>
      <c r="W29" s="140">
        <v>-2.0299418558248599</v>
      </c>
      <c r="X29" s="140">
        <v>0.43084079672172798</v>
      </c>
      <c r="Y29" s="147">
        <v>-3.2696615722534399</v>
      </c>
      <c r="Z29" s="140"/>
      <c r="AA29" s="148">
        <v>5.7438302863109199</v>
      </c>
      <c r="AB29" s="149">
        <v>-7.2378814722628499</v>
      </c>
      <c r="AC29" s="150">
        <v>-0.89165250650730898</v>
      </c>
      <c r="AD29" s="140"/>
      <c r="AE29" s="151">
        <v>-2.4714586887969698</v>
      </c>
      <c r="AF29" s="35"/>
      <c r="AG29" s="146">
        <v>55.851488186560204</v>
      </c>
      <c r="AH29" s="140">
        <v>65.001534212948698</v>
      </c>
      <c r="AI29" s="140">
        <v>67.739776046738001</v>
      </c>
      <c r="AJ29" s="140">
        <v>68.068403115871405</v>
      </c>
      <c r="AK29" s="140">
        <v>73.204722492697101</v>
      </c>
      <c r="AL29" s="147">
        <v>65.991744620570003</v>
      </c>
      <c r="AM29" s="140"/>
      <c r="AN29" s="148">
        <v>81.140457643622199</v>
      </c>
      <c r="AO29" s="149">
        <v>80.069376825705902</v>
      </c>
      <c r="AP29" s="150">
        <v>80.604917234664001</v>
      </c>
      <c r="AQ29" s="140"/>
      <c r="AR29" s="151">
        <v>70.1769063180827</v>
      </c>
      <c r="AS29" s="145"/>
      <c r="AT29" s="146">
        <v>-4.1640676953099698</v>
      </c>
      <c r="AU29" s="140">
        <v>-1.2572113864366199</v>
      </c>
      <c r="AV29" s="140">
        <v>-1.46230903810074</v>
      </c>
      <c r="AW29" s="140">
        <v>1.30550371230467</v>
      </c>
      <c r="AX29" s="140">
        <v>5.3724396097413196</v>
      </c>
      <c r="AY29" s="147">
        <v>0.13435524936808699</v>
      </c>
      <c r="AZ29" s="140"/>
      <c r="BA29" s="148">
        <v>4.2269646171345396</v>
      </c>
      <c r="BB29" s="149">
        <v>-5.1410578793688897</v>
      </c>
      <c r="BC29" s="150">
        <v>-0.64639215508888304</v>
      </c>
      <c r="BD29" s="140"/>
      <c r="BE29" s="151">
        <v>-0.109057786345209</v>
      </c>
    </row>
    <row r="30" spans="1:57" x14ac:dyDescent="0.25">
      <c r="A30" s="24" t="s">
        <v>50</v>
      </c>
      <c r="B30" s="46" t="s">
        <v>73</v>
      </c>
      <c r="C30" s="12"/>
      <c r="D30" s="28" t="s">
        <v>16</v>
      </c>
      <c r="E30" s="31" t="s">
        <v>17</v>
      </c>
      <c r="F30" s="12"/>
      <c r="G30" s="146">
        <v>44.894501771138103</v>
      </c>
      <c r="H30" s="140">
        <v>58.201139688895701</v>
      </c>
      <c r="I30" s="140">
        <v>61.6202063760973</v>
      </c>
      <c r="J30" s="140">
        <v>59.941475435083902</v>
      </c>
      <c r="K30" s="140">
        <v>59.448636993685497</v>
      </c>
      <c r="L30" s="147">
        <v>56.821192052980102</v>
      </c>
      <c r="M30" s="140"/>
      <c r="N30" s="148">
        <v>66.764207608193402</v>
      </c>
      <c r="O30" s="149">
        <v>67.826890497458805</v>
      </c>
      <c r="P30" s="150">
        <v>67.295549052826104</v>
      </c>
      <c r="Q30" s="140"/>
      <c r="R30" s="151">
        <v>59.813865481507499</v>
      </c>
      <c r="S30" s="145"/>
      <c r="T30" s="146">
        <v>26.893156894069701</v>
      </c>
      <c r="U30" s="140">
        <v>18.428830973556298</v>
      </c>
      <c r="V30" s="140">
        <v>15.2157774003818</v>
      </c>
      <c r="W30" s="140">
        <v>8.9874752588780495</v>
      </c>
      <c r="X30" s="140">
        <v>3.9492964965702999</v>
      </c>
      <c r="Y30" s="147">
        <v>13.553750137075101</v>
      </c>
      <c r="Z30" s="140"/>
      <c r="AA30" s="148">
        <v>-21.0257189123251</v>
      </c>
      <c r="AB30" s="149">
        <v>-28.9635679147821</v>
      </c>
      <c r="AC30" s="150">
        <v>-25.235896307858301</v>
      </c>
      <c r="AD30" s="140"/>
      <c r="AE30" s="151">
        <v>-2.6775128968066899</v>
      </c>
      <c r="AF30" s="35"/>
      <c r="AG30" s="146">
        <v>46.091945171723303</v>
      </c>
      <c r="AH30" s="140">
        <v>58.251193593100197</v>
      </c>
      <c r="AI30" s="140">
        <v>62.024487910056898</v>
      </c>
      <c r="AJ30" s="140">
        <v>61.554751270599098</v>
      </c>
      <c r="AK30" s="140">
        <v>58.116433081780301</v>
      </c>
      <c r="AL30" s="147">
        <v>57.207762205451999</v>
      </c>
      <c r="AM30" s="140"/>
      <c r="AN30" s="148">
        <v>63.0101647928538</v>
      </c>
      <c r="AO30" s="149">
        <v>63.5569074387802</v>
      </c>
      <c r="AP30" s="150">
        <v>63.283536115817</v>
      </c>
      <c r="AQ30" s="140"/>
      <c r="AR30" s="151">
        <v>58.943697608413402</v>
      </c>
      <c r="AS30" s="145"/>
      <c r="AT30" s="146">
        <v>26.104533360994299</v>
      </c>
      <c r="AU30" s="140">
        <v>21.3475458778092</v>
      </c>
      <c r="AV30" s="140">
        <v>21.086340939721499</v>
      </c>
      <c r="AW30" s="140">
        <v>16.931209855925601</v>
      </c>
      <c r="AX30" s="140">
        <v>6.2417993251892296</v>
      </c>
      <c r="AY30" s="147">
        <v>17.6526500108729</v>
      </c>
      <c r="AZ30" s="140"/>
      <c r="BA30" s="148">
        <v>-9.0759261710094101</v>
      </c>
      <c r="BB30" s="149">
        <v>-15.0321341780657</v>
      </c>
      <c r="BC30" s="150">
        <v>-12.167725499255599</v>
      </c>
      <c r="BD30" s="140"/>
      <c r="BE30" s="151">
        <v>6.55529841048787</v>
      </c>
    </row>
    <row r="31" spans="1:57" x14ac:dyDescent="0.25">
      <c r="A31" s="24" t="s">
        <v>51</v>
      </c>
      <c r="B31" s="44" t="str">
        <f t="shared" si="0"/>
        <v>Staunton &amp; Harrisonburg, VA</v>
      </c>
      <c r="C31" s="12"/>
      <c r="D31" s="28" t="s">
        <v>16</v>
      </c>
      <c r="E31" s="31" t="s">
        <v>17</v>
      </c>
      <c r="F31" s="12"/>
      <c r="G31" s="146">
        <v>44.160942100098097</v>
      </c>
      <c r="H31" s="140">
        <v>53.248282630029401</v>
      </c>
      <c r="I31" s="140">
        <v>55.230618253189398</v>
      </c>
      <c r="J31" s="140">
        <v>57.782139352306103</v>
      </c>
      <c r="K31" s="140">
        <v>58.135426889106903</v>
      </c>
      <c r="L31" s="147">
        <v>53.711481844946</v>
      </c>
      <c r="M31" s="140"/>
      <c r="N31" s="148">
        <v>73.091265947006804</v>
      </c>
      <c r="O31" s="149">
        <v>70.5201177625122</v>
      </c>
      <c r="P31" s="150">
        <v>71.805691854759502</v>
      </c>
      <c r="Q31" s="140"/>
      <c r="R31" s="151">
        <v>58.881256133464099</v>
      </c>
      <c r="S31" s="145"/>
      <c r="T31" s="146">
        <v>-2.4629598602168499</v>
      </c>
      <c r="U31" s="140">
        <v>-0.61675493860917296</v>
      </c>
      <c r="V31" s="140">
        <v>0.85053146306802496</v>
      </c>
      <c r="W31" s="140">
        <v>12.2139243180211</v>
      </c>
      <c r="X31" s="140">
        <v>11.5707368476189</v>
      </c>
      <c r="Y31" s="147">
        <v>4.4081516225894601</v>
      </c>
      <c r="Z31" s="140"/>
      <c r="AA31" s="148">
        <v>12.3244156130935</v>
      </c>
      <c r="AB31" s="149">
        <v>-2.1443314816444401</v>
      </c>
      <c r="AC31" s="150">
        <v>4.7210954875556999</v>
      </c>
      <c r="AD31" s="140"/>
      <c r="AE31" s="151">
        <v>4.5169776731217004</v>
      </c>
      <c r="AF31" s="35"/>
      <c r="AG31" s="146">
        <v>43.086359175662402</v>
      </c>
      <c r="AH31" s="140">
        <v>52.247301275760499</v>
      </c>
      <c r="AI31" s="140">
        <v>55.078508341511203</v>
      </c>
      <c r="AJ31" s="140">
        <v>55.161923454366999</v>
      </c>
      <c r="AK31" s="140">
        <v>54.725220804710503</v>
      </c>
      <c r="AL31" s="147">
        <v>52.059862610402298</v>
      </c>
      <c r="AM31" s="140"/>
      <c r="AN31" s="148">
        <v>65.122669283611302</v>
      </c>
      <c r="AO31" s="149">
        <v>65.093228655544607</v>
      </c>
      <c r="AP31" s="150">
        <v>65.107948969578004</v>
      </c>
      <c r="AQ31" s="140"/>
      <c r="AR31" s="151">
        <v>55.787887284452502</v>
      </c>
      <c r="AS31" s="145"/>
      <c r="AT31" s="146">
        <v>4.4453074080997403</v>
      </c>
      <c r="AU31" s="140">
        <v>6.1222443358126997</v>
      </c>
      <c r="AV31" s="140">
        <v>6.0996280441166704</v>
      </c>
      <c r="AW31" s="140">
        <v>10.1099319080946</v>
      </c>
      <c r="AX31" s="140">
        <v>9.5064264900396296</v>
      </c>
      <c r="AY31" s="147">
        <v>7.3535025048464</v>
      </c>
      <c r="AZ31" s="140"/>
      <c r="BA31" s="148">
        <v>9.6590402193042895</v>
      </c>
      <c r="BB31" s="149">
        <v>-2.1500497615698202</v>
      </c>
      <c r="BC31" s="150">
        <v>3.4198052497113798</v>
      </c>
      <c r="BD31" s="140"/>
      <c r="BE31" s="151">
        <v>6.0089865656407202</v>
      </c>
    </row>
    <row r="32" spans="1:57" x14ac:dyDescent="0.25">
      <c r="A32" s="24" t="s">
        <v>52</v>
      </c>
      <c r="B32" s="44" t="str">
        <f t="shared" si="0"/>
        <v>Blacksburg &amp; Wytheville, VA</v>
      </c>
      <c r="C32" s="12"/>
      <c r="D32" s="28" t="s">
        <v>16</v>
      </c>
      <c r="E32" s="31" t="s">
        <v>17</v>
      </c>
      <c r="F32" s="12"/>
      <c r="G32" s="146">
        <v>36.937463471653999</v>
      </c>
      <c r="H32" s="140">
        <v>45.295149035651598</v>
      </c>
      <c r="I32" s="140">
        <v>45.918566140658399</v>
      </c>
      <c r="J32" s="140">
        <v>51.470874732125402</v>
      </c>
      <c r="K32" s="140">
        <v>58.503798947983597</v>
      </c>
      <c r="L32" s="147">
        <v>47.625170465614602</v>
      </c>
      <c r="M32" s="140"/>
      <c r="N32" s="148">
        <v>78.102474186635405</v>
      </c>
      <c r="O32" s="149">
        <v>69.511007208260196</v>
      </c>
      <c r="P32" s="150">
        <v>73.806740697447793</v>
      </c>
      <c r="Q32" s="140"/>
      <c r="R32" s="151">
        <v>55.1056191032812</v>
      </c>
      <c r="S32" s="145"/>
      <c r="T32" s="146">
        <v>10.461023342698899</v>
      </c>
      <c r="U32" s="140">
        <v>11.0305066517192</v>
      </c>
      <c r="V32" s="140">
        <v>2.15408566453435</v>
      </c>
      <c r="W32" s="140">
        <v>7.0270772644030899</v>
      </c>
      <c r="X32" s="140">
        <v>10.173758408220699</v>
      </c>
      <c r="Y32" s="147">
        <v>8.05349907173734</v>
      </c>
      <c r="Z32" s="140"/>
      <c r="AA32" s="148">
        <v>12.2123522304417</v>
      </c>
      <c r="AB32" s="149">
        <v>-2.6884591545924801</v>
      </c>
      <c r="AC32" s="150">
        <v>4.6653244172999297</v>
      </c>
      <c r="AD32" s="140"/>
      <c r="AE32" s="151">
        <v>6.7313300306141199</v>
      </c>
      <c r="AF32" s="35"/>
      <c r="AG32" s="146">
        <v>36.090005844535298</v>
      </c>
      <c r="AH32" s="140">
        <v>44.8421975452951</v>
      </c>
      <c r="AI32" s="140">
        <v>47.6134813948957</v>
      </c>
      <c r="AJ32" s="140">
        <v>48.124878238846598</v>
      </c>
      <c r="AK32" s="140">
        <v>49.995129553867102</v>
      </c>
      <c r="AL32" s="147">
        <v>45.333138515488002</v>
      </c>
      <c r="AM32" s="140"/>
      <c r="AN32" s="148">
        <v>60.495811416325701</v>
      </c>
      <c r="AO32" s="149">
        <v>57.972920319501199</v>
      </c>
      <c r="AP32" s="150">
        <v>59.234365867913503</v>
      </c>
      <c r="AQ32" s="140"/>
      <c r="AR32" s="151">
        <v>49.304917759038098</v>
      </c>
      <c r="AS32" s="145"/>
      <c r="AT32" s="146">
        <v>23.386731961266101</v>
      </c>
      <c r="AU32" s="140">
        <v>19.595044354631199</v>
      </c>
      <c r="AV32" s="140">
        <v>17.112866218252101</v>
      </c>
      <c r="AW32" s="140">
        <v>13.6736968966418</v>
      </c>
      <c r="AX32" s="140">
        <v>14.359027583425</v>
      </c>
      <c r="AY32" s="147">
        <v>17.1675804706239</v>
      </c>
      <c r="AZ32" s="140"/>
      <c r="BA32" s="148">
        <v>14.3962148210971</v>
      </c>
      <c r="BB32" s="149">
        <v>6.4733141787645296</v>
      </c>
      <c r="BC32" s="150">
        <v>10.376979973366</v>
      </c>
      <c r="BD32" s="140"/>
      <c r="BE32" s="151">
        <v>14.7444498691783</v>
      </c>
    </row>
    <row r="33" spans="1:57" x14ac:dyDescent="0.25">
      <c r="A33" s="24" t="s">
        <v>53</v>
      </c>
      <c r="B33" s="44" t="str">
        <f t="shared" si="0"/>
        <v>Lynchburg, VA</v>
      </c>
      <c r="C33" s="12"/>
      <c r="D33" s="28" t="s">
        <v>16</v>
      </c>
      <c r="E33" s="31" t="s">
        <v>17</v>
      </c>
      <c r="F33" s="12"/>
      <c r="G33" s="146">
        <v>42.115971515768003</v>
      </c>
      <c r="H33" s="140">
        <v>60.630722278738503</v>
      </c>
      <c r="I33" s="140">
        <v>62.936588674126803</v>
      </c>
      <c r="J33" s="140">
        <v>59.511698880976603</v>
      </c>
      <c r="K33" s="140">
        <v>59.477789081044399</v>
      </c>
      <c r="L33" s="147">
        <v>56.934554086130802</v>
      </c>
      <c r="M33" s="140"/>
      <c r="N33" s="148">
        <v>67.378772465242406</v>
      </c>
      <c r="O33" s="149">
        <v>61.7836554764326</v>
      </c>
      <c r="P33" s="150">
        <v>64.581213970837496</v>
      </c>
      <c r="Q33" s="140"/>
      <c r="R33" s="151">
        <v>59.119314053189903</v>
      </c>
      <c r="S33" s="145"/>
      <c r="T33" s="146">
        <v>12.024602575582101</v>
      </c>
      <c r="U33" s="140">
        <v>21.345537098779101</v>
      </c>
      <c r="V33" s="140">
        <v>18.328986914351699</v>
      </c>
      <c r="W33" s="140">
        <v>10.0966429298067</v>
      </c>
      <c r="X33" s="140">
        <v>6.0895545660656296</v>
      </c>
      <c r="Y33" s="147">
        <v>13.4759137379652</v>
      </c>
      <c r="Z33" s="140"/>
      <c r="AA33" s="148">
        <v>5.5673926898424098</v>
      </c>
      <c r="AB33" s="149">
        <v>-4.4951099598367703</v>
      </c>
      <c r="AC33" s="150">
        <v>0.50222891336599196</v>
      </c>
      <c r="AD33" s="140"/>
      <c r="AE33" s="151">
        <v>9.0810468994924793</v>
      </c>
      <c r="AF33" s="35"/>
      <c r="AG33" s="146">
        <v>40.929128518141702</v>
      </c>
      <c r="AH33" s="140">
        <v>63.572397422855197</v>
      </c>
      <c r="AI33" s="140">
        <v>63.6317395727365</v>
      </c>
      <c r="AJ33" s="140">
        <v>62.928111224143699</v>
      </c>
      <c r="AK33" s="140">
        <v>59.003051881993798</v>
      </c>
      <c r="AL33" s="147">
        <v>58.0128857239742</v>
      </c>
      <c r="AM33" s="140"/>
      <c r="AN33" s="148">
        <v>68.777551712444804</v>
      </c>
      <c r="AO33" s="149">
        <v>60.520515428958902</v>
      </c>
      <c r="AP33" s="150">
        <v>64.649033570701903</v>
      </c>
      <c r="AQ33" s="140"/>
      <c r="AR33" s="151">
        <v>59.908927965896403</v>
      </c>
      <c r="AS33" s="145"/>
      <c r="AT33" s="146">
        <v>13.281454085823899</v>
      </c>
      <c r="AU33" s="140">
        <v>27.8090832200349</v>
      </c>
      <c r="AV33" s="140">
        <v>21.9599537817815</v>
      </c>
      <c r="AW33" s="140">
        <v>20.912469369426699</v>
      </c>
      <c r="AX33" s="140">
        <v>14.784501335648301</v>
      </c>
      <c r="AY33" s="147">
        <v>20.1524719733771</v>
      </c>
      <c r="AZ33" s="140"/>
      <c r="BA33" s="148">
        <v>11.8737574987267</v>
      </c>
      <c r="BB33" s="149">
        <v>-3.3680732901933101</v>
      </c>
      <c r="BC33" s="150">
        <v>4.1820958386519296</v>
      </c>
      <c r="BD33" s="140"/>
      <c r="BE33" s="151">
        <v>14.7379669602576</v>
      </c>
    </row>
    <row r="34" spans="1:57" x14ac:dyDescent="0.25">
      <c r="A34" s="24" t="s">
        <v>78</v>
      </c>
      <c r="B34" s="44" t="str">
        <f t="shared" si="0"/>
        <v>Central Virginia</v>
      </c>
      <c r="C34" s="12"/>
      <c r="D34" s="28" t="s">
        <v>16</v>
      </c>
      <c r="E34" s="31" t="s">
        <v>17</v>
      </c>
      <c r="F34" s="12"/>
      <c r="G34" s="146">
        <v>50.969114664716201</v>
      </c>
      <c r="H34" s="140">
        <v>60.178197413477797</v>
      </c>
      <c r="I34" s="140">
        <v>65.354566308720294</v>
      </c>
      <c r="J34" s="140">
        <v>63.376442035971898</v>
      </c>
      <c r="K34" s="140">
        <v>74.836264503474098</v>
      </c>
      <c r="L34" s="147">
        <v>62.942916985272099</v>
      </c>
      <c r="M34" s="140"/>
      <c r="N34" s="148">
        <v>85.205625187007499</v>
      </c>
      <c r="O34" s="149">
        <v>85.544732205192901</v>
      </c>
      <c r="P34" s="150">
        <v>85.375178696100207</v>
      </c>
      <c r="Q34" s="140"/>
      <c r="R34" s="151">
        <v>69.352134616937306</v>
      </c>
      <c r="S34" s="145"/>
      <c r="T34" s="146">
        <v>4.6611027572074102</v>
      </c>
      <c r="U34" s="140">
        <v>8.3337801449989097</v>
      </c>
      <c r="V34" s="140">
        <v>11.829920508715499</v>
      </c>
      <c r="W34" s="140">
        <v>8.5753978649220599</v>
      </c>
      <c r="X34" s="140">
        <v>11.784010177967</v>
      </c>
      <c r="Y34" s="147">
        <v>9.2731605145065306</v>
      </c>
      <c r="Z34" s="140"/>
      <c r="AA34" s="148">
        <v>6.0131320109102804</v>
      </c>
      <c r="AB34" s="149">
        <v>2.1929350257368299</v>
      </c>
      <c r="AC34" s="150">
        <v>4.0641947323413001</v>
      </c>
      <c r="AD34" s="140"/>
      <c r="AE34" s="151">
        <v>7.3826117341834196</v>
      </c>
      <c r="AF34" s="35"/>
      <c r="AG34" s="146">
        <v>50.772612228586603</v>
      </c>
      <c r="AH34" s="140">
        <v>61.453476755028603</v>
      </c>
      <c r="AI34" s="140">
        <v>64.350543568602603</v>
      </c>
      <c r="AJ34" s="140">
        <v>64.256624222879694</v>
      </c>
      <c r="AK34" s="140">
        <v>67.572891386016806</v>
      </c>
      <c r="AL34" s="147">
        <v>61.685008616502401</v>
      </c>
      <c r="AM34" s="140"/>
      <c r="AN34" s="148">
        <v>79.548023538016494</v>
      </c>
      <c r="AO34" s="149">
        <v>80.929385950330698</v>
      </c>
      <c r="AP34" s="150">
        <v>80.238704744173603</v>
      </c>
      <c r="AQ34" s="140"/>
      <c r="AR34" s="151">
        <v>66.988633933789799</v>
      </c>
      <c r="AS34" s="145"/>
      <c r="AT34" s="146">
        <v>8.9100309443700194</v>
      </c>
      <c r="AU34" s="140">
        <v>14.5410180190365</v>
      </c>
      <c r="AV34" s="140">
        <v>13.362357209235</v>
      </c>
      <c r="AW34" s="140">
        <v>11.7683405911114</v>
      </c>
      <c r="AX34" s="140">
        <v>10.221446138884399</v>
      </c>
      <c r="AY34" s="147">
        <v>11.8159342996004</v>
      </c>
      <c r="AZ34" s="140"/>
      <c r="BA34" s="148">
        <v>8.1983928046074492</v>
      </c>
      <c r="BB34" s="149">
        <v>3.4755742091595399</v>
      </c>
      <c r="BC34" s="150">
        <v>5.7639837190937104</v>
      </c>
      <c r="BD34" s="140"/>
      <c r="BE34" s="151">
        <v>9.6725857259883696</v>
      </c>
    </row>
    <row r="35" spans="1:57" x14ac:dyDescent="0.25">
      <c r="A35" s="24" t="s">
        <v>79</v>
      </c>
      <c r="B35" s="44" t="str">
        <f t="shared" si="0"/>
        <v>Chesapeake Bay</v>
      </c>
      <c r="C35" s="12"/>
      <c r="D35" s="28" t="s">
        <v>16</v>
      </c>
      <c r="E35" s="31" t="s">
        <v>17</v>
      </c>
      <c r="F35" s="12"/>
      <c r="G35" s="146">
        <v>43.109869646182403</v>
      </c>
      <c r="H35" s="140">
        <v>61.359404096834197</v>
      </c>
      <c r="I35" s="140">
        <v>58.286778398510201</v>
      </c>
      <c r="J35" s="140">
        <v>59.869646182495302</v>
      </c>
      <c r="K35" s="140">
        <v>60.055865921787699</v>
      </c>
      <c r="L35" s="147">
        <v>56.536312849162002</v>
      </c>
      <c r="M35" s="140"/>
      <c r="N35" s="148">
        <v>72.625698324022295</v>
      </c>
      <c r="O35" s="149">
        <v>70.577281191806307</v>
      </c>
      <c r="P35" s="150">
        <v>71.601489757914294</v>
      </c>
      <c r="Q35" s="140"/>
      <c r="R35" s="151">
        <v>60.840649108805501</v>
      </c>
      <c r="S35" s="145"/>
      <c r="T35" s="146">
        <v>-10.271317829457301</v>
      </c>
      <c r="U35" s="140">
        <v>-1.3473053892215501</v>
      </c>
      <c r="V35" s="140">
        <v>-10.1865136298421</v>
      </c>
      <c r="W35" s="140">
        <v>-6.9464544138928996</v>
      </c>
      <c r="X35" s="140">
        <v>-4.7267355982274699</v>
      </c>
      <c r="Y35" s="147">
        <v>-6.5558633425669397</v>
      </c>
      <c r="Z35" s="140"/>
      <c r="AA35" s="148">
        <v>6.7031463748290001</v>
      </c>
      <c r="AB35" s="149">
        <v>-3.1928480204342198</v>
      </c>
      <c r="AC35" s="150">
        <v>1.5852047556142601</v>
      </c>
      <c r="AD35" s="140"/>
      <c r="AE35" s="151">
        <v>-3.9680873399118202</v>
      </c>
      <c r="AF35" s="35"/>
      <c r="AG35" s="146">
        <v>39.753904401325102</v>
      </c>
      <c r="AH35" s="140">
        <v>55.371509701845703</v>
      </c>
      <c r="AI35" s="140">
        <v>56.0986964618249</v>
      </c>
      <c r="AJ35" s="140">
        <v>55.772811918063297</v>
      </c>
      <c r="AK35" s="140">
        <v>53.282122905027897</v>
      </c>
      <c r="AL35" s="147">
        <v>52.085285848172397</v>
      </c>
      <c r="AM35" s="140"/>
      <c r="AN35" s="148">
        <v>56.9599627560521</v>
      </c>
      <c r="AO35" s="149">
        <v>59.031657355679698</v>
      </c>
      <c r="AP35" s="150">
        <v>57.995810055865903</v>
      </c>
      <c r="AQ35" s="140"/>
      <c r="AR35" s="151">
        <v>53.781905652813002</v>
      </c>
      <c r="AS35" s="145"/>
      <c r="AT35" s="146">
        <v>-5.8896562086822204</v>
      </c>
      <c r="AU35" s="140">
        <v>2.6422811422260399</v>
      </c>
      <c r="AV35" s="140">
        <v>-1.7090293021313201</v>
      </c>
      <c r="AW35" s="140">
        <v>-3.9801962172861902</v>
      </c>
      <c r="AX35" s="140">
        <v>-1.2748538594310701</v>
      </c>
      <c r="AY35" s="147">
        <v>-1.91086024227958</v>
      </c>
      <c r="AZ35" s="140"/>
      <c r="BA35" s="148">
        <v>-2.3811937261225902</v>
      </c>
      <c r="BB35" s="149">
        <v>-4.2406057883665698</v>
      </c>
      <c r="BC35" s="150">
        <v>-3.3364401074077499</v>
      </c>
      <c r="BD35" s="140"/>
      <c r="BE35" s="151">
        <v>-2.3486945785823199</v>
      </c>
    </row>
    <row r="36" spans="1:57" x14ac:dyDescent="0.25">
      <c r="A36" s="24" t="s">
        <v>80</v>
      </c>
      <c r="B36" s="44" t="str">
        <f t="shared" si="0"/>
        <v>Coastal Virginia - Eastern Shore</v>
      </c>
      <c r="C36" s="12"/>
      <c r="D36" s="28" t="s">
        <v>16</v>
      </c>
      <c r="E36" s="31" t="s">
        <v>17</v>
      </c>
      <c r="F36" s="12"/>
      <c r="G36" s="146">
        <v>39.915671117357597</v>
      </c>
      <c r="H36" s="140">
        <v>52.494729444834803</v>
      </c>
      <c r="I36" s="140">
        <v>50.175685172171399</v>
      </c>
      <c r="J36" s="140">
        <v>50.7378777231201</v>
      </c>
      <c r="K36" s="140">
        <v>53.900210822206603</v>
      </c>
      <c r="L36" s="147">
        <v>49.444834855938097</v>
      </c>
      <c r="M36" s="140"/>
      <c r="N36" s="148">
        <v>65.214335910049101</v>
      </c>
      <c r="O36" s="149">
        <v>66.127898805340806</v>
      </c>
      <c r="P36" s="150">
        <v>65.671117357694996</v>
      </c>
      <c r="Q36" s="140"/>
      <c r="R36" s="151">
        <v>54.0809155707258</v>
      </c>
      <c r="S36" s="145"/>
      <c r="T36" s="146">
        <v>7.5757575757575699</v>
      </c>
      <c r="U36" s="140">
        <v>10.6666666666666</v>
      </c>
      <c r="V36" s="140">
        <v>3.6284470246734299</v>
      </c>
      <c r="W36" s="140">
        <v>2.26628895184135</v>
      </c>
      <c r="X36" s="140">
        <v>5.9392265193370104</v>
      </c>
      <c r="Y36" s="147">
        <v>5.9000602046959596</v>
      </c>
      <c r="Z36" s="140"/>
      <c r="AA36" s="148">
        <v>-5.4989816700610898</v>
      </c>
      <c r="AB36" s="149">
        <v>-11.2264150943396</v>
      </c>
      <c r="AC36" s="150">
        <v>-8.4720861900097901</v>
      </c>
      <c r="AD36" s="140"/>
      <c r="AE36" s="151">
        <v>0.42878448918717299</v>
      </c>
      <c r="AF36" s="35"/>
      <c r="AG36" s="146">
        <v>35.172171468728003</v>
      </c>
      <c r="AH36" s="140">
        <v>45.344342937455998</v>
      </c>
      <c r="AI36" s="140">
        <v>46.5565706254392</v>
      </c>
      <c r="AJ36" s="140">
        <v>46.275474349964803</v>
      </c>
      <c r="AK36" s="140">
        <v>46.907940969782103</v>
      </c>
      <c r="AL36" s="147">
        <v>44.051300070274003</v>
      </c>
      <c r="AM36" s="140"/>
      <c r="AN36" s="148">
        <v>53.5312719606465</v>
      </c>
      <c r="AO36" s="149">
        <v>55.657062543921199</v>
      </c>
      <c r="AP36" s="150">
        <v>54.594167252283903</v>
      </c>
      <c r="AQ36" s="140"/>
      <c r="AR36" s="151">
        <v>47.063547836562499</v>
      </c>
      <c r="AS36" s="145"/>
      <c r="AT36" s="146">
        <v>0.65359477124182996</v>
      </c>
      <c r="AU36" s="140">
        <v>3.3640368442130502</v>
      </c>
      <c r="AV36" s="140">
        <v>-0.934579439252336</v>
      </c>
      <c r="AW36" s="140">
        <v>-0.56625141562853898</v>
      </c>
      <c r="AX36" s="140">
        <v>3.3681765389082399</v>
      </c>
      <c r="AY36" s="147">
        <v>1.16194625998547</v>
      </c>
      <c r="AZ36" s="140"/>
      <c r="BA36" s="148">
        <v>-6.04378661732963</v>
      </c>
      <c r="BB36" s="149">
        <v>-12.170779040754001</v>
      </c>
      <c r="BC36" s="150">
        <v>-9.2700729927007206</v>
      </c>
      <c r="BD36" s="140"/>
      <c r="BE36" s="151">
        <v>-2.5515771969027599</v>
      </c>
    </row>
    <row r="37" spans="1:57" x14ac:dyDescent="0.25">
      <c r="A37" s="24" t="s">
        <v>81</v>
      </c>
      <c r="B37" s="44" t="str">
        <f t="shared" si="0"/>
        <v>Coastal Virginia - Hampton Roads</v>
      </c>
      <c r="C37" s="12"/>
      <c r="D37" s="28" t="s">
        <v>16</v>
      </c>
      <c r="E37" s="31" t="s">
        <v>17</v>
      </c>
      <c r="F37" s="12"/>
      <c r="G37" s="146">
        <v>50.384843102427403</v>
      </c>
      <c r="H37" s="140">
        <v>55.215565961569503</v>
      </c>
      <c r="I37" s="140">
        <v>57.5057861025889</v>
      </c>
      <c r="J37" s="140">
        <v>58.5230636740405</v>
      </c>
      <c r="K37" s="140">
        <v>65.5686527800204</v>
      </c>
      <c r="L37" s="147">
        <v>57.439582324129297</v>
      </c>
      <c r="M37" s="140"/>
      <c r="N37" s="148">
        <v>76.180095807094006</v>
      </c>
      <c r="O37" s="149">
        <v>79.643683728941198</v>
      </c>
      <c r="P37" s="150">
        <v>77.911889768017602</v>
      </c>
      <c r="Q37" s="140"/>
      <c r="R37" s="151">
        <v>63.288813022383103</v>
      </c>
      <c r="S37" s="145"/>
      <c r="T37" s="146">
        <v>6.0333103647498797E-3</v>
      </c>
      <c r="U37" s="140">
        <v>7.8210052326968098</v>
      </c>
      <c r="V37" s="140">
        <v>10.184117503819101</v>
      </c>
      <c r="W37" s="140">
        <v>10.206350593152701</v>
      </c>
      <c r="X37" s="140">
        <v>16.904859130312101</v>
      </c>
      <c r="Y37" s="147">
        <v>9.2118587683851505</v>
      </c>
      <c r="Z37" s="140"/>
      <c r="AA37" s="148">
        <v>0.97738552657774502</v>
      </c>
      <c r="AB37" s="149">
        <v>-3.5943085610868399</v>
      </c>
      <c r="AC37" s="150">
        <v>-1.41216072869994</v>
      </c>
      <c r="AD37" s="140"/>
      <c r="AE37" s="151">
        <v>5.2235638862423297</v>
      </c>
      <c r="AF37" s="35"/>
      <c r="AG37" s="146">
        <v>46.570353283962604</v>
      </c>
      <c r="AH37" s="140">
        <v>52.187637001315203</v>
      </c>
      <c r="AI37" s="140">
        <v>54.678606509950598</v>
      </c>
      <c r="AJ37" s="140">
        <v>55.255863395992797</v>
      </c>
      <c r="AK37" s="140">
        <v>58.506801943027803</v>
      </c>
      <c r="AL37" s="147">
        <v>53.443879784438401</v>
      </c>
      <c r="AM37" s="140"/>
      <c r="AN37" s="148">
        <v>73.261837802925299</v>
      </c>
      <c r="AO37" s="149">
        <v>78.042708936044207</v>
      </c>
      <c r="AP37" s="150">
        <v>75.652273369484703</v>
      </c>
      <c r="AQ37" s="140"/>
      <c r="AR37" s="151">
        <v>59.793632977173203</v>
      </c>
      <c r="AS37" s="145"/>
      <c r="AT37" s="146">
        <v>0.52644576233440998</v>
      </c>
      <c r="AU37" s="140">
        <v>10.8657060779205</v>
      </c>
      <c r="AV37" s="140">
        <v>11.9257777821645</v>
      </c>
      <c r="AW37" s="140">
        <v>9.6993043780297796</v>
      </c>
      <c r="AX37" s="140">
        <v>10.5520138023213</v>
      </c>
      <c r="AY37" s="147">
        <v>8.8216603260135393</v>
      </c>
      <c r="AZ37" s="140"/>
      <c r="BA37" s="148">
        <v>3.3208458742087901</v>
      </c>
      <c r="BB37" s="149">
        <v>0.68883597708614697</v>
      </c>
      <c r="BC37" s="150">
        <v>1.9463037962077201</v>
      </c>
      <c r="BD37" s="140"/>
      <c r="BE37" s="151">
        <v>6.2308472925896297</v>
      </c>
    </row>
    <row r="38" spans="1:57" x14ac:dyDescent="0.25">
      <c r="A38" s="25" t="s">
        <v>82</v>
      </c>
      <c r="B38" s="44" t="str">
        <f t="shared" si="0"/>
        <v>Northern Virginia</v>
      </c>
      <c r="C38" s="12"/>
      <c r="D38" s="28" t="s">
        <v>16</v>
      </c>
      <c r="E38" s="31" t="s">
        <v>17</v>
      </c>
      <c r="F38" s="13"/>
      <c r="G38" s="146">
        <v>51.2421985101671</v>
      </c>
      <c r="H38" s="140">
        <v>61.830078518220198</v>
      </c>
      <c r="I38" s="140">
        <v>65.913025971411301</v>
      </c>
      <c r="J38" s="140">
        <v>66.645862693778895</v>
      </c>
      <c r="K38" s="140">
        <v>65.653311858264502</v>
      </c>
      <c r="L38" s="147">
        <v>62.256895510368402</v>
      </c>
      <c r="M38" s="140"/>
      <c r="N38" s="148">
        <v>77.316287497483302</v>
      </c>
      <c r="O38" s="149">
        <v>83.191061002617204</v>
      </c>
      <c r="P38" s="150">
        <v>80.253674250050295</v>
      </c>
      <c r="Q38" s="140"/>
      <c r="R38" s="151">
        <v>67.398832293134603</v>
      </c>
      <c r="S38" s="145"/>
      <c r="T38" s="146">
        <v>46.653375392343499</v>
      </c>
      <c r="U38" s="140">
        <v>63.6961991373595</v>
      </c>
      <c r="V38" s="140">
        <v>64.167089355356794</v>
      </c>
      <c r="W38" s="140">
        <v>60.906954640120503</v>
      </c>
      <c r="X38" s="140">
        <v>58.259798011395198</v>
      </c>
      <c r="Y38" s="147">
        <v>59.008749929685997</v>
      </c>
      <c r="Z38" s="140"/>
      <c r="AA38" s="148">
        <v>56.875932973606403</v>
      </c>
      <c r="AB38" s="149">
        <v>53.642497654664702</v>
      </c>
      <c r="AC38" s="150">
        <v>55.183235428746997</v>
      </c>
      <c r="AD38" s="140"/>
      <c r="AE38" s="151">
        <v>57.686287065109603</v>
      </c>
      <c r="AF38" s="35"/>
      <c r="AG38" s="146">
        <v>47.292631367022302</v>
      </c>
      <c r="AH38" s="140">
        <v>56.7480370444936</v>
      </c>
      <c r="AI38" s="140">
        <v>60.884839943627902</v>
      </c>
      <c r="AJ38" s="140">
        <v>60.857660559693898</v>
      </c>
      <c r="AK38" s="140">
        <v>58.500100664384902</v>
      </c>
      <c r="AL38" s="147">
        <v>56.856653915844497</v>
      </c>
      <c r="AM38" s="140"/>
      <c r="AN38" s="148">
        <v>65.616569357761193</v>
      </c>
      <c r="AO38" s="149">
        <v>70.614052748137695</v>
      </c>
      <c r="AP38" s="150">
        <v>68.115311052949394</v>
      </c>
      <c r="AQ38" s="140"/>
      <c r="AR38" s="151">
        <v>60.0734130978745</v>
      </c>
      <c r="AS38" s="145"/>
      <c r="AT38" s="146">
        <v>46.727316693304303</v>
      </c>
      <c r="AU38" s="140">
        <v>60.614402575929297</v>
      </c>
      <c r="AV38" s="140">
        <v>64.644160034726397</v>
      </c>
      <c r="AW38" s="140">
        <v>61.434101337739698</v>
      </c>
      <c r="AX38" s="140">
        <v>57.374347849363801</v>
      </c>
      <c r="AY38" s="147">
        <v>58.451110064836499</v>
      </c>
      <c r="AZ38" s="140"/>
      <c r="BA38" s="148">
        <v>51.558962272090902</v>
      </c>
      <c r="BB38" s="149">
        <v>47.014656651081403</v>
      </c>
      <c r="BC38" s="150">
        <v>49.168941348980603</v>
      </c>
      <c r="BD38" s="140"/>
      <c r="BE38" s="151">
        <v>55.320038934925698</v>
      </c>
    </row>
    <row r="39" spans="1:57" x14ac:dyDescent="0.25">
      <c r="A39" s="26" t="s">
        <v>83</v>
      </c>
      <c r="B39" s="44" t="str">
        <f t="shared" si="0"/>
        <v>Shenandoah Valley</v>
      </c>
      <c r="C39" s="12"/>
      <c r="D39" s="29" t="s">
        <v>16</v>
      </c>
      <c r="E39" s="32" t="s">
        <v>17</v>
      </c>
      <c r="F39" s="12"/>
      <c r="G39" s="152">
        <v>43.701204819277102</v>
      </c>
      <c r="H39" s="153">
        <v>51.180722891566198</v>
      </c>
      <c r="I39" s="153">
        <v>52.819277108433702</v>
      </c>
      <c r="J39" s="153">
        <v>55.074698795180701</v>
      </c>
      <c r="K39" s="153">
        <v>56.2795180722891</v>
      </c>
      <c r="L39" s="154">
        <v>51.8110843373493</v>
      </c>
      <c r="M39" s="140"/>
      <c r="N39" s="155">
        <v>68.453012048192704</v>
      </c>
      <c r="O39" s="156">
        <v>69.869879518072196</v>
      </c>
      <c r="P39" s="157">
        <v>69.161445783132507</v>
      </c>
      <c r="Q39" s="140"/>
      <c r="R39" s="158">
        <v>56.768330464716001</v>
      </c>
      <c r="S39" s="145"/>
      <c r="T39" s="152">
        <v>11.0835952040607</v>
      </c>
      <c r="U39" s="153">
        <v>10.622859566741299</v>
      </c>
      <c r="V39" s="153">
        <v>9.3250731633157198</v>
      </c>
      <c r="W39" s="153">
        <v>12.7045200685784</v>
      </c>
      <c r="X39" s="153">
        <v>14.2127161652603</v>
      </c>
      <c r="Y39" s="154">
        <v>11.631385636132901</v>
      </c>
      <c r="Z39" s="140"/>
      <c r="AA39" s="155">
        <v>11.4311863051523</v>
      </c>
      <c r="AB39" s="156">
        <v>6.0422141362907098</v>
      </c>
      <c r="AC39" s="157">
        <v>8.6423549051811008</v>
      </c>
      <c r="AD39" s="140"/>
      <c r="AE39" s="158">
        <v>10.5724536824141</v>
      </c>
      <c r="AF39" s="36"/>
      <c r="AG39" s="152">
        <v>41.471999228562403</v>
      </c>
      <c r="AH39" s="153">
        <v>49.610665123791598</v>
      </c>
      <c r="AI39" s="153">
        <v>51.8987951807228</v>
      </c>
      <c r="AJ39" s="153">
        <v>51.9662650602409</v>
      </c>
      <c r="AK39" s="153">
        <v>51.833734939758997</v>
      </c>
      <c r="AL39" s="154">
        <v>49.356990677810799</v>
      </c>
      <c r="AM39" s="140"/>
      <c r="AN39" s="155">
        <v>61.889156626506001</v>
      </c>
      <c r="AO39" s="156">
        <v>62.734939759036102</v>
      </c>
      <c r="AP39" s="157">
        <v>62.312048192771002</v>
      </c>
      <c r="AQ39" s="140"/>
      <c r="AR39" s="158">
        <v>53.058919927563601</v>
      </c>
      <c r="AS39" s="96"/>
      <c r="AT39" s="152">
        <v>14.5124809960168</v>
      </c>
      <c r="AU39" s="153">
        <v>14.653332409370201</v>
      </c>
      <c r="AV39" s="153">
        <v>13.6075800046351</v>
      </c>
      <c r="AW39" s="153">
        <v>13.963202549072401</v>
      </c>
      <c r="AX39" s="153">
        <v>15.641387609731201</v>
      </c>
      <c r="AY39" s="154">
        <v>14.467500109255999</v>
      </c>
      <c r="AZ39" s="140"/>
      <c r="BA39" s="155">
        <v>14.215059552616699</v>
      </c>
      <c r="BB39" s="156">
        <v>5.2146972746004296</v>
      </c>
      <c r="BC39" s="157">
        <v>9.4998128436074296</v>
      </c>
      <c r="BD39" s="140"/>
      <c r="BE39" s="158">
        <v>12.751547468905599</v>
      </c>
    </row>
    <row r="40" spans="1:57" x14ac:dyDescent="0.25">
      <c r="A40" s="22" t="s">
        <v>84</v>
      </c>
      <c r="B40" s="44" t="str">
        <f t="shared" si="0"/>
        <v>Southern Virginia</v>
      </c>
      <c r="C40" s="10"/>
      <c r="D40" s="27" t="s">
        <v>16</v>
      </c>
      <c r="E40" s="30" t="s">
        <v>17</v>
      </c>
      <c r="F40" s="3"/>
      <c r="G40" s="137">
        <v>43.268502147006799</v>
      </c>
      <c r="H40" s="138">
        <v>56.201060873957999</v>
      </c>
      <c r="I40" s="138">
        <v>57.868148522354097</v>
      </c>
      <c r="J40" s="138">
        <v>56.4283910078302</v>
      </c>
      <c r="K40" s="138">
        <v>53.851982823945399</v>
      </c>
      <c r="L40" s="139">
        <v>53.523617075018898</v>
      </c>
      <c r="M40" s="140"/>
      <c r="N40" s="141">
        <v>64.208133367011797</v>
      </c>
      <c r="O40" s="142">
        <v>66.885577165950906</v>
      </c>
      <c r="P40" s="143">
        <v>65.546855266481401</v>
      </c>
      <c r="Q40" s="140"/>
      <c r="R40" s="144">
        <v>56.958827986865302</v>
      </c>
      <c r="S40" s="145"/>
      <c r="T40" s="137">
        <v>-8.4199930608589</v>
      </c>
      <c r="U40" s="138">
        <v>-5.4519377767634296</v>
      </c>
      <c r="V40" s="138">
        <v>-10.866914533926201</v>
      </c>
      <c r="W40" s="138">
        <v>-11.8901801970392</v>
      </c>
      <c r="X40" s="138">
        <v>-15.0121683766543</v>
      </c>
      <c r="Y40" s="139">
        <v>-10.501418976055101</v>
      </c>
      <c r="Z40" s="140"/>
      <c r="AA40" s="141">
        <v>-9.8001602258543894</v>
      </c>
      <c r="AB40" s="142">
        <v>-6.3696091555835501</v>
      </c>
      <c r="AC40" s="143">
        <v>-8.0818605801140109</v>
      </c>
      <c r="AD40" s="140"/>
      <c r="AE40" s="144">
        <v>-9.7200630649997102</v>
      </c>
      <c r="AF40" s="33"/>
      <c r="AG40" s="137">
        <v>41.923465521596299</v>
      </c>
      <c r="AH40" s="138">
        <v>53.416266734023701</v>
      </c>
      <c r="AI40" s="138">
        <v>55.152816367769603</v>
      </c>
      <c r="AJ40" s="138">
        <v>54.919171507956499</v>
      </c>
      <c r="AK40" s="138">
        <v>53.517302349078001</v>
      </c>
      <c r="AL40" s="139">
        <v>51.785804496084801</v>
      </c>
      <c r="AM40" s="140"/>
      <c r="AN40" s="141">
        <v>60.015155342258097</v>
      </c>
      <c r="AO40" s="142">
        <v>61.189694367264401</v>
      </c>
      <c r="AP40" s="143">
        <v>60.602424854761303</v>
      </c>
      <c r="AQ40" s="140"/>
      <c r="AR40" s="144">
        <v>54.304838884278098</v>
      </c>
      <c r="AS40" s="145"/>
      <c r="AT40" s="137">
        <v>-1.8515835882921301</v>
      </c>
      <c r="AU40" s="138">
        <v>-0.29966312274437201</v>
      </c>
      <c r="AV40" s="138">
        <v>-3.33065196358754</v>
      </c>
      <c r="AW40" s="138">
        <v>-3.7825792567651</v>
      </c>
      <c r="AX40" s="138">
        <v>-1.91782882844082</v>
      </c>
      <c r="AY40" s="139">
        <v>-2.2858355169475999</v>
      </c>
      <c r="AZ40" s="140"/>
      <c r="BA40" s="141">
        <v>9.65706840682099E-2</v>
      </c>
      <c r="BB40" s="142">
        <v>-3.5468036073679099</v>
      </c>
      <c r="BC40" s="143">
        <v>-1.77652831487082</v>
      </c>
      <c r="BD40" s="140"/>
      <c r="BE40" s="144">
        <v>-2.1240185355807899</v>
      </c>
    </row>
    <row r="41" spans="1:57" x14ac:dyDescent="0.25">
      <c r="A41" s="23" t="s">
        <v>85</v>
      </c>
      <c r="B41" s="44" t="str">
        <f t="shared" si="0"/>
        <v>Southwest Virginia - Blue Ridge Highlands</v>
      </c>
      <c r="C41" s="11"/>
      <c r="D41" s="28" t="s">
        <v>16</v>
      </c>
      <c r="E41" s="31" t="s">
        <v>17</v>
      </c>
      <c r="F41" s="12"/>
      <c r="G41" s="146">
        <v>37.839594436500697</v>
      </c>
      <c r="H41" s="140">
        <v>47.029767320941097</v>
      </c>
      <c r="I41" s="140">
        <v>46.678798908098202</v>
      </c>
      <c r="J41" s="140">
        <v>50.825425711685902</v>
      </c>
      <c r="K41" s="140">
        <v>55.2970232679058</v>
      </c>
      <c r="L41" s="147">
        <v>47.534121929026298</v>
      </c>
      <c r="M41" s="140"/>
      <c r="N41" s="148">
        <v>71.857532822045997</v>
      </c>
      <c r="O41" s="149">
        <v>66.554010139087396</v>
      </c>
      <c r="P41" s="150">
        <v>69.205771480566696</v>
      </c>
      <c r="Q41" s="140"/>
      <c r="R41" s="151">
        <v>53.726021800894998</v>
      </c>
      <c r="S41" s="145"/>
      <c r="T41" s="146">
        <v>11.658512745026099</v>
      </c>
      <c r="U41" s="140">
        <v>9.9813596469351893</v>
      </c>
      <c r="V41" s="140">
        <v>0.71789862441791996</v>
      </c>
      <c r="W41" s="140">
        <v>4.8944641608980897</v>
      </c>
      <c r="X41" s="140">
        <v>4.4880313264055198</v>
      </c>
      <c r="Y41" s="147">
        <v>5.9269978184384504</v>
      </c>
      <c r="Z41" s="140"/>
      <c r="AA41" s="148">
        <v>-1.6536133098858801</v>
      </c>
      <c r="AB41" s="149">
        <v>-12.6685289281235</v>
      </c>
      <c r="AC41" s="150">
        <v>-7.2770225009672096</v>
      </c>
      <c r="AD41" s="140"/>
      <c r="AE41" s="151">
        <v>0.65190160449402201</v>
      </c>
      <c r="AF41" s="34"/>
      <c r="AG41" s="146">
        <v>36.854933056024898</v>
      </c>
      <c r="AH41" s="140">
        <v>45.934615884570299</v>
      </c>
      <c r="AI41" s="140">
        <v>47.864942155206002</v>
      </c>
      <c r="AJ41" s="140">
        <v>48.193162615364599</v>
      </c>
      <c r="AK41" s="140">
        <v>49.005589496945198</v>
      </c>
      <c r="AL41" s="147">
        <v>45.570648641622199</v>
      </c>
      <c r="AM41" s="140"/>
      <c r="AN41" s="148">
        <v>57.802547770700599</v>
      </c>
      <c r="AO41" s="149">
        <v>56.252437280644699</v>
      </c>
      <c r="AP41" s="150">
        <v>57.027492525672599</v>
      </c>
      <c r="AQ41" s="140"/>
      <c r="AR41" s="151">
        <v>48.844032608493798</v>
      </c>
      <c r="AS41" s="145"/>
      <c r="AT41" s="146">
        <v>18.8568778275712</v>
      </c>
      <c r="AU41" s="140">
        <v>15.079829771842199</v>
      </c>
      <c r="AV41" s="140">
        <v>11.6296818590617</v>
      </c>
      <c r="AW41" s="140">
        <v>8.5527867523905705</v>
      </c>
      <c r="AX41" s="140">
        <v>6.8367023689337296</v>
      </c>
      <c r="AY41" s="147">
        <v>11.655945815896301</v>
      </c>
      <c r="AZ41" s="140"/>
      <c r="BA41" s="148">
        <v>2.04881867021584</v>
      </c>
      <c r="BB41" s="149">
        <v>-4.0189381771189199</v>
      </c>
      <c r="BC41" s="150">
        <v>-1.0368080425123101</v>
      </c>
      <c r="BD41" s="140"/>
      <c r="BE41" s="151">
        <v>7.0747996007697704</v>
      </c>
    </row>
    <row r="42" spans="1:57" x14ac:dyDescent="0.25">
      <c r="A42" s="24" t="s">
        <v>86</v>
      </c>
      <c r="B42" s="44" t="str">
        <f t="shared" si="0"/>
        <v>Southwest Virginia - Heart of Appalachia</v>
      </c>
      <c r="C42" s="12"/>
      <c r="D42" s="28" t="s">
        <v>16</v>
      </c>
      <c r="E42" s="31" t="s">
        <v>17</v>
      </c>
      <c r="F42" s="12"/>
      <c r="G42" s="146">
        <v>38.440111420612801</v>
      </c>
      <c r="H42" s="140">
        <v>53.551532033426099</v>
      </c>
      <c r="I42" s="140">
        <v>57.242339832869</v>
      </c>
      <c r="J42" s="140">
        <v>55.779944289693503</v>
      </c>
      <c r="K42" s="140">
        <v>52.646239554317503</v>
      </c>
      <c r="L42" s="147">
        <v>51.532033426183801</v>
      </c>
      <c r="M42" s="140"/>
      <c r="N42" s="148">
        <v>57.381615598885702</v>
      </c>
      <c r="O42" s="149">
        <v>56.197771587743702</v>
      </c>
      <c r="P42" s="150">
        <v>56.789693593314702</v>
      </c>
      <c r="Q42" s="140"/>
      <c r="R42" s="151">
        <v>53.034222045364103</v>
      </c>
      <c r="S42" s="145"/>
      <c r="T42" s="146">
        <v>-11.821086261980801</v>
      </c>
      <c r="U42" s="140">
        <v>5.3424657534246496</v>
      </c>
      <c r="V42" s="140">
        <v>7.3107049608355004</v>
      </c>
      <c r="W42" s="140">
        <v>5.1181102362204696</v>
      </c>
      <c r="X42" s="140">
        <v>5.8823529411764701</v>
      </c>
      <c r="Y42" s="147">
        <v>2.8349082823790899</v>
      </c>
      <c r="Z42" s="140"/>
      <c r="AA42" s="148">
        <v>-6.4699205448354098</v>
      </c>
      <c r="AB42" s="149">
        <v>-11.6100766703176</v>
      </c>
      <c r="AC42" s="150">
        <v>-9.0858416945373399</v>
      </c>
      <c r="AD42" s="140"/>
      <c r="AE42" s="151">
        <v>-1.13130563798219</v>
      </c>
      <c r="AF42" s="35"/>
      <c r="AG42" s="146">
        <v>33.844011142061198</v>
      </c>
      <c r="AH42" s="140">
        <v>49.773676880222801</v>
      </c>
      <c r="AI42" s="140">
        <v>53.098885793871801</v>
      </c>
      <c r="AJ42" s="140">
        <v>51.706128133704702</v>
      </c>
      <c r="AK42" s="140">
        <v>48.920612813370397</v>
      </c>
      <c r="AL42" s="147">
        <v>47.468662952646199</v>
      </c>
      <c r="AM42" s="140"/>
      <c r="AN42" s="148">
        <v>50.818245125348099</v>
      </c>
      <c r="AO42" s="149">
        <v>48.746518105849503</v>
      </c>
      <c r="AP42" s="150">
        <v>49.782381615598801</v>
      </c>
      <c r="AQ42" s="140"/>
      <c r="AR42" s="151">
        <v>48.129725427775497</v>
      </c>
      <c r="AS42" s="145"/>
      <c r="AT42" s="146">
        <v>-0.30769230769230699</v>
      </c>
      <c r="AU42" s="140">
        <v>10.771018984889499</v>
      </c>
      <c r="AV42" s="140">
        <v>12.9629629629629</v>
      </c>
      <c r="AW42" s="140">
        <v>9.0708777084098404</v>
      </c>
      <c r="AX42" s="140">
        <v>13.9959432048681</v>
      </c>
      <c r="AY42" s="147">
        <v>9.7753442306143796</v>
      </c>
      <c r="AZ42" s="140"/>
      <c r="BA42" s="148">
        <v>2.6371308016877602</v>
      </c>
      <c r="BB42" s="149">
        <v>-7.4991740997687399</v>
      </c>
      <c r="BC42" s="150">
        <v>-2.5889967637540399</v>
      </c>
      <c r="BD42" s="140"/>
      <c r="BE42" s="151">
        <v>5.8064516129032198</v>
      </c>
    </row>
    <row r="43" spans="1:57" x14ac:dyDescent="0.25">
      <c r="A43" s="26" t="s">
        <v>87</v>
      </c>
      <c r="B43" s="44" t="str">
        <f t="shared" si="0"/>
        <v>Virginia Mountains</v>
      </c>
      <c r="C43" s="12"/>
      <c r="D43" s="29" t="s">
        <v>16</v>
      </c>
      <c r="E43" s="32" t="s">
        <v>17</v>
      </c>
      <c r="F43" s="12"/>
      <c r="G43" s="152">
        <v>40.4893875895633</v>
      </c>
      <c r="H43" s="153">
        <v>51.250506962282003</v>
      </c>
      <c r="I43" s="153">
        <v>52.967419224009703</v>
      </c>
      <c r="J43" s="153">
        <v>54.130052724077302</v>
      </c>
      <c r="K43" s="153">
        <v>56.928484520751603</v>
      </c>
      <c r="L43" s="154">
        <v>51.153170204136799</v>
      </c>
      <c r="M43" s="140"/>
      <c r="N43" s="155">
        <v>61.984588346627</v>
      </c>
      <c r="O43" s="156">
        <v>62.1873732594294</v>
      </c>
      <c r="P43" s="157">
        <v>62.0859808030282</v>
      </c>
      <c r="Q43" s="140"/>
      <c r="R43" s="158">
        <v>54.276830375248601</v>
      </c>
      <c r="S43" s="145"/>
      <c r="T43" s="152">
        <v>14.918408893907699</v>
      </c>
      <c r="U43" s="153">
        <v>13.900369109507899</v>
      </c>
      <c r="V43" s="153">
        <v>10.327478724478</v>
      </c>
      <c r="W43" s="153">
        <v>12.2074072013519</v>
      </c>
      <c r="X43" s="153">
        <v>28.742986578844398</v>
      </c>
      <c r="Y43" s="154">
        <v>15.8894570237054</v>
      </c>
      <c r="Z43" s="140"/>
      <c r="AA43" s="155">
        <v>17.405725964401402</v>
      </c>
      <c r="AB43" s="156">
        <v>10.887963891236501</v>
      </c>
      <c r="AC43" s="157">
        <v>14.048486714942801</v>
      </c>
      <c r="AD43" s="140"/>
      <c r="AE43" s="158">
        <v>15.2812840926943</v>
      </c>
      <c r="AF43" s="36"/>
      <c r="AG43" s="152">
        <v>38.039069893199901</v>
      </c>
      <c r="AH43" s="153">
        <v>48.536568879275301</v>
      </c>
      <c r="AI43" s="153">
        <v>50.834797891036899</v>
      </c>
      <c r="AJ43" s="153">
        <v>52.355684737055498</v>
      </c>
      <c r="AK43" s="153">
        <v>52.105583344599097</v>
      </c>
      <c r="AL43" s="154">
        <v>48.374340949033297</v>
      </c>
      <c r="AM43" s="140"/>
      <c r="AN43" s="155">
        <v>61.8324996620251</v>
      </c>
      <c r="AO43" s="156">
        <v>60.531296471542497</v>
      </c>
      <c r="AP43" s="157">
        <v>61.181898066783802</v>
      </c>
      <c r="AQ43" s="140"/>
      <c r="AR43" s="158">
        <v>52.033642982676298</v>
      </c>
      <c r="AS43" s="145"/>
      <c r="AT43" s="152">
        <v>16.520220777583098</v>
      </c>
      <c r="AU43" s="153">
        <v>15.2556892215009</v>
      </c>
      <c r="AV43" s="153">
        <v>11.9418729118344</v>
      </c>
      <c r="AW43" s="153">
        <v>14.075042145444201</v>
      </c>
      <c r="AX43" s="153">
        <v>22.002505626718801</v>
      </c>
      <c r="AY43" s="154">
        <v>15.853252953731101</v>
      </c>
      <c r="AZ43" s="140"/>
      <c r="BA43" s="155">
        <v>20.270402472163401</v>
      </c>
      <c r="BB43" s="156">
        <v>9.7901640465667903</v>
      </c>
      <c r="BC43" s="157">
        <v>14.8472076841035</v>
      </c>
      <c r="BD43" s="140"/>
      <c r="BE43" s="158">
        <v>15.5133148880949</v>
      </c>
    </row>
  </sheetData>
  <sheetProtection algorithmName="SHA-512" hashValue="jXcPUoqapXPSPO9DQ/MFW9B+O6kLqMnztyFFY+2Sa/0iDKgMw1Sy1eiS1HmrbSfb8SVmXym4Qm5vOJ6ayoOBBw==" saltValue="BFx88tBm/kbIjqnYUyAYYA=="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O10" zoomScale="85" zoomScaleNormal="85" workbookViewId="0">
      <selection activeCell="AG51" sqref="AG51"/>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36</v>
      </c>
      <c r="H2" s="194"/>
      <c r="I2" s="194"/>
      <c r="J2" s="194"/>
      <c r="K2" s="194"/>
      <c r="L2" s="194"/>
      <c r="M2" s="194"/>
      <c r="N2" s="194"/>
      <c r="O2" s="194"/>
      <c r="P2" s="194"/>
      <c r="Q2" s="194"/>
      <c r="R2" s="194"/>
      <c r="T2" s="193" t="s">
        <v>37</v>
      </c>
      <c r="U2" s="194"/>
      <c r="V2" s="194"/>
      <c r="W2" s="194"/>
      <c r="X2" s="194"/>
      <c r="Y2" s="194"/>
      <c r="Z2" s="194"/>
      <c r="AA2" s="194"/>
      <c r="AB2" s="194"/>
      <c r="AC2" s="194"/>
      <c r="AD2" s="194"/>
      <c r="AE2" s="194"/>
      <c r="AF2" s="4"/>
      <c r="AG2" s="193" t="s">
        <v>38</v>
      </c>
      <c r="AH2" s="194"/>
      <c r="AI2" s="194"/>
      <c r="AJ2" s="194"/>
      <c r="AK2" s="194"/>
      <c r="AL2" s="194"/>
      <c r="AM2" s="194"/>
      <c r="AN2" s="194"/>
      <c r="AO2" s="194"/>
      <c r="AP2" s="194"/>
      <c r="AQ2" s="194"/>
      <c r="AR2" s="194"/>
      <c r="AT2" s="193" t="s">
        <v>39</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140.21766504188301</v>
      </c>
      <c r="H6" s="160">
        <v>141.58739512849701</v>
      </c>
      <c r="I6" s="160">
        <v>144.53920506617499</v>
      </c>
      <c r="J6" s="160">
        <v>144.78087044064699</v>
      </c>
      <c r="K6" s="160">
        <v>146.39535380135899</v>
      </c>
      <c r="L6" s="161">
        <v>143.67318489595201</v>
      </c>
      <c r="M6" s="162"/>
      <c r="N6" s="163">
        <v>159.601011773246</v>
      </c>
      <c r="O6" s="164">
        <v>162.453538980014</v>
      </c>
      <c r="P6" s="165">
        <v>161.045006789182</v>
      </c>
      <c r="Q6" s="162"/>
      <c r="R6" s="166">
        <v>149.384810675582</v>
      </c>
      <c r="S6" s="145"/>
      <c r="T6" s="137">
        <v>36.325556316085503</v>
      </c>
      <c r="U6" s="138">
        <v>40.443511508176002</v>
      </c>
      <c r="V6" s="138">
        <v>43.240161831348502</v>
      </c>
      <c r="W6" s="138">
        <v>42.376052997048703</v>
      </c>
      <c r="X6" s="138">
        <v>39.447684397610999</v>
      </c>
      <c r="Y6" s="139">
        <v>40.4717419824985</v>
      </c>
      <c r="Z6" s="140"/>
      <c r="AA6" s="141">
        <v>34.222355891860403</v>
      </c>
      <c r="AB6" s="142">
        <v>31.241378473335601</v>
      </c>
      <c r="AC6" s="143">
        <v>32.632245682730399</v>
      </c>
      <c r="AD6" s="140"/>
      <c r="AE6" s="144">
        <v>37.053258112133499</v>
      </c>
      <c r="AF6" s="33"/>
      <c r="AG6" s="159">
        <v>138.15850473409</v>
      </c>
      <c r="AH6" s="160">
        <v>138.53395530821101</v>
      </c>
      <c r="AI6" s="160">
        <v>140.94145477050299</v>
      </c>
      <c r="AJ6" s="160">
        <v>140.83878595033499</v>
      </c>
      <c r="AK6" s="160">
        <v>142.851807708183</v>
      </c>
      <c r="AL6" s="161">
        <v>140.376380256685</v>
      </c>
      <c r="AM6" s="162"/>
      <c r="AN6" s="163">
        <v>156.08137415770901</v>
      </c>
      <c r="AO6" s="164">
        <v>159.87841776194901</v>
      </c>
      <c r="AP6" s="165">
        <v>158.00994293011101</v>
      </c>
      <c r="AQ6" s="162"/>
      <c r="AR6" s="166">
        <v>146.19239909818401</v>
      </c>
      <c r="AS6" s="145"/>
      <c r="AT6" s="137">
        <v>38.573212958844003</v>
      </c>
      <c r="AU6" s="138">
        <v>42.017237365906901</v>
      </c>
      <c r="AV6" s="138">
        <v>44.235465488927197</v>
      </c>
      <c r="AW6" s="138">
        <v>42.823283740730901</v>
      </c>
      <c r="AX6" s="138">
        <v>39.940852021272903</v>
      </c>
      <c r="AY6" s="139">
        <v>41.555589491956297</v>
      </c>
      <c r="AZ6" s="140"/>
      <c r="BA6" s="141">
        <v>36.140382138675598</v>
      </c>
      <c r="BB6" s="142">
        <v>34.628122240167201</v>
      </c>
      <c r="BC6" s="143">
        <v>35.313346155000097</v>
      </c>
      <c r="BD6" s="140"/>
      <c r="BE6" s="144">
        <v>38.7616998735895</v>
      </c>
    </row>
    <row r="7" spans="1:57" x14ac:dyDescent="0.25">
      <c r="A7" s="23" t="s">
        <v>18</v>
      </c>
      <c r="B7" s="44" t="str">
        <f>TRIM(A7)</f>
        <v>Virginia</v>
      </c>
      <c r="C7" s="11"/>
      <c r="D7" s="28" t="s">
        <v>16</v>
      </c>
      <c r="E7" s="31" t="s">
        <v>17</v>
      </c>
      <c r="F7" s="12"/>
      <c r="G7" s="167">
        <v>102.496741662709</v>
      </c>
      <c r="H7" s="162">
        <v>107.470565121891</v>
      </c>
      <c r="I7" s="162">
        <v>110.89352733499101</v>
      </c>
      <c r="J7" s="162">
        <v>110.28558452138699</v>
      </c>
      <c r="K7" s="162">
        <v>111.898324083491</v>
      </c>
      <c r="L7" s="168">
        <v>108.926053130856</v>
      </c>
      <c r="M7" s="162"/>
      <c r="N7" s="169">
        <v>124.543640750566</v>
      </c>
      <c r="O7" s="170">
        <v>127.616972386241</v>
      </c>
      <c r="P7" s="171">
        <v>126.10596988846901</v>
      </c>
      <c r="Q7" s="162"/>
      <c r="R7" s="172">
        <v>114.880072650713</v>
      </c>
      <c r="S7" s="145"/>
      <c r="T7" s="146">
        <v>28.951034840129701</v>
      </c>
      <c r="U7" s="140">
        <v>33.974671350689597</v>
      </c>
      <c r="V7" s="140">
        <v>36.061182383572799</v>
      </c>
      <c r="W7" s="140">
        <v>35.567964484939701</v>
      </c>
      <c r="X7" s="140">
        <v>32.511861726915399</v>
      </c>
      <c r="Y7" s="147">
        <v>33.643195903486998</v>
      </c>
      <c r="Z7" s="140"/>
      <c r="AA7" s="148">
        <v>28.572659625030699</v>
      </c>
      <c r="AB7" s="149">
        <v>26.011176034578401</v>
      </c>
      <c r="AC7" s="150">
        <v>27.189373793787802</v>
      </c>
      <c r="AD7" s="140"/>
      <c r="AE7" s="151">
        <v>30.763230628489101</v>
      </c>
      <c r="AF7" s="34"/>
      <c r="AG7" s="167">
        <v>98.679208681004894</v>
      </c>
      <c r="AH7" s="162">
        <v>103.78356123258899</v>
      </c>
      <c r="AI7" s="162">
        <v>106.977165782702</v>
      </c>
      <c r="AJ7" s="162">
        <v>106.31401576560199</v>
      </c>
      <c r="AK7" s="162">
        <v>105.507268454881</v>
      </c>
      <c r="AL7" s="168">
        <v>104.50673848021199</v>
      </c>
      <c r="AM7" s="162"/>
      <c r="AN7" s="169">
        <v>118.40347293015699</v>
      </c>
      <c r="AO7" s="170">
        <v>121.636326964243</v>
      </c>
      <c r="AP7" s="171">
        <v>120.054331037293</v>
      </c>
      <c r="AQ7" s="162"/>
      <c r="AR7" s="172">
        <v>109.774187356219</v>
      </c>
      <c r="AS7" s="145"/>
      <c r="AT7" s="146">
        <v>26.608233093536299</v>
      </c>
      <c r="AU7" s="140">
        <v>31.5241489497148</v>
      </c>
      <c r="AV7" s="140">
        <v>34.035996684160402</v>
      </c>
      <c r="AW7" s="140">
        <v>33.038542587240997</v>
      </c>
      <c r="AX7" s="140">
        <v>28.701422702210099</v>
      </c>
      <c r="AY7" s="147">
        <v>30.974087348122801</v>
      </c>
      <c r="AZ7" s="140"/>
      <c r="BA7" s="148">
        <v>26.3448048163918</v>
      </c>
      <c r="BB7" s="149">
        <v>25.0312321850693</v>
      </c>
      <c r="BC7" s="150">
        <v>25.616403306123999</v>
      </c>
      <c r="BD7" s="140"/>
      <c r="BE7" s="151">
        <v>28.581845279708698</v>
      </c>
    </row>
    <row r="8" spans="1:57" x14ac:dyDescent="0.25">
      <c r="A8" s="24" t="s">
        <v>19</v>
      </c>
      <c r="B8" s="44" t="str">
        <f t="shared" ref="B8:B43" si="0">TRIM(A8)</f>
        <v>Norfolk/Virginia Beach, VA</v>
      </c>
      <c r="C8" s="12"/>
      <c r="D8" s="28" t="s">
        <v>16</v>
      </c>
      <c r="E8" s="31" t="s">
        <v>17</v>
      </c>
      <c r="F8" s="12"/>
      <c r="G8" s="167">
        <v>97.392230797423906</v>
      </c>
      <c r="H8" s="162">
        <v>95.378508133263296</v>
      </c>
      <c r="I8" s="162">
        <v>96.650718516989897</v>
      </c>
      <c r="J8" s="162">
        <v>98.383783252295999</v>
      </c>
      <c r="K8" s="162">
        <v>102.562948485457</v>
      </c>
      <c r="L8" s="168">
        <v>98.2386942622649</v>
      </c>
      <c r="M8" s="162"/>
      <c r="N8" s="169">
        <v>128.33228862605199</v>
      </c>
      <c r="O8" s="170">
        <v>133.54903989924</v>
      </c>
      <c r="P8" s="171">
        <v>130.99800576349801</v>
      </c>
      <c r="Q8" s="162"/>
      <c r="R8" s="172">
        <v>109.75395149727299</v>
      </c>
      <c r="S8" s="145"/>
      <c r="T8" s="146">
        <v>25.586185850128199</v>
      </c>
      <c r="U8" s="140">
        <v>24.2606578711517</v>
      </c>
      <c r="V8" s="140">
        <v>22.506354896869802</v>
      </c>
      <c r="W8" s="140">
        <v>24.8085115793635</v>
      </c>
      <c r="X8" s="140">
        <v>27.0480468639382</v>
      </c>
      <c r="Y8" s="147">
        <v>24.989629773450599</v>
      </c>
      <c r="Z8" s="140"/>
      <c r="AA8" s="148">
        <v>25.812377830741202</v>
      </c>
      <c r="AB8" s="149">
        <v>24.7420184241182</v>
      </c>
      <c r="AC8" s="150">
        <v>25.182557482892999</v>
      </c>
      <c r="AD8" s="140"/>
      <c r="AE8" s="151">
        <v>24.2266301308435</v>
      </c>
      <c r="AF8" s="35"/>
      <c r="AG8" s="167">
        <v>91.931468744505196</v>
      </c>
      <c r="AH8" s="162">
        <v>91.983157305858001</v>
      </c>
      <c r="AI8" s="162">
        <v>93.925666862187697</v>
      </c>
      <c r="AJ8" s="162">
        <v>94.612957749886704</v>
      </c>
      <c r="AK8" s="162">
        <v>97.346380585576895</v>
      </c>
      <c r="AL8" s="168">
        <v>94.090995548229102</v>
      </c>
      <c r="AM8" s="162"/>
      <c r="AN8" s="169">
        <v>123.59971762997699</v>
      </c>
      <c r="AO8" s="170">
        <v>130.517998885303</v>
      </c>
      <c r="AP8" s="171">
        <v>127.167251029946</v>
      </c>
      <c r="AQ8" s="162"/>
      <c r="AR8" s="172">
        <v>106.03186091526599</v>
      </c>
      <c r="AS8" s="145"/>
      <c r="AT8" s="146">
        <v>21.696040921103201</v>
      </c>
      <c r="AU8" s="140">
        <v>23.1641438735011</v>
      </c>
      <c r="AV8" s="140">
        <v>23.853903579499299</v>
      </c>
      <c r="AW8" s="140">
        <v>23.3797764454667</v>
      </c>
      <c r="AX8" s="140">
        <v>23.164538373499902</v>
      </c>
      <c r="AY8" s="147">
        <v>23.117135851999102</v>
      </c>
      <c r="AZ8" s="140"/>
      <c r="BA8" s="148">
        <v>26.319456284885099</v>
      </c>
      <c r="BB8" s="149">
        <v>26.847226564173202</v>
      </c>
      <c r="BC8" s="150">
        <v>26.557210903626999</v>
      </c>
      <c r="BD8" s="140"/>
      <c r="BE8" s="151">
        <v>24.062840896972201</v>
      </c>
    </row>
    <row r="9" spans="1:57" ht="15" x14ac:dyDescent="0.35">
      <c r="A9" s="24" t="s">
        <v>20</v>
      </c>
      <c r="B9" s="79" t="s">
        <v>72</v>
      </c>
      <c r="C9" s="12"/>
      <c r="D9" s="28" t="s">
        <v>16</v>
      </c>
      <c r="E9" s="31" t="s">
        <v>17</v>
      </c>
      <c r="F9" s="12"/>
      <c r="G9" s="167">
        <v>91.058474604569398</v>
      </c>
      <c r="H9" s="162">
        <v>95.2172624699338</v>
      </c>
      <c r="I9" s="162">
        <v>100.111221092408</v>
      </c>
      <c r="J9" s="162">
        <v>99.293092103429004</v>
      </c>
      <c r="K9" s="162">
        <v>116.274491522647</v>
      </c>
      <c r="L9" s="168">
        <v>101.60251576311801</v>
      </c>
      <c r="M9" s="162"/>
      <c r="N9" s="169">
        <v>130.28051058889</v>
      </c>
      <c r="O9" s="170">
        <v>131.24116451533001</v>
      </c>
      <c r="P9" s="171">
        <v>130.76592273057099</v>
      </c>
      <c r="Q9" s="162"/>
      <c r="R9" s="172">
        <v>112.076626986552</v>
      </c>
      <c r="S9" s="145"/>
      <c r="T9" s="146">
        <v>22.6833252989058</v>
      </c>
      <c r="U9" s="140">
        <v>26.2812215453107</v>
      </c>
      <c r="V9" s="140">
        <v>31.7421606971497</v>
      </c>
      <c r="W9" s="140">
        <v>31.260746751002699</v>
      </c>
      <c r="X9" s="140">
        <v>30.583301313974498</v>
      </c>
      <c r="Y9" s="147">
        <v>29.194529195368698</v>
      </c>
      <c r="Z9" s="140"/>
      <c r="AA9" s="148">
        <v>28.401120609779198</v>
      </c>
      <c r="AB9" s="149">
        <v>25.521489198883</v>
      </c>
      <c r="AC9" s="150">
        <v>26.907246343841699</v>
      </c>
      <c r="AD9" s="140"/>
      <c r="AE9" s="151">
        <v>27.7272818488082</v>
      </c>
      <c r="AF9" s="35"/>
      <c r="AG9" s="167">
        <v>91.188831229602002</v>
      </c>
      <c r="AH9" s="162">
        <v>95.162452960430002</v>
      </c>
      <c r="AI9" s="162">
        <v>98.265182474013102</v>
      </c>
      <c r="AJ9" s="162">
        <v>97.836304694957406</v>
      </c>
      <c r="AK9" s="162">
        <v>103.937305472427</v>
      </c>
      <c r="AL9" s="168">
        <v>97.650353210228403</v>
      </c>
      <c r="AM9" s="162"/>
      <c r="AN9" s="169">
        <v>122.938160267501</v>
      </c>
      <c r="AO9" s="170">
        <v>125.39351078273801</v>
      </c>
      <c r="AP9" s="171">
        <v>124.185770822268</v>
      </c>
      <c r="AQ9" s="162"/>
      <c r="AR9" s="172">
        <v>106.964349840148</v>
      </c>
      <c r="AS9" s="145"/>
      <c r="AT9" s="146">
        <v>24.42993674965</v>
      </c>
      <c r="AU9" s="140">
        <v>27.563628074866099</v>
      </c>
      <c r="AV9" s="140">
        <v>29.299608837445199</v>
      </c>
      <c r="AW9" s="140">
        <v>28.867191662514799</v>
      </c>
      <c r="AX9" s="140">
        <v>23.7632223996821</v>
      </c>
      <c r="AY9" s="147">
        <v>26.717264651032998</v>
      </c>
      <c r="AZ9" s="140"/>
      <c r="BA9" s="148">
        <v>24.4877373159289</v>
      </c>
      <c r="BB9" s="149">
        <v>23.190180934329099</v>
      </c>
      <c r="BC9" s="150">
        <v>23.792299600274099</v>
      </c>
      <c r="BD9" s="140"/>
      <c r="BE9" s="151">
        <v>25.039166595939299</v>
      </c>
    </row>
    <row r="10" spans="1:57" x14ac:dyDescent="0.25">
      <c r="A10" s="24" t="s">
        <v>21</v>
      </c>
      <c r="B10" s="44" t="str">
        <f t="shared" si="0"/>
        <v>Virginia Area</v>
      </c>
      <c r="C10" s="12"/>
      <c r="D10" s="28" t="s">
        <v>16</v>
      </c>
      <c r="E10" s="31" t="s">
        <v>17</v>
      </c>
      <c r="F10" s="12"/>
      <c r="G10" s="167">
        <v>93.613837834864398</v>
      </c>
      <c r="H10" s="162">
        <v>94.272935230051104</v>
      </c>
      <c r="I10" s="162">
        <v>97.141541523087497</v>
      </c>
      <c r="J10" s="162">
        <v>96.081959020234194</v>
      </c>
      <c r="K10" s="162">
        <v>100.852288088186</v>
      </c>
      <c r="L10" s="168">
        <v>96.574572024678304</v>
      </c>
      <c r="M10" s="162"/>
      <c r="N10" s="169">
        <v>120.495002135231</v>
      </c>
      <c r="O10" s="170">
        <v>120.637318236903</v>
      </c>
      <c r="P10" s="171">
        <v>120.565399684855</v>
      </c>
      <c r="Q10" s="162"/>
      <c r="R10" s="172">
        <v>104.81109886336201</v>
      </c>
      <c r="S10" s="145"/>
      <c r="T10" s="146">
        <v>18.043406179765199</v>
      </c>
      <c r="U10" s="140">
        <v>18.0198942237285</v>
      </c>
      <c r="V10" s="140">
        <v>20.949106268720499</v>
      </c>
      <c r="W10" s="140">
        <v>19.698223687274201</v>
      </c>
      <c r="X10" s="140">
        <v>22.6774218419006</v>
      </c>
      <c r="Y10" s="147">
        <v>20.036097964403702</v>
      </c>
      <c r="Z10" s="140"/>
      <c r="AA10" s="148">
        <v>31.219170282151701</v>
      </c>
      <c r="AB10" s="149">
        <v>25.1338406322919</v>
      </c>
      <c r="AC10" s="150">
        <v>28.031363060789701</v>
      </c>
      <c r="AD10" s="140"/>
      <c r="AE10" s="151">
        <v>23.0051972920206</v>
      </c>
      <c r="AF10" s="35"/>
      <c r="AG10" s="167">
        <v>91.167755017391599</v>
      </c>
      <c r="AH10" s="162">
        <v>93.024326645421795</v>
      </c>
      <c r="AI10" s="162">
        <v>94.065946941978794</v>
      </c>
      <c r="AJ10" s="162">
        <v>94.260805540896996</v>
      </c>
      <c r="AK10" s="162">
        <v>96.898663659411895</v>
      </c>
      <c r="AL10" s="168">
        <v>94.033584467996604</v>
      </c>
      <c r="AM10" s="162"/>
      <c r="AN10" s="169">
        <v>113.13660659121101</v>
      </c>
      <c r="AO10" s="170">
        <v>114.126993967061</v>
      </c>
      <c r="AP10" s="171">
        <v>113.629014983296</v>
      </c>
      <c r="AQ10" s="162"/>
      <c r="AR10" s="172">
        <v>100.503020409599</v>
      </c>
      <c r="AS10" s="145"/>
      <c r="AT10" s="146">
        <v>16.984386700236701</v>
      </c>
      <c r="AU10" s="140">
        <v>18.143168370546601</v>
      </c>
      <c r="AV10" s="140">
        <v>18.903114099243499</v>
      </c>
      <c r="AW10" s="140">
        <v>19.308052088127798</v>
      </c>
      <c r="AX10" s="140">
        <v>20.9471036401177</v>
      </c>
      <c r="AY10" s="147">
        <v>18.980090074785199</v>
      </c>
      <c r="AZ10" s="140"/>
      <c r="BA10" s="148">
        <v>26.9937507454136</v>
      </c>
      <c r="BB10" s="149">
        <v>24.065703863110201</v>
      </c>
      <c r="BC10" s="150">
        <v>25.435212585737499</v>
      </c>
      <c r="BD10" s="140"/>
      <c r="BE10" s="151">
        <v>21.194913853812199</v>
      </c>
    </row>
    <row r="11" spans="1:57" x14ac:dyDescent="0.25">
      <c r="A11" s="41" t="s">
        <v>22</v>
      </c>
      <c r="B11" s="44" t="str">
        <f t="shared" si="0"/>
        <v>Washington, DC</v>
      </c>
      <c r="C11" s="12"/>
      <c r="D11" s="28" t="s">
        <v>16</v>
      </c>
      <c r="E11" s="31" t="s">
        <v>17</v>
      </c>
      <c r="F11" s="12"/>
      <c r="G11" s="167">
        <v>149.14665488895201</v>
      </c>
      <c r="H11" s="162">
        <v>166.74063951803501</v>
      </c>
      <c r="I11" s="162">
        <v>171.88436216293701</v>
      </c>
      <c r="J11" s="162">
        <v>166.18103805179399</v>
      </c>
      <c r="K11" s="162">
        <v>154.12537532456099</v>
      </c>
      <c r="L11" s="168">
        <v>162.11186514904799</v>
      </c>
      <c r="M11" s="162"/>
      <c r="N11" s="169">
        <v>156.61087801648199</v>
      </c>
      <c r="O11" s="170">
        <v>162.16510673361</v>
      </c>
      <c r="P11" s="171">
        <v>159.48990540894499</v>
      </c>
      <c r="Q11" s="162"/>
      <c r="R11" s="172">
        <v>161.19868305753999</v>
      </c>
      <c r="S11" s="145"/>
      <c r="T11" s="146">
        <v>58.246343452560197</v>
      </c>
      <c r="U11" s="140">
        <v>75.227270413712404</v>
      </c>
      <c r="V11" s="140">
        <v>78.912027751306994</v>
      </c>
      <c r="W11" s="140">
        <v>73.3430479332321</v>
      </c>
      <c r="X11" s="140">
        <v>61.143613397393601</v>
      </c>
      <c r="Y11" s="147">
        <v>69.888421304714697</v>
      </c>
      <c r="Z11" s="140"/>
      <c r="AA11" s="148">
        <v>56.297462368083401</v>
      </c>
      <c r="AB11" s="149">
        <v>56.452193659532099</v>
      </c>
      <c r="AC11" s="150">
        <v>56.319089166959401</v>
      </c>
      <c r="AD11" s="140"/>
      <c r="AE11" s="151">
        <v>64.809380275272204</v>
      </c>
      <c r="AF11" s="35"/>
      <c r="AG11" s="167">
        <v>147.84218799797699</v>
      </c>
      <c r="AH11" s="162">
        <v>160.42406193873799</v>
      </c>
      <c r="AI11" s="162">
        <v>165.01379548462501</v>
      </c>
      <c r="AJ11" s="162">
        <v>158.22611612533899</v>
      </c>
      <c r="AK11" s="162">
        <v>146.28471306381101</v>
      </c>
      <c r="AL11" s="168">
        <v>155.94921048919201</v>
      </c>
      <c r="AM11" s="162"/>
      <c r="AN11" s="169">
        <v>143.29388394338301</v>
      </c>
      <c r="AO11" s="170">
        <v>147.36355670889901</v>
      </c>
      <c r="AP11" s="171">
        <v>145.41334469991</v>
      </c>
      <c r="AQ11" s="162"/>
      <c r="AR11" s="172">
        <v>152.49522410041499</v>
      </c>
      <c r="AS11" s="145"/>
      <c r="AT11" s="146">
        <v>53.541364170188601</v>
      </c>
      <c r="AU11" s="140">
        <v>64.091806005485196</v>
      </c>
      <c r="AV11" s="140">
        <v>71.569446656153701</v>
      </c>
      <c r="AW11" s="140">
        <v>64.828356188937803</v>
      </c>
      <c r="AX11" s="140">
        <v>53.2544857723096</v>
      </c>
      <c r="AY11" s="147">
        <v>61.903346612256101</v>
      </c>
      <c r="AZ11" s="140"/>
      <c r="BA11" s="148">
        <v>44.863511164752303</v>
      </c>
      <c r="BB11" s="149">
        <v>44.992865560912101</v>
      </c>
      <c r="BC11" s="150">
        <v>44.903092655757199</v>
      </c>
      <c r="BD11" s="140"/>
      <c r="BE11" s="151">
        <v>56.0523413627037</v>
      </c>
    </row>
    <row r="12" spans="1:57" x14ac:dyDescent="0.25">
      <c r="A12" s="24" t="s">
        <v>23</v>
      </c>
      <c r="B12" s="44" t="str">
        <f t="shared" si="0"/>
        <v>Arlington, VA</v>
      </c>
      <c r="C12" s="12"/>
      <c r="D12" s="28" t="s">
        <v>16</v>
      </c>
      <c r="E12" s="31" t="s">
        <v>17</v>
      </c>
      <c r="F12" s="12"/>
      <c r="G12" s="167">
        <v>156.88863921047599</v>
      </c>
      <c r="H12" s="162">
        <v>183.86348882555799</v>
      </c>
      <c r="I12" s="162">
        <v>187.93553632723101</v>
      </c>
      <c r="J12" s="162">
        <v>183.90701271503301</v>
      </c>
      <c r="K12" s="162">
        <v>163.44416580463999</v>
      </c>
      <c r="L12" s="168">
        <v>176.094948733786</v>
      </c>
      <c r="M12" s="162"/>
      <c r="N12" s="169">
        <v>146.90857892168799</v>
      </c>
      <c r="O12" s="170">
        <v>158.01316082170001</v>
      </c>
      <c r="P12" s="171">
        <v>152.66097301428599</v>
      </c>
      <c r="Q12" s="162"/>
      <c r="R12" s="172">
        <v>168.024558707404</v>
      </c>
      <c r="S12" s="145"/>
      <c r="T12" s="146">
        <v>54.967020324235698</v>
      </c>
      <c r="U12" s="140">
        <v>63.4556483487249</v>
      </c>
      <c r="V12" s="140">
        <v>62.4112532982926</v>
      </c>
      <c r="W12" s="140">
        <v>64.884092238675507</v>
      </c>
      <c r="X12" s="140">
        <v>57.375882950945901</v>
      </c>
      <c r="Y12" s="147">
        <v>61.744658571231703</v>
      </c>
      <c r="Z12" s="140"/>
      <c r="AA12" s="148">
        <v>60.977121555751602</v>
      </c>
      <c r="AB12" s="149">
        <v>75.310994158181103</v>
      </c>
      <c r="AC12" s="150">
        <v>68.402563114717495</v>
      </c>
      <c r="AD12" s="140"/>
      <c r="AE12" s="151">
        <v>65.270885786340898</v>
      </c>
      <c r="AF12" s="35"/>
      <c r="AG12" s="167">
        <v>151.002658635811</v>
      </c>
      <c r="AH12" s="162">
        <v>172.17033347940401</v>
      </c>
      <c r="AI12" s="162">
        <v>181.27629134965201</v>
      </c>
      <c r="AJ12" s="162">
        <v>176.65933599600501</v>
      </c>
      <c r="AK12" s="162">
        <v>160.478498308133</v>
      </c>
      <c r="AL12" s="168">
        <v>169.12133946379001</v>
      </c>
      <c r="AM12" s="162"/>
      <c r="AN12" s="169">
        <v>138.46308900523499</v>
      </c>
      <c r="AO12" s="170">
        <v>139.25894349956701</v>
      </c>
      <c r="AP12" s="171">
        <v>138.87416989279299</v>
      </c>
      <c r="AQ12" s="162"/>
      <c r="AR12" s="172">
        <v>159.39252918427701</v>
      </c>
      <c r="AS12" s="145"/>
      <c r="AT12" s="146">
        <v>44.5820964946084</v>
      </c>
      <c r="AU12" s="140">
        <v>48.299208702244698</v>
      </c>
      <c r="AV12" s="140">
        <v>54.848409298107903</v>
      </c>
      <c r="AW12" s="140">
        <v>54.123492186955303</v>
      </c>
      <c r="AX12" s="140">
        <v>49.401961462700697</v>
      </c>
      <c r="AY12" s="147">
        <v>51.052722841509102</v>
      </c>
      <c r="AZ12" s="140"/>
      <c r="BA12" s="148">
        <v>47.146224798692401</v>
      </c>
      <c r="BB12" s="149">
        <v>50.2967090558884</v>
      </c>
      <c r="BC12" s="150">
        <v>48.794811707514803</v>
      </c>
      <c r="BD12" s="140"/>
      <c r="BE12" s="151">
        <v>51.775705448598202</v>
      </c>
    </row>
    <row r="13" spans="1:57" x14ac:dyDescent="0.25">
      <c r="A13" s="24" t="s">
        <v>24</v>
      </c>
      <c r="B13" s="44" t="str">
        <f t="shared" si="0"/>
        <v>Suburban Virginia Area</v>
      </c>
      <c r="C13" s="12"/>
      <c r="D13" s="28" t="s">
        <v>16</v>
      </c>
      <c r="E13" s="31" t="s">
        <v>17</v>
      </c>
      <c r="F13" s="12"/>
      <c r="G13" s="167">
        <v>107.40492553778201</v>
      </c>
      <c r="H13" s="162">
        <v>103.395835125448</v>
      </c>
      <c r="I13" s="162">
        <v>100.484757056918</v>
      </c>
      <c r="J13" s="162">
        <v>112.334237588652</v>
      </c>
      <c r="K13" s="162">
        <v>114.561340710789</v>
      </c>
      <c r="L13" s="168">
        <v>107.83511853448201</v>
      </c>
      <c r="M13" s="162"/>
      <c r="N13" s="169">
        <v>129.926004991361</v>
      </c>
      <c r="O13" s="170">
        <v>137.258665480427</v>
      </c>
      <c r="P13" s="171">
        <v>133.73148582509901</v>
      </c>
      <c r="Q13" s="162"/>
      <c r="R13" s="172">
        <v>116.551488204394</v>
      </c>
      <c r="S13" s="145"/>
      <c r="T13" s="146">
        <v>9.7538232111325698</v>
      </c>
      <c r="U13" s="140">
        <v>11.2868065628706</v>
      </c>
      <c r="V13" s="140">
        <v>5.7997261339283996</v>
      </c>
      <c r="W13" s="140">
        <v>21.0099002256067</v>
      </c>
      <c r="X13" s="140">
        <v>21.871895288934802</v>
      </c>
      <c r="Y13" s="147">
        <v>14.238136524234401</v>
      </c>
      <c r="Z13" s="140"/>
      <c r="AA13" s="148">
        <v>15.4211401075741</v>
      </c>
      <c r="AB13" s="149">
        <v>11.311870868866301</v>
      </c>
      <c r="AC13" s="150">
        <v>13.218193059453201</v>
      </c>
      <c r="AD13" s="140"/>
      <c r="AE13" s="151">
        <v>14.1443242831799</v>
      </c>
      <c r="AF13" s="35"/>
      <c r="AG13" s="167">
        <v>101.762183975391</v>
      </c>
      <c r="AH13" s="162">
        <v>103.908009668178</v>
      </c>
      <c r="AI13" s="162">
        <v>104.050957135479</v>
      </c>
      <c r="AJ13" s="162">
        <v>102.08718124280701</v>
      </c>
      <c r="AK13" s="162">
        <v>104.61162778366899</v>
      </c>
      <c r="AL13" s="168">
        <v>103.342123590174</v>
      </c>
      <c r="AM13" s="162"/>
      <c r="AN13" s="169">
        <v>128.18662908263099</v>
      </c>
      <c r="AO13" s="170">
        <v>135.20964591023801</v>
      </c>
      <c r="AP13" s="171">
        <v>131.849079257326</v>
      </c>
      <c r="AQ13" s="162"/>
      <c r="AR13" s="172">
        <v>112.591947727459</v>
      </c>
      <c r="AS13" s="145"/>
      <c r="AT13" s="146">
        <v>11.202218352354199</v>
      </c>
      <c r="AU13" s="140">
        <v>20.4492517494912</v>
      </c>
      <c r="AV13" s="140">
        <v>19.562643501948799</v>
      </c>
      <c r="AW13" s="140">
        <v>18.563176877093898</v>
      </c>
      <c r="AX13" s="140">
        <v>18.310554298898001</v>
      </c>
      <c r="AY13" s="147">
        <v>17.791789149394699</v>
      </c>
      <c r="AZ13" s="140"/>
      <c r="BA13" s="148">
        <v>14.185265649387601</v>
      </c>
      <c r="BB13" s="149">
        <v>10.8398066702219</v>
      </c>
      <c r="BC13" s="150">
        <v>12.324297150444099</v>
      </c>
      <c r="BD13" s="140"/>
      <c r="BE13" s="151">
        <v>15.524153782195899</v>
      </c>
    </row>
    <row r="14" spans="1:57" x14ac:dyDescent="0.25">
      <c r="A14" s="24" t="s">
        <v>25</v>
      </c>
      <c r="B14" s="44" t="str">
        <f t="shared" si="0"/>
        <v>Alexandria, VA</v>
      </c>
      <c r="C14" s="12"/>
      <c r="D14" s="28" t="s">
        <v>16</v>
      </c>
      <c r="E14" s="31" t="s">
        <v>17</v>
      </c>
      <c r="F14" s="12"/>
      <c r="G14" s="167">
        <v>125.14301732209699</v>
      </c>
      <c r="H14" s="162">
        <v>136.65094570226401</v>
      </c>
      <c r="I14" s="162">
        <v>141.862149971809</v>
      </c>
      <c r="J14" s="162">
        <v>137.37720143613001</v>
      </c>
      <c r="K14" s="162">
        <v>131.87783685800599</v>
      </c>
      <c r="L14" s="168">
        <v>134.98884706734799</v>
      </c>
      <c r="M14" s="162"/>
      <c r="N14" s="169">
        <v>128.82239902453799</v>
      </c>
      <c r="O14" s="170">
        <v>135.53884441398199</v>
      </c>
      <c r="P14" s="171">
        <v>132.35851833140799</v>
      </c>
      <c r="Q14" s="162"/>
      <c r="R14" s="172">
        <v>134.04702121611399</v>
      </c>
      <c r="S14" s="145"/>
      <c r="T14" s="146">
        <v>44.728485915839002</v>
      </c>
      <c r="U14" s="140">
        <v>54.708973720559499</v>
      </c>
      <c r="V14" s="140">
        <v>55.039068730235002</v>
      </c>
      <c r="W14" s="140">
        <v>48.960751342580302</v>
      </c>
      <c r="X14" s="140">
        <v>46.456225189856603</v>
      </c>
      <c r="Y14" s="147">
        <v>50.333843194079797</v>
      </c>
      <c r="Z14" s="140"/>
      <c r="AA14" s="148">
        <v>45.168795919174798</v>
      </c>
      <c r="AB14" s="149">
        <v>49.197719067995699</v>
      </c>
      <c r="AC14" s="150">
        <v>47.286536422249299</v>
      </c>
      <c r="AD14" s="140"/>
      <c r="AE14" s="151">
        <v>49.241815293673099</v>
      </c>
      <c r="AF14" s="35"/>
      <c r="AG14" s="167">
        <v>119.341195314522</v>
      </c>
      <c r="AH14" s="162">
        <v>131.198170246172</v>
      </c>
      <c r="AI14" s="162">
        <v>135.157350259726</v>
      </c>
      <c r="AJ14" s="162">
        <v>134.13067072211399</v>
      </c>
      <c r="AK14" s="162">
        <v>126.931301086536</v>
      </c>
      <c r="AL14" s="168">
        <v>129.743649987129</v>
      </c>
      <c r="AM14" s="162"/>
      <c r="AN14" s="169">
        <v>122.316683078393</v>
      </c>
      <c r="AO14" s="170">
        <v>125.91455303126401</v>
      </c>
      <c r="AP14" s="171">
        <v>124.22531364319801</v>
      </c>
      <c r="AQ14" s="162"/>
      <c r="AR14" s="172">
        <v>127.907460121874</v>
      </c>
      <c r="AS14" s="145"/>
      <c r="AT14" s="146">
        <v>39.453084710616999</v>
      </c>
      <c r="AU14" s="140">
        <v>48.278532753297497</v>
      </c>
      <c r="AV14" s="140">
        <v>51.052172939971399</v>
      </c>
      <c r="AW14" s="140">
        <v>48.142159177083002</v>
      </c>
      <c r="AX14" s="140">
        <v>43.550525443029898</v>
      </c>
      <c r="AY14" s="147">
        <v>46.513510321572099</v>
      </c>
      <c r="AZ14" s="140"/>
      <c r="BA14" s="148">
        <v>40.1109995257113</v>
      </c>
      <c r="BB14" s="149">
        <v>41.9846856833638</v>
      </c>
      <c r="BC14" s="150">
        <v>41.097393274020803</v>
      </c>
      <c r="BD14" s="140"/>
      <c r="BE14" s="151">
        <v>44.737791984975502</v>
      </c>
    </row>
    <row r="15" spans="1:57" x14ac:dyDescent="0.25">
      <c r="A15" s="24" t="s">
        <v>26</v>
      </c>
      <c r="B15" s="44" t="str">
        <f t="shared" si="0"/>
        <v>Fairfax/Tysons Corner, VA</v>
      </c>
      <c r="C15" s="12"/>
      <c r="D15" s="28" t="s">
        <v>16</v>
      </c>
      <c r="E15" s="31" t="s">
        <v>17</v>
      </c>
      <c r="F15" s="12"/>
      <c r="G15" s="167">
        <v>125.20437563710399</v>
      </c>
      <c r="H15" s="162">
        <v>140.36452886885499</v>
      </c>
      <c r="I15" s="162">
        <v>147.389244485294</v>
      </c>
      <c r="J15" s="162">
        <v>144.74528744186</v>
      </c>
      <c r="K15" s="162">
        <v>134.154135741218</v>
      </c>
      <c r="L15" s="168">
        <v>139.176920653107</v>
      </c>
      <c r="M15" s="162"/>
      <c r="N15" s="169">
        <v>120.077845691382</v>
      </c>
      <c r="O15" s="170">
        <v>124.353746662711</v>
      </c>
      <c r="P15" s="171">
        <v>122.34242733699899</v>
      </c>
      <c r="Q15" s="162"/>
      <c r="R15" s="172">
        <v>133.410969677401</v>
      </c>
      <c r="S15" s="145"/>
      <c r="T15" s="146">
        <v>40.1754958436793</v>
      </c>
      <c r="U15" s="140">
        <v>50.378651181994599</v>
      </c>
      <c r="V15" s="140">
        <v>57.460060115276399</v>
      </c>
      <c r="W15" s="140">
        <v>56.601321078105599</v>
      </c>
      <c r="X15" s="140">
        <v>50.068684010342899</v>
      </c>
      <c r="Y15" s="147">
        <v>51.827662056421502</v>
      </c>
      <c r="Z15" s="140"/>
      <c r="AA15" s="148">
        <v>35.576457470333303</v>
      </c>
      <c r="AB15" s="149">
        <v>37.396435919424903</v>
      </c>
      <c r="AC15" s="150">
        <v>36.550159302995503</v>
      </c>
      <c r="AD15" s="140"/>
      <c r="AE15" s="151">
        <v>46.677005680801798</v>
      </c>
      <c r="AF15" s="35"/>
      <c r="AG15" s="167">
        <v>119.674216624685</v>
      </c>
      <c r="AH15" s="162">
        <v>133.98464202543701</v>
      </c>
      <c r="AI15" s="162">
        <v>143.32442395369</v>
      </c>
      <c r="AJ15" s="162">
        <v>141.61379676626001</v>
      </c>
      <c r="AK15" s="162">
        <v>129.10745371166499</v>
      </c>
      <c r="AL15" s="168">
        <v>134.494296751576</v>
      </c>
      <c r="AM15" s="162"/>
      <c r="AN15" s="169">
        <v>117.498664627419</v>
      </c>
      <c r="AO15" s="170">
        <v>118.75994814681199</v>
      </c>
      <c r="AP15" s="171">
        <v>118.162784900284</v>
      </c>
      <c r="AQ15" s="162"/>
      <c r="AR15" s="172">
        <v>129.15520471285799</v>
      </c>
      <c r="AS15" s="145"/>
      <c r="AT15" s="146">
        <v>35.466291619404998</v>
      </c>
      <c r="AU15" s="140">
        <v>45.007908078348002</v>
      </c>
      <c r="AV15" s="140">
        <v>52.734118433515697</v>
      </c>
      <c r="AW15" s="140">
        <v>52.129916901830697</v>
      </c>
      <c r="AX15" s="140">
        <v>43.884011222811999</v>
      </c>
      <c r="AY15" s="147">
        <v>46.892006280430898</v>
      </c>
      <c r="AZ15" s="140"/>
      <c r="BA15" s="148">
        <v>31.3439299057856</v>
      </c>
      <c r="BB15" s="149">
        <v>28.621684063854499</v>
      </c>
      <c r="BC15" s="150">
        <v>29.871947470200499</v>
      </c>
      <c r="BD15" s="140"/>
      <c r="BE15" s="151">
        <v>41.3602281402354</v>
      </c>
    </row>
    <row r="16" spans="1:57" x14ac:dyDescent="0.25">
      <c r="A16" s="24" t="s">
        <v>27</v>
      </c>
      <c r="B16" s="44" t="str">
        <f t="shared" si="0"/>
        <v>I-95 Fredericksburg, VA</v>
      </c>
      <c r="C16" s="12"/>
      <c r="D16" s="28" t="s">
        <v>16</v>
      </c>
      <c r="E16" s="31" t="s">
        <v>17</v>
      </c>
      <c r="F16" s="12"/>
      <c r="G16" s="167">
        <v>83.341161261056897</v>
      </c>
      <c r="H16" s="162">
        <v>84.835684621710499</v>
      </c>
      <c r="I16" s="162">
        <v>86.106078392359706</v>
      </c>
      <c r="J16" s="162">
        <v>87.246033644859807</v>
      </c>
      <c r="K16" s="162">
        <v>92.474934027777707</v>
      </c>
      <c r="L16" s="168">
        <v>87.066905427210799</v>
      </c>
      <c r="M16" s="162"/>
      <c r="N16" s="169">
        <v>109.432239890335</v>
      </c>
      <c r="O16" s="170">
        <v>109.350411446656</v>
      </c>
      <c r="P16" s="171">
        <v>109.39053367388</v>
      </c>
      <c r="Q16" s="162"/>
      <c r="R16" s="172">
        <v>95.311027378558805</v>
      </c>
      <c r="S16" s="145"/>
      <c r="T16" s="146">
        <v>14.8001247520261</v>
      </c>
      <c r="U16" s="140">
        <v>16.4323484082392</v>
      </c>
      <c r="V16" s="140">
        <v>16.1233993641506</v>
      </c>
      <c r="W16" s="140">
        <v>18.474763280830601</v>
      </c>
      <c r="X16" s="140">
        <v>23.6749726226105</v>
      </c>
      <c r="Y16" s="147">
        <v>18.223769021284799</v>
      </c>
      <c r="Z16" s="140"/>
      <c r="AA16" s="148">
        <v>31.0302354809604</v>
      </c>
      <c r="AB16" s="149">
        <v>28.448157919509701</v>
      </c>
      <c r="AC16" s="150">
        <v>29.6967422477056</v>
      </c>
      <c r="AD16" s="140"/>
      <c r="AE16" s="151">
        <v>22.875972911204801</v>
      </c>
      <c r="AF16" s="35"/>
      <c r="AG16" s="167">
        <v>83.307196694214795</v>
      </c>
      <c r="AH16" s="162">
        <v>85.0189290042415</v>
      </c>
      <c r="AI16" s="162">
        <v>85.725225506963099</v>
      </c>
      <c r="AJ16" s="162">
        <v>86.740718846062805</v>
      </c>
      <c r="AK16" s="162">
        <v>87.392263669846002</v>
      </c>
      <c r="AL16" s="168">
        <v>85.714330567191396</v>
      </c>
      <c r="AM16" s="162"/>
      <c r="AN16" s="169">
        <v>100.28070965958401</v>
      </c>
      <c r="AO16" s="170">
        <v>102.354747773356</v>
      </c>
      <c r="AP16" s="171">
        <v>101.339047904539</v>
      </c>
      <c r="AQ16" s="162"/>
      <c r="AR16" s="172">
        <v>91.013855387703401</v>
      </c>
      <c r="AS16" s="145"/>
      <c r="AT16" s="146">
        <v>17.2019649635902</v>
      </c>
      <c r="AU16" s="140">
        <v>19.0626324137104</v>
      </c>
      <c r="AV16" s="140">
        <v>18.578568778789101</v>
      </c>
      <c r="AW16" s="140">
        <v>20.300062047270401</v>
      </c>
      <c r="AX16" s="140">
        <v>19.2773412429543</v>
      </c>
      <c r="AY16" s="147">
        <v>18.9378846276134</v>
      </c>
      <c r="AZ16" s="140"/>
      <c r="BA16" s="148">
        <v>23.127638146429799</v>
      </c>
      <c r="BB16" s="149">
        <v>22.0916441347937</v>
      </c>
      <c r="BC16" s="150">
        <v>22.551510367384601</v>
      </c>
      <c r="BD16" s="140"/>
      <c r="BE16" s="151">
        <v>19.987374743247099</v>
      </c>
    </row>
    <row r="17" spans="1:57" x14ac:dyDescent="0.25">
      <c r="A17" s="24" t="s">
        <v>28</v>
      </c>
      <c r="B17" s="44" t="str">
        <f t="shared" si="0"/>
        <v>Dulles Airport Area, VA</v>
      </c>
      <c r="C17" s="12"/>
      <c r="D17" s="28" t="s">
        <v>16</v>
      </c>
      <c r="E17" s="31" t="s">
        <v>17</v>
      </c>
      <c r="F17" s="12"/>
      <c r="G17" s="167">
        <v>101.005383360522</v>
      </c>
      <c r="H17" s="162">
        <v>112.607224694104</v>
      </c>
      <c r="I17" s="162">
        <v>118.274077004219</v>
      </c>
      <c r="J17" s="162">
        <v>117.123023758099</v>
      </c>
      <c r="K17" s="162">
        <v>107.60856909016501</v>
      </c>
      <c r="L17" s="168">
        <v>111.983721650936</v>
      </c>
      <c r="M17" s="162"/>
      <c r="N17" s="169">
        <v>98.755287511838702</v>
      </c>
      <c r="O17" s="170">
        <v>96.311919480519407</v>
      </c>
      <c r="P17" s="171">
        <v>97.508588562719495</v>
      </c>
      <c r="Q17" s="162"/>
      <c r="R17" s="172">
        <v>107.665447159293</v>
      </c>
      <c r="S17" s="145"/>
      <c r="T17" s="146">
        <v>34.9458202461947</v>
      </c>
      <c r="U17" s="140">
        <v>43.414220490215001</v>
      </c>
      <c r="V17" s="140">
        <v>50.344697451507002</v>
      </c>
      <c r="W17" s="140">
        <v>47.778730947268699</v>
      </c>
      <c r="X17" s="140">
        <v>40.143215583959801</v>
      </c>
      <c r="Y17" s="147">
        <v>44.077464399418602</v>
      </c>
      <c r="Z17" s="140"/>
      <c r="AA17" s="148">
        <v>35.327784006817097</v>
      </c>
      <c r="AB17" s="149">
        <v>31.011253897088501</v>
      </c>
      <c r="AC17" s="150">
        <v>33.107747828835002</v>
      </c>
      <c r="AD17" s="140"/>
      <c r="AE17" s="151">
        <v>40.896070365966402</v>
      </c>
      <c r="AF17" s="35"/>
      <c r="AG17" s="167">
        <v>98.877505546591294</v>
      </c>
      <c r="AH17" s="162">
        <v>110.726330444829</v>
      </c>
      <c r="AI17" s="162">
        <v>115.017018739352</v>
      </c>
      <c r="AJ17" s="162">
        <v>112.82247029348601</v>
      </c>
      <c r="AK17" s="162">
        <v>103.563141182217</v>
      </c>
      <c r="AL17" s="168">
        <v>108.811163284678</v>
      </c>
      <c r="AM17" s="162"/>
      <c r="AN17" s="169">
        <v>97.199497133734795</v>
      </c>
      <c r="AO17" s="170">
        <v>96.151354621732096</v>
      </c>
      <c r="AP17" s="171">
        <v>96.663532905467605</v>
      </c>
      <c r="AQ17" s="162"/>
      <c r="AR17" s="172">
        <v>105.106072958124</v>
      </c>
      <c r="AS17" s="145"/>
      <c r="AT17" s="146">
        <v>34.087235746216699</v>
      </c>
      <c r="AU17" s="140">
        <v>41.321058163800203</v>
      </c>
      <c r="AV17" s="140">
        <v>46.570907568707</v>
      </c>
      <c r="AW17" s="140">
        <v>43.4641835711803</v>
      </c>
      <c r="AX17" s="140">
        <v>35.796498060510402</v>
      </c>
      <c r="AY17" s="147">
        <v>40.909402121124003</v>
      </c>
      <c r="AZ17" s="140"/>
      <c r="BA17" s="148">
        <v>32.655817242987098</v>
      </c>
      <c r="BB17" s="149">
        <v>31.267726778058599</v>
      </c>
      <c r="BC17" s="150">
        <v>31.9462772286135</v>
      </c>
      <c r="BD17" s="140"/>
      <c r="BE17" s="151">
        <v>38.200895218735603</v>
      </c>
    </row>
    <row r="18" spans="1:57" x14ac:dyDescent="0.25">
      <c r="A18" s="24" t="s">
        <v>29</v>
      </c>
      <c r="B18" s="44" t="str">
        <f t="shared" si="0"/>
        <v>Williamsburg, VA</v>
      </c>
      <c r="C18" s="12"/>
      <c r="D18" s="28" t="s">
        <v>16</v>
      </c>
      <c r="E18" s="31" t="s">
        <v>17</v>
      </c>
      <c r="F18" s="12"/>
      <c r="G18" s="167">
        <v>120.26862956810599</v>
      </c>
      <c r="H18" s="162">
        <v>112.192880498248</v>
      </c>
      <c r="I18" s="162">
        <v>114.064641182834</v>
      </c>
      <c r="J18" s="162">
        <v>115.300776665516</v>
      </c>
      <c r="K18" s="162">
        <v>121.884476131432</v>
      </c>
      <c r="L18" s="168">
        <v>116.871425791105</v>
      </c>
      <c r="M18" s="162"/>
      <c r="N18" s="169">
        <v>155.68751057529599</v>
      </c>
      <c r="O18" s="170">
        <v>162.85928430209501</v>
      </c>
      <c r="P18" s="171">
        <v>159.394319435928</v>
      </c>
      <c r="Q18" s="162"/>
      <c r="R18" s="172">
        <v>134.46004057652399</v>
      </c>
      <c r="S18" s="145"/>
      <c r="T18" s="146">
        <v>13.3077195562523</v>
      </c>
      <c r="U18" s="140">
        <v>9.2063554116063102</v>
      </c>
      <c r="V18" s="140">
        <v>1.6454095696706299</v>
      </c>
      <c r="W18" s="140">
        <v>2.9954539058650602</v>
      </c>
      <c r="X18" s="140">
        <v>8.7506269469435498</v>
      </c>
      <c r="Y18" s="147">
        <v>7.1428807452315901</v>
      </c>
      <c r="Z18" s="140"/>
      <c r="AA18" s="148">
        <v>23.539668563017798</v>
      </c>
      <c r="AB18" s="149">
        <v>45.5963696399984</v>
      </c>
      <c r="AC18" s="150">
        <v>34.925492185306098</v>
      </c>
      <c r="AD18" s="140"/>
      <c r="AE18" s="151">
        <v>18.620475263692601</v>
      </c>
      <c r="AF18" s="35"/>
      <c r="AG18" s="167">
        <v>122.080945311647</v>
      </c>
      <c r="AH18" s="162">
        <v>113.217973740936</v>
      </c>
      <c r="AI18" s="162">
        <v>112.74316899401499</v>
      </c>
      <c r="AJ18" s="162">
        <v>113.190132707411</v>
      </c>
      <c r="AK18" s="162">
        <v>122.24295295055801</v>
      </c>
      <c r="AL18" s="168">
        <v>116.751083889293</v>
      </c>
      <c r="AM18" s="162"/>
      <c r="AN18" s="169">
        <v>151.32243454345399</v>
      </c>
      <c r="AO18" s="170">
        <v>163.48259645627999</v>
      </c>
      <c r="AP18" s="171">
        <v>157.54874033712599</v>
      </c>
      <c r="AQ18" s="162"/>
      <c r="AR18" s="172">
        <v>133.496789802461</v>
      </c>
      <c r="AS18" s="145"/>
      <c r="AT18" s="146">
        <v>20.060568743311698</v>
      </c>
      <c r="AU18" s="140">
        <v>14.7722502987332</v>
      </c>
      <c r="AV18" s="140">
        <v>11.8592935786317</v>
      </c>
      <c r="AW18" s="140">
        <v>11.3858624275484</v>
      </c>
      <c r="AX18" s="140">
        <v>14.324126538152401</v>
      </c>
      <c r="AY18" s="147">
        <v>14.373638806991201</v>
      </c>
      <c r="AZ18" s="140"/>
      <c r="BA18" s="148">
        <v>21.116020778369901</v>
      </c>
      <c r="BB18" s="149">
        <v>29.9508367263706</v>
      </c>
      <c r="BC18" s="150">
        <v>25.6172816869929</v>
      </c>
      <c r="BD18" s="140"/>
      <c r="BE18" s="151">
        <v>18.1094214049816</v>
      </c>
    </row>
    <row r="19" spans="1:57" x14ac:dyDescent="0.25">
      <c r="A19" s="24" t="s">
        <v>30</v>
      </c>
      <c r="B19" s="44" t="str">
        <f t="shared" si="0"/>
        <v>Virginia Beach, VA</v>
      </c>
      <c r="C19" s="12"/>
      <c r="D19" s="28" t="s">
        <v>16</v>
      </c>
      <c r="E19" s="31" t="s">
        <v>17</v>
      </c>
      <c r="F19" s="12"/>
      <c r="G19" s="167">
        <v>117.55455000817599</v>
      </c>
      <c r="H19" s="162">
        <v>105.983806590509</v>
      </c>
      <c r="I19" s="162">
        <v>105.861949355276</v>
      </c>
      <c r="J19" s="162">
        <v>110.12427072526</v>
      </c>
      <c r="K19" s="162">
        <v>116.257469372553</v>
      </c>
      <c r="L19" s="168">
        <v>111.55564322609099</v>
      </c>
      <c r="M19" s="162"/>
      <c r="N19" s="169">
        <v>151.703876271007</v>
      </c>
      <c r="O19" s="170">
        <v>160.49427806777899</v>
      </c>
      <c r="P19" s="171">
        <v>156.195405360281</v>
      </c>
      <c r="Q19" s="162"/>
      <c r="R19" s="172">
        <v>128.482686842156</v>
      </c>
      <c r="S19" s="145"/>
      <c r="T19" s="146">
        <v>34.170172434371999</v>
      </c>
      <c r="U19" s="140">
        <v>24.705583867409299</v>
      </c>
      <c r="V19" s="140">
        <v>20.640593860104001</v>
      </c>
      <c r="W19" s="140">
        <v>26.156370072570301</v>
      </c>
      <c r="X19" s="140">
        <v>26.968863097349299</v>
      </c>
      <c r="Y19" s="147">
        <v>26.7914491945135</v>
      </c>
      <c r="Z19" s="140"/>
      <c r="AA19" s="148">
        <v>20.442511263777899</v>
      </c>
      <c r="AB19" s="149">
        <v>17.0050243695385</v>
      </c>
      <c r="AC19" s="150">
        <v>18.5900416734058</v>
      </c>
      <c r="AD19" s="140"/>
      <c r="AE19" s="151">
        <v>20.699994290672599</v>
      </c>
      <c r="AF19" s="35"/>
      <c r="AG19" s="167">
        <v>105.681892366071</v>
      </c>
      <c r="AH19" s="162">
        <v>101.562654870917</v>
      </c>
      <c r="AI19" s="162">
        <v>102.885947849921</v>
      </c>
      <c r="AJ19" s="162">
        <v>104.92707073522701</v>
      </c>
      <c r="AK19" s="162">
        <v>109.131187621724</v>
      </c>
      <c r="AL19" s="168">
        <v>104.974262800324</v>
      </c>
      <c r="AM19" s="162"/>
      <c r="AN19" s="169">
        <v>148.04857182014501</v>
      </c>
      <c r="AO19" s="170">
        <v>157.338280603524</v>
      </c>
      <c r="AP19" s="171">
        <v>152.91094403509899</v>
      </c>
      <c r="AQ19" s="162"/>
      <c r="AR19" s="172">
        <v>124.43630114376001</v>
      </c>
      <c r="AS19" s="145"/>
      <c r="AT19" s="146">
        <v>22.601281414366799</v>
      </c>
      <c r="AU19" s="140">
        <v>22.261514022291099</v>
      </c>
      <c r="AV19" s="140">
        <v>21.87581728784</v>
      </c>
      <c r="AW19" s="140">
        <v>22.154215084842299</v>
      </c>
      <c r="AX19" s="140">
        <v>21.143374300669301</v>
      </c>
      <c r="AY19" s="147">
        <v>21.9165566581819</v>
      </c>
      <c r="AZ19" s="140"/>
      <c r="BA19" s="148">
        <v>23.1123896064645</v>
      </c>
      <c r="BB19" s="149">
        <v>23.594626514400801</v>
      </c>
      <c r="BC19" s="150">
        <v>23.4021246627469</v>
      </c>
      <c r="BD19" s="140"/>
      <c r="BE19" s="151">
        <v>21.781648719450398</v>
      </c>
    </row>
    <row r="20" spans="1:57" x14ac:dyDescent="0.25">
      <c r="A20" s="41" t="s">
        <v>31</v>
      </c>
      <c r="B20" s="44" t="str">
        <f t="shared" si="0"/>
        <v>Norfolk/Portsmouth, VA</v>
      </c>
      <c r="C20" s="12"/>
      <c r="D20" s="28" t="s">
        <v>16</v>
      </c>
      <c r="E20" s="31" t="s">
        <v>17</v>
      </c>
      <c r="F20" s="12"/>
      <c r="G20" s="167">
        <v>90.170700391684207</v>
      </c>
      <c r="H20" s="162">
        <v>102.939079353233</v>
      </c>
      <c r="I20" s="162">
        <v>103.630538</v>
      </c>
      <c r="J20" s="162">
        <v>99.409207227697706</v>
      </c>
      <c r="K20" s="162">
        <v>92.894435361883197</v>
      </c>
      <c r="L20" s="168">
        <v>98.1106077053999</v>
      </c>
      <c r="M20" s="162"/>
      <c r="N20" s="169">
        <v>107.34011534170099</v>
      </c>
      <c r="O20" s="170">
        <v>111.555259911406</v>
      </c>
      <c r="P20" s="171">
        <v>109.498602098219</v>
      </c>
      <c r="Q20" s="162"/>
      <c r="R20" s="172">
        <v>101.67041578033</v>
      </c>
      <c r="S20" s="145"/>
      <c r="T20" s="146">
        <v>18.261208027252</v>
      </c>
      <c r="U20" s="140">
        <v>34.551066910345</v>
      </c>
      <c r="V20" s="140">
        <v>34.074632058293901</v>
      </c>
      <c r="W20" s="140">
        <v>28.659901402260601</v>
      </c>
      <c r="X20" s="140">
        <v>20.447111622192899</v>
      </c>
      <c r="Y20" s="147">
        <v>27.5924970701452</v>
      </c>
      <c r="Z20" s="140"/>
      <c r="AA20" s="148">
        <v>21.9428309926247</v>
      </c>
      <c r="AB20" s="149">
        <v>12.5390564791554</v>
      </c>
      <c r="AC20" s="150">
        <v>16.644761605821898</v>
      </c>
      <c r="AD20" s="140"/>
      <c r="AE20" s="151">
        <v>22.919712153495301</v>
      </c>
      <c r="AF20" s="35"/>
      <c r="AG20" s="167">
        <v>87.900169268906893</v>
      </c>
      <c r="AH20" s="162">
        <v>95.159426152482197</v>
      </c>
      <c r="AI20" s="162">
        <v>98.334527222186694</v>
      </c>
      <c r="AJ20" s="162">
        <v>97.273077765636003</v>
      </c>
      <c r="AK20" s="162">
        <v>93.986092966768098</v>
      </c>
      <c r="AL20" s="168">
        <v>94.780446260003998</v>
      </c>
      <c r="AM20" s="162"/>
      <c r="AN20" s="169">
        <v>107.061761998854</v>
      </c>
      <c r="AO20" s="170">
        <v>111.05089829645</v>
      </c>
      <c r="AP20" s="171">
        <v>109.10078294881799</v>
      </c>
      <c r="AQ20" s="162"/>
      <c r="AR20" s="172">
        <v>99.427552366414901</v>
      </c>
      <c r="AS20" s="145"/>
      <c r="AT20" s="146">
        <v>19.530411306109301</v>
      </c>
      <c r="AU20" s="140">
        <v>27.673815010532699</v>
      </c>
      <c r="AV20" s="140">
        <v>29.987574830805698</v>
      </c>
      <c r="AW20" s="140">
        <v>27.1450618091</v>
      </c>
      <c r="AX20" s="140">
        <v>22.769958679804802</v>
      </c>
      <c r="AY20" s="147">
        <v>25.702759715880401</v>
      </c>
      <c r="AZ20" s="140"/>
      <c r="BA20" s="148">
        <v>27.614052567157799</v>
      </c>
      <c r="BB20" s="149">
        <v>22.819228450960601</v>
      </c>
      <c r="BC20" s="150">
        <v>24.9875126237609</v>
      </c>
      <c r="BD20" s="140"/>
      <c r="BE20" s="151">
        <v>25.143396080918599</v>
      </c>
    </row>
    <row r="21" spans="1:57" x14ac:dyDescent="0.25">
      <c r="A21" s="42" t="s">
        <v>32</v>
      </c>
      <c r="B21" s="44" t="str">
        <f t="shared" si="0"/>
        <v>Newport News/Hampton, VA</v>
      </c>
      <c r="C21" s="12"/>
      <c r="D21" s="28" t="s">
        <v>16</v>
      </c>
      <c r="E21" s="31" t="s">
        <v>17</v>
      </c>
      <c r="F21" s="13"/>
      <c r="G21" s="167">
        <v>70.378763677639</v>
      </c>
      <c r="H21" s="162">
        <v>73.914897899364902</v>
      </c>
      <c r="I21" s="162">
        <v>75.588819644111396</v>
      </c>
      <c r="J21" s="162">
        <v>82.241821431727701</v>
      </c>
      <c r="K21" s="162">
        <v>93.005671926427794</v>
      </c>
      <c r="L21" s="168">
        <v>79.9843829101019</v>
      </c>
      <c r="M21" s="162"/>
      <c r="N21" s="169">
        <v>108.84370175248399</v>
      </c>
      <c r="O21" s="170">
        <v>107.999577978592</v>
      </c>
      <c r="P21" s="171">
        <v>108.415478378137</v>
      </c>
      <c r="Q21" s="162"/>
      <c r="R21" s="172">
        <v>89.717878567075005</v>
      </c>
      <c r="S21" s="145"/>
      <c r="T21" s="146">
        <v>17.633700186641502</v>
      </c>
      <c r="U21" s="140">
        <v>19.110508621071101</v>
      </c>
      <c r="V21" s="140">
        <v>20.750097737874199</v>
      </c>
      <c r="W21" s="140">
        <v>30.266592400024699</v>
      </c>
      <c r="X21" s="140">
        <v>48.1697749107135</v>
      </c>
      <c r="Y21" s="147">
        <v>28.755681087848899</v>
      </c>
      <c r="Z21" s="140"/>
      <c r="AA21" s="148">
        <v>53.387642464660402</v>
      </c>
      <c r="AB21" s="149">
        <v>44.722962342388001</v>
      </c>
      <c r="AC21" s="150">
        <v>48.777367604829301</v>
      </c>
      <c r="AD21" s="140"/>
      <c r="AE21" s="151">
        <v>36.633628421548899</v>
      </c>
      <c r="AF21" s="35"/>
      <c r="AG21" s="167">
        <v>69.959629856922405</v>
      </c>
      <c r="AH21" s="162">
        <v>73.148466846377801</v>
      </c>
      <c r="AI21" s="162">
        <v>75.447155721274299</v>
      </c>
      <c r="AJ21" s="162">
        <v>77.104391693641603</v>
      </c>
      <c r="AK21" s="162">
        <v>80.461864496382802</v>
      </c>
      <c r="AL21" s="168">
        <v>75.489003815497298</v>
      </c>
      <c r="AM21" s="162"/>
      <c r="AN21" s="169">
        <v>96.954100474188493</v>
      </c>
      <c r="AO21" s="170">
        <v>98.909958293442301</v>
      </c>
      <c r="AP21" s="171">
        <v>97.956749622376194</v>
      </c>
      <c r="AQ21" s="162"/>
      <c r="AR21" s="172">
        <v>83.0697007186495</v>
      </c>
      <c r="AS21" s="145"/>
      <c r="AT21" s="146">
        <v>18.054579405804699</v>
      </c>
      <c r="AU21" s="140">
        <v>20.663036240277901</v>
      </c>
      <c r="AV21" s="140">
        <v>23.430019705392599</v>
      </c>
      <c r="AW21" s="140">
        <v>25.9755437163038</v>
      </c>
      <c r="AX21" s="140">
        <v>31.755317880342801</v>
      </c>
      <c r="AY21" s="147">
        <v>24.396258299742001</v>
      </c>
      <c r="AZ21" s="140"/>
      <c r="BA21" s="148">
        <v>39.7204930859196</v>
      </c>
      <c r="BB21" s="149">
        <v>37.489634561301102</v>
      </c>
      <c r="BC21" s="150">
        <v>38.524191001979702</v>
      </c>
      <c r="BD21" s="140"/>
      <c r="BE21" s="151">
        <v>29.5618946320205</v>
      </c>
    </row>
    <row r="22" spans="1:57" x14ac:dyDescent="0.25">
      <c r="A22" s="43" t="s">
        <v>33</v>
      </c>
      <c r="B22" s="44" t="str">
        <f t="shared" si="0"/>
        <v>Chesapeake/Suffolk, VA</v>
      </c>
      <c r="C22" s="12"/>
      <c r="D22" s="29" t="s">
        <v>16</v>
      </c>
      <c r="E22" s="32" t="s">
        <v>17</v>
      </c>
      <c r="F22" s="12"/>
      <c r="G22" s="173">
        <v>81.529591454594097</v>
      </c>
      <c r="H22" s="174">
        <v>85.316964482306602</v>
      </c>
      <c r="I22" s="174">
        <v>88.002848542671401</v>
      </c>
      <c r="J22" s="174">
        <v>87.696864636953293</v>
      </c>
      <c r="K22" s="174">
        <v>84.373259903381594</v>
      </c>
      <c r="L22" s="175">
        <v>85.573361651719907</v>
      </c>
      <c r="M22" s="162"/>
      <c r="N22" s="176">
        <v>96.915655188776498</v>
      </c>
      <c r="O22" s="177">
        <v>99.704485580374893</v>
      </c>
      <c r="P22" s="178">
        <v>98.333685366595603</v>
      </c>
      <c r="Q22" s="162"/>
      <c r="R22" s="179">
        <v>89.472151766127496</v>
      </c>
      <c r="S22" s="145"/>
      <c r="T22" s="152">
        <v>16.6882376099426</v>
      </c>
      <c r="U22" s="153">
        <v>22.057343030507202</v>
      </c>
      <c r="V22" s="153">
        <v>24.026708700899299</v>
      </c>
      <c r="W22" s="153">
        <v>23.642682528817399</v>
      </c>
      <c r="X22" s="153">
        <v>19.061494958135899</v>
      </c>
      <c r="Y22" s="154">
        <v>21.363035949319499</v>
      </c>
      <c r="Z22" s="140"/>
      <c r="AA22" s="155">
        <v>25.637516575722501</v>
      </c>
      <c r="AB22" s="156">
        <v>23.963825805848</v>
      </c>
      <c r="AC22" s="157">
        <v>24.756477240424299</v>
      </c>
      <c r="AD22" s="140"/>
      <c r="AE22" s="158">
        <v>22.3510029383018</v>
      </c>
      <c r="AF22" s="36"/>
      <c r="AG22" s="173">
        <v>78.661751566451201</v>
      </c>
      <c r="AH22" s="174">
        <v>82.528651031563996</v>
      </c>
      <c r="AI22" s="174">
        <v>85.135202534626799</v>
      </c>
      <c r="AJ22" s="174">
        <v>84.894595032033195</v>
      </c>
      <c r="AK22" s="174">
        <v>82.601365549933107</v>
      </c>
      <c r="AL22" s="175">
        <v>82.942397364069905</v>
      </c>
      <c r="AM22" s="162"/>
      <c r="AN22" s="176">
        <v>93.9694214878688</v>
      </c>
      <c r="AO22" s="177">
        <v>96.889017643145806</v>
      </c>
      <c r="AP22" s="178">
        <v>95.462530496676607</v>
      </c>
      <c r="AQ22" s="162"/>
      <c r="AR22" s="179">
        <v>86.854996560437598</v>
      </c>
      <c r="AS22" s="145"/>
      <c r="AT22" s="152">
        <v>16.422250766029499</v>
      </c>
      <c r="AU22" s="153">
        <v>19.6131229413688</v>
      </c>
      <c r="AV22" s="153">
        <v>21.307116480212301</v>
      </c>
      <c r="AW22" s="153">
        <v>20.210568832923801</v>
      </c>
      <c r="AX22" s="153">
        <v>16.228363517370301</v>
      </c>
      <c r="AY22" s="154">
        <v>18.900169839097899</v>
      </c>
      <c r="AZ22" s="140"/>
      <c r="BA22" s="155">
        <v>24.007659808601101</v>
      </c>
      <c r="BB22" s="156">
        <v>25.158083122604399</v>
      </c>
      <c r="BC22" s="157">
        <v>24.609777595293401</v>
      </c>
      <c r="BD22" s="140"/>
      <c r="BE22" s="158">
        <v>20.774901989655501</v>
      </c>
    </row>
    <row r="23" spans="1:57" x14ac:dyDescent="0.25">
      <c r="A23" s="22" t="s">
        <v>43</v>
      </c>
      <c r="B23" s="44" t="str">
        <f t="shared" si="0"/>
        <v>Richmond CBD/Airport, VA</v>
      </c>
      <c r="C23" s="10"/>
      <c r="D23" s="27" t="s">
        <v>16</v>
      </c>
      <c r="E23" s="30" t="s">
        <v>17</v>
      </c>
      <c r="F23" s="3"/>
      <c r="G23" s="159">
        <v>118.36478758169901</v>
      </c>
      <c r="H23" s="160">
        <v>121.73028950122</v>
      </c>
      <c r="I23" s="160">
        <v>134.17665796344599</v>
      </c>
      <c r="J23" s="160">
        <v>128.05851567498399</v>
      </c>
      <c r="K23" s="160">
        <v>147.34439910979199</v>
      </c>
      <c r="L23" s="161">
        <v>131.649281320612</v>
      </c>
      <c r="M23" s="162"/>
      <c r="N23" s="163">
        <v>164.71948127421399</v>
      </c>
      <c r="O23" s="164">
        <v>163.54864239107499</v>
      </c>
      <c r="P23" s="165">
        <v>164.12752048526099</v>
      </c>
      <c r="Q23" s="162"/>
      <c r="R23" s="166">
        <v>143.69863239764601</v>
      </c>
      <c r="S23" s="145"/>
      <c r="T23" s="137">
        <v>27.4944522860573</v>
      </c>
      <c r="U23" s="138">
        <v>34.630113244567902</v>
      </c>
      <c r="V23" s="138">
        <v>43.988622039494203</v>
      </c>
      <c r="W23" s="138">
        <v>41.540768777613401</v>
      </c>
      <c r="X23" s="138">
        <v>38.9107784718218</v>
      </c>
      <c r="Y23" s="139">
        <v>38.0598244697333</v>
      </c>
      <c r="Z23" s="140"/>
      <c r="AA23" s="141">
        <v>32.641470178042098</v>
      </c>
      <c r="AB23" s="142">
        <v>24.4036162778104</v>
      </c>
      <c r="AC23" s="143">
        <v>28.225701287886402</v>
      </c>
      <c r="AD23" s="140"/>
      <c r="AE23" s="144">
        <v>31.995536024735301</v>
      </c>
      <c r="AF23" s="33"/>
      <c r="AG23" s="159">
        <v>119.436411012782</v>
      </c>
      <c r="AH23" s="160">
        <v>122.49651493256199</v>
      </c>
      <c r="AI23" s="160">
        <v>127.717621286759</v>
      </c>
      <c r="AJ23" s="160">
        <v>125.464672236992</v>
      </c>
      <c r="AK23" s="160">
        <v>133.957779297142</v>
      </c>
      <c r="AL23" s="161">
        <v>126.344189767296</v>
      </c>
      <c r="AM23" s="162"/>
      <c r="AN23" s="163">
        <v>157.79711020267101</v>
      </c>
      <c r="AO23" s="164">
        <v>161.295039196201</v>
      </c>
      <c r="AP23" s="165">
        <v>159.58284623189201</v>
      </c>
      <c r="AQ23" s="162"/>
      <c r="AR23" s="166">
        <v>138.22142683061901</v>
      </c>
      <c r="AS23" s="145"/>
      <c r="AT23" s="137">
        <v>32.921513948626703</v>
      </c>
      <c r="AU23" s="138">
        <v>36.914142286382898</v>
      </c>
      <c r="AV23" s="138">
        <v>38.5707516794212</v>
      </c>
      <c r="AW23" s="138">
        <v>36.173693269443</v>
      </c>
      <c r="AX23" s="138">
        <v>31.682906604694502</v>
      </c>
      <c r="AY23" s="139">
        <v>34.971340007710999</v>
      </c>
      <c r="AZ23" s="140"/>
      <c r="BA23" s="141">
        <v>32.219130940321698</v>
      </c>
      <c r="BB23" s="142">
        <v>29.214913262633399</v>
      </c>
      <c r="BC23" s="143">
        <v>30.551443419636701</v>
      </c>
      <c r="BD23" s="140"/>
      <c r="BE23" s="144">
        <v>31.4895859712217</v>
      </c>
    </row>
    <row r="24" spans="1:57" x14ac:dyDescent="0.25">
      <c r="A24" s="23" t="s">
        <v>44</v>
      </c>
      <c r="B24" s="44" t="str">
        <f t="shared" si="0"/>
        <v>Richmond North/Glen Allen, VA</v>
      </c>
      <c r="C24" s="11"/>
      <c r="D24" s="28" t="s">
        <v>16</v>
      </c>
      <c r="E24" s="31" t="s">
        <v>17</v>
      </c>
      <c r="F24" s="12"/>
      <c r="G24" s="167">
        <v>86.205598662207294</v>
      </c>
      <c r="H24" s="162">
        <v>92.220860115177402</v>
      </c>
      <c r="I24" s="162">
        <v>94.2741152263374</v>
      </c>
      <c r="J24" s="162">
        <v>95.817044534412901</v>
      </c>
      <c r="K24" s="162">
        <v>114.280495343501</v>
      </c>
      <c r="L24" s="168">
        <v>98.066992802286705</v>
      </c>
      <c r="M24" s="162"/>
      <c r="N24" s="169">
        <v>130.10947072206901</v>
      </c>
      <c r="O24" s="170">
        <v>132.526532937685</v>
      </c>
      <c r="P24" s="171">
        <v>131.32333273724299</v>
      </c>
      <c r="Q24" s="162"/>
      <c r="R24" s="172">
        <v>110.244941392181</v>
      </c>
      <c r="S24" s="145"/>
      <c r="T24" s="146">
        <v>23.945878636657898</v>
      </c>
      <c r="U24" s="140">
        <v>28.651057249053999</v>
      </c>
      <c r="V24" s="140">
        <v>30.842789821040601</v>
      </c>
      <c r="W24" s="140">
        <v>32.299682630563403</v>
      </c>
      <c r="X24" s="140">
        <v>29.635270988653101</v>
      </c>
      <c r="Y24" s="147">
        <v>29.569000065384099</v>
      </c>
      <c r="Z24" s="140"/>
      <c r="AA24" s="148">
        <v>29.8582469506621</v>
      </c>
      <c r="AB24" s="149">
        <v>29.841829532421599</v>
      </c>
      <c r="AC24" s="150">
        <v>29.834630553734399</v>
      </c>
      <c r="AD24" s="140"/>
      <c r="AE24" s="151">
        <v>28.9241640856652</v>
      </c>
      <c r="AF24" s="34"/>
      <c r="AG24" s="167">
        <v>84.988965247950006</v>
      </c>
      <c r="AH24" s="162">
        <v>89.653428164275994</v>
      </c>
      <c r="AI24" s="162">
        <v>92.960054023828903</v>
      </c>
      <c r="AJ24" s="162">
        <v>93.949603392292502</v>
      </c>
      <c r="AK24" s="162">
        <v>98.852885052412503</v>
      </c>
      <c r="AL24" s="168">
        <v>92.570587453482105</v>
      </c>
      <c r="AM24" s="162"/>
      <c r="AN24" s="169">
        <v>120.978318206461</v>
      </c>
      <c r="AO24" s="170">
        <v>123.357191166755</v>
      </c>
      <c r="AP24" s="171">
        <v>122.175891964653</v>
      </c>
      <c r="AQ24" s="162"/>
      <c r="AR24" s="172">
        <v>103.306877811916</v>
      </c>
      <c r="AS24" s="145"/>
      <c r="AT24" s="146">
        <v>21.6524140502728</v>
      </c>
      <c r="AU24" s="140">
        <v>25.4284154511423</v>
      </c>
      <c r="AV24" s="140">
        <v>28.221813188420999</v>
      </c>
      <c r="AW24" s="140">
        <v>29.393749278518602</v>
      </c>
      <c r="AX24" s="140">
        <v>20.989332343664501</v>
      </c>
      <c r="AY24" s="147">
        <v>25.054080734617301</v>
      </c>
      <c r="AZ24" s="140"/>
      <c r="BA24" s="148">
        <v>23.782278622736101</v>
      </c>
      <c r="BB24" s="149">
        <v>23.371725421548</v>
      </c>
      <c r="BC24" s="150">
        <v>23.548806718406102</v>
      </c>
      <c r="BD24" s="140"/>
      <c r="BE24" s="151">
        <v>23.9119844607524</v>
      </c>
    </row>
    <row r="25" spans="1:57" x14ac:dyDescent="0.25">
      <c r="A25" s="24" t="s">
        <v>45</v>
      </c>
      <c r="B25" s="44" t="str">
        <f t="shared" si="0"/>
        <v>Richmond West/Midlothian, VA</v>
      </c>
      <c r="C25" s="12"/>
      <c r="D25" s="28" t="s">
        <v>16</v>
      </c>
      <c r="E25" s="31" t="s">
        <v>17</v>
      </c>
      <c r="F25" s="12"/>
      <c r="G25" s="167">
        <v>84.092962944162394</v>
      </c>
      <c r="H25" s="162">
        <v>83.674103857930106</v>
      </c>
      <c r="I25" s="162">
        <v>85.4261366420873</v>
      </c>
      <c r="J25" s="162">
        <v>88.227499381675003</v>
      </c>
      <c r="K25" s="162">
        <v>108.507197749062</v>
      </c>
      <c r="L25" s="168">
        <v>91.642552797944802</v>
      </c>
      <c r="M25" s="162"/>
      <c r="N25" s="169">
        <v>123.452241936699</v>
      </c>
      <c r="O25" s="170">
        <v>123.644280354505</v>
      </c>
      <c r="P25" s="171">
        <v>123.549228142484</v>
      </c>
      <c r="Q25" s="162"/>
      <c r="R25" s="172">
        <v>103.593904051694</v>
      </c>
      <c r="S25" s="145"/>
      <c r="T25" s="146">
        <v>20.450173714180401</v>
      </c>
      <c r="U25" s="140">
        <v>18.078889719108201</v>
      </c>
      <c r="V25" s="140">
        <v>20.455030693092599</v>
      </c>
      <c r="W25" s="140">
        <v>26.28061246519</v>
      </c>
      <c r="X25" s="140">
        <v>17.555270287035501</v>
      </c>
      <c r="Y25" s="147">
        <v>20.332457018241801</v>
      </c>
      <c r="Z25" s="140"/>
      <c r="AA25" s="148">
        <v>18.1927663430641</v>
      </c>
      <c r="AB25" s="149">
        <v>16.835491775555099</v>
      </c>
      <c r="AC25" s="150">
        <v>17.5087041265019</v>
      </c>
      <c r="AD25" s="140"/>
      <c r="AE25" s="151">
        <v>18.597827521576399</v>
      </c>
      <c r="AF25" s="35"/>
      <c r="AG25" s="167">
        <v>81.302393698868499</v>
      </c>
      <c r="AH25" s="162">
        <v>84.469603563084107</v>
      </c>
      <c r="AI25" s="162">
        <v>85.487493467832905</v>
      </c>
      <c r="AJ25" s="162">
        <v>84.9259420456155</v>
      </c>
      <c r="AK25" s="162">
        <v>95.145338172899997</v>
      </c>
      <c r="AL25" s="168">
        <v>86.742166740220597</v>
      </c>
      <c r="AM25" s="162"/>
      <c r="AN25" s="169">
        <v>114.4794414</v>
      </c>
      <c r="AO25" s="170">
        <v>117.426358119494</v>
      </c>
      <c r="AP25" s="171">
        <v>115.984900127176</v>
      </c>
      <c r="AQ25" s="162"/>
      <c r="AR25" s="172">
        <v>97.545369569381407</v>
      </c>
      <c r="AS25" s="145"/>
      <c r="AT25" s="146">
        <v>19.582975378254599</v>
      </c>
      <c r="AU25" s="140">
        <v>21.2009206129507</v>
      </c>
      <c r="AV25" s="140">
        <v>20.5479697443965</v>
      </c>
      <c r="AW25" s="140">
        <v>21.231786812712301</v>
      </c>
      <c r="AX25" s="140">
        <v>13.7319187015607</v>
      </c>
      <c r="AY25" s="147">
        <v>18.7322055333583</v>
      </c>
      <c r="AZ25" s="140"/>
      <c r="BA25" s="148">
        <v>12.261127463772899</v>
      </c>
      <c r="BB25" s="149">
        <v>12.9272848641279</v>
      </c>
      <c r="BC25" s="150">
        <v>12.601870095809801</v>
      </c>
      <c r="BD25" s="140"/>
      <c r="BE25" s="151">
        <v>15.445251988575301</v>
      </c>
    </row>
    <row r="26" spans="1:57" x14ac:dyDescent="0.25">
      <c r="A26" s="24" t="s">
        <v>46</v>
      </c>
      <c r="B26" s="44" t="str">
        <f t="shared" si="0"/>
        <v>Petersburg/Chester, VA</v>
      </c>
      <c r="C26" s="12"/>
      <c r="D26" s="28" t="s">
        <v>16</v>
      </c>
      <c r="E26" s="31" t="s">
        <v>17</v>
      </c>
      <c r="F26" s="12"/>
      <c r="G26" s="167">
        <v>79.495480801825195</v>
      </c>
      <c r="H26" s="162">
        <v>83.222747237649799</v>
      </c>
      <c r="I26" s="162">
        <v>83.745791090236196</v>
      </c>
      <c r="J26" s="162">
        <v>85.173884523470804</v>
      </c>
      <c r="K26" s="162">
        <v>92.341058510638206</v>
      </c>
      <c r="L26" s="168">
        <v>85.088064078061095</v>
      </c>
      <c r="M26" s="162"/>
      <c r="N26" s="169">
        <v>96.148583766707105</v>
      </c>
      <c r="O26" s="170">
        <v>97.849830243902403</v>
      </c>
      <c r="P26" s="171">
        <v>97.018401591448907</v>
      </c>
      <c r="Q26" s="162"/>
      <c r="R26" s="172">
        <v>88.982967023380198</v>
      </c>
      <c r="S26" s="145"/>
      <c r="T26" s="146">
        <v>12.953125589706801</v>
      </c>
      <c r="U26" s="140">
        <v>13.3926359477468</v>
      </c>
      <c r="V26" s="140">
        <v>14.208946857649</v>
      </c>
      <c r="W26" s="140">
        <v>16.3708417560774</v>
      </c>
      <c r="X26" s="140">
        <v>22.872028466037602</v>
      </c>
      <c r="Y26" s="147">
        <v>16.3056996221313</v>
      </c>
      <c r="Z26" s="140"/>
      <c r="AA26" s="148">
        <v>18.9916919894812</v>
      </c>
      <c r="AB26" s="149">
        <v>20.3458462802292</v>
      </c>
      <c r="AC26" s="150">
        <v>19.691683503363802</v>
      </c>
      <c r="AD26" s="140"/>
      <c r="AE26" s="151">
        <v>17.603255766116099</v>
      </c>
      <c r="AF26" s="35"/>
      <c r="AG26" s="167">
        <v>81.584380096579395</v>
      </c>
      <c r="AH26" s="162">
        <v>84.480900457764093</v>
      </c>
      <c r="AI26" s="162">
        <v>85.521224211862602</v>
      </c>
      <c r="AJ26" s="162">
        <v>85.044286237498198</v>
      </c>
      <c r="AK26" s="162">
        <v>86.826727798348003</v>
      </c>
      <c r="AL26" s="168">
        <v>84.767201407877707</v>
      </c>
      <c r="AM26" s="162"/>
      <c r="AN26" s="169">
        <v>93.045637734252907</v>
      </c>
      <c r="AO26" s="170">
        <v>94.367153384387294</v>
      </c>
      <c r="AP26" s="171">
        <v>93.723647284537293</v>
      </c>
      <c r="AQ26" s="162"/>
      <c r="AR26" s="172">
        <v>87.582958745654295</v>
      </c>
      <c r="AS26" s="145"/>
      <c r="AT26" s="146">
        <v>16.922203927553898</v>
      </c>
      <c r="AU26" s="140">
        <v>17.263631797149198</v>
      </c>
      <c r="AV26" s="140">
        <v>17.130780750000699</v>
      </c>
      <c r="AW26" s="140">
        <v>17.168623927900001</v>
      </c>
      <c r="AX26" s="140">
        <v>17.648913980075399</v>
      </c>
      <c r="AY26" s="147">
        <v>17.2325021320035</v>
      </c>
      <c r="AZ26" s="140"/>
      <c r="BA26" s="148">
        <v>17.763154950418102</v>
      </c>
      <c r="BB26" s="149">
        <v>17.526542213391199</v>
      </c>
      <c r="BC26" s="150">
        <v>17.6456017252675</v>
      </c>
      <c r="BD26" s="140"/>
      <c r="BE26" s="151">
        <v>17.422449651688201</v>
      </c>
    </row>
    <row r="27" spans="1:57" x14ac:dyDescent="0.25">
      <c r="A27" s="99" t="s">
        <v>100</v>
      </c>
      <c r="B27" s="45" t="s">
        <v>71</v>
      </c>
      <c r="C27" s="12"/>
      <c r="D27" s="28" t="s">
        <v>16</v>
      </c>
      <c r="E27" s="31" t="s">
        <v>17</v>
      </c>
      <c r="F27" s="12"/>
      <c r="G27" s="167">
        <v>91.759523988947507</v>
      </c>
      <c r="H27" s="162">
        <v>91.181526877430898</v>
      </c>
      <c r="I27" s="162">
        <v>93.518176324913298</v>
      </c>
      <c r="J27" s="162">
        <v>92.0509158050221</v>
      </c>
      <c r="K27" s="162">
        <v>97.280363010329495</v>
      </c>
      <c r="L27" s="168">
        <v>93.227097553921098</v>
      </c>
      <c r="M27" s="162"/>
      <c r="N27" s="169">
        <v>113.425905703175</v>
      </c>
      <c r="O27" s="170">
        <v>113.276748845581</v>
      </c>
      <c r="P27" s="171">
        <v>113.35004179769901</v>
      </c>
      <c r="Q27" s="162"/>
      <c r="R27" s="172">
        <v>100.10242543352599</v>
      </c>
      <c r="S27" s="145"/>
      <c r="T27" s="146">
        <v>15.775009996291701</v>
      </c>
      <c r="U27" s="140">
        <v>13.8784090718522</v>
      </c>
      <c r="V27" s="140">
        <v>15.916815253963501</v>
      </c>
      <c r="W27" s="140">
        <v>14.5833986970759</v>
      </c>
      <c r="X27" s="140">
        <v>17.806838024849402</v>
      </c>
      <c r="Y27" s="147">
        <v>15.5974151163814</v>
      </c>
      <c r="Z27" s="140"/>
      <c r="AA27" s="148">
        <v>22.763195904950798</v>
      </c>
      <c r="AB27" s="149">
        <v>16.060915858255498</v>
      </c>
      <c r="AC27" s="150">
        <v>19.269678588561899</v>
      </c>
      <c r="AD27" s="140"/>
      <c r="AE27" s="151">
        <v>16.985507585356999</v>
      </c>
      <c r="AF27" s="35"/>
      <c r="AG27" s="167">
        <v>89.632804020783098</v>
      </c>
      <c r="AH27" s="162">
        <v>90.838671224097396</v>
      </c>
      <c r="AI27" s="162">
        <v>91.764440283086998</v>
      </c>
      <c r="AJ27" s="162">
        <v>91.551552378248601</v>
      </c>
      <c r="AK27" s="162">
        <v>93.978155777193294</v>
      </c>
      <c r="AL27" s="168">
        <v>91.651294710520403</v>
      </c>
      <c r="AM27" s="162"/>
      <c r="AN27" s="169">
        <v>106.62403796063499</v>
      </c>
      <c r="AO27" s="170">
        <v>108.142253939204</v>
      </c>
      <c r="AP27" s="171">
        <v>107.388735344042</v>
      </c>
      <c r="AQ27" s="162"/>
      <c r="AR27" s="172">
        <v>96.803569535838804</v>
      </c>
      <c r="AS27" s="145"/>
      <c r="AT27" s="146">
        <v>15.635007647592101</v>
      </c>
      <c r="AU27" s="140">
        <v>15.2983621949524</v>
      </c>
      <c r="AV27" s="140">
        <v>15.814444533469301</v>
      </c>
      <c r="AW27" s="140">
        <v>16.430915634610699</v>
      </c>
      <c r="AX27" s="140">
        <v>17.692633103814401</v>
      </c>
      <c r="AY27" s="147">
        <v>16.2142325298841</v>
      </c>
      <c r="AZ27" s="140"/>
      <c r="BA27" s="148">
        <v>22.182196959386701</v>
      </c>
      <c r="BB27" s="149">
        <v>20.7928321269039</v>
      </c>
      <c r="BC27" s="150">
        <v>21.433719144222</v>
      </c>
      <c r="BD27" s="140"/>
      <c r="BE27" s="151">
        <v>18.019998192074102</v>
      </c>
    </row>
    <row r="28" spans="1:57" x14ac:dyDescent="0.25">
      <c r="A28" s="24" t="s">
        <v>48</v>
      </c>
      <c r="B28" s="44" t="str">
        <f t="shared" si="0"/>
        <v>Roanoke, VA</v>
      </c>
      <c r="C28" s="12"/>
      <c r="D28" s="28" t="s">
        <v>16</v>
      </c>
      <c r="E28" s="31" t="s">
        <v>17</v>
      </c>
      <c r="F28" s="12"/>
      <c r="G28" s="167">
        <v>83.220192710515207</v>
      </c>
      <c r="H28" s="162">
        <v>89.042706792198999</v>
      </c>
      <c r="I28" s="162">
        <v>92.974323271665</v>
      </c>
      <c r="J28" s="162">
        <v>90.241424537182297</v>
      </c>
      <c r="K28" s="162">
        <v>88.4529520958083</v>
      </c>
      <c r="L28" s="168">
        <v>89.0470826374507</v>
      </c>
      <c r="M28" s="162"/>
      <c r="N28" s="169">
        <v>101.088530054644</v>
      </c>
      <c r="O28" s="170">
        <v>106.38801806734099</v>
      </c>
      <c r="P28" s="171">
        <v>103.735737727334</v>
      </c>
      <c r="Q28" s="162"/>
      <c r="R28" s="172">
        <v>93.867930616641203</v>
      </c>
      <c r="S28" s="145"/>
      <c r="T28" s="146">
        <v>19.866068066491099</v>
      </c>
      <c r="U28" s="140">
        <v>27.482628958920198</v>
      </c>
      <c r="V28" s="140">
        <v>29.2156937541445</v>
      </c>
      <c r="W28" s="140">
        <v>24.401819523294002</v>
      </c>
      <c r="X28" s="140">
        <v>21.574172968202301</v>
      </c>
      <c r="Y28" s="147">
        <v>24.710792394491499</v>
      </c>
      <c r="Z28" s="140"/>
      <c r="AA28" s="148">
        <v>31.1554168314286</v>
      </c>
      <c r="AB28" s="149">
        <v>34.276844817702901</v>
      </c>
      <c r="AC28" s="150">
        <v>32.657957323856799</v>
      </c>
      <c r="AD28" s="140"/>
      <c r="AE28" s="151">
        <v>27.369315434313901</v>
      </c>
      <c r="AF28" s="35"/>
      <c r="AG28" s="167">
        <v>81.322914479440001</v>
      </c>
      <c r="AH28" s="162">
        <v>86.966271142336694</v>
      </c>
      <c r="AI28" s="162">
        <v>89.235457772640899</v>
      </c>
      <c r="AJ28" s="162">
        <v>88.055939753244601</v>
      </c>
      <c r="AK28" s="162">
        <v>86.482121088988194</v>
      </c>
      <c r="AL28" s="168">
        <v>86.680157539124195</v>
      </c>
      <c r="AM28" s="162"/>
      <c r="AN28" s="169">
        <v>102.36904797247099</v>
      </c>
      <c r="AO28" s="170">
        <v>106.22767078413899</v>
      </c>
      <c r="AP28" s="171">
        <v>104.287362421116</v>
      </c>
      <c r="AQ28" s="162"/>
      <c r="AR28" s="172">
        <v>92.641934012659803</v>
      </c>
      <c r="AS28" s="145"/>
      <c r="AT28" s="146">
        <v>19.660071541882498</v>
      </c>
      <c r="AU28" s="140">
        <v>24.257645707719401</v>
      </c>
      <c r="AV28" s="140">
        <v>24.005200835376701</v>
      </c>
      <c r="AW28" s="140">
        <v>21.547894666860401</v>
      </c>
      <c r="AX28" s="140">
        <v>19.5405703691114</v>
      </c>
      <c r="AY28" s="147">
        <v>21.901140210102099</v>
      </c>
      <c r="AZ28" s="140"/>
      <c r="BA28" s="148">
        <v>23.1335547164357</v>
      </c>
      <c r="BB28" s="149">
        <v>24.5145261159687</v>
      </c>
      <c r="BC28" s="150">
        <v>23.7585423380485</v>
      </c>
      <c r="BD28" s="140"/>
      <c r="BE28" s="151">
        <v>22.449824805975599</v>
      </c>
    </row>
    <row r="29" spans="1:57" x14ac:dyDescent="0.25">
      <c r="A29" s="24" t="s">
        <v>49</v>
      </c>
      <c r="B29" s="44" t="str">
        <f t="shared" si="0"/>
        <v>Charlottesville, VA</v>
      </c>
      <c r="C29" s="12"/>
      <c r="D29" s="28" t="s">
        <v>16</v>
      </c>
      <c r="E29" s="31" t="s">
        <v>17</v>
      </c>
      <c r="F29" s="12"/>
      <c r="G29" s="167">
        <v>121.410548730548</v>
      </c>
      <c r="H29" s="162">
        <v>121.368152173913</v>
      </c>
      <c r="I29" s="162">
        <v>126.043879853966</v>
      </c>
      <c r="J29" s="162">
        <v>123.0397743553</v>
      </c>
      <c r="K29" s="162">
        <v>131.389987046632</v>
      </c>
      <c r="L29" s="168">
        <v>124.924968221095</v>
      </c>
      <c r="M29" s="162"/>
      <c r="N29" s="169">
        <v>182.234284580798</v>
      </c>
      <c r="O29" s="170">
        <v>179.53369377162599</v>
      </c>
      <c r="P29" s="171">
        <v>180.942292730031</v>
      </c>
      <c r="Q29" s="162"/>
      <c r="R29" s="172">
        <v>144.032326839826</v>
      </c>
      <c r="S29" s="145"/>
      <c r="T29" s="146">
        <v>25.0618114341598</v>
      </c>
      <c r="U29" s="140">
        <v>25.0639621411006</v>
      </c>
      <c r="V29" s="140">
        <v>31.652597753437899</v>
      </c>
      <c r="W29" s="140">
        <v>26.7693996892542</v>
      </c>
      <c r="X29" s="140">
        <v>30.982718730308601</v>
      </c>
      <c r="Y29" s="147">
        <v>28.155267751755702</v>
      </c>
      <c r="Z29" s="140"/>
      <c r="AA29" s="148">
        <v>51.254732422342997</v>
      </c>
      <c r="AB29" s="149">
        <v>37.130028378956901</v>
      </c>
      <c r="AC29" s="150">
        <v>43.812397046048403</v>
      </c>
      <c r="AD29" s="140"/>
      <c r="AE29" s="151">
        <v>34.620187548069701</v>
      </c>
      <c r="AF29" s="35"/>
      <c r="AG29" s="167">
        <v>114.832976595978</v>
      </c>
      <c r="AH29" s="162">
        <v>112.99736971298999</v>
      </c>
      <c r="AI29" s="162">
        <v>116.208134040068</v>
      </c>
      <c r="AJ29" s="162">
        <v>118.830177022798</v>
      </c>
      <c r="AK29" s="162">
        <v>128.27815778535199</v>
      </c>
      <c r="AL29" s="168">
        <v>118.57672915355801</v>
      </c>
      <c r="AM29" s="162"/>
      <c r="AN29" s="169">
        <v>161.01983049576199</v>
      </c>
      <c r="AO29" s="170">
        <v>159.756798662309</v>
      </c>
      <c r="AP29" s="171">
        <v>160.392510381275</v>
      </c>
      <c r="AQ29" s="162"/>
      <c r="AR29" s="172">
        <v>132.33219364692999</v>
      </c>
      <c r="AS29" s="145"/>
      <c r="AT29" s="146">
        <v>23.225040870194299</v>
      </c>
      <c r="AU29" s="140">
        <v>23.308554659414199</v>
      </c>
      <c r="AV29" s="140">
        <v>27.259950177217799</v>
      </c>
      <c r="AW29" s="140">
        <v>27.722491641273901</v>
      </c>
      <c r="AX29" s="140">
        <v>35.041690049643201</v>
      </c>
      <c r="AY29" s="147">
        <v>27.724908883924201</v>
      </c>
      <c r="AZ29" s="140"/>
      <c r="BA29" s="148">
        <v>44.528111203347997</v>
      </c>
      <c r="BB29" s="149">
        <v>34.545291710287003</v>
      </c>
      <c r="BC29" s="150">
        <v>39.202272072176399</v>
      </c>
      <c r="BD29" s="140"/>
      <c r="BE29" s="151">
        <v>32.037190579980702</v>
      </c>
    </row>
    <row r="30" spans="1:57" x14ac:dyDescent="0.25">
      <c r="A30" s="24" t="s">
        <v>50</v>
      </c>
      <c r="B30" s="46" t="s">
        <v>73</v>
      </c>
      <c r="C30" s="12"/>
      <c r="D30" s="28" t="s">
        <v>16</v>
      </c>
      <c r="E30" s="31" t="s">
        <v>17</v>
      </c>
      <c r="F30" s="12"/>
      <c r="G30" s="167">
        <v>81.9785900514579</v>
      </c>
      <c r="H30" s="162">
        <v>89.716639322572107</v>
      </c>
      <c r="I30" s="162">
        <v>92.524001499625001</v>
      </c>
      <c r="J30" s="162">
        <v>90.963383864337104</v>
      </c>
      <c r="K30" s="162">
        <v>88.919139896372997</v>
      </c>
      <c r="L30" s="168">
        <v>89.198930449395505</v>
      </c>
      <c r="M30" s="162"/>
      <c r="N30" s="169">
        <v>99.9213886966551</v>
      </c>
      <c r="O30" s="170">
        <v>99.226437329700204</v>
      </c>
      <c r="P30" s="171">
        <v>99.571169470190995</v>
      </c>
      <c r="Q30" s="162"/>
      <c r="R30" s="172">
        <v>92.533109688810399</v>
      </c>
      <c r="S30" s="145"/>
      <c r="T30" s="146">
        <v>11.373803605896599</v>
      </c>
      <c r="U30" s="140">
        <v>13.7955390317652</v>
      </c>
      <c r="V30" s="140">
        <v>13.0717735920742</v>
      </c>
      <c r="W30" s="140">
        <v>6.9105515620101796</v>
      </c>
      <c r="X30" s="140">
        <v>-9.1628004486917796</v>
      </c>
      <c r="Y30" s="147">
        <v>5.6042519411328398</v>
      </c>
      <c r="Z30" s="140"/>
      <c r="AA30" s="148">
        <v>-34.769755550270197</v>
      </c>
      <c r="AB30" s="149">
        <v>-43.0379096137099</v>
      </c>
      <c r="AC30" s="150">
        <v>-39.407301538960603</v>
      </c>
      <c r="AD30" s="140"/>
      <c r="AE30" s="151">
        <v>-21.504658555885499</v>
      </c>
      <c r="AF30" s="35"/>
      <c r="AG30" s="167">
        <v>80.313851808537194</v>
      </c>
      <c r="AH30" s="162">
        <v>85.910701302134896</v>
      </c>
      <c r="AI30" s="162">
        <v>87.903311813271998</v>
      </c>
      <c r="AJ30" s="162">
        <v>89.078904735097197</v>
      </c>
      <c r="AK30" s="162">
        <v>86.647725586325606</v>
      </c>
      <c r="AL30" s="168">
        <v>86.272442993673394</v>
      </c>
      <c r="AM30" s="162"/>
      <c r="AN30" s="169">
        <v>93.214551787350999</v>
      </c>
      <c r="AO30" s="170">
        <v>94.8347052765493</v>
      </c>
      <c r="AP30" s="171">
        <v>94.028127889997506</v>
      </c>
      <c r="AQ30" s="162"/>
      <c r="AR30" s="172">
        <v>88.651503424721398</v>
      </c>
      <c r="AS30" s="145"/>
      <c r="AT30" s="146">
        <v>10.306922347906299</v>
      </c>
      <c r="AU30" s="140">
        <v>11.98590832537</v>
      </c>
      <c r="AV30" s="140">
        <v>11.4308769746479</v>
      </c>
      <c r="AW30" s="140">
        <v>10.959282721465</v>
      </c>
      <c r="AX30" s="140">
        <v>0.14549666159869501</v>
      </c>
      <c r="AY30" s="147">
        <v>8.43155841396832</v>
      </c>
      <c r="AZ30" s="140"/>
      <c r="BA30" s="148">
        <v>-17.5739283457246</v>
      </c>
      <c r="BB30" s="149">
        <v>-21.354569607917899</v>
      </c>
      <c r="BC30" s="150">
        <v>-19.6203425500828</v>
      </c>
      <c r="BD30" s="140"/>
      <c r="BE30" s="151">
        <v>-5.1733513410554997</v>
      </c>
    </row>
    <row r="31" spans="1:57" x14ac:dyDescent="0.25">
      <c r="A31" s="24" t="s">
        <v>51</v>
      </c>
      <c r="B31" s="44" t="str">
        <f t="shared" si="0"/>
        <v>Staunton &amp; Harrisonburg, VA</v>
      </c>
      <c r="C31" s="12"/>
      <c r="D31" s="28" t="s">
        <v>16</v>
      </c>
      <c r="E31" s="31" t="s">
        <v>17</v>
      </c>
      <c r="F31" s="12"/>
      <c r="G31" s="167">
        <v>84.159048888888805</v>
      </c>
      <c r="H31" s="162">
        <v>86.300950976778395</v>
      </c>
      <c r="I31" s="162">
        <v>87.137782515991404</v>
      </c>
      <c r="J31" s="162">
        <v>88.800635190217307</v>
      </c>
      <c r="K31" s="162">
        <v>92.351350438892595</v>
      </c>
      <c r="L31" s="168">
        <v>87.968415552144904</v>
      </c>
      <c r="M31" s="162"/>
      <c r="N31" s="169">
        <v>102.651248657357</v>
      </c>
      <c r="O31" s="170">
        <v>106.158691900918</v>
      </c>
      <c r="P31" s="171">
        <v>104.373572502391</v>
      </c>
      <c r="Q31" s="162"/>
      <c r="R31" s="172">
        <v>93.684440952380896</v>
      </c>
      <c r="S31" s="145"/>
      <c r="T31" s="146">
        <v>14.0521756375796</v>
      </c>
      <c r="U31" s="140">
        <v>14.155820912429499</v>
      </c>
      <c r="V31" s="140">
        <v>13.781778656634801</v>
      </c>
      <c r="W31" s="140">
        <v>17.1289634463696</v>
      </c>
      <c r="X31" s="140">
        <v>22.028524850001499</v>
      </c>
      <c r="Y31" s="147">
        <v>16.4377487625373</v>
      </c>
      <c r="Z31" s="140"/>
      <c r="AA31" s="148">
        <v>21.268893571599399</v>
      </c>
      <c r="AB31" s="149">
        <v>20.890100943764001</v>
      </c>
      <c r="AC31" s="150">
        <v>20.926373369525301</v>
      </c>
      <c r="AD31" s="140"/>
      <c r="AE31" s="151">
        <v>18.150899298239999</v>
      </c>
      <c r="AF31" s="35"/>
      <c r="AG31" s="167">
        <v>83.881563603234198</v>
      </c>
      <c r="AH31" s="162">
        <v>85.807407024793307</v>
      </c>
      <c r="AI31" s="162">
        <v>85.618133630289506</v>
      </c>
      <c r="AJ31" s="162">
        <v>86.008297455968602</v>
      </c>
      <c r="AK31" s="162">
        <v>86.743994440957493</v>
      </c>
      <c r="AL31" s="168">
        <v>85.688059718373495</v>
      </c>
      <c r="AM31" s="162"/>
      <c r="AN31" s="169">
        <v>98.475577908378497</v>
      </c>
      <c r="AO31" s="170">
        <v>100.591619930649</v>
      </c>
      <c r="AP31" s="171">
        <v>99.533359710603605</v>
      </c>
      <c r="AQ31" s="162"/>
      <c r="AR31" s="172">
        <v>90.304725394850905</v>
      </c>
      <c r="AS31" s="145"/>
      <c r="AT31" s="146">
        <v>11.5733004048786</v>
      </c>
      <c r="AU31" s="140">
        <v>12.7946904238646</v>
      </c>
      <c r="AV31" s="140">
        <v>12.324159394552799</v>
      </c>
      <c r="AW31" s="140">
        <v>14.4531033159491</v>
      </c>
      <c r="AX31" s="140">
        <v>14.7268386770787</v>
      </c>
      <c r="AY31" s="147">
        <v>13.243842731843401</v>
      </c>
      <c r="AZ31" s="140"/>
      <c r="BA31" s="148">
        <v>16.416186111288201</v>
      </c>
      <c r="BB31" s="149">
        <v>15.364703210915099</v>
      </c>
      <c r="BC31" s="150">
        <v>15.7826617779961</v>
      </c>
      <c r="BD31" s="140"/>
      <c r="BE31" s="151">
        <v>14.039920626484401</v>
      </c>
    </row>
    <row r="32" spans="1:57" x14ac:dyDescent="0.25">
      <c r="A32" s="24" t="s">
        <v>52</v>
      </c>
      <c r="B32" s="44" t="str">
        <f t="shared" si="0"/>
        <v>Blacksburg &amp; Wytheville, VA</v>
      </c>
      <c r="C32" s="12"/>
      <c r="D32" s="28" t="s">
        <v>16</v>
      </c>
      <c r="E32" s="31" t="s">
        <v>17</v>
      </c>
      <c r="F32" s="12"/>
      <c r="G32" s="167">
        <v>88.739745780590695</v>
      </c>
      <c r="H32" s="162">
        <v>85.975762580645096</v>
      </c>
      <c r="I32" s="162">
        <v>87.664818837505294</v>
      </c>
      <c r="J32" s="162">
        <v>93.676528387585094</v>
      </c>
      <c r="K32" s="162">
        <v>103.111677655677</v>
      </c>
      <c r="L32" s="168">
        <v>92.6047566063977</v>
      </c>
      <c r="M32" s="162"/>
      <c r="N32" s="169">
        <v>120.547894237964</v>
      </c>
      <c r="O32" s="170">
        <v>122.73648486547</v>
      </c>
      <c r="P32" s="171">
        <v>121.578498878183</v>
      </c>
      <c r="Q32" s="162"/>
      <c r="R32" s="172">
        <v>103.692334646464</v>
      </c>
      <c r="S32" s="145"/>
      <c r="T32" s="146">
        <v>26.571812085318001</v>
      </c>
      <c r="U32" s="140">
        <v>23.687243702445301</v>
      </c>
      <c r="V32" s="140">
        <v>26.6964552516278</v>
      </c>
      <c r="W32" s="140">
        <v>32.8942625404217</v>
      </c>
      <c r="X32" s="140">
        <v>41.109062031754398</v>
      </c>
      <c r="Y32" s="147">
        <v>31.152226228760501</v>
      </c>
      <c r="Z32" s="140"/>
      <c r="AA32" s="148">
        <v>48.002718545448701</v>
      </c>
      <c r="AB32" s="149">
        <v>47.605090308129597</v>
      </c>
      <c r="AC32" s="150">
        <v>47.704652262737099</v>
      </c>
      <c r="AD32" s="140"/>
      <c r="AE32" s="151">
        <v>37.933524786789498</v>
      </c>
      <c r="AF32" s="35"/>
      <c r="AG32" s="167">
        <v>86.372933198380494</v>
      </c>
      <c r="AH32" s="162">
        <v>85.729231562941195</v>
      </c>
      <c r="AI32" s="162">
        <v>86.637649549918095</v>
      </c>
      <c r="AJ32" s="162">
        <v>87.775038154032899</v>
      </c>
      <c r="AK32" s="162">
        <v>92.182759084266905</v>
      </c>
      <c r="AL32" s="168">
        <v>87.880343496852106</v>
      </c>
      <c r="AM32" s="162"/>
      <c r="AN32" s="169">
        <v>109.97712197085499</v>
      </c>
      <c r="AO32" s="170">
        <v>111.717548097118</v>
      </c>
      <c r="AP32" s="171">
        <v>110.828803116263</v>
      </c>
      <c r="AQ32" s="162"/>
      <c r="AR32" s="172">
        <v>95.757491398896406</v>
      </c>
      <c r="AS32" s="145"/>
      <c r="AT32" s="146">
        <v>25.574597429858802</v>
      </c>
      <c r="AU32" s="140">
        <v>23.789453850087401</v>
      </c>
      <c r="AV32" s="140">
        <v>24.852707861826001</v>
      </c>
      <c r="AW32" s="140">
        <v>25.814240807331402</v>
      </c>
      <c r="AX32" s="140">
        <v>28.674164705652199</v>
      </c>
      <c r="AY32" s="147">
        <v>25.7896966001883</v>
      </c>
      <c r="AZ32" s="140"/>
      <c r="BA32" s="148">
        <v>39.648268448348297</v>
      </c>
      <c r="BB32" s="149">
        <v>39.809022977000303</v>
      </c>
      <c r="BC32" s="150">
        <v>39.691045482486601</v>
      </c>
      <c r="BD32" s="140"/>
      <c r="BE32" s="151">
        <v>30.737395713400101</v>
      </c>
    </row>
    <row r="33" spans="1:64" x14ac:dyDescent="0.25">
      <c r="A33" s="24" t="s">
        <v>53</v>
      </c>
      <c r="B33" s="44" t="str">
        <f t="shared" si="0"/>
        <v>Lynchburg, VA</v>
      </c>
      <c r="C33" s="12"/>
      <c r="D33" s="28" t="s">
        <v>16</v>
      </c>
      <c r="E33" s="31" t="s">
        <v>17</v>
      </c>
      <c r="F33" s="12"/>
      <c r="G33" s="167">
        <v>95.392149758454096</v>
      </c>
      <c r="H33" s="162">
        <v>102.763501118568</v>
      </c>
      <c r="I33" s="162">
        <v>104.049698275862</v>
      </c>
      <c r="J33" s="162">
        <v>102.961829059829</v>
      </c>
      <c r="K33" s="162">
        <v>101.88810148232599</v>
      </c>
      <c r="L33" s="168">
        <v>101.81586301369801</v>
      </c>
      <c r="M33" s="162"/>
      <c r="N33" s="169">
        <v>116.011097131353</v>
      </c>
      <c r="O33" s="170">
        <v>113.160883644346</v>
      </c>
      <c r="P33" s="171">
        <v>114.647723812024</v>
      </c>
      <c r="Q33" s="162"/>
      <c r="R33" s="172">
        <v>105.82082513929799</v>
      </c>
      <c r="S33" s="145"/>
      <c r="T33" s="146">
        <v>13.481410886339001</v>
      </c>
      <c r="U33" s="140">
        <v>18.825656189817099</v>
      </c>
      <c r="V33" s="140">
        <v>18.446899635535299</v>
      </c>
      <c r="W33" s="140">
        <v>18.0579350543047</v>
      </c>
      <c r="X33" s="140">
        <v>14.833483002510199</v>
      </c>
      <c r="Y33" s="147">
        <v>16.939312579060498</v>
      </c>
      <c r="Z33" s="140"/>
      <c r="AA33" s="148">
        <v>24.114832128579401</v>
      </c>
      <c r="AB33" s="149">
        <v>16.570595413269299</v>
      </c>
      <c r="AC33" s="150">
        <v>20.320819639821501</v>
      </c>
      <c r="AD33" s="140"/>
      <c r="AE33" s="151">
        <v>17.7736071043443</v>
      </c>
      <c r="AF33" s="35"/>
      <c r="AG33" s="167">
        <v>95.176333885666907</v>
      </c>
      <c r="AH33" s="162">
        <v>104.24568609147801</v>
      </c>
      <c r="AI33" s="162">
        <v>103.205022648547</v>
      </c>
      <c r="AJ33" s="162">
        <v>102.946877273339</v>
      </c>
      <c r="AK33" s="162">
        <v>100.422489942528</v>
      </c>
      <c r="AL33" s="168">
        <v>101.67821603927899</v>
      </c>
      <c r="AM33" s="162"/>
      <c r="AN33" s="169">
        <v>118.37764082336901</v>
      </c>
      <c r="AO33" s="170">
        <v>112.976918335901</v>
      </c>
      <c r="AP33" s="171">
        <v>115.849725937581</v>
      </c>
      <c r="AQ33" s="162"/>
      <c r="AR33" s="172">
        <v>106.047583488315</v>
      </c>
      <c r="AS33" s="145"/>
      <c r="AT33" s="146">
        <v>12.178535460518299</v>
      </c>
      <c r="AU33" s="140">
        <v>19.418239248015698</v>
      </c>
      <c r="AV33" s="140">
        <v>18.211287067847699</v>
      </c>
      <c r="AW33" s="140">
        <v>16.825259160827599</v>
      </c>
      <c r="AX33" s="140">
        <v>13.7590799668118</v>
      </c>
      <c r="AY33" s="147">
        <v>16.450107711846499</v>
      </c>
      <c r="AZ33" s="140"/>
      <c r="BA33" s="148">
        <v>24.101095202575401</v>
      </c>
      <c r="BB33" s="149">
        <v>14.797242168281301</v>
      </c>
      <c r="BC33" s="150">
        <v>19.537161608725501</v>
      </c>
      <c r="BD33" s="140"/>
      <c r="BE33" s="151">
        <v>17.086856228682802</v>
      </c>
    </row>
    <row r="34" spans="1:64" x14ac:dyDescent="0.25">
      <c r="A34" s="24" t="s">
        <v>78</v>
      </c>
      <c r="B34" s="44" t="str">
        <f t="shared" si="0"/>
        <v>Central Virginia</v>
      </c>
      <c r="C34" s="12"/>
      <c r="D34" s="28" t="s">
        <v>16</v>
      </c>
      <c r="E34" s="31" t="s">
        <v>17</v>
      </c>
      <c r="F34" s="12"/>
      <c r="G34" s="167">
        <v>95.911799621681496</v>
      </c>
      <c r="H34" s="162">
        <v>99.193634605822794</v>
      </c>
      <c r="I34" s="162">
        <v>103.921529657137</v>
      </c>
      <c r="J34" s="162">
        <v>102.48763678329701</v>
      </c>
      <c r="K34" s="162">
        <v>115.918193691692</v>
      </c>
      <c r="L34" s="168">
        <v>104.28422477631101</v>
      </c>
      <c r="M34" s="162"/>
      <c r="N34" s="169">
        <v>135.60461547465701</v>
      </c>
      <c r="O34" s="170">
        <v>136.399263145622</v>
      </c>
      <c r="P34" s="171">
        <v>136.00272838785</v>
      </c>
      <c r="Q34" s="162"/>
      <c r="R34" s="172">
        <v>115.440428562623</v>
      </c>
      <c r="S34" s="145"/>
      <c r="T34" s="146">
        <v>20.980926841720301</v>
      </c>
      <c r="U34" s="140">
        <v>23.492455837619602</v>
      </c>
      <c r="V34" s="140">
        <v>28.978014632798601</v>
      </c>
      <c r="W34" s="140">
        <v>27.3968447113804</v>
      </c>
      <c r="X34" s="140">
        <v>28.108860568968801</v>
      </c>
      <c r="Y34" s="147">
        <v>26.275883057662799</v>
      </c>
      <c r="Z34" s="140"/>
      <c r="AA34" s="148">
        <v>31.3720790464359</v>
      </c>
      <c r="AB34" s="149">
        <v>26.864292722402499</v>
      </c>
      <c r="AC34" s="150">
        <v>29.019552650483501</v>
      </c>
      <c r="AD34" s="140"/>
      <c r="AE34" s="151">
        <v>27.039545002866902</v>
      </c>
      <c r="AF34" s="35"/>
      <c r="AG34" s="167">
        <v>94.762837137609793</v>
      </c>
      <c r="AH34" s="162">
        <v>98.369890534187704</v>
      </c>
      <c r="AI34" s="162">
        <v>100.89447561479599</v>
      </c>
      <c r="AJ34" s="162">
        <v>100.97083869048301</v>
      </c>
      <c r="AK34" s="162">
        <v>106.692035030319</v>
      </c>
      <c r="AL34" s="168">
        <v>100.670579802768</v>
      </c>
      <c r="AM34" s="162"/>
      <c r="AN34" s="169">
        <v>126.926816704803</v>
      </c>
      <c r="AO34" s="170">
        <v>128.50036376333799</v>
      </c>
      <c r="AP34" s="171">
        <v>127.720362647607</v>
      </c>
      <c r="AQ34" s="162"/>
      <c r="AR34" s="172">
        <v>109.932242633172</v>
      </c>
      <c r="AS34" s="145"/>
      <c r="AT34" s="146">
        <v>22.055478374912699</v>
      </c>
      <c r="AU34" s="140">
        <v>24.839921048249298</v>
      </c>
      <c r="AV34" s="140">
        <v>26.539414010625102</v>
      </c>
      <c r="AW34" s="140">
        <v>26.401055668464299</v>
      </c>
      <c r="AX34" s="140">
        <v>24.255561923388498</v>
      </c>
      <c r="AY34" s="147">
        <v>24.9155392230406</v>
      </c>
      <c r="AZ34" s="140"/>
      <c r="BA34" s="148">
        <v>27.259698721821</v>
      </c>
      <c r="BB34" s="149">
        <v>24.341476727095301</v>
      </c>
      <c r="BC34" s="150">
        <v>25.712335941979202</v>
      </c>
      <c r="BD34" s="140"/>
      <c r="BE34" s="151">
        <v>24.858489402927599</v>
      </c>
    </row>
    <row r="35" spans="1:64" x14ac:dyDescent="0.25">
      <c r="A35" s="24" t="s">
        <v>79</v>
      </c>
      <c r="B35" s="44" t="str">
        <f t="shared" si="0"/>
        <v>Chesapeake Bay</v>
      </c>
      <c r="C35" s="12"/>
      <c r="D35" s="28" t="s">
        <v>16</v>
      </c>
      <c r="E35" s="31" t="s">
        <v>17</v>
      </c>
      <c r="F35" s="12"/>
      <c r="G35" s="167">
        <v>100.65328293736501</v>
      </c>
      <c r="H35" s="162">
        <v>100.39024279210901</v>
      </c>
      <c r="I35" s="162">
        <v>96.492188498402498</v>
      </c>
      <c r="J35" s="162">
        <v>92.033390357698195</v>
      </c>
      <c r="K35" s="162">
        <v>97.686651162790596</v>
      </c>
      <c r="L35" s="168">
        <v>97.282315546771997</v>
      </c>
      <c r="M35" s="162"/>
      <c r="N35" s="169">
        <v>112.720435897435</v>
      </c>
      <c r="O35" s="170">
        <v>116.587203166226</v>
      </c>
      <c r="P35" s="171">
        <v>114.626163849154</v>
      </c>
      <c r="Q35" s="162"/>
      <c r="R35" s="172">
        <v>103.11415609969301</v>
      </c>
      <c r="S35" s="145"/>
      <c r="T35" s="146">
        <v>24.056017974750599</v>
      </c>
      <c r="U35" s="140">
        <v>20.4614892436833</v>
      </c>
      <c r="V35" s="140">
        <v>16.999396143026999</v>
      </c>
      <c r="W35" s="140">
        <v>12.181495387888701</v>
      </c>
      <c r="X35" s="140">
        <v>11.636534897013201</v>
      </c>
      <c r="Y35" s="147">
        <v>16.653172676886701</v>
      </c>
      <c r="Z35" s="140"/>
      <c r="AA35" s="148">
        <v>17.154568017419901</v>
      </c>
      <c r="AB35" s="149">
        <v>16.765946030738299</v>
      </c>
      <c r="AC35" s="150">
        <v>16.854102311447999</v>
      </c>
      <c r="AD35" s="140"/>
      <c r="AE35" s="151">
        <v>17.086317334234</v>
      </c>
      <c r="AF35" s="35"/>
      <c r="AG35" s="167">
        <v>92.640148809523794</v>
      </c>
      <c r="AH35" s="162">
        <v>93.735559829059795</v>
      </c>
      <c r="AI35" s="162">
        <v>93.138124481327793</v>
      </c>
      <c r="AJ35" s="162">
        <v>94.111364774624306</v>
      </c>
      <c r="AK35" s="162">
        <v>96.495705548274302</v>
      </c>
      <c r="AL35" s="168">
        <v>94.089882141250499</v>
      </c>
      <c r="AM35" s="162"/>
      <c r="AN35" s="169">
        <v>106.734258275439</v>
      </c>
      <c r="AO35" s="170">
        <v>111.179033911671</v>
      </c>
      <c r="AP35" s="171">
        <v>108.996339554485</v>
      </c>
      <c r="AQ35" s="162"/>
      <c r="AR35" s="172">
        <v>98.704050192570506</v>
      </c>
      <c r="AS35" s="145"/>
      <c r="AT35" s="146">
        <v>20.467154053461702</v>
      </c>
      <c r="AU35" s="140">
        <v>16.449741559775699</v>
      </c>
      <c r="AV35" s="140">
        <v>16.031294567852701</v>
      </c>
      <c r="AW35" s="140">
        <v>17.4944490592877</v>
      </c>
      <c r="AX35" s="140">
        <v>17.6908520562875</v>
      </c>
      <c r="AY35" s="147">
        <v>17.4651313853382</v>
      </c>
      <c r="AZ35" s="140"/>
      <c r="BA35" s="148">
        <v>20.521629525326201</v>
      </c>
      <c r="BB35" s="149">
        <v>21.769522227930299</v>
      </c>
      <c r="BC35" s="150">
        <v>21.148479466400801</v>
      </c>
      <c r="BD35" s="140"/>
      <c r="BE35" s="151">
        <v>18.664093926356699</v>
      </c>
    </row>
    <row r="36" spans="1:64" x14ac:dyDescent="0.25">
      <c r="A36" s="24" t="s">
        <v>80</v>
      </c>
      <c r="B36" s="44" t="str">
        <f t="shared" si="0"/>
        <v>Coastal Virginia - Eastern Shore</v>
      </c>
      <c r="C36" s="12"/>
      <c r="D36" s="28" t="s">
        <v>16</v>
      </c>
      <c r="E36" s="31" t="s">
        <v>17</v>
      </c>
      <c r="F36" s="12"/>
      <c r="G36" s="167">
        <v>97.5676232394366</v>
      </c>
      <c r="H36" s="162">
        <v>96.476720214189996</v>
      </c>
      <c r="I36" s="162">
        <v>96.113991596638598</v>
      </c>
      <c r="J36" s="162">
        <v>93.688130193905806</v>
      </c>
      <c r="K36" s="162">
        <v>98.437405475879999</v>
      </c>
      <c r="L36" s="168">
        <v>96.434403069926006</v>
      </c>
      <c r="M36" s="162"/>
      <c r="N36" s="169">
        <v>113.308081896551</v>
      </c>
      <c r="O36" s="170">
        <v>113.58786397449499</v>
      </c>
      <c r="P36" s="171">
        <v>113.44894596040599</v>
      </c>
      <c r="Q36" s="162"/>
      <c r="R36" s="172">
        <v>102.337536662335</v>
      </c>
      <c r="S36" s="145"/>
      <c r="T36" s="146">
        <v>19.411462579564098</v>
      </c>
      <c r="U36" s="140">
        <v>16.1932104213071</v>
      </c>
      <c r="V36" s="140">
        <v>15.2665392263409</v>
      </c>
      <c r="W36" s="140">
        <v>13.4535359934269</v>
      </c>
      <c r="X36" s="140">
        <v>17.641950116937799</v>
      </c>
      <c r="Y36" s="147">
        <v>16.2726906439134</v>
      </c>
      <c r="Z36" s="140"/>
      <c r="AA36" s="148">
        <v>13.8026249942098</v>
      </c>
      <c r="AB36" s="149">
        <v>8.3082651923257504</v>
      </c>
      <c r="AC36" s="150">
        <v>10.8750697214096</v>
      </c>
      <c r="AD36" s="140"/>
      <c r="AE36" s="151">
        <v>13.3091702494846</v>
      </c>
      <c r="AF36" s="35"/>
      <c r="AG36" s="167">
        <v>94.753791208791199</v>
      </c>
      <c r="AH36" s="162">
        <v>94.607407981402503</v>
      </c>
      <c r="AI36" s="162">
        <v>94.650860377358399</v>
      </c>
      <c r="AJ36" s="162">
        <v>93.984168564920196</v>
      </c>
      <c r="AK36" s="162">
        <v>95.969602996254594</v>
      </c>
      <c r="AL36" s="168">
        <v>94.799132966419293</v>
      </c>
      <c r="AM36" s="162"/>
      <c r="AN36" s="169">
        <v>108.50807351493199</v>
      </c>
      <c r="AO36" s="170">
        <v>109.662954545454</v>
      </c>
      <c r="AP36" s="171">
        <v>109.09675623491501</v>
      </c>
      <c r="AQ36" s="162"/>
      <c r="AR36" s="172">
        <v>99.537813033276393</v>
      </c>
      <c r="AS36" s="145"/>
      <c r="AT36" s="146">
        <v>16.579927421528399</v>
      </c>
      <c r="AU36" s="140">
        <v>15.7168434483404</v>
      </c>
      <c r="AV36" s="140">
        <v>14.548640016834501</v>
      </c>
      <c r="AW36" s="140">
        <v>14.833941846650401</v>
      </c>
      <c r="AX36" s="140">
        <v>15.953222953091201</v>
      </c>
      <c r="AY36" s="147">
        <v>15.471657773394799</v>
      </c>
      <c r="AZ36" s="140"/>
      <c r="BA36" s="148">
        <v>18.528441657358002</v>
      </c>
      <c r="BB36" s="149">
        <v>17.498037723919499</v>
      </c>
      <c r="BC36" s="150">
        <v>17.959881131868801</v>
      </c>
      <c r="BD36" s="140"/>
      <c r="BE36" s="151">
        <v>16.017483040891801</v>
      </c>
    </row>
    <row r="37" spans="1:64" x14ac:dyDescent="0.25">
      <c r="A37" s="24" t="s">
        <v>81</v>
      </c>
      <c r="B37" s="44" t="str">
        <f t="shared" si="0"/>
        <v>Coastal Virginia - Hampton Roads</v>
      </c>
      <c r="C37" s="12"/>
      <c r="D37" s="28" t="s">
        <v>16</v>
      </c>
      <c r="E37" s="31" t="s">
        <v>17</v>
      </c>
      <c r="F37" s="12"/>
      <c r="G37" s="167">
        <v>97.595835914966301</v>
      </c>
      <c r="H37" s="162">
        <v>95.537324170200307</v>
      </c>
      <c r="I37" s="162">
        <v>96.8530877948333</v>
      </c>
      <c r="J37" s="162">
        <v>98.523190471810906</v>
      </c>
      <c r="K37" s="162">
        <v>102.81919225086099</v>
      </c>
      <c r="L37" s="168">
        <v>98.432840128564294</v>
      </c>
      <c r="M37" s="162"/>
      <c r="N37" s="169">
        <v>128.73721093722401</v>
      </c>
      <c r="O37" s="170">
        <v>133.98243123606099</v>
      </c>
      <c r="P37" s="171">
        <v>131.418115403879</v>
      </c>
      <c r="Q37" s="162"/>
      <c r="R37" s="172">
        <v>110.034733139753</v>
      </c>
      <c r="S37" s="145"/>
      <c r="T37" s="146">
        <v>25.7019162422515</v>
      </c>
      <c r="U37" s="140">
        <v>24.332112107648999</v>
      </c>
      <c r="V37" s="140">
        <v>22.699730677114498</v>
      </c>
      <c r="W37" s="140">
        <v>24.905909549425999</v>
      </c>
      <c r="X37" s="140">
        <v>27.228133567285699</v>
      </c>
      <c r="Y37" s="147">
        <v>25.1234891346914</v>
      </c>
      <c r="Z37" s="140"/>
      <c r="AA37" s="148">
        <v>25.878703518160801</v>
      </c>
      <c r="AB37" s="149">
        <v>24.875726922729999</v>
      </c>
      <c r="AC37" s="150">
        <v>25.284635131267802</v>
      </c>
      <c r="AD37" s="140"/>
      <c r="AE37" s="151">
        <v>24.3129524767803</v>
      </c>
      <c r="AF37" s="35"/>
      <c r="AG37" s="167">
        <v>92.065940794809407</v>
      </c>
      <c r="AH37" s="162">
        <v>92.134151674937897</v>
      </c>
      <c r="AI37" s="162">
        <v>94.070207823208705</v>
      </c>
      <c r="AJ37" s="162">
        <v>94.722666049750998</v>
      </c>
      <c r="AK37" s="162">
        <v>97.544746495555401</v>
      </c>
      <c r="AL37" s="168">
        <v>94.240426427410299</v>
      </c>
      <c r="AM37" s="162"/>
      <c r="AN37" s="169">
        <v>124.0080788304</v>
      </c>
      <c r="AO37" s="170">
        <v>130.96593449887001</v>
      </c>
      <c r="AP37" s="171">
        <v>127.596932678198</v>
      </c>
      <c r="AQ37" s="162"/>
      <c r="AR37" s="172">
        <v>106.307092596613</v>
      </c>
      <c r="AS37" s="145"/>
      <c r="AT37" s="146">
        <v>21.709606430306401</v>
      </c>
      <c r="AU37" s="140">
        <v>23.301250624284599</v>
      </c>
      <c r="AV37" s="140">
        <v>24.033219552358702</v>
      </c>
      <c r="AW37" s="140">
        <v>23.4531875464906</v>
      </c>
      <c r="AX37" s="140">
        <v>23.2523005507202</v>
      </c>
      <c r="AY37" s="147">
        <v>23.215979435866402</v>
      </c>
      <c r="AZ37" s="140"/>
      <c r="BA37" s="148">
        <v>26.372715215647201</v>
      </c>
      <c r="BB37" s="149">
        <v>26.945032851005099</v>
      </c>
      <c r="BC37" s="150">
        <v>26.634261494469399</v>
      </c>
      <c r="BD37" s="140"/>
      <c r="BE37" s="151">
        <v>24.140719809253198</v>
      </c>
    </row>
    <row r="38" spans="1:64" x14ac:dyDescent="0.25">
      <c r="A38" s="25" t="s">
        <v>82</v>
      </c>
      <c r="B38" s="44" t="str">
        <f t="shared" si="0"/>
        <v>Northern Virginia</v>
      </c>
      <c r="C38" s="12"/>
      <c r="D38" s="28" t="s">
        <v>16</v>
      </c>
      <c r="E38" s="31" t="s">
        <v>17</v>
      </c>
      <c r="F38" s="13"/>
      <c r="G38" s="167">
        <v>117.400607810781</v>
      </c>
      <c r="H38" s="162">
        <v>130.41720165413</v>
      </c>
      <c r="I38" s="162">
        <v>134.63880601117901</v>
      </c>
      <c r="J38" s="162">
        <v>132.46323384587399</v>
      </c>
      <c r="K38" s="162">
        <v>124.739171113155</v>
      </c>
      <c r="L38" s="168">
        <v>128.408871196197</v>
      </c>
      <c r="M38" s="162"/>
      <c r="N38" s="169">
        <v>121.894574642606</v>
      </c>
      <c r="O38" s="170">
        <v>126.270043803392</v>
      </c>
      <c r="P38" s="171">
        <v>124.162383096683</v>
      </c>
      <c r="Q38" s="162"/>
      <c r="R38" s="172">
        <v>126.964182018358</v>
      </c>
      <c r="S38" s="145"/>
      <c r="T38" s="146">
        <v>39.434492718286698</v>
      </c>
      <c r="U38" s="140">
        <v>50.946191265501497</v>
      </c>
      <c r="V38" s="140">
        <v>53.1728222086305</v>
      </c>
      <c r="W38" s="140">
        <v>51.683666698073999</v>
      </c>
      <c r="X38" s="140">
        <v>45.530336305400802</v>
      </c>
      <c r="Y38" s="147">
        <v>48.680742492118199</v>
      </c>
      <c r="Z38" s="140"/>
      <c r="AA38" s="148">
        <v>39.520166254045598</v>
      </c>
      <c r="AB38" s="149">
        <v>41.1962126461707</v>
      </c>
      <c r="AC38" s="150">
        <v>40.381607084295702</v>
      </c>
      <c r="AD38" s="140"/>
      <c r="AE38" s="151">
        <v>45.793673622383601</v>
      </c>
      <c r="AF38" s="35"/>
      <c r="AG38" s="167">
        <v>112.61774608614201</v>
      </c>
      <c r="AH38" s="162">
        <v>124.332390750973</v>
      </c>
      <c r="AI38" s="162">
        <v>129.492585685233</v>
      </c>
      <c r="AJ38" s="162">
        <v>127.294408412729</v>
      </c>
      <c r="AK38" s="162">
        <v>119.148923151047</v>
      </c>
      <c r="AL38" s="168">
        <v>123.056161444298</v>
      </c>
      <c r="AM38" s="162"/>
      <c r="AN38" s="169">
        <v>115.67952441952301</v>
      </c>
      <c r="AO38" s="170">
        <v>117.567619818098</v>
      </c>
      <c r="AP38" s="171">
        <v>116.658203559407</v>
      </c>
      <c r="AQ38" s="162"/>
      <c r="AR38" s="172">
        <v>120.983464679458</v>
      </c>
      <c r="AS38" s="145"/>
      <c r="AT38" s="146">
        <v>35.779481193617997</v>
      </c>
      <c r="AU38" s="140">
        <v>45.075250614689502</v>
      </c>
      <c r="AV38" s="140">
        <v>49.690728290194002</v>
      </c>
      <c r="AW38" s="140">
        <v>47.712091671048398</v>
      </c>
      <c r="AX38" s="140">
        <v>40.822902632175001</v>
      </c>
      <c r="AY38" s="147">
        <v>44.355169626913003</v>
      </c>
      <c r="AZ38" s="140"/>
      <c r="BA38" s="148">
        <v>33.311446498663898</v>
      </c>
      <c r="BB38" s="149">
        <v>31.969753166796501</v>
      </c>
      <c r="BC38" s="150">
        <v>32.5807079223109</v>
      </c>
      <c r="BD38" s="140"/>
      <c r="BE38" s="151">
        <v>40.398740260278601</v>
      </c>
    </row>
    <row r="39" spans="1:64" x14ac:dyDescent="0.25">
      <c r="A39" s="26" t="s">
        <v>83</v>
      </c>
      <c r="B39" s="44" t="str">
        <f t="shared" si="0"/>
        <v>Shenandoah Valley</v>
      </c>
      <c r="C39" s="12"/>
      <c r="D39" s="29" t="s">
        <v>16</v>
      </c>
      <c r="E39" s="32" t="s">
        <v>17</v>
      </c>
      <c r="F39" s="12"/>
      <c r="G39" s="173">
        <v>86.129719894133203</v>
      </c>
      <c r="H39" s="174">
        <v>87.494621468926496</v>
      </c>
      <c r="I39" s="174">
        <v>89.496348540145902</v>
      </c>
      <c r="J39" s="174">
        <v>89.748115155757702</v>
      </c>
      <c r="K39" s="174">
        <v>93.305889707141603</v>
      </c>
      <c r="L39" s="175">
        <v>89.414086393570699</v>
      </c>
      <c r="M39" s="162"/>
      <c r="N39" s="176">
        <v>105.11312447197901</v>
      </c>
      <c r="O39" s="177">
        <v>107.62676507104401</v>
      </c>
      <c r="P39" s="178">
        <v>106.382818618911</v>
      </c>
      <c r="Q39" s="162"/>
      <c r="R39" s="179">
        <v>95.320709954399902</v>
      </c>
      <c r="S39" s="145"/>
      <c r="T39" s="152">
        <v>13.314134757695101</v>
      </c>
      <c r="U39" s="153">
        <v>13.3083731338484</v>
      </c>
      <c r="V39" s="153">
        <v>15.071362750136901</v>
      </c>
      <c r="W39" s="153">
        <v>16.1109678030159</v>
      </c>
      <c r="X39" s="153">
        <v>19.992514989958799</v>
      </c>
      <c r="Y39" s="154">
        <v>15.730877495754999</v>
      </c>
      <c r="Z39" s="140"/>
      <c r="AA39" s="155">
        <v>21.026343316515401</v>
      </c>
      <c r="AB39" s="156">
        <v>18.0454324082977</v>
      </c>
      <c r="AC39" s="157">
        <v>19.412640670790498</v>
      </c>
      <c r="AD39" s="140"/>
      <c r="AE39" s="158">
        <v>17.0287030615569</v>
      </c>
      <c r="AF39" s="36"/>
      <c r="AG39" s="173">
        <v>84.606269255362406</v>
      </c>
      <c r="AH39" s="174">
        <v>86.899426113999695</v>
      </c>
      <c r="AI39" s="174">
        <v>87.476253598291294</v>
      </c>
      <c r="AJ39" s="174">
        <v>86.4531016414726</v>
      </c>
      <c r="AK39" s="174">
        <v>88.130965087629505</v>
      </c>
      <c r="AL39" s="175">
        <v>86.800211627293706</v>
      </c>
      <c r="AM39" s="162"/>
      <c r="AN39" s="176">
        <v>101.193347220059</v>
      </c>
      <c r="AO39" s="177">
        <v>103.49631188784301</v>
      </c>
      <c r="AP39" s="178">
        <v>102.35264428933201</v>
      </c>
      <c r="AQ39" s="162"/>
      <c r="AR39" s="179">
        <v>92.019372939863402</v>
      </c>
      <c r="AS39" s="145"/>
      <c r="AT39" s="152">
        <v>12.4650701269537</v>
      </c>
      <c r="AU39" s="153">
        <v>14.425123141553099</v>
      </c>
      <c r="AV39" s="153">
        <v>14.7395196563713</v>
      </c>
      <c r="AW39" s="153">
        <v>14.3893304815617</v>
      </c>
      <c r="AX39" s="153">
        <v>15.6247101981045</v>
      </c>
      <c r="AY39" s="154">
        <v>14.411340555100301</v>
      </c>
      <c r="AZ39" s="140"/>
      <c r="BA39" s="155">
        <v>17.9327910161742</v>
      </c>
      <c r="BB39" s="156">
        <v>16.288926046941999</v>
      </c>
      <c r="BC39" s="157">
        <v>17.002637233818199</v>
      </c>
      <c r="BD39" s="140"/>
      <c r="BE39" s="158">
        <v>15.1983065506674</v>
      </c>
    </row>
    <row r="40" spans="1:64" x14ac:dyDescent="0.25">
      <c r="A40" s="22" t="s">
        <v>84</v>
      </c>
      <c r="B40" s="44" t="str">
        <f t="shared" si="0"/>
        <v>Southern Virginia</v>
      </c>
      <c r="C40" s="10"/>
      <c r="D40" s="27" t="s">
        <v>16</v>
      </c>
      <c r="E40" s="30" t="s">
        <v>17</v>
      </c>
      <c r="F40" s="3"/>
      <c r="G40" s="159">
        <v>82.133169877407994</v>
      </c>
      <c r="H40" s="160">
        <v>85.690687640449397</v>
      </c>
      <c r="I40" s="160">
        <v>86.603500654735896</v>
      </c>
      <c r="J40" s="160">
        <v>88.092766338406406</v>
      </c>
      <c r="K40" s="160">
        <v>89.135042213883594</v>
      </c>
      <c r="L40" s="161">
        <v>86.512474752241602</v>
      </c>
      <c r="M40" s="162"/>
      <c r="N40" s="163">
        <v>98.908906372934595</v>
      </c>
      <c r="O40" s="164">
        <v>98.412499999999994</v>
      </c>
      <c r="P40" s="165">
        <v>98.655633911368</v>
      </c>
      <c r="Q40" s="162"/>
      <c r="R40" s="166">
        <v>90.505062401013603</v>
      </c>
      <c r="S40" s="145"/>
      <c r="T40" s="137">
        <v>8.3049102132989994</v>
      </c>
      <c r="U40" s="138">
        <v>9.1925386045714603</v>
      </c>
      <c r="V40" s="138">
        <v>7.06612121490741</v>
      </c>
      <c r="W40" s="138">
        <v>9.5838074235505797</v>
      </c>
      <c r="X40" s="138">
        <v>9.2959511938855393</v>
      </c>
      <c r="Y40" s="139">
        <v>8.6234801626598401</v>
      </c>
      <c r="Z40" s="140"/>
      <c r="AA40" s="141">
        <v>14.469032528468601</v>
      </c>
      <c r="AB40" s="142">
        <v>9.0584087359405192</v>
      </c>
      <c r="AC40" s="143">
        <v>11.6950280665938</v>
      </c>
      <c r="AD40" s="140"/>
      <c r="AE40" s="144">
        <v>9.7724073341266706</v>
      </c>
      <c r="AF40" s="33"/>
      <c r="AG40" s="159">
        <v>81.286886579304095</v>
      </c>
      <c r="AH40" s="160">
        <v>85.492898687788099</v>
      </c>
      <c r="AI40" s="160">
        <v>87.094361117471905</v>
      </c>
      <c r="AJ40" s="160">
        <v>87.542131769575704</v>
      </c>
      <c r="AK40" s="160">
        <v>87.067156342182798</v>
      </c>
      <c r="AL40" s="161">
        <v>85.913039947322204</v>
      </c>
      <c r="AM40" s="162"/>
      <c r="AN40" s="163">
        <v>93.645818602693595</v>
      </c>
      <c r="AO40" s="164">
        <v>94.541942208462302</v>
      </c>
      <c r="AP40" s="165">
        <v>94.098222361154498</v>
      </c>
      <c r="AQ40" s="162"/>
      <c r="AR40" s="166">
        <v>88.522867371008999</v>
      </c>
      <c r="AS40" s="145"/>
      <c r="AT40" s="137">
        <v>8.5449116192304899</v>
      </c>
      <c r="AU40" s="138">
        <v>11.043022683179201</v>
      </c>
      <c r="AV40" s="138">
        <v>11.386895595516499</v>
      </c>
      <c r="AW40" s="138">
        <v>13.125443295633699</v>
      </c>
      <c r="AX40" s="138">
        <v>12.1474437221784</v>
      </c>
      <c r="AY40" s="139">
        <v>11.3901858727657</v>
      </c>
      <c r="AZ40" s="140"/>
      <c r="BA40" s="141">
        <v>15.641362196896999</v>
      </c>
      <c r="BB40" s="142">
        <v>14.009369697429699</v>
      </c>
      <c r="BC40" s="143">
        <v>14.7825351371821</v>
      </c>
      <c r="BD40" s="140"/>
      <c r="BE40" s="144">
        <v>12.5250892260801</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7">
        <v>96.526149089659896</v>
      </c>
      <c r="H41" s="162">
        <v>90.173413488114903</v>
      </c>
      <c r="I41" s="162">
        <v>92.921534391534294</v>
      </c>
      <c r="J41" s="162">
        <v>96.151219948849104</v>
      </c>
      <c r="K41" s="162">
        <v>103.494950634696</v>
      </c>
      <c r="L41" s="168">
        <v>96.102332640559993</v>
      </c>
      <c r="M41" s="162"/>
      <c r="N41" s="169">
        <v>121.59274602025999</v>
      </c>
      <c r="O41" s="170">
        <v>123.135099609375</v>
      </c>
      <c r="P41" s="171">
        <v>122.33437359128401</v>
      </c>
      <c r="Q41" s="162"/>
      <c r="R41" s="172">
        <v>105.756652149868</v>
      </c>
      <c r="S41" s="145"/>
      <c r="T41" s="146">
        <v>24.426864565454</v>
      </c>
      <c r="U41" s="140">
        <v>17.110147295534599</v>
      </c>
      <c r="V41" s="140">
        <v>20.346944716850199</v>
      </c>
      <c r="W41" s="140">
        <v>22.014450424282401</v>
      </c>
      <c r="X41" s="140">
        <v>23.536765239723799</v>
      </c>
      <c r="Y41" s="147">
        <v>21.4666272268563</v>
      </c>
      <c r="Z41" s="140"/>
      <c r="AA41" s="148">
        <v>13.0824107008587</v>
      </c>
      <c r="AB41" s="149">
        <v>4.1821552744449102</v>
      </c>
      <c r="AC41" s="150">
        <v>8.2880744711995096</v>
      </c>
      <c r="AD41" s="140"/>
      <c r="AE41" s="151">
        <v>14.155310616497401</v>
      </c>
      <c r="AF41" s="34"/>
      <c r="AG41" s="167">
        <v>91.195177673926395</v>
      </c>
      <c r="AH41" s="162">
        <v>89.2101436151397</v>
      </c>
      <c r="AI41" s="162">
        <v>90.039867608120005</v>
      </c>
      <c r="AJ41" s="162">
        <v>91.985879973027593</v>
      </c>
      <c r="AK41" s="162">
        <v>96.113910477453501</v>
      </c>
      <c r="AL41" s="168">
        <v>91.777443770947698</v>
      </c>
      <c r="AM41" s="162"/>
      <c r="AN41" s="169">
        <v>111.963441277337</v>
      </c>
      <c r="AO41" s="170">
        <v>113.413807625649</v>
      </c>
      <c r="AP41" s="171">
        <v>112.678768555717</v>
      </c>
      <c r="AQ41" s="162"/>
      <c r="AR41" s="172">
        <v>98.749783389727398</v>
      </c>
      <c r="AS41" s="145"/>
      <c r="AT41" s="146">
        <v>20.287683627440099</v>
      </c>
      <c r="AU41" s="140">
        <v>18.196710505734</v>
      </c>
      <c r="AV41" s="140">
        <v>18.788346909234001</v>
      </c>
      <c r="AW41" s="140">
        <v>20.623339667720298</v>
      </c>
      <c r="AX41" s="140">
        <v>20.172625520012598</v>
      </c>
      <c r="AY41" s="147">
        <v>19.536380915431302</v>
      </c>
      <c r="AZ41" s="140"/>
      <c r="BA41" s="148">
        <v>18.320730900275802</v>
      </c>
      <c r="BB41" s="149">
        <v>15.470957485194999</v>
      </c>
      <c r="BC41" s="150">
        <v>16.821977944956799</v>
      </c>
      <c r="BD41" s="140"/>
      <c r="BE41" s="151">
        <v>17.728488198268099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7">
        <v>77.135398550724602</v>
      </c>
      <c r="H42" s="162">
        <v>83.132457737321104</v>
      </c>
      <c r="I42" s="162">
        <v>87.091520681265195</v>
      </c>
      <c r="J42" s="162">
        <v>83.835468164793994</v>
      </c>
      <c r="K42" s="162">
        <v>82.458214285714206</v>
      </c>
      <c r="L42" s="168">
        <v>83.131743243243207</v>
      </c>
      <c r="M42" s="162"/>
      <c r="N42" s="169">
        <v>90.821092233009693</v>
      </c>
      <c r="O42" s="170">
        <v>90.195724907063095</v>
      </c>
      <c r="P42" s="171">
        <v>90.511667688534601</v>
      </c>
      <c r="Q42" s="162"/>
      <c r="R42" s="172">
        <v>85.389604201838296</v>
      </c>
      <c r="S42" s="145"/>
      <c r="T42" s="146">
        <v>5.12975653230452</v>
      </c>
      <c r="U42" s="140">
        <v>15.2186609116429</v>
      </c>
      <c r="V42" s="140">
        <v>18.8377335251656</v>
      </c>
      <c r="W42" s="140">
        <v>15.070886446336401</v>
      </c>
      <c r="X42" s="140">
        <v>9.20598797708044</v>
      </c>
      <c r="Y42" s="147">
        <v>13.227044915821301</v>
      </c>
      <c r="Z42" s="140"/>
      <c r="AA42" s="148">
        <v>4.1500257432485004</v>
      </c>
      <c r="AB42" s="149">
        <v>-5.1427858764660703</v>
      </c>
      <c r="AC42" s="150">
        <v>-0.77030077209783498</v>
      </c>
      <c r="AD42" s="140"/>
      <c r="AE42" s="151">
        <v>7.6239698768172701</v>
      </c>
      <c r="AF42" s="35"/>
      <c r="AG42" s="167">
        <v>77.946322016460897</v>
      </c>
      <c r="AH42" s="162">
        <v>82.653399790136405</v>
      </c>
      <c r="AI42" s="162">
        <v>84.377963934426205</v>
      </c>
      <c r="AJ42" s="162">
        <v>83.114316498316398</v>
      </c>
      <c r="AK42" s="162">
        <v>82.462943060498205</v>
      </c>
      <c r="AL42" s="168">
        <v>82.429171862392707</v>
      </c>
      <c r="AM42" s="162"/>
      <c r="AN42" s="169">
        <v>89.438554299417603</v>
      </c>
      <c r="AO42" s="170">
        <v>89.788592857142802</v>
      </c>
      <c r="AP42" s="171">
        <v>89.609931806259794</v>
      </c>
      <c r="AQ42" s="162"/>
      <c r="AR42" s="172">
        <v>84.551266019016097</v>
      </c>
      <c r="AS42" s="145"/>
      <c r="AT42" s="146">
        <v>8.5851392469323091</v>
      </c>
      <c r="AU42" s="140">
        <v>13.154049801485399</v>
      </c>
      <c r="AV42" s="140">
        <v>14.7695192249607</v>
      </c>
      <c r="AW42" s="140">
        <v>13.414399985064399</v>
      </c>
      <c r="AX42" s="140">
        <v>10.7440663670258</v>
      </c>
      <c r="AY42" s="147">
        <v>12.4793491436305</v>
      </c>
      <c r="AZ42" s="140"/>
      <c r="BA42" s="148">
        <v>10.250169431204901</v>
      </c>
      <c r="BB42" s="149">
        <v>5.6924628093489602</v>
      </c>
      <c r="BC42" s="150">
        <v>7.8368788772630298</v>
      </c>
      <c r="BD42" s="140"/>
      <c r="BE42" s="151">
        <v>10.619935927172699</v>
      </c>
      <c r="BF42" s="98"/>
      <c r="BG42" s="98"/>
      <c r="BH42" s="98"/>
      <c r="BI42" s="98"/>
      <c r="BJ42" s="98"/>
      <c r="BK42" s="98"/>
      <c r="BL42" s="98"/>
    </row>
    <row r="43" spans="1:64" x14ac:dyDescent="0.25">
      <c r="A43" s="26" t="s">
        <v>87</v>
      </c>
      <c r="B43" s="44" t="str">
        <f t="shared" si="0"/>
        <v>Virginia Mountains</v>
      </c>
      <c r="C43" s="12"/>
      <c r="D43" s="29" t="s">
        <v>16</v>
      </c>
      <c r="E43" s="32" t="s">
        <v>17</v>
      </c>
      <c r="F43" s="12"/>
      <c r="G43" s="173">
        <v>88.538170283806295</v>
      </c>
      <c r="H43" s="174">
        <v>91.923666578739102</v>
      </c>
      <c r="I43" s="174">
        <v>95.343169984686</v>
      </c>
      <c r="J43" s="174">
        <v>93.701675824175794</v>
      </c>
      <c r="K43" s="174">
        <v>97.555772975540194</v>
      </c>
      <c r="L43" s="175">
        <v>93.725770389555393</v>
      </c>
      <c r="M43" s="162"/>
      <c r="N43" s="176">
        <v>113.772752453653</v>
      </c>
      <c r="O43" s="177">
        <v>117.168358695652</v>
      </c>
      <c r="P43" s="178">
        <v>115.47332825258501</v>
      </c>
      <c r="Q43" s="162"/>
      <c r="R43" s="179">
        <v>100.833346498719</v>
      </c>
      <c r="S43" s="145"/>
      <c r="T43" s="152">
        <v>19.600222643387301</v>
      </c>
      <c r="U43" s="153">
        <v>24.8038085867611</v>
      </c>
      <c r="V43" s="153">
        <v>25.762835322053501</v>
      </c>
      <c r="W43" s="153">
        <v>22.7939323731168</v>
      </c>
      <c r="X43" s="153">
        <v>23.9871298677282</v>
      </c>
      <c r="Y43" s="154">
        <v>23.696309365888499</v>
      </c>
      <c r="Z43" s="140"/>
      <c r="AA43" s="155">
        <v>29.716138974202799</v>
      </c>
      <c r="AB43" s="156">
        <v>26.370579494332301</v>
      </c>
      <c r="AC43" s="157">
        <v>27.892830439392402</v>
      </c>
      <c r="AD43" s="140"/>
      <c r="AE43" s="158">
        <v>25.154579942482101</v>
      </c>
      <c r="AF43" s="36"/>
      <c r="AG43" s="173">
        <v>87.738016881386002</v>
      </c>
      <c r="AH43" s="174">
        <v>90.994300536174293</v>
      </c>
      <c r="AI43" s="174">
        <v>92.769624360082403</v>
      </c>
      <c r="AJ43" s="174">
        <v>91.636603834484504</v>
      </c>
      <c r="AK43" s="174">
        <v>92.421127975611299</v>
      </c>
      <c r="AL43" s="175">
        <v>91.301720254314205</v>
      </c>
      <c r="AM43" s="162"/>
      <c r="AN43" s="176">
        <v>109.25844383711301</v>
      </c>
      <c r="AO43" s="177">
        <v>112.77141317699601</v>
      </c>
      <c r="AP43" s="178">
        <v>110.99625024167899</v>
      </c>
      <c r="AQ43" s="162"/>
      <c r="AR43" s="179">
        <v>97.918037023290296</v>
      </c>
      <c r="AS43" s="145"/>
      <c r="AT43" s="152">
        <v>23.277317781730599</v>
      </c>
      <c r="AU43" s="153">
        <v>24.140145424182101</v>
      </c>
      <c r="AV43" s="153">
        <v>23.194196525495801</v>
      </c>
      <c r="AW43" s="153">
        <v>21.810392380699898</v>
      </c>
      <c r="AX43" s="153">
        <v>22.684386379728998</v>
      </c>
      <c r="AY43" s="154">
        <v>22.977409567237402</v>
      </c>
      <c r="AZ43" s="140"/>
      <c r="BA43" s="155">
        <v>25.226266618411699</v>
      </c>
      <c r="BB43" s="156">
        <v>25.630611133536998</v>
      </c>
      <c r="BC43" s="157">
        <v>25.347975431279899</v>
      </c>
      <c r="BD43" s="140"/>
      <c r="BE43" s="158">
        <v>23.825843658965798</v>
      </c>
      <c r="BF43" s="98"/>
      <c r="BG43" s="98"/>
      <c r="BH43" s="98"/>
      <c r="BI43" s="98"/>
      <c r="BJ43" s="98"/>
      <c r="BK43" s="98"/>
      <c r="BL43" s="98"/>
    </row>
  </sheetData>
  <sheetProtection algorithmName="SHA-512" hashValue="P8I2luu4XQp/CmJZ46JhoUML22IgdoQ6tD58fERpKIocQalgYhxb/ARapbMoQp6cqdy0PHvAU+iesqEZ6m7Nlw==" saltValue="hrcxPJvBMOUrDLYojD4Fj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R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M16" sqref="M16"/>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97</v>
      </c>
      <c r="H2" s="194"/>
      <c r="I2" s="194"/>
      <c r="J2" s="194"/>
      <c r="K2" s="194"/>
      <c r="L2" s="194"/>
      <c r="M2" s="194"/>
      <c r="N2" s="194"/>
      <c r="O2" s="194"/>
      <c r="P2" s="194"/>
      <c r="Q2" s="194"/>
      <c r="R2" s="194"/>
      <c r="T2" s="193" t="s">
        <v>40</v>
      </c>
      <c r="U2" s="194"/>
      <c r="V2" s="194"/>
      <c r="W2" s="194"/>
      <c r="X2" s="194"/>
      <c r="Y2" s="194"/>
      <c r="Z2" s="194"/>
      <c r="AA2" s="194"/>
      <c r="AB2" s="194"/>
      <c r="AC2" s="194"/>
      <c r="AD2" s="194"/>
      <c r="AE2" s="194"/>
      <c r="AF2" s="4"/>
      <c r="AG2" s="193" t="s">
        <v>41</v>
      </c>
      <c r="AH2" s="194"/>
      <c r="AI2" s="194"/>
      <c r="AJ2" s="194"/>
      <c r="AK2" s="194"/>
      <c r="AL2" s="194"/>
      <c r="AM2" s="194"/>
      <c r="AN2" s="194"/>
      <c r="AO2" s="194"/>
      <c r="AP2" s="194"/>
      <c r="AQ2" s="194"/>
      <c r="AR2" s="194"/>
      <c r="AT2" s="193" t="s">
        <v>42</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73.798883721521804</v>
      </c>
      <c r="H6" s="160">
        <v>85.004634417344604</v>
      </c>
      <c r="I6" s="160">
        <v>92.701160955605602</v>
      </c>
      <c r="J6" s="160">
        <v>94.644896008500893</v>
      </c>
      <c r="K6" s="160">
        <v>96.3327419157268</v>
      </c>
      <c r="L6" s="161">
        <v>88.496612435896097</v>
      </c>
      <c r="M6" s="162"/>
      <c r="N6" s="163">
        <v>118.88290636732999</v>
      </c>
      <c r="O6" s="164">
        <v>124.054786280641</v>
      </c>
      <c r="P6" s="165">
        <v>121.46884139044001</v>
      </c>
      <c r="Q6" s="162"/>
      <c r="R6" s="166">
        <v>97.917670747756503</v>
      </c>
      <c r="S6" s="145"/>
      <c r="T6" s="137">
        <v>48.735286016717197</v>
      </c>
      <c r="U6" s="138">
        <v>64.487415766808297</v>
      </c>
      <c r="V6" s="138">
        <v>73.792324817427698</v>
      </c>
      <c r="W6" s="138">
        <v>72.548636564353998</v>
      </c>
      <c r="X6" s="138">
        <v>63.566856368080998</v>
      </c>
      <c r="Y6" s="139">
        <v>64.870313884993905</v>
      </c>
      <c r="Z6" s="140"/>
      <c r="AA6" s="141">
        <v>45.531499774750301</v>
      </c>
      <c r="AB6" s="142">
        <v>36.932909384489598</v>
      </c>
      <c r="AC6" s="143">
        <v>41.009939325271198</v>
      </c>
      <c r="AD6" s="140"/>
      <c r="AE6" s="144">
        <v>55.541882518040701</v>
      </c>
      <c r="AF6" s="97"/>
      <c r="AG6" s="159">
        <v>71.393160252657495</v>
      </c>
      <c r="AH6" s="160">
        <v>81.862464763377105</v>
      </c>
      <c r="AI6" s="160">
        <v>88.244176019997695</v>
      </c>
      <c r="AJ6" s="160">
        <v>89.515035383214894</v>
      </c>
      <c r="AK6" s="160">
        <v>91.522600038057902</v>
      </c>
      <c r="AL6" s="161">
        <v>84.509091589491504</v>
      </c>
      <c r="AM6" s="162"/>
      <c r="AN6" s="163">
        <v>113.753427721514</v>
      </c>
      <c r="AO6" s="164">
        <v>120.267141466186</v>
      </c>
      <c r="AP6" s="165">
        <v>117.010300128548</v>
      </c>
      <c r="AQ6" s="162"/>
      <c r="AR6" s="166">
        <v>93.7968054355253</v>
      </c>
      <c r="AS6" s="145"/>
      <c r="AT6" s="137">
        <v>60.737358900578997</v>
      </c>
      <c r="AU6" s="138">
        <v>74.950441775942593</v>
      </c>
      <c r="AV6" s="138">
        <v>81.251599449697295</v>
      </c>
      <c r="AW6" s="138">
        <v>76.959134056197499</v>
      </c>
      <c r="AX6" s="138">
        <v>68.759247716168701</v>
      </c>
      <c r="AY6" s="139">
        <v>72.666809009286098</v>
      </c>
      <c r="AZ6" s="140"/>
      <c r="BA6" s="141">
        <v>53.803896892461601</v>
      </c>
      <c r="BB6" s="142">
        <v>46.3701994304013</v>
      </c>
      <c r="BC6" s="143">
        <v>49.8917007348022</v>
      </c>
      <c r="BD6" s="140"/>
      <c r="BE6" s="144">
        <v>63.794427096688104</v>
      </c>
    </row>
    <row r="7" spans="1:57" x14ac:dyDescent="0.25">
      <c r="A7" s="23" t="s">
        <v>18</v>
      </c>
      <c r="B7" s="44" t="str">
        <f>TRIM(A7)</f>
        <v>Virginia</v>
      </c>
      <c r="C7" s="11"/>
      <c r="D7" s="28" t="s">
        <v>16</v>
      </c>
      <c r="E7" s="31" t="s">
        <v>17</v>
      </c>
      <c r="F7" s="12"/>
      <c r="G7" s="167">
        <v>49.762149696418497</v>
      </c>
      <c r="H7" s="162">
        <v>61.608215925859497</v>
      </c>
      <c r="I7" s="162">
        <v>67.092515881667197</v>
      </c>
      <c r="J7" s="162">
        <v>67.341337405210794</v>
      </c>
      <c r="K7" s="162">
        <v>72.859041613080905</v>
      </c>
      <c r="L7" s="168">
        <v>63.732652104447403</v>
      </c>
      <c r="M7" s="162"/>
      <c r="N7" s="169">
        <v>95.009434402059696</v>
      </c>
      <c r="O7" s="170">
        <v>100.660935666342</v>
      </c>
      <c r="P7" s="171">
        <v>97.835185034200904</v>
      </c>
      <c r="Q7" s="162"/>
      <c r="R7" s="172">
        <v>73.476232941519797</v>
      </c>
      <c r="S7" s="145"/>
      <c r="T7" s="146">
        <v>47.622573273485401</v>
      </c>
      <c r="U7" s="140">
        <v>63.679421377894002</v>
      </c>
      <c r="V7" s="140">
        <v>67.439554678479396</v>
      </c>
      <c r="W7" s="140">
        <v>65.725443336413903</v>
      </c>
      <c r="X7" s="140">
        <v>64.720589383761194</v>
      </c>
      <c r="Y7" s="147">
        <v>62.347670267188398</v>
      </c>
      <c r="Z7" s="140"/>
      <c r="AA7" s="148">
        <v>50.229153154532497</v>
      </c>
      <c r="AB7" s="149">
        <v>41.848800156679197</v>
      </c>
      <c r="AC7" s="150">
        <v>45.797927238233697</v>
      </c>
      <c r="AD7" s="140"/>
      <c r="AE7" s="151">
        <v>55.627112645279801</v>
      </c>
      <c r="AF7" s="97"/>
      <c r="AG7" s="167">
        <v>45.230977035308797</v>
      </c>
      <c r="AH7" s="162">
        <v>56.813619557147597</v>
      </c>
      <c r="AI7" s="162">
        <v>61.839210044896603</v>
      </c>
      <c r="AJ7" s="162">
        <v>61.665588137943402</v>
      </c>
      <c r="AK7" s="162">
        <v>61.818651096156202</v>
      </c>
      <c r="AL7" s="168">
        <v>57.477355007742901</v>
      </c>
      <c r="AM7" s="162"/>
      <c r="AN7" s="169">
        <v>81.593416481892405</v>
      </c>
      <c r="AO7" s="170">
        <v>87.469845707441806</v>
      </c>
      <c r="AP7" s="171">
        <v>84.531631094667105</v>
      </c>
      <c r="AQ7" s="162"/>
      <c r="AR7" s="172">
        <v>65.210355060138298</v>
      </c>
      <c r="AS7" s="145"/>
      <c r="AT7" s="146">
        <v>47.811241281617001</v>
      </c>
      <c r="AU7" s="140">
        <v>64.157972159588994</v>
      </c>
      <c r="AV7" s="140">
        <v>68.037075349704907</v>
      </c>
      <c r="AW7" s="140">
        <v>64.245572025677504</v>
      </c>
      <c r="AX7" s="140">
        <v>57.3804930821182</v>
      </c>
      <c r="AY7" s="147">
        <v>60.693750486965001</v>
      </c>
      <c r="AZ7" s="140"/>
      <c r="BA7" s="148">
        <v>48.024106166883499</v>
      </c>
      <c r="BB7" s="149">
        <v>40.926001944131201</v>
      </c>
      <c r="BC7" s="150">
        <v>44.264690012324401</v>
      </c>
      <c r="BD7" s="140"/>
      <c r="BE7" s="151">
        <v>54.193456950346203</v>
      </c>
    </row>
    <row r="8" spans="1:57" x14ac:dyDescent="0.25">
      <c r="A8" s="24" t="s">
        <v>19</v>
      </c>
      <c r="B8" s="44" t="str">
        <f t="shared" ref="B8:B43" si="0">TRIM(A8)</f>
        <v>Norfolk/Virginia Beach, VA</v>
      </c>
      <c r="C8" s="12"/>
      <c r="D8" s="28" t="s">
        <v>16</v>
      </c>
      <c r="E8" s="31" t="s">
        <v>17</v>
      </c>
      <c r="F8" s="12"/>
      <c r="G8" s="167">
        <v>49.134749610375799</v>
      </c>
      <c r="H8" s="162">
        <v>52.784825102358802</v>
      </c>
      <c r="I8" s="162">
        <v>55.674306434741197</v>
      </c>
      <c r="J8" s="162">
        <v>57.7251391710912</v>
      </c>
      <c r="K8" s="162">
        <v>67.348504540771799</v>
      </c>
      <c r="L8" s="168">
        <v>56.533504971867799</v>
      </c>
      <c r="M8" s="162"/>
      <c r="N8" s="169">
        <v>97.877226655572201</v>
      </c>
      <c r="O8" s="170">
        <v>106.434954771904</v>
      </c>
      <c r="P8" s="171">
        <v>102.156090713738</v>
      </c>
      <c r="Q8" s="162"/>
      <c r="R8" s="172">
        <v>69.568529469545098</v>
      </c>
      <c r="S8" s="145"/>
      <c r="T8" s="146">
        <v>25.3763826985512</v>
      </c>
      <c r="U8" s="140">
        <v>33.779043872671203</v>
      </c>
      <c r="V8" s="140">
        <v>34.7199163610927</v>
      </c>
      <c r="W8" s="140">
        <v>37.3312221890125</v>
      </c>
      <c r="X8" s="140">
        <v>48.454707996308997</v>
      </c>
      <c r="Y8" s="147">
        <v>36.309158992714899</v>
      </c>
      <c r="Z8" s="140"/>
      <c r="AA8" s="148">
        <v>27.281180950309601</v>
      </c>
      <c r="AB8" s="149">
        <v>20.4918049148216</v>
      </c>
      <c r="AC8" s="150">
        <v>23.6515543235219</v>
      </c>
      <c r="AD8" s="140"/>
      <c r="AE8" s="151">
        <v>30.696120242614001</v>
      </c>
      <c r="AF8" s="97"/>
      <c r="AG8" s="167">
        <v>42.9174182706438</v>
      </c>
      <c r="AH8" s="162">
        <v>48.136478207479001</v>
      </c>
      <c r="AI8" s="162">
        <v>51.497539568777597</v>
      </c>
      <c r="AJ8" s="162">
        <v>52.419189918113901</v>
      </c>
      <c r="AK8" s="162">
        <v>57.041777643135397</v>
      </c>
      <c r="AL8" s="168">
        <v>50.407227675885999</v>
      </c>
      <c r="AM8" s="162"/>
      <c r="AN8" s="169">
        <v>90.506205437495794</v>
      </c>
      <c r="AO8" s="170">
        <v>101.755427791058</v>
      </c>
      <c r="AP8" s="171">
        <v>96.130816614277194</v>
      </c>
      <c r="AQ8" s="162"/>
      <c r="AR8" s="172">
        <v>63.480199559320397</v>
      </c>
      <c r="AS8" s="145"/>
      <c r="AT8" s="146">
        <v>22.3812783418959</v>
      </c>
      <c r="AU8" s="140">
        <v>36.362260525110202</v>
      </c>
      <c r="AV8" s="140">
        <v>38.478919091846699</v>
      </c>
      <c r="AW8" s="140">
        <v>35.132203487489903</v>
      </c>
      <c r="AX8" s="140">
        <v>35.993138800326903</v>
      </c>
      <c r="AY8" s="147">
        <v>33.845193071647302</v>
      </c>
      <c r="AZ8" s="140"/>
      <c r="BA8" s="148">
        <v>30.5678802422863</v>
      </c>
      <c r="BB8" s="149">
        <v>27.768471658735599</v>
      </c>
      <c r="BC8" s="150">
        <v>29.071173190646601</v>
      </c>
      <c r="BD8" s="140"/>
      <c r="BE8" s="151">
        <v>31.737257364862501</v>
      </c>
    </row>
    <row r="9" spans="1:57" ht="15" x14ac:dyDescent="0.35">
      <c r="A9" s="24" t="s">
        <v>20</v>
      </c>
      <c r="B9" s="79" t="s">
        <v>72</v>
      </c>
      <c r="C9" s="12"/>
      <c r="D9" s="28" t="s">
        <v>16</v>
      </c>
      <c r="E9" s="31" t="s">
        <v>17</v>
      </c>
      <c r="F9" s="12"/>
      <c r="G9" s="167">
        <v>46.000152750033202</v>
      </c>
      <c r="H9" s="162">
        <v>56.233429213832203</v>
      </c>
      <c r="I9" s="162">
        <v>64.683216717716505</v>
      </c>
      <c r="J9" s="162">
        <v>63.2422109246681</v>
      </c>
      <c r="K9" s="162">
        <v>91.390604470191306</v>
      </c>
      <c r="L9" s="168">
        <v>64.309922815288303</v>
      </c>
      <c r="M9" s="162"/>
      <c r="N9" s="169">
        <v>114.312805624361</v>
      </c>
      <c r="O9" s="170">
        <v>117.620094570959</v>
      </c>
      <c r="P9" s="171">
        <v>115.96645009766</v>
      </c>
      <c r="Q9" s="162"/>
      <c r="R9" s="172">
        <v>79.068930610251797</v>
      </c>
      <c r="S9" s="145"/>
      <c r="T9" s="146">
        <v>29.215982536277998</v>
      </c>
      <c r="U9" s="140">
        <v>38.7763999381487</v>
      </c>
      <c r="V9" s="140">
        <v>50.341897384378001</v>
      </c>
      <c r="W9" s="140">
        <v>46.072276989485502</v>
      </c>
      <c r="X9" s="140">
        <v>50.755414374827403</v>
      </c>
      <c r="Y9" s="147">
        <v>44.1530141129046</v>
      </c>
      <c r="Z9" s="140"/>
      <c r="AA9" s="148">
        <v>36.1279248461219</v>
      </c>
      <c r="AB9" s="149">
        <v>30.692307483359802</v>
      </c>
      <c r="AC9" s="150">
        <v>33.316021670505499</v>
      </c>
      <c r="AD9" s="140"/>
      <c r="AE9" s="151">
        <v>39.404458352575602</v>
      </c>
      <c r="AF9" s="97"/>
      <c r="AG9" s="167">
        <v>46.888571399199797</v>
      </c>
      <c r="AH9" s="162">
        <v>57.837788703045099</v>
      </c>
      <c r="AI9" s="162">
        <v>63.156764968704202</v>
      </c>
      <c r="AJ9" s="162">
        <v>62.787741686642597</v>
      </c>
      <c r="AK9" s="162">
        <v>71.306657422204395</v>
      </c>
      <c r="AL9" s="168">
        <v>60.400071454237697</v>
      </c>
      <c r="AM9" s="162"/>
      <c r="AN9" s="169">
        <v>101.088217568917</v>
      </c>
      <c r="AO9" s="170">
        <v>106.511008143561</v>
      </c>
      <c r="AP9" s="171">
        <v>103.79961285623899</v>
      </c>
      <c r="AQ9" s="162"/>
      <c r="AR9" s="172">
        <v>72.804975107375</v>
      </c>
      <c r="AS9" s="145"/>
      <c r="AT9" s="146">
        <v>36.4276429985227</v>
      </c>
      <c r="AU9" s="140">
        <v>48.3073506923037</v>
      </c>
      <c r="AV9" s="140">
        <v>50.014571953168499</v>
      </c>
      <c r="AW9" s="140">
        <v>45.668651700387798</v>
      </c>
      <c r="AX9" s="140">
        <v>36.7842511164922</v>
      </c>
      <c r="AY9" s="147">
        <v>43.330873561289003</v>
      </c>
      <c r="AZ9" s="140"/>
      <c r="BA9" s="148">
        <v>34.468400257705802</v>
      </c>
      <c r="BB9" s="149">
        <v>29.375525247369399</v>
      </c>
      <c r="BC9" s="150">
        <v>31.806351555640099</v>
      </c>
      <c r="BD9" s="140"/>
      <c r="BE9" s="151">
        <v>38.410806430768602</v>
      </c>
    </row>
    <row r="10" spans="1:57" x14ac:dyDescent="0.25">
      <c r="A10" s="24" t="s">
        <v>21</v>
      </c>
      <c r="B10" s="44" t="str">
        <f t="shared" si="0"/>
        <v>Virginia Area</v>
      </c>
      <c r="C10" s="12"/>
      <c r="D10" s="28" t="s">
        <v>16</v>
      </c>
      <c r="E10" s="31" t="s">
        <v>17</v>
      </c>
      <c r="F10" s="12"/>
      <c r="G10" s="167">
        <v>40.294690486337998</v>
      </c>
      <c r="H10" s="162">
        <v>50.212380499123903</v>
      </c>
      <c r="I10" s="162">
        <v>53.398636832883398</v>
      </c>
      <c r="J10" s="162">
        <v>53.405407681015198</v>
      </c>
      <c r="K10" s="162">
        <v>58.055614623289202</v>
      </c>
      <c r="L10" s="168">
        <v>51.073346024529897</v>
      </c>
      <c r="M10" s="162"/>
      <c r="N10" s="169">
        <v>84.178743145333101</v>
      </c>
      <c r="O10" s="170">
        <v>82.495770895486999</v>
      </c>
      <c r="P10" s="171">
        <v>83.337257020409993</v>
      </c>
      <c r="Q10" s="162"/>
      <c r="R10" s="172">
        <v>60.291606309067099</v>
      </c>
      <c r="S10" s="145"/>
      <c r="T10" s="146">
        <v>22.4496039165683</v>
      </c>
      <c r="U10" s="140">
        <v>24.924407146755598</v>
      </c>
      <c r="V10" s="140">
        <v>24.931787296758099</v>
      </c>
      <c r="W10" s="140">
        <v>25.081763786052498</v>
      </c>
      <c r="X10" s="140">
        <v>32.001264656982201</v>
      </c>
      <c r="Y10" s="147">
        <v>26.093881597646501</v>
      </c>
      <c r="Z10" s="140"/>
      <c r="AA10" s="148">
        <v>40.442556442425797</v>
      </c>
      <c r="AB10" s="149">
        <v>25.308877058599101</v>
      </c>
      <c r="AC10" s="150">
        <v>32.521010982408399</v>
      </c>
      <c r="AD10" s="140"/>
      <c r="AE10" s="151">
        <v>28.556173532142999</v>
      </c>
      <c r="AF10" s="97"/>
      <c r="AG10" s="167">
        <v>37.1449014486222</v>
      </c>
      <c r="AH10" s="162">
        <v>47.947163801640102</v>
      </c>
      <c r="AI10" s="162">
        <v>50.373301262016298</v>
      </c>
      <c r="AJ10" s="162">
        <v>50.752728086375903</v>
      </c>
      <c r="AK10" s="162">
        <v>52.260784806080402</v>
      </c>
      <c r="AL10" s="168">
        <v>47.699351015408197</v>
      </c>
      <c r="AM10" s="162"/>
      <c r="AN10" s="169">
        <v>71.062641840696998</v>
      </c>
      <c r="AO10" s="170">
        <v>70.8828237616612</v>
      </c>
      <c r="AP10" s="171">
        <v>70.972732801179106</v>
      </c>
      <c r="AQ10" s="162"/>
      <c r="AR10" s="172">
        <v>54.352185403810203</v>
      </c>
      <c r="AS10" s="145"/>
      <c r="AT10" s="146">
        <v>27.112163332048802</v>
      </c>
      <c r="AU10" s="140">
        <v>30.609139593145802</v>
      </c>
      <c r="AV10" s="140">
        <v>28.5822969463748</v>
      </c>
      <c r="AW10" s="140">
        <v>29.404513066522298</v>
      </c>
      <c r="AX10" s="140">
        <v>34.737005283737503</v>
      </c>
      <c r="AY10" s="147">
        <v>30.2409791176593</v>
      </c>
      <c r="AZ10" s="140"/>
      <c r="BA10" s="148">
        <v>40.229043504482803</v>
      </c>
      <c r="BB10" s="149">
        <v>26.597154685284</v>
      </c>
      <c r="BC10" s="150">
        <v>33.073491712629497</v>
      </c>
      <c r="BD10" s="140"/>
      <c r="BE10" s="151">
        <v>31.2904932564844</v>
      </c>
    </row>
    <row r="11" spans="1:57" x14ac:dyDescent="0.25">
      <c r="A11" s="41" t="s">
        <v>22</v>
      </c>
      <c r="B11" s="44" t="str">
        <f t="shared" si="0"/>
        <v>Washington, DC</v>
      </c>
      <c r="C11" s="12"/>
      <c r="D11" s="28" t="s">
        <v>16</v>
      </c>
      <c r="E11" s="31" t="s">
        <v>17</v>
      </c>
      <c r="F11" s="12"/>
      <c r="G11" s="167">
        <v>74.889236033165503</v>
      </c>
      <c r="H11" s="162">
        <v>98.956787266012498</v>
      </c>
      <c r="I11" s="162">
        <v>108.474037166443</v>
      </c>
      <c r="J11" s="162">
        <v>104.203856312683</v>
      </c>
      <c r="K11" s="162">
        <v>95.639876353234996</v>
      </c>
      <c r="L11" s="168">
        <v>96.432758626307901</v>
      </c>
      <c r="M11" s="162"/>
      <c r="N11" s="169">
        <v>119.896432075744</v>
      </c>
      <c r="O11" s="170">
        <v>133.60757250443501</v>
      </c>
      <c r="P11" s="171">
        <v>126.75200229009</v>
      </c>
      <c r="Q11" s="162"/>
      <c r="R11" s="172">
        <v>105.09539967310199</v>
      </c>
      <c r="S11" s="145"/>
      <c r="T11" s="146">
        <v>132.39142565307401</v>
      </c>
      <c r="U11" s="140">
        <v>194.63985047934699</v>
      </c>
      <c r="V11" s="140">
        <v>206.781007597421</v>
      </c>
      <c r="W11" s="140">
        <v>185.57216540566</v>
      </c>
      <c r="X11" s="140">
        <v>157.915287792502</v>
      </c>
      <c r="Y11" s="147">
        <v>175.93002354709401</v>
      </c>
      <c r="Z11" s="140"/>
      <c r="AA11" s="148">
        <v>145.60816912381901</v>
      </c>
      <c r="AB11" s="149">
        <v>134.940706183917</v>
      </c>
      <c r="AC11" s="150">
        <v>139.868041979504</v>
      </c>
      <c r="AD11" s="140"/>
      <c r="AE11" s="151">
        <v>162.33926869913</v>
      </c>
      <c r="AF11" s="97"/>
      <c r="AG11" s="167">
        <v>69.549533407920407</v>
      </c>
      <c r="AH11" s="162">
        <v>89.009263875237195</v>
      </c>
      <c r="AI11" s="162">
        <v>97.336346808356495</v>
      </c>
      <c r="AJ11" s="162">
        <v>91.322747406676498</v>
      </c>
      <c r="AK11" s="162">
        <v>80.694207520185302</v>
      </c>
      <c r="AL11" s="168">
        <v>85.584485810369003</v>
      </c>
      <c r="AM11" s="162"/>
      <c r="AN11" s="169">
        <v>91.867442385676497</v>
      </c>
      <c r="AO11" s="170">
        <v>102.675687524892</v>
      </c>
      <c r="AP11" s="171">
        <v>97.271564955284404</v>
      </c>
      <c r="AQ11" s="162"/>
      <c r="AR11" s="172">
        <v>88.924433002091405</v>
      </c>
      <c r="AS11" s="145"/>
      <c r="AT11" s="146">
        <v>121.525410207226</v>
      </c>
      <c r="AU11" s="140">
        <v>164.48993495296401</v>
      </c>
      <c r="AV11" s="140">
        <v>185.28625034435399</v>
      </c>
      <c r="AW11" s="140">
        <v>162.62914766911999</v>
      </c>
      <c r="AX11" s="140">
        <v>133.05058231157301</v>
      </c>
      <c r="AY11" s="147">
        <v>153.86341343494399</v>
      </c>
      <c r="AZ11" s="140"/>
      <c r="BA11" s="148">
        <v>111.64536879726499</v>
      </c>
      <c r="BB11" s="149">
        <v>105.72400048126499</v>
      </c>
      <c r="BC11" s="150">
        <v>108.478356065892</v>
      </c>
      <c r="BD11" s="140"/>
      <c r="BE11" s="151">
        <v>137.695463352704</v>
      </c>
    </row>
    <row r="12" spans="1:57" x14ac:dyDescent="0.25">
      <c r="A12" s="24" t="s">
        <v>23</v>
      </c>
      <c r="B12" s="44" t="str">
        <f t="shared" si="0"/>
        <v>Arlington, VA</v>
      </c>
      <c r="C12" s="12"/>
      <c r="D12" s="28" t="s">
        <v>16</v>
      </c>
      <c r="E12" s="31" t="s">
        <v>17</v>
      </c>
      <c r="F12" s="12"/>
      <c r="G12" s="167">
        <v>85.115963756177905</v>
      </c>
      <c r="H12" s="162">
        <v>126.21683278418401</v>
      </c>
      <c r="I12" s="162">
        <v>135.30120160626001</v>
      </c>
      <c r="J12" s="162">
        <v>126.58755971993401</v>
      </c>
      <c r="K12" s="162">
        <v>113.88248249588101</v>
      </c>
      <c r="L12" s="168">
        <v>117.42080807248701</v>
      </c>
      <c r="M12" s="162"/>
      <c r="N12" s="169">
        <v>124.00705621911</v>
      </c>
      <c r="O12" s="170">
        <v>143.353990939044</v>
      </c>
      <c r="P12" s="171">
        <v>133.680523579077</v>
      </c>
      <c r="Q12" s="162"/>
      <c r="R12" s="172">
        <v>122.06644107437</v>
      </c>
      <c r="S12" s="145"/>
      <c r="T12" s="146">
        <v>291.90227217171298</v>
      </c>
      <c r="U12" s="140">
        <v>421.87526668974101</v>
      </c>
      <c r="V12" s="140">
        <v>413.88762724043897</v>
      </c>
      <c r="W12" s="140">
        <v>350.545849562071</v>
      </c>
      <c r="X12" s="140">
        <v>302.09160341550802</v>
      </c>
      <c r="Y12" s="147">
        <v>356.35093425078702</v>
      </c>
      <c r="Z12" s="140"/>
      <c r="AA12" s="148">
        <v>281.55147623307698</v>
      </c>
      <c r="AB12" s="149">
        <v>281.39701111739498</v>
      </c>
      <c r="AC12" s="150">
        <v>281.468639373965</v>
      </c>
      <c r="AD12" s="140"/>
      <c r="AE12" s="151">
        <v>329.94296742828999</v>
      </c>
      <c r="AF12" s="97"/>
      <c r="AG12" s="167">
        <v>73.569484143327799</v>
      </c>
      <c r="AH12" s="162">
        <v>101.13588884884599</v>
      </c>
      <c r="AI12" s="162">
        <v>112.84971761737999</v>
      </c>
      <c r="AJ12" s="162">
        <v>109.302507207578</v>
      </c>
      <c r="AK12" s="162">
        <v>96.444900638385505</v>
      </c>
      <c r="AL12" s="168">
        <v>98.660499691103695</v>
      </c>
      <c r="AM12" s="162"/>
      <c r="AN12" s="169">
        <v>92.584359555189394</v>
      </c>
      <c r="AO12" s="170">
        <v>99.482964373970304</v>
      </c>
      <c r="AP12" s="171">
        <v>96.033661964579906</v>
      </c>
      <c r="AQ12" s="162"/>
      <c r="AR12" s="172">
        <v>97.909974626382606</v>
      </c>
      <c r="AS12" s="145"/>
      <c r="AT12" s="146">
        <v>257.01286189340999</v>
      </c>
      <c r="AU12" s="140">
        <v>320.22581949333602</v>
      </c>
      <c r="AV12" s="140">
        <v>344.55951862509301</v>
      </c>
      <c r="AW12" s="140">
        <v>323.13457400482599</v>
      </c>
      <c r="AX12" s="140">
        <v>278.20658494895901</v>
      </c>
      <c r="AY12" s="147">
        <v>306.37549236717001</v>
      </c>
      <c r="AZ12" s="140"/>
      <c r="BA12" s="148">
        <v>225.69858506200299</v>
      </c>
      <c r="BB12" s="149">
        <v>213.83578696729799</v>
      </c>
      <c r="BC12" s="150">
        <v>219.44433704274499</v>
      </c>
      <c r="BD12" s="140"/>
      <c r="BE12" s="151">
        <v>277.58041653954399</v>
      </c>
    </row>
    <row r="13" spans="1:57" x14ac:dyDescent="0.25">
      <c r="A13" s="24" t="s">
        <v>24</v>
      </c>
      <c r="B13" s="44" t="str">
        <f t="shared" si="0"/>
        <v>Suburban Virginia Area</v>
      </c>
      <c r="C13" s="12"/>
      <c r="D13" s="28" t="s">
        <v>16</v>
      </c>
      <c r="E13" s="31" t="s">
        <v>17</v>
      </c>
      <c r="F13" s="12"/>
      <c r="G13" s="167">
        <v>55.955497126436697</v>
      </c>
      <c r="H13" s="162">
        <v>62.171202586206803</v>
      </c>
      <c r="I13" s="162">
        <v>62.398724137930998</v>
      </c>
      <c r="J13" s="162">
        <v>72.823574712643605</v>
      </c>
      <c r="K13" s="162">
        <v>77.345364942528704</v>
      </c>
      <c r="L13" s="168">
        <v>66.138872701149396</v>
      </c>
      <c r="M13" s="162"/>
      <c r="N13" s="169">
        <v>97.239160919540197</v>
      </c>
      <c r="O13" s="170">
        <v>110.83242816091899</v>
      </c>
      <c r="P13" s="171">
        <v>104.03579454022901</v>
      </c>
      <c r="Q13" s="162"/>
      <c r="R13" s="172">
        <v>76.966564655172405</v>
      </c>
      <c r="S13" s="145"/>
      <c r="T13" s="146">
        <v>28.239989113324</v>
      </c>
      <c r="U13" s="140">
        <v>29.819681412306199</v>
      </c>
      <c r="V13" s="140">
        <v>19.9594605642903</v>
      </c>
      <c r="W13" s="140">
        <v>40.126403130659902</v>
      </c>
      <c r="X13" s="140">
        <v>46.0943192950011</v>
      </c>
      <c r="Y13" s="147">
        <v>33.101722857304701</v>
      </c>
      <c r="Z13" s="140"/>
      <c r="AA13" s="148">
        <v>40.9511763267069</v>
      </c>
      <c r="AB13" s="149">
        <v>37.152106179581601</v>
      </c>
      <c r="AC13" s="150">
        <v>38.901729994232802</v>
      </c>
      <c r="AD13" s="140"/>
      <c r="AE13" s="151">
        <v>35.283336395140303</v>
      </c>
      <c r="AF13" s="97"/>
      <c r="AG13" s="167">
        <v>50.119426468996799</v>
      </c>
      <c r="AH13" s="162">
        <v>62.802821123255001</v>
      </c>
      <c r="AI13" s="162">
        <v>65.132759698275805</v>
      </c>
      <c r="AJ13" s="162">
        <v>63.731149784482703</v>
      </c>
      <c r="AK13" s="162">
        <v>63.781529094827498</v>
      </c>
      <c r="AL13" s="168">
        <v>61.121371270670501</v>
      </c>
      <c r="AM13" s="162"/>
      <c r="AN13" s="169">
        <v>86.981810704022905</v>
      </c>
      <c r="AO13" s="170">
        <v>99.989087284482693</v>
      </c>
      <c r="AP13" s="171">
        <v>93.485448994252806</v>
      </c>
      <c r="AQ13" s="162"/>
      <c r="AR13" s="172">
        <v>70.379367056091496</v>
      </c>
      <c r="AS13" s="145"/>
      <c r="AT13" s="146">
        <v>36.981761142583601</v>
      </c>
      <c r="AU13" s="140">
        <v>56.683918067834398</v>
      </c>
      <c r="AV13" s="140">
        <v>51.042941840571302</v>
      </c>
      <c r="AW13" s="140">
        <v>48.5995493861599</v>
      </c>
      <c r="AX13" s="140">
        <v>49.4898837726507</v>
      </c>
      <c r="AY13" s="147">
        <v>48.824698064499202</v>
      </c>
      <c r="AZ13" s="140"/>
      <c r="BA13" s="148">
        <v>43.166243157257199</v>
      </c>
      <c r="BB13" s="149">
        <v>36.178337302799903</v>
      </c>
      <c r="BC13" s="150">
        <v>39.342392937357999</v>
      </c>
      <c r="BD13" s="140"/>
      <c r="BE13" s="151">
        <v>45.100222669528499</v>
      </c>
    </row>
    <row r="14" spans="1:57" x14ac:dyDescent="0.25">
      <c r="A14" s="24" t="s">
        <v>25</v>
      </c>
      <c r="B14" s="44" t="str">
        <f t="shared" si="0"/>
        <v>Alexandria, VA</v>
      </c>
      <c r="C14" s="12"/>
      <c r="D14" s="28" t="s">
        <v>16</v>
      </c>
      <c r="E14" s="31" t="s">
        <v>17</v>
      </c>
      <c r="F14" s="12"/>
      <c r="G14" s="167">
        <v>64.903602039577507</v>
      </c>
      <c r="H14" s="162">
        <v>82.800154182347896</v>
      </c>
      <c r="I14" s="162">
        <v>91.641192181619502</v>
      </c>
      <c r="J14" s="162">
        <v>88.260307150661603</v>
      </c>
      <c r="K14" s="162">
        <v>79.491739711059793</v>
      </c>
      <c r="L14" s="168">
        <v>81.419399053053198</v>
      </c>
      <c r="M14" s="162"/>
      <c r="N14" s="169">
        <v>102.610630083768</v>
      </c>
      <c r="O14" s="170">
        <v>120.03834769940499</v>
      </c>
      <c r="P14" s="171">
        <v>111.324488891586</v>
      </c>
      <c r="Q14" s="162"/>
      <c r="R14" s="172">
        <v>89.963710435491393</v>
      </c>
      <c r="S14" s="145"/>
      <c r="T14" s="146">
        <v>119.868736636525</v>
      </c>
      <c r="U14" s="140">
        <v>180.696251072455</v>
      </c>
      <c r="V14" s="140">
        <v>177.27722530716201</v>
      </c>
      <c r="W14" s="140">
        <v>154.72566488074199</v>
      </c>
      <c r="X14" s="140">
        <v>137.50221624467</v>
      </c>
      <c r="Y14" s="147">
        <v>154.13887631733601</v>
      </c>
      <c r="Z14" s="140"/>
      <c r="AA14" s="148">
        <v>146.493413965531</v>
      </c>
      <c r="AB14" s="149">
        <v>145.50968577731501</v>
      </c>
      <c r="AC14" s="150">
        <v>145.96207222729799</v>
      </c>
      <c r="AD14" s="140"/>
      <c r="AE14" s="151">
        <v>151.18653132895801</v>
      </c>
      <c r="AF14" s="97"/>
      <c r="AG14" s="167">
        <v>55.9688038727692</v>
      </c>
      <c r="AH14" s="162">
        <v>71.010591538181302</v>
      </c>
      <c r="AI14" s="162">
        <v>77.390997025616102</v>
      </c>
      <c r="AJ14" s="162">
        <v>77.629530168750705</v>
      </c>
      <c r="AK14" s="162">
        <v>69.849199344421507</v>
      </c>
      <c r="AL14" s="168">
        <v>70.369824389947695</v>
      </c>
      <c r="AM14" s="162"/>
      <c r="AN14" s="169">
        <v>77.663743171057405</v>
      </c>
      <c r="AO14" s="170">
        <v>90.331500849823897</v>
      </c>
      <c r="AP14" s="171">
        <v>83.997622010440594</v>
      </c>
      <c r="AQ14" s="162"/>
      <c r="AR14" s="172">
        <v>74.263480852945705</v>
      </c>
      <c r="AS14" s="145"/>
      <c r="AT14" s="146">
        <v>106.20921602484199</v>
      </c>
      <c r="AU14" s="140">
        <v>146.11329987971899</v>
      </c>
      <c r="AV14" s="140">
        <v>153.61522035952399</v>
      </c>
      <c r="AW14" s="140">
        <v>143.940695525216</v>
      </c>
      <c r="AX14" s="140">
        <v>126.55765136047199</v>
      </c>
      <c r="AY14" s="147">
        <v>135.88158893432001</v>
      </c>
      <c r="AZ14" s="140"/>
      <c r="BA14" s="148">
        <v>106.44408818741</v>
      </c>
      <c r="BB14" s="149">
        <v>103.624480976182</v>
      </c>
      <c r="BC14" s="150">
        <v>104.918344087657</v>
      </c>
      <c r="BD14" s="140"/>
      <c r="BE14" s="151">
        <v>124.899673390256</v>
      </c>
    </row>
    <row r="15" spans="1:57" x14ac:dyDescent="0.25">
      <c r="A15" s="24" t="s">
        <v>26</v>
      </c>
      <c r="B15" s="44" t="str">
        <f t="shared" si="0"/>
        <v>Fairfax/Tysons Corner, VA</v>
      </c>
      <c r="C15" s="12"/>
      <c r="D15" s="28" t="s">
        <v>16</v>
      </c>
      <c r="E15" s="31" t="s">
        <v>17</v>
      </c>
      <c r="F15" s="12"/>
      <c r="G15" s="167">
        <v>56.784786176606502</v>
      </c>
      <c r="H15" s="162">
        <v>75.584644012944906</v>
      </c>
      <c r="I15" s="162">
        <v>92.671924410540896</v>
      </c>
      <c r="J15" s="162">
        <v>89.922089690245002</v>
      </c>
      <c r="K15" s="162">
        <v>78.132534674063805</v>
      </c>
      <c r="L15" s="168">
        <v>78.619195792880205</v>
      </c>
      <c r="M15" s="162"/>
      <c r="N15" s="169">
        <v>83.105194174757202</v>
      </c>
      <c r="O15" s="170">
        <v>96.901636615811299</v>
      </c>
      <c r="P15" s="171">
        <v>90.003415395284307</v>
      </c>
      <c r="Q15" s="162"/>
      <c r="R15" s="172">
        <v>81.871829964995698</v>
      </c>
      <c r="S15" s="145"/>
      <c r="T15" s="146">
        <v>99.694587188548098</v>
      </c>
      <c r="U15" s="140">
        <v>130.677530962882</v>
      </c>
      <c r="V15" s="140">
        <v>173.264456890589</v>
      </c>
      <c r="W15" s="140">
        <v>162.49652890992601</v>
      </c>
      <c r="X15" s="140">
        <v>141.15794301917799</v>
      </c>
      <c r="Y15" s="147">
        <v>142.996108138849</v>
      </c>
      <c r="Z15" s="140"/>
      <c r="AA15" s="148">
        <v>115.945056400062</v>
      </c>
      <c r="AB15" s="149">
        <v>118.84448816312801</v>
      </c>
      <c r="AC15" s="150">
        <v>117.496268616265</v>
      </c>
      <c r="AD15" s="140"/>
      <c r="AE15" s="151">
        <v>134.36560795418299</v>
      </c>
      <c r="AF15" s="97"/>
      <c r="AG15" s="167">
        <v>48.048810679611599</v>
      </c>
      <c r="AH15" s="162">
        <v>64.835899214054507</v>
      </c>
      <c r="AI15" s="162">
        <v>80.843622283865002</v>
      </c>
      <c r="AJ15" s="162">
        <v>78.201030686546403</v>
      </c>
      <c r="AK15" s="162">
        <v>65.079736766065594</v>
      </c>
      <c r="AL15" s="168">
        <v>67.401819926028594</v>
      </c>
      <c r="AM15" s="162"/>
      <c r="AN15" s="169">
        <v>67.705685679611605</v>
      </c>
      <c r="AO15" s="170">
        <v>76.105470700416006</v>
      </c>
      <c r="AP15" s="171">
        <v>71.905578190013799</v>
      </c>
      <c r="AQ15" s="162"/>
      <c r="AR15" s="172">
        <v>68.688608001453005</v>
      </c>
      <c r="AS15" s="145"/>
      <c r="AT15" s="146">
        <v>79.593977435475296</v>
      </c>
      <c r="AU15" s="140">
        <v>110.304424934221</v>
      </c>
      <c r="AV15" s="140">
        <v>150.393374344112</v>
      </c>
      <c r="AW15" s="140">
        <v>139.981388538766</v>
      </c>
      <c r="AX15" s="140">
        <v>112.633190192404</v>
      </c>
      <c r="AY15" s="147">
        <v>120.176452351116</v>
      </c>
      <c r="AZ15" s="140"/>
      <c r="BA15" s="148">
        <v>89.964863544156401</v>
      </c>
      <c r="BB15" s="149">
        <v>82.930791305729997</v>
      </c>
      <c r="BC15" s="150">
        <v>86.176358750583802</v>
      </c>
      <c r="BD15" s="140"/>
      <c r="BE15" s="151">
        <v>108.77291576291699</v>
      </c>
    </row>
    <row r="16" spans="1:57" x14ac:dyDescent="0.25">
      <c r="A16" s="24" t="s">
        <v>27</v>
      </c>
      <c r="B16" s="44" t="str">
        <f t="shared" si="0"/>
        <v>I-95 Fredericksburg, VA</v>
      </c>
      <c r="C16" s="12"/>
      <c r="D16" s="28" t="s">
        <v>16</v>
      </c>
      <c r="E16" s="31" t="s">
        <v>17</v>
      </c>
      <c r="F16" s="12"/>
      <c r="G16" s="167">
        <v>42.946608228143901</v>
      </c>
      <c r="H16" s="162">
        <v>48.228233987844703</v>
      </c>
      <c r="I16" s="162">
        <v>50.5807795698924</v>
      </c>
      <c r="J16" s="162">
        <v>54.554263674614297</v>
      </c>
      <c r="K16" s="162">
        <v>62.255215053763401</v>
      </c>
      <c r="L16" s="168">
        <v>51.713020102851701</v>
      </c>
      <c r="M16" s="162"/>
      <c r="N16" s="169">
        <v>93.3039025245441</v>
      </c>
      <c r="O16" s="170">
        <v>96.914933380084094</v>
      </c>
      <c r="P16" s="171">
        <v>95.109417952314104</v>
      </c>
      <c r="Q16" s="162"/>
      <c r="R16" s="172">
        <v>64.111990916983899</v>
      </c>
      <c r="S16" s="145"/>
      <c r="T16" s="146">
        <v>13.934449149845801</v>
      </c>
      <c r="U16" s="140">
        <v>20.318197752246299</v>
      </c>
      <c r="V16" s="140">
        <v>18.410224925647199</v>
      </c>
      <c r="W16" s="140">
        <v>24.887977466961299</v>
      </c>
      <c r="X16" s="140">
        <v>36.400696679162301</v>
      </c>
      <c r="Y16" s="147">
        <v>23.232695585466601</v>
      </c>
      <c r="Z16" s="140"/>
      <c r="AA16" s="148">
        <v>38.797113988094701</v>
      </c>
      <c r="AB16" s="149">
        <v>34.947258749369098</v>
      </c>
      <c r="AC16" s="150">
        <v>36.808589787010497</v>
      </c>
      <c r="AD16" s="140"/>
      <c r="AE16" s="151">
        <v>28.643464965980598</v>
      </c>
      <c r="AF16" s="97"/>
      <c r="AG16" s="167">
        <v>44.180271739130397</v>
      </c>
      <c r="AH16" s="162">
        <v>49.196904803646497</v>
      </c>
      <c r="AI16" s="162">
        <v>51.261300257129399</v>
      </c>
      <c r="AJ16" s="162">
        <v>53.591996844319702</v>
      </c>
      <c r="AK16" s="162">
        <v>54.078814866760098</v>
      </c>
      <c r="AL16" s="168">
        <v>50.4618577021972</v>
      </c>
      <c r="AM16" s="162"/>
      <c r="AN16" s="169">
        <v>74.196707865825104</v>
      </c>
      <c r="AO16" s="170">
        <v>78.9104143291257</v>
      </c>
      <c r="AP16" s="171">
        <v>76.553561097475395</v>
      </c>
      <c r="AQ16" s="162"/>
      <c r="AR16" s="172">
        <v>57.916630100848103</v>
      </c>
      <c r="AS16" s="145"/>
      <c r="AT16" s="146">
        <v>35.725891495263902</v>
      </c>
      <c r="AU16" s="140">
        <v>42.690890498146601</v>
      </c>
      <c r="AV16" s="140">
        <v>40.241894560347802</v>
      </c>
      <c r="AW16" s="140">
        <v>44.1223050217504</v>
      </c>
      <c r="AX16" s="140">
        <v>39.459938494108599</v>
      </c>
      <c r="AY16" s="147">
        <v>40.5282136426015</v>
      </c>
      <c r="AZ16" s="140"/>
      <c r="BA16" s="148">
        <v>38.0312109990561</v>
      </c>
      <c r="BB16" s="149">
        <v>30.820513849688499</v>
      </c>
      <c r="BC16" s="150">
        <v>34.218339264551297</v>
      </c>
      <c r="BD16" s="140"/>
      <c r="BE16" s="151">
        <v>38.076760975963403</v>
      </c>
    </row>
    <row r="17" spans="1:58" x14ac:dyDescent="0.25">
      <c r="A17" s="24" t="s">
        <v>28</v>
      </c>
      <c r="B17" s="44" t="str">
        <f t="shared" si="0"/>
        <v>Dulles Airport Area, VA</v>
      </c>
      <c r="C17" s="12"/>
      <c r="D17" s="28" t="s">
        <v>16</v>
      </c>
      <c r="E17" s="31" t="s">
        <v>17</v>
      </c>
      <c r="F17" s="12"/>
      <c r="G17" s="167">
        <v>52.0305042016806</v>
      </c>
      <c r="H17" s="162">
        <v>75.618222222222201</v>
      </c>
      <c r="I17" s="162">
        <v>83.752623716153096</v>
      </c>
      <c r="J17" s="162">
        <v>86.076126984126901</v>
      </c>
      <c r="K17" s="162">
        <v>73.658115779645101</v>
      </c>
      <c r="L17" s="168">
        <v>74.227118580765605</v>
      </c>
      <c r="M17" s="162"/>
      <c r="N17" s="169">
        <v>68.151291316526596</v>
      </c>
      <c r="O17" s="170">
        <v>69.2438636788048</v>
      </c>
      <c r="P17" s="171">
        <v>68.697577497665705</v>
      </c>
      <c r="Q17" s="162"/>
      <c r="R17" s="172">
        <v>72.647249699879893</v>
      </c>
      <c r="S17" s="145"/>
      <c r="T17" s="146">
        <v>102.419725949954</v>
      </c>
      <c r="U17" s="140">
        <v>142.81907629557301</v>
      </c>
      <c r="V17" s="140">
        <v>149.01005529654401</v>
      </c>
      <c r="W17" s="140">
        <v>152.87209644248699</v>
      </c>
      <c r="X17" s="140">
        <v>132.07827956394499</v>
      </c>
      <c r="Y17" s="147">
        <v>137.514363846685</v>
      </c>
      <c r="Z17" s="140"/>
      <c r="AA17" s="148">
        <v>133.463822406681</v>
      </c>
      <c r="AB17" s="149">
        <v>117.29254324575</v>
      </c>
      <c r="AC17" s="150">
        <v>125.023907134743</v>
      </c>
      <c r="AD17" s="140"/>
      <c r="AE17" s="151">
        <v>134.00499524016701</v>
      </c>
      <c r="AF17" s="97"/>
      <c r="AG17" s="167">
        <v>45.7735455182072</v>
      </c>
      <c r="AH17" s="162">
        <v>67.110391456582605</v>
      </c>
      <c r="AI17" s="162">
        <v>75.647047619047598</v>
      </c>
      <c r="AJ17" s="162">
        <v>73.582161998132506</v>
      </c>
      <c r="AK17" s="162">
        <v>64.330503034547107</v>
      </c>
      <c r="AL17" s="168">
        <v>65.2887299253034</v>
      </c>
      <c r="AM17" s="162"/>
      <c r="AN17" s="169">
        <v>62.535306722689</v>
      </c>
      <c r="AO17" s="170">
        <v>64.733832166199804</v>
      </c>
      <c r="AP17" s="171">
        <v>63.634569444444402</v>
      </c>
      <c r="AQ17" s="162"/>
      <c r="AR17" s="172">
        <v>64.816112645057999</v>
      </c>
      <c r="AS17" s="145"/>
      <c r="AT17" s="146">
        <v>89.782088473632598</v>
      </c>
      <c r="AU17" s="140">
        <v>124.93852691484599</v>
      </c>
      <c r="AV17" s="140">
        <v>142.581060707886</v>
      </c>
      <c r="AW17" s="140">
        <v>131.87535694357899</v>
      </c>
      <c r="AX17" s="140">
        <v>122.460298186686</v>
      </c>
      <c r="AY17" s="147">
        <v>123.914418716101</v>
      </c>
      <c r="AZ17" s="140"/>
      <c r="BA17" s="148">
        <v>122.866400281832</v>
      </c>
      <c r="BB17" s="149">
        <v>117.58301264002699</v>
      </c>
      <c r="BC17" s="150">
        <v>120.14739993648701</v>
      </c>
      <c r="BD17" s="140"/>
      <c r="BE17" s="151">
        <v>122.84480043967299</v>
      </c>
    </row>
    <row r="18" spans="1:58" x14ac:dyDescent="0.25">
      <c r="A18" s="24" t="s">
        <v>29</v>
      </c>
      <c r="B18" s="44" t="str">
        <f t="shared" si="0"/>
        <v>Williamsburg, VA</v>
      </c>
      <c r="C18" s="12"/>
      <c r="D18" s="28" t="s">
        <v>16</v>
      </c>
      <c r="E18" s="31" t="s">
        <v>17</v>
      </c>
      <c r="F18" s="12"/>
      <c r="G18" s="167">
        <v>39.515194433074001</v>
      </c>
      <c r="H18" s="162">
        <v>39.326444262518699</v>
      </c>
      <c r="I18" s="162">
        <v>43.157490790012197</v>
      </c>
      <c r="J18" s="162">
        <v>45.575978987583497</v>
      </c>
      <c r="K18" s="162">
        <v>53.649791240278297</v>
      </c>
      <c r="L18" s="168">
        <v>44.244979942693398</v>
      </c>
      <c r="M18" s="162"/>
      <c r="N18" s="169">
        <v>100.43533224177899</v>
      </c>
      <c r="O18" s="170">
        <v>112.394905171237</v>
      </c>
      <c r="P18" s="171">
        <v>106.415118706508</v>
      </c>
      <c r="Q18" s="162"/>
      <c r="R18" s="172">
        <v>62.007876732354802</v>
      </c>
      <c r="S18" s="145"/>
      <c r="T18" s="146">
        <v>43.150794719563201</v>
      </c>
      <c r="U18" s="140">
        <v>46.079393476241201</v>
      </c>
      <c r="V18" s="140">
        <v>49.100844119037198</v>
      </c>
      <c r="W18" s="140">
        <v>56.974573517368597</v>
      </c>
      <c r="X18" s="140">
        <v>64.280823991786093</v>
      </c>
      <c r="Y18" s="147">
        <v>52.3989460281799</v>
      </c>
      <c r="Z18" s="140"/>
      <c r="AA18" s="148">
        <v>51.206886804120302</v>
      </c>
      <c r="AB18" s="149">
        <v>51.754083981839997</v>
      </c>
      <c r="AC18" s="150">
        <v>51.495367069348099</v>
      </c>
      <c r="AD18" s="140"/>
      <c r="AE18" s="151">
        <v>51.954551299422199</v>
      </c>
      <c r="AF18" s="97"/>
      <c r="AG18" s="167">
        <v>38.149254332105301</v>
      </c>
      <c r="AH18" s="162">
        <v>39.415426388320299</v>
      </c>
      <c r="AI18" s="162">
        <v>40.484627507163303</v>
      </c>
      <c r="AJ18" s="162">
        <v>42.768696275071598</v>
      </c>
      <c r="AK18" s="162">
        <v>52.289760881429899</v>
      </c>
      <c r="AL18" s="168">
        <v>42.621553076818103</v>
      </c>
      <c r="AM18" s="162"/>
      <c r="AN18" s="169">
        <v>93.840969436485096</v>
      </c>
      <c r="AO18" s="170">
        <v>106.37856494746801</v>
      </c>
      <c r="AP18" s="171">
        <v>100.109767191977</v>
      </c>
      <c r="AQ18" s="162"/>
      <c r="AR18" s="172">
        <v>59.046757109720602</v>
      </c>
      <c r="AS18" s="145"/>
      <c r="AT18" s="146">
        <v>73.961774144302396</v>
      </c>
      <c r="AU18" s="140">
        <v>85.330001238623197</v>
      </c>
      <c r="AV18" s="140">
        <v>80.4935771897499</v>
      </c>
      <c r="AW18" s="140">
        <v>85.285016737861696</v>
      </c>
      <c r="AX18" s="140">
        <v>94.891705644202602</v>
      </c>
      <c r="AY18" s="147">
        <v>84.444779950434295</v>
      </c>
      <c r="AZ18" s="140"/>
      <c r="BA18" s="148">
        <v>68.940903744351104</v>
      </c>
      <c r="BB18" s="149">
        <v>52.206845767022799</v>
      </c>
      <c r="BC18" s="150">
        <v>59.617078577336102</v>
      </c>
      <c r="BD18" s="140"/>
      <c r="BE18" s="151">
        <v>71.521075914030902</v>
      </c>
    </row>
    <row r="19" spans="1:58" x14ac:dyDescent="0.25">
      <c r="A19" s="24" t="s">
        <v>30</v>
      </c>
      <c r="B19" s="44" t="str">
        <f t="shared" si="0"/>
        <v>Virginia Beach, VA</v>
      </c>
      <c r="C19" s="12"/>
      <c r="D19" s="28" t="s">
        <v>16</v>
      </c>
      <c r="E19" s="31" t="s">
        <v>17</v>
      </c>
      <c r="F19" s="12"/>
      <c r="G19" s="167">
        <v>59.595927151384501</v>
      </c>
      <c r="H19" s="162">
        <v>49.995677292322902</v>
      </c>
      <c r="I19" s="162">
        <v>51.728596377051801</v>
      </c>
      <c r="J19" s="162">
        <v>55.262992099154303</v>
      </c>
      <c r="K19" s="162">
        <v>76.345167874316004</v>
      </c>
      <c r="L19" s="168">
        <v>58.585672158845902</v>
      </c>
      <c r="M19" s="162"/>
      <c r="N19" s="169">
        <v>118.991077217708</v>
      </c>
      <c r="O19" s="170">
        <v>131.52760227988699</v>
      </c>
      <c r="P19" s="171">
        <v>125.259339748797</v>
      </c>
      <c r="Q19" s="162"/>
      <c r="R19" s="172">
        <v>77.635291470260697</v>
      </c>
      <c r="S19" s="145"/>
      <c r="T19" s="146">
        <v>48.225154819523098</v>
      </c>
      <c r="U19" s="140">
        <v>29.385723909156699</v>
      </c>
      <c r="V19" s="140">
        <v>25.470358169616201</v>
      </c>
      <c r="W19" s="140">
        <v>30.243434131418901</v>
      </c>
      <c r="X19" s="140">
        <v>50.991127351751999</v>
      </c>
      <c r="Y19" s="147">
        <v>37.481085268027698</v>
      </c>
      <c r="Z19" s="140"/>
      <c r="AA19" s="148">
        <v>9.6464488460386892</v>
      </c>
      <c r="AB19" s="149">
        <v>5.5540749725209198</v>
      </c>
      <c r="AC19" s="150">
        <v>7.4590889626747101</v>
      </c>
      <c r="AD19" s="140"/>
      <c r="AE19" s="151">
        <v>21.795185996257999</v>
      </c>
      <c r="AF19" s="97"/>
      <c r="AG19" s="167">
        <v>44.4985682679253</v>
      </c>
      <c r="AH19" s="162">
        <v>44.615955218362899</v>
      </c>
      <c r="AI19" s="162">
        <v>47.457444233957801</v>
      </c>
      <c r="AJ19" s="162">
        <v>48.214084691593399</v>
      </c>
      <c r="AK19" s="162">
        <v>57.1396132834521</v>
      </c>
      <c r="AL19" s="168">
        <v>48.3968792746006</v>
      </c>
      <c r="AM19" s="162"/>
      <c r="AN19" s="169">
        <v>110.827771451666</v>
      </c>
      <c r="AO19" s="170">
        <v>129.35536346998799</v>
      </c>
      <c r="AP19" s="171">
        <v>120.09156746082699</v>
      </c>
      <c r="AQ19" s="162"/>
      <c r="AR19" s="172">
        <v>68.925934732550303</v>
      </c>
      <c r="AS19" s="145"/>
      <c r="AT19" s="146">
        <v>15.9305755216946</v>
      </c>
      <c r="AU19" s="140">
        <v>28.779588397801401</v>
      </c>
      <c r="AV19" s="140">
        <v>29.677664862902098</v>
      </c>
      <c r="AW19" s="140">
        <v>22.776207931232399</v>
      </c>
      <c r="AX19" s="140">
        <v>23.331672955070001</v>
      </c>
      <c r="AY19" s="147">
        <v>23.945451736990201</v>
      </c>
      <c r="AZ19" s="140"/>
      <c r="BA19" s="148">
        <v>14.5665900908637</v>
      </c>
      <c r="BB19" s="149">
        <v>17.035458650291599</v>
      </c>
      <c r="BC19" s="150">
        <v>15.883156454552299</v>
      </c>
      <c r="BD19" s="140"/>
      <c r="BE19" s="151">
        <v>19.795685080562599</v>
      </c>
    </row>
    <row r="20" spans="1:58" x14ac:dyDescent="0.25">
      <c r="A20" s="41" t="s">
        <v>31</v>
      </c>
      <c r="B20" s="44" t="str">
        <f t="shared" si="0"/>
        <v>Norfolk/Portsmouth, VA</v>
      </c>
      <c r="C20" s="12"/>
      <c r="D20" s="28" t="s">
        <v>16</v>
      </c>
      <c r="E20" s="31" t="s">
        <v>17</v>
      </c>
      <c r="F20" s="12"/>
      <c r="G20" s="167">
        <v>52.587691899490402</v>
      </c>
      <c r="H20" s="162">
        <v>72.713951678088193</v>
      </c>
      <c r="I20" s="162">
        <v>74.659147039184603</v>
      </c>
      <c r="J20" s="162">
        <v>69.120054999121393</v>
      </c>
      <c r="K20" s="162">
        <v>65.177909049376197</v>
      </c>
      <c r="L20" s="168">
        <v>66.851750933052102</v>
      </c>
      <c r="M20" s="162"/>
      <c r="N20" s="169">
        <v>81.141658091723698</v>
      </c>
      <c r="O20" s="170">
        <v>88.503250483219105</v>
      </c>
      <c r="P20" s="171">
        <v>84.822454287471402</v>
      </c>
      <c r="Q20" s="162"/>
      <c r="R20" s="172">
        <v>71.986237605743398</v>
      </c>
      <c r="S20" s="145"/>
      <c r="T20" s="146">
        <v>15.811986187624401</v>
      </c>
      <c r="U20" s="140">
        <v>57.640000297378698</v>
      </c>
      <c r="V20" s="140">
        <v>56.645612062681003</v>
      </c>
      <c r="W20" s="140">
        <v>45.782959963646398</v>
      </c>
      <c r="X20" s="140">
        <v>34.708965282049498</v>
      </c>
      <c r="Y20" s="147">
        <v>42.242121307092603</v>
      </c>
      <c r="Z20" s="140"/>
      <c r="AA20" s="148">
        <v>22.269456362844899</v>
      </c>
      <c r="AB20" s="149">
        <v>6.3516064691784502</v>
      </c>
      <c r="AC20" s="150">
        <v>13.413726457588201</v>
      </c>
      <c r="AD20" s="140"/>
      <c r="AE20" s="151">
        <v>31.029260147621201</v>
      </c>
      <c r="AF20" s="97"/>
      <c r="AG20" s="167">
        <v>49.059931080071998</v>
      </c>
      <c r="AH20" s="162">
        <v>61.2939394316085</v>
      </c>
      <c r="AI20" s="162">
        <v>67.593649147852005</v>
      </c>
      <c r="AJ20" s="162">
        <v>66.470933444610296</v>
      </c>
      <c r="AK20" s="162">
        <v>65.0958760388298</v>
      </c>
      <c r="AL20" s="168">
        <v>61.902753004014698</v>
      </c>
      <c r="AM20" s="162"/>
      <c r="AN20" s="169">
        <v>82.109213937450505</v>
      </c>
      <c r="AO20" s="170">
        <v>89.0514451067381</v>
      </c>
      <c r="AP20" s="171">
        <v>85.580329522094303</v>
      </c>
      <c r="AQ20" s="162"/>
      <c r="AR20" s="172">
        <v>68.667732415930899</v>
      </c>
      <c r="AS20" s="145"/>
      <c r="AT20" s="146">
        <v>20.039462697738699</v>
      </c>
      <c r="AU20" s="140">
        <v>44.308023808731697</v>
      </c>
      <c r="AV20" s="140">
        <v>50.781019193961399</v>
      </c>
      <c r="AW20" s="140">
        <v>43.738777822158198</v>
      </c>
      <c r="AX20" s="140">
        <v>37.467063743632401</v>
      </c>
      <c r="AY20" s="147">
        <v>39.5643967641046</v>
      </c>
      <c r="AZ20" s="140"/>
      <c r="BA20" s="148">
        <v>34.255388712676201</v>
      </c>
      <c r="BB20" s="149">
        <v>24.5320303493103</v>
      </c>
      <c r="BC20" s="150">
        <v>29.014432382624701</v>
      </c>
      <c r="BD20" s="140"/>
      <c r="BE20" s="151">
        <v>35.615423388228201</v>
      </c>
    </row>
    <row r="21" spans="1:58" x14ac:dyDescent="0.25">
      <c r="A21" s="42" t="s">
        <v>32</v>
      </c>
      <c r="B21" s="44" t="str">
        <f t="shared" si="0"/>
        <v>Newport News/Hampton, VA</v>
      </c>
      <c r="C21" s="12"/>
      <c r="D21" s="28" t="s">
        <v>16</v>
      </c>
      <c r="E21" s="31" t="s">
        <v>17</v>
      </c>
      <c r="F21" s="13"/>
      <c r="G21" s="167">
        <v>35.179399035460897</v>
      </c>
      <c r="H21" s="162">
        <v>42.923062695035398</v>
      </c>
      <c r="I21" s="162">
        <v>45.792886340425497</v>
      </c>
      <c r="J21" s="162">
        <v>52.7980828085106</v>
      </c>
      <c r="K21" s="162">
        <v>68.138197943262398</v>
      </c>
      <c r="L21" s="168">
        <v>48.966325764539</v>
      </c>
      <c r="M21" s="162"/>
      <c r="N21" s="169">
        <v>85.453884992907803</v>
      </c>
      <c r="O21" s="170">
        <v>87.303488638297793</v>
      </c>
      <c r="P21" s="171">
        <v>86.378686815602805</v>
      </c>
      <c r="Q21" s="162"/>
      <c r="R21" s="172">
        <v>59.6555717791286</v>
      </c>
      <c r="S21" s="145"/>
      <c r="T21" s="146">
        <v>2.60548629086419</v>
      </c>
      <c r="U21" s="140">
        <v>13.6099009912814</v>
      </c>
      <c r="V21" s="140">
        <v>18.8788016721128</v>
      </c>
      <c r="W21" s="140">
        <v>31.861149573462299</v>
      </c>
      <c r="X21" s="140">
        <v>68.854509360816493</v>
      </c>
      <c r="Y21" s="147">
        <v>28.196389026328301</v>
      </c>
      <c r="Z21" s="140"/>
      <c r="AA21" s="148">
        <v>66.554111029740397</v>
      </c>
      <c r="AB21" s="149">
        <v>48.5126410907977</v>
      </c>
      <c r="AC21" s="150">
        <v>56.920623740440199</v>
      </c>
      <c r="AD21" s="140"/>
      <c r="AE21" s="151">
        <v>38.699838138972098</v>
      </c>
      <c r="AF21" s="97"/>
      <c r="AG21" s="167">
        <v>35.371787322694999</v>
      </c>
      <c r="AH21" s="162">
        <v>41.858042890070898</v>
      </c>
      <c r="AI21" s="162">
        <v>44.845575326241097</v>
      </c>
      <c r="AJ21" s="162">
        <v>47.301630365248201</v>
      </c>
      <c r="AK21" s="162">
        <v>51.273039184397099</v>
      </c>
      <c r="AL21" s="168">
        <v>44.1300150177304</v>
      </c>
      <c r="AM21" s="162"/>
      <c r="AN21" s="169">
        <v>70.329541819148901</v>
      </c>
      <c r="AO21" s="170">
        <v>75.469701156028293</v>
      </c>
      <c r="AP21" s="171">
        <v>72.899621487588604</v>
      </c>
      <c r="AQ21" s="162"/>
      <c r="AR21" s="172">
        <v>52.349902580547102</v>
      </c>
      <c r="AS21" s="145"/>
      <c r="AT21" s="146">
        <v>12.7542671754174</v>
      </c>
      <c r="AU21" s="140">
        <v>24.0654579880974</v>
      </c>
      <c r="AV21" s="140">
        <v>27.400496376552901</v>
      </c>
      <c r="AW21" s="140">
        <v>31.790384910471602</v>
      </c>
      <c r="AX21" s="140">
        <v>41.404587521299597</v>
      </c>
      <c r="AY21" s="147">
        <v>27.9418566803832</v>
      </c>
      <c r="AZ21" s="140"/>
      <c r="BA21" s="148">
        <v>42.623120280446201</v>
      </c>
      <c r="BB21" s="149">
        <v>36.726236166820399</v>
      </c>
      <c r="BC21" s="150">
        <v>39.508614639704298</v>
      </c>
      <c r="BD21" s="140"/>
      <c r="BE21" s="151">
        <v>32.306337823912102</v>
      </c>
    </row>
    <row r="22" spans="1:58" x14ac:dyDescent="0.25">
      <c r="A22" s="43" t="s">
        <v>33</v>
      </c>
      <c r="B22" s="44" t="str">
        <f t="shared" si="0"/>
        <v>Chesapeake/Suffolk, VA</v>
      </c>
      <c r="C22" s="12"/>
      <c r="D22" s="29" t="s">
        <v>16</v>
      </c>
      <c r="E22" s="32" t="s">
        <v>17</v>
      </c>
      <c r="F22" s="12"/>
      <c r="G22" s="173">
        <v>53.161565921397298</v>
      </c>
      <c r="H22" s="174">
        <v>68.223766532751</v>
      </c>
      <c r="I22" s="174">
        <v>73.307525711790305</v>
      </c>
      <c r="J22" s="174">
        <v>73.205819406113505</v>
      </c>
      <c r="K22" s="174">
        <v>67.115428052401697</v>
      </c>
      <c r="L22" s="175">
        <v>67.002821124890801</v>
      </c>
      <c r="M22" s="162"/>
      <c r="N22" s="176">
        <v>82.052433310043597</v>
      </c>
      <c r="O22" s="177">
        <v>87.321972174672396</v>
      </c>
      <c r="P22" s="178">
        <v>84.687202742357996</v>
      </c>
      <c r="Q22" s="162"/>
      <c r="R22" s="179">
        <v>72.055501587024295</v>
      </c>
      <c r="S22" s="145"/>
      <c r="T22" s="152">
        <v>3.8619911773761899</v>
      </c>
      <c r="U22" s="153">
        <v>31.045618291196501</v>
      </c>
      <c r="V22" s="153">
        <v>35.879479392278597</v>
      </c>
      <c r="W22" s="153">
        <v>34.752196078727103</v>
      </c>
      <c r="X22" s="153">
        <v>26.035808470328</v>
      </c>
      <c r="Y22" s="154">
        <v>26.528501476048799</v>
      </c>
      <c r="Z22" s="140"/>
      <c r="AA22" s="155">
        <v>25.975391568582399</v>
      </c>
      <c r="AB22" s="156">
        <v>23.1045004140468</v>
      </c>
      <c r="AC22" s="157">
        <v>24.4787637425705</v>
      </c>
      <c r="AD22" s="140"/>
      <c r="AE22" s="158">
        <v>25.832709882755498</v>
      </c>
      <c r="AF22" s="97"/>
      <c r="AG22" s="173">
        <v>48.900816388646199</v>
      </c>
      <c r="AH22" s="174">
        <v>61.312661135371101</v>
      </c>
      <c r="AI22" s="174">
        <v>66.2976448384279</v>
      </c>
      <c r="AJ22" s="174">
        <v>65.965695371178995</v>
      </c>
      <c r="AK22" s="174">
        <v>62.015951000000001</v>
      </c>
      <c r="AL22" s="175">
        <v>60.898553746724801</v>
      </c>
      <c r="AM22" s="162"/>
      <c r="AN22" s="176">
        <v>76.615854524017394</v>
      </c>
      <c r="AO22" s="177">
        <v>82.685679991266298</v>
      </c>
      <c r="AP22" s="178">
        <v>79.650767257641903</v>
      </c>
      <c r="AQ22" s="162"/>
      <c r="AR22" s="179">
        <v>66.256329035558295</v>
      </c>
      <c r="AS22" s="145"/>
      <c r="AT22" s="152">
        <v>13.3023763949409</v>
      </c>
      <c r="AU22" s="153">
        <v>25.716813529468499</v>
      </c>
      <c r="AV22" s="153">
        <v>28.789058057487999</v>
      </c>
      <c r="AW22" s="153">
        <v>23.750469297833099</v>
      </c>
      <c r="AX22" s="153">
        <v>17.113887004286902</v>
      </c>
      <c r="AY22" s="154">
        <v>21.959716669144999</v>
      </c>
      <c r="AZ22" s="140"/>
      <c r="BA22" s="155">
        <v>25.113315480730002</v>
      </c>
      <c r="BB22" s="156">
        <v>27.733271631158701</v>
      </c>
      <c r="BC22" s="157">
        <v>26.459647882792201</v>
      </c>
      <c r="BD22" s="140"/>
      <c r="BE22" s="158">
        <v>23.468773481595399</v>
      </c>
    </row>
    <row r="23" spans="1:58" x14ac:dyDescent="0.25">
      <c r="A23" s="22" t="s">
        <v>43</v>
      </c>
      <c r="B23" s="44" t="str">
        <f t="shared" si="0"/>
        <v>Richmond CBD/Airport, VA</v>
      </c>
      <c r="C23" s="10"/>
      <c r="D23" s="27" t="s">
        <v>16</v>
      </c>
      <c r="E23" s="30" t="s">
        <v>17</v>
      </c>
      <c r="F23" s="3"/>
      <c r="G23" s="159">
        <v>55.615547024952001</v>
      </c>
      <c r="H23" s="160">
        <v>66.986706333973103</v>
      </c>
      <c r="I23" s="160">
        <v>88.772925143953898</v>
      </c>
      <c r="J23" s="160">
        <v>76.835109404990405</v>
      </c>
      <c r="K23" s="160">
        <v>114.368666026871</v>
      </c>
      <c r="L23" s="161">
        <v>80.515790786948102</v>
      </c>
      <c r="M23" s="162"/>
      <c r="N23" s="163">
        <v>146.88804414587301</v>
      </c>
      <c r="O23" s="164">
        <v>149.14003838771501</v>
      </c>
      <c r="P23" s="165">
        <v>148.01404126679401</v>
      </c>
      <c r="Q23" s="162"/>
      <c r="R23" s="166">
        <v>99.801005209761399</v>
      </c>
      <c r="S23" s="145"/>
      <c r="T23" s="137">
        <v>58.525015562252896</v>
      </c>
      <c r="U23" s="138">
        <v>87.308722611124395</v>
      </c>
      <c r="V23" s="138">
        <v>129.208812591705</v>
      </c>
      <c r="W23" s="138">
        <v>92.145692286520799</v>
      </c>
      <c r="X23" s="138">
        <v>93.683865016095695</v>
      </c>
      <c r="Y23" s="139">
        <v>92.978746970866297</v>
      </c>
      <c r="Z23" s="140"/>
      <c r="AA23" s="141">
        <v>60.820406269422001</v>
      </c>
      <c r="AB23" s="142">
        <v>40.183218499488902</v>
      </c>
      <c r="AC23" s="143">
        <v>49.716268973211399</v>
      </c>
      <c r="AD23" s="140"/>
      <c r="AE23" s="144">
        <v>71.927073589578399</v>
      </c>
      <c r="AF23" s="136"/>
      <c r="AG23" s="159">
        <v>58.285427063339696</v>
      </c>
      <c r="AH23" s="160">
        <v>73.2157672744721</v>
      </c>
      <c r="AI23" s="160">
        <v>82.109438099808003</v>
      </c>
      <c r="AJ23" s="160">
        <v>79.258273032629504</v>
      </c>
      <c r="AK23" s="160">
        <v>94.014706333973095</v>
      </c>
      <c r="AL23" s="161">
        <v>77.376722360844497</v>
      </c>
      <c r="AM23" s="162"/>
      <c r="AN23" s="163">
        <v>131.50768761996099</v>
      </c>
      <c r="AO23" s="164">
        <v>140.19665738963499</v>
      </c>
      <c r="AP23" s="165">
        <v>135.85217250479801</v>
      </c>
      <c r="AQ23" s="162"/>
      <c r="AR23" s="166">
        <v>94.083993830545595</v>
      </c>
      <c r="AS23" s="145"/>
      <c r="AT23" s="137">
        <v>79.528699828885905</v>
      </c>
      <c r="AU23" s="138">
        <v>111.32964122422899</v>
      </c>
      <c r="AV23" s="138">
        <v>112.455027877281</v>
      </c>
      <c r="AW23" s="138">
        <v>93.697155534568196</v>
      </c>
      <c r="AX23" s="138">
        <v>77.953015492600002</v>
      </c>
      <c r="AY23" s="139">
        <v>93.918699344805205</v>
      </c>
      <c r="AZ23" s="140"/>
      <c r="BA23" s="141">
        <v>62.752277511075903</v>
      </c>
      <c r="BB23" s="142">
        <v>48.511408921555002</v>
      </c>
      <c r="BC23" s="143">
        <v>55.079171331520101</v>
      </c>
      <c r="BD23" s="140"/>
      <c r="BE23" s="144">
        <v>75.7591440564821</v>
      </c>
      <c r="BF23" s="96"/>
    </row>
    <row r="24" spans="1:58" x14ac:dyDescent="0.25">
      <c r="A24" s="23" t="s">
        <v>44</v>
      </c>
      <c r="B24" s="44" t="str">
        <f t="shared" si="0"/>
        <v>Richmond North/Glen Allen, VA</v>
      </c>
      <c r="C24" s="11"/>
      <c r="D24" s="28" t="s">
        <v>16</v>
      </c>
      <c r="E24" s="31" t="s">
        <v>17</v>
      </c>
      <c r="F24" s="12"/>
      <c r="G24" s="167">
        <v>41.6405072697899</v>
      </c>
      <c r="H24" s="162">
        <v>53.465254711900897</v>
      </c>
      <c r="I24" s="162">
        <v>59.214500807754398</v>
      </c>
      <c r="J24" s="162">
        <v>61.174306946688198</v>
      </c>
      <c r="K24" s="162">
        <v>91.190542810985406</v>
      </c>
      <c r="L24" s="168">
        <v>61.337022509423797</v>
      </c>
      <c r="M24" s="162"/>
      <c r="N24" s="169">
        <v>117.02145288099</v>
      </c>
      <c r="O24" s="170">
        <v>120.25159289176</v>
      </c>
      <c r="P24" s="171">
        <v>118.636522886375</v>
      </c>
      <c r="Q24" s="162"/>
      <c r="R24" s="172">
        <v>77.708308331410095</v>
      </c>
      <c r="S24" s="145"/>
      <c r="T24" s="146">
        <v>31.336862214032099</v>
      </c>
      <c r="U24" s="140">
        <v>45.330233988735202</v>
      </c>
      <c r="V24" s="140">
        <v>50.503562066787097</v>
      </c>
      <c r="W24" s="140">
        <v>53.138799427735499</v>
      </c>
      <c r="X24" s="140">
        <v>49.328008335806999</v>
      </c>
      <c r="Y24" s="147">
        <v>46.8429812067562</v>
      </c>
      <c r="Z24" s="140"/>
      <c r="AA24" s="148">
        <v>37.068214515153301</v>
      </c>
      <c r="AB24" s="149">
        <v>33.609449713034401</v>
      </c>
      <c r="AC24" s="150">
        <v>35.293198594754401</v>
      </c>
      <c r="AD24" s="140"/>
      <c r="AE24" s="151">
        <v>41.571219991117701</v>
      </c>
      <c r="AF24" s="136"/>
      <c r="AG24" s="167">
        <v>41.164951367124097</v>
      </c>
      <c r="AH24" s="162">
        <v>51.844059305090198</v>
      </c>
      <c r="AI24" s="162">
        <v>58.191391922455502</v>
      </c>
      <c r="AJ24" s="162">
        <v>59.2079810716208</v>
      </c>
      <c r="AK24" s="162">
        <v>66.524744453419402</v>
      </c>
      <c r="AL24" s="168">
        <v>55.398887130346601</v>
      </c>
      <c r="AM24" s="162"/>
      <c r="AN24" s="169">
        <v>102.141010339256</v>
      </c>
      <c r="AO24" s="170">
        <v>105.584322832525</v>
      </c>
      <c r="AP24" s="171">
        <v>103.86266658589101</v>
      </c>
      <c r="AQ24" s="162"/>
      <c r="AR24" s="172">
        <v>69.259329515177598</v>
      </c>
      <c r="AS24" s="145"/>
      <c r="AT24" s="146">
        <v>27.691312949914401</v>
      </c>
      <c r="AU24" s="140">
        <v>41.506304868184003</v>
      </c>
      <c r="AV24" s="140">
        <v>46.086584107952397</v>
      </c>
      <c r="AW24" s="140">
        <v>44.526801673461101</v>
      </c>
      <c r="AX24" s="140">
        <v>28.5657569056367</v>
      </c>
      <c r="AY24" s="147">
        <v>37.521386307826901</v>
      </c>
      <c r="AZ24" s="140"/>
      <c r="BA24" s="148">
        <v>30.696100906358001</v>
      </c>
      <c r="BB24" s="149">
        <v>25.8147100696659</v>
      </c>
      <c r="BC24" s="150">
        <v>28.168528911884302</v>
      </c>
      <c r="BD24" s="140"/>
      <c r="BE24" s="151">
        <v>33.377454378265199</v>
      </c>
      <c r="BF24" s="96"/>
    </row>
    <row r="25" spans="1:58" x14ac:dyDescent="0.25">
      <c r="A25" s="24" t="s">
        <v>45</v>
      </c>
      <c r="B25" s="44" t="str">
        <f t="shared" si="0"/>
        <v>Richmond West/Midlothian, VA</v>
      </c>
      <c r="C25" s="12"/>
      <c r="D25" s="28" t="s">
        <v>16</v>
      </c>
      <c r="E25" s="31" t="s">
        <v>17</v>
      </c>
      <c r="F25" s="12"/>
      <c r="G25" s="167">
        <v>40.195561837088299</v>
      </c>
      <c r="H25" s="162">
        <v>47.362153067590903</v>
      </c>
      <c r="I25" s="162">
        <v>52.203216256499097</v>
      </c>
      <c r="J25" s="162">
        <v>54.404409497400302</v>
      </c>
      <c r="K25" s="162">
        <v>90.228342253032906</v>
      </c>
      <c r="L25" s="168">
        <v>56.878736582322297</v>
      </c>
      <c r="M25" s="162"/>
      <c r="N25" s="169">
        <v>113.567504367417</v>
      </c>
      <c r="O25" s="170">
        <v>116.058478752166</v>
      </c>
      <c r="P25" s="171">
        <v>114.812991559792</v>
      </c>
      <c r="Q25" s="162"/>
      <c r="R25" s="172">
        <v>73.431380861599393</v>
      </c>
      <c r="S25" s="145"/>
      <c r="T25" s="146">
        <v>28.960240335290901</v>
      </c>
      <c r="U25" s="140">
        <v>25.128375672487799</v>
      </c>
      <c r="V25" s="140">
        <v>25.956239093666799</v>
      </c>
      <c r="W25" s="140">
        <v>35.1704028733893</v>
      </c>
      <c r="X25" s="140">
        <v>27.840024215139699</v>
      </c>
      <c r="Y25" s="147">
        <v>28.514432504392101</v>
      </c>
      <c r="Z25" s="140"/>
      <c r="AA25" s="148">
        <v>19.271331511213699</v>
      </c>
      <c r="AB25" s="149">
        <v>19.708858012941</v>
      </c>
      <c r="AC25" s="150">
        <v>19.4920674239149</v>
      </c>
      <c r="AD25" s="140"/>
      <c r="AE25" s="151">
        <v>24.3210237969659</v>
      </c>
      <c r="AF25" s="136"/>
      <c r="AG25" s="167">
        <v>40.4750651473136</v>
      </c>
      <c r="AH25" s="162">
        <v>50.1254631889081</v>
      </c>
      <c r="AI25" s="162">
        <v>52.507396334488703</v>
      </c>
      <c r="AJ25" s="162">
        <v>51.9490662824956</v>
      </c>
      <c r="AK25" s="162">
        <v>67.236588630849198</v>
      </c>
      <c r="AL25" s="168">
        <v>52.458715916811002</v>
      </c>
      <c r="AM25" s="162"/>
      <c r="AN25" s="169">
        <v>99.202288908145505</v>
      </c>
      <c r="AO25" s="170">
        <v>106.273906776429</v>
      </c>
      <c r="AP25" s="171">
        <v>102.738097842287</v>
      </c>
      <c r="AQ25" s="162"/>
      <c r="AR25" s="172">
        <v>66.824253609804401</v>
      </c>
      <c r="AS25" s="145"/>
      <c r="AT25" s="146">
        <v>33.528511865514602</v>
      </c>
      <c r="AU25" s="140">
        <v>38.654177139573399</v>
      </c>
      <c r="AV25" s="140">
        <v>33.3402012403686</v>
      </c>
      <c r="AW25" s="140">
        <v>31.860582913857598</v>
      </c>
      <c r="AX25" s="140">
        <v>23.780034300177199</v>
      </c>
      <c r="AY25" s="147">
        <v>31.437101455698901</v>
      </c>
      <c r="AZ25" s="140"/>
      <c r="BA25" s="148">
        <v>18.132302918839201</v>
      </c>
      <c r="BB25" s="149">
        <v>18.224996303223001</v>
      </c>
      <c r="BC25" s="150">
        <v>18.180226512589801</v>
      </c>
      <c r="BD25" s="140"/>
      <c r="BE25" s="151">
        <v>25.264696766647099</v>
      </c>
      <c r="BF25" s="96"/>
    </row>
    <row r="26" spans="1:58" x14ac:dyDescent="0.25">
      <c r="A26" s="24" t="s">
        <v>46</v>
      </c>
      <c r="B26" s="44" t="str">
        <f t="shared" si="0"/>
        <v>Petersburg/Chester, VA</v>
      </c>
      <c r="C26" s="12"/>
      <c r="D26" s="28" t="s">
        <v>16</v>
      </c>
      <c r="E26" s="31" t="s">
        <v>17</v>
      </c>
      <c r="F26" s="12"/>
      <c r="G26" s="167">
        <v>47.385299222848197</v>
      </c>
      <c r="H26" s="162">
        <v>55.314750009714302</v>
      </c>
      <c r="I26" s="162">
        <v>57.1593091315329</v>
      </c>
      <c r="J26" s="162">
        <v>58.167127278026001</v>
      </c>
      <c r="K26" s="162">
        <v>69.143664173304799</v>
      </c>
      <c r="L26" s="168">
        <v>57.434029963085202</v>
      </c>
      <c r="M26" s="162"/>
      <c r="N26" s="169">
        <v>76.870297687973505</v>
      </c>
      <c r="O26" s="170">
        <v>81.842533359238303</v>
      </c>
      <c r="P26" s="171">
        <v>79.356415523605904</v>
      </c>
      <c r="Q26" s="162"/>
      <c r="R26" s="172">
        <v>63.6975686946626</v>
      </c>
      <c r="S26" s="145"/>
      <c r="T26" s="146">
        <v>3.9440576334736601</v>
      </c>
      <c r="U26" s="140">
        <v>3.0706200024552102</v>
      </c>
      <c r="V26" s="140">
        <v>3.9974074351499498</v>
      </c>
      <c r="W26" s="140">
        <v>6.82138853797652</v>
      </c>
      <c r="X26" s="140">
        <v>23.9989744944913</v>
      </c>
      <c r="Y26" s="147">
        <v>8.5994491730328608</v>
      </c>
      <c r="Z26" s="140"/>
      <c r="AA26" s="148">
        <v>14.228171570272901</v>
      </c>
      <c r="AB26" s="149">
        <v>19.011682205281399</v>
      </c>
      <c r="AC26" s="150">
        <v>16.645821189802799</v>
      </c>
      <c r="AD26" s="140"/>
      <c r="AE26" s="151">
        <v>11.3331214674281</v>
      </c>
      <c r="AF26" s="136"/>
      <c r="AG26" s="167">
        <v>49.236736093841003</v>
      </c>
      <c r="AH26" s="162">
        <v>57.369704162619001</v>
      </c>
      <c r="AI26" s="162">
        <v>58.8986515494462</v>
      </c>
      <c r="AJ26" s="162">
        <v>58.6486679619195</v>
      </c>
      <c r="AK26" s="162">
        <v>59.228412920147598</v>
      </c>
      <c r="AL26" s="168">
        <v>56.676434537594702</v>
      </c>
      <c r="AM26" s="162"/>
      <c r="AN26" s="169">
        <v>69.454311283271807</v>
      </c>
      <c r="AO26" s="170">
        <v>74.217648513697199</v>
      </c>
      <c r="AP26" s="171">
        <v>71.835979898484496</v>
      </c>
      <c r="AQ26" s="162"/>
      <c r="AR26" s="172">
        <v>61.007733212134603</v>
      </c>
      <c r="AS26" s="145"/>
      <c r="AT26" s="146">
        <v>15.917678198791799</v>
      </c>
      <c r="AU26" s="140">
        <v>16.150194096902901</v>
      </c>
      <c r="AV26" s="140">
        <v>14.792685777249099</v>
      </c>
      <c r="AW26" s="140">
        <v>14.2950247295107</v>
      </c>
      <c r="AX26" s="140">
        <v>16.5404339231889</v>
      </c>
      <c r="AY26" s="147">
        <v>15.518793750695201</v>
      </c>
      <c r="AZ26" s="140"/>
      <c r="BA26" s="148">
        <v>17.848207287132698</v>
      </c>
      <c r="BB26" s="149">
        <v>18.808156322375801</v>
      </c>
      <c r="BC26" s="150">
        <v>18.342149961973401</v>
      </c>
      <c r="BD26" s="140"/>
      <c r="BE26" s="151">
        <v>16.453484175405901</v>
      </c>
      <c r="BF26" s="96"/>
    </row>
    <row r="27" spans="1:58" x14ac:dyDescent="0.25">
      <c r="A27" s="99" t="s">
        <v>100</v>
      </c>
      <c r="B27" s="45" t="s">
        <v>71</v>
      </c>
      <c r="C27" s="12"/>
      <c r="D27" s="28" t="s">
        <v>16</v>
      </c>
      <c r="E27" s="31" t="s">
        <v>17</v>
      </c>
      <c r="F27" s="12"/>
      <c r="G27" s="167">
        <v>38.190764767380998</v>
      </c>
      <c r="H27" s="162">
        <v>47.792847360167201</v>
      </c>
      <c r="I27" s="162">
        <v>49.350025614218502</v>
      </c>
      <c r="J27" s="162">
        <v>48.864456351280701</v>
      </c>
      <c r="K27" s="162">
        <v>51.691316779926801</v>
      </c>
      <c r="L27" s="168">
        <v>47.177882174594799</v>
      </c>
      <c r="M27" s="162"/>
      <c r="N27" s="169">
        <v>73.190244641923599</v>
      </c>
      <c r="O27" s="170">
        <v>75.657972817564001</v>
      </c>
      <c r="P27" s="171">
        <v>74.424108729743807</v>
      </c>
      <c r="Q27" s="162"/>
      <c r="R27" s="172">
        <v>54.962518333208799</v>
      </c>
      <c r="S27" s="145"/>
      <c r="T27" s="146">
        <v>19.929354898439499</v>
      </c>
      <c r="U27" s="140">
        <v>19.353611904165501</v>
      </c>
      <c r="V27" s="140">
        <v>14.947379393539</v>
      </c>
      <c r="W27" s="140">
        <v>13.443590709271</v>
      </c>
      <c r="X27" s="140">
        <v>20.591917878265999</v>
      </c>
      <c r="Y27" s="147">
        <v>17.499022595834401</v>
      </c>
      <c r="Z27" s="140"/>
      <c r="AA27" s="148">
        <v>24.350609490679599</v>
      </c>
      <c r="AB27" s="149">
        <v>18.077936886652498</v>
      </c>
      <c r="AC27" s="150">
        <v>21.0811829631626</v>
      </c>
      <c r="AD27" s="140"/>
      <c r="AE27" s="151">
        <v>18.859468025462899</v>
      </c>
      <c r="AF27" s="136"/>
      <c r="AG27" s="167">
        <v>34.5636318160389</v>
      </c>
      <c r="AH27" s="162">
        <v>44.546207113299403</v>
      </c>
      <c r="AI27" s="162">
        <v>46.4290652117093</v>
      </c>
      <c r="AJ27" s="162">
        <v>46.358442237323501</v>
      </c>
      <c r="AK27" s="162">
        <v>47.162247255619398</v>
      </c>
      <c r="AL27" s="168">
        <v>43.815393028292803</v>
      </c>
      <c r="AM27" s="162"/>
      <c r="AN27" s="169">
        <v>61.5206207527443</v>
      </c>
      <c r="AO27" s="170">
        <v>63.322292603240903</v>
      </c>
      <c r="AP27" s="171">
        <v>62.421456677992602</v>
      </c>
      <c r="AQ27" s="162"/>
      <c r="AR27" s="172">
        <v>49.134509496981202</v>
      </c>
      <c r="AS27" s="145"/>
      <c r="AT27" s="146">
        <v>23.716167708248001</v>
      </c>
      <c r="AU27" s="140">
        <v>23.435204150208001</v>
      </c>
      <c r="AV27" s="140">
        <v>20.272809161848301</v>
      </c>
      <c r="AW27" s="140">
        <v>19.9434457719134</v>
      </c>
      <c r="AX27" s="140">
        <v>27.8581668095472</v>
      </c>
      <c r="AY27" s="147">
        <v>22.951061489815899</v>
      </c>
      <c r="AZ27" s="140"/>
      <c r="BA27" s="148">
        <v>31.0255251818418</v>
      </c>
      <c r="BB27" s="149">
        <v>23.059078376147099</v>
      </c>
      <c r="BC27" s="150">
        <v>26.860012253327099</v>
      </c>
      <c r="BD27" s="140"/>
      <c r="BE27" s="151">
        <v>24.3460830839228</v>
      </c>
      <c r="BF27" s="96"/>
    </row>
    <row r="28" spans="1:58" x14ac:dyDescent="0.25">
      <c r="A28" s="24" t="s">
        <v>48</v>
      </c>
      <c r="B28" s="44" t="str">
        <f t="shared" si="0"/>
        <v>Roanoke, VA</v>
      </c>
      <c r="C28" s="12"/>
      <c r="D28" s="28" t="s">
        <v>16</v>
      </c>
      <c r="E28" s="31" t="s">
        <v>17</v>
      </c>
      <c r="F28" s="12"/>
      <c r="G28" s="167">
        <v>34.1375837772813</v>
      </c>
      <c r="H28" s="162">
        <v>45.508336483931899</v>
      </c>
      <c r="I28" s="162">
        <v>49.227339749097702</v>
      </c>
      <c r="J28" s="162">
        <v>49.424200034370102</v>
      </c>
      <c r="K28" s="162">
        <v>50.7703832273586</v>
      </c>
      <c r="L28" s="168">
        <v>45.813568654407902</v>
      </c>
      <c r="M28" s="162"/>
      <c r="N28" s="169">
        <v>63.582062210001702</v>
      </c>
      <c r="O28" s="170">
        <v>66.787322564014403</v>
      </c>
      <c r="P28" s="171">
        <v>65.184692387007999</v>
      </c>
      <c r="Q28" s="162"/>
      <c r="R28" s="172">
        <v>51.3481754351508</v>
      </c>
      <c r="S28" s="145"/>
      <c r="T28" s="146">
        <v>35.241129252035201</v>
      </c>
      <c r="U28" s="140">
        <v>50.106474053189402</v>
      </c>
      <c r="V28" s="140">
        <v>47.152475711529704</v>
      </c>
      <c r="W28" s="140">
        <v>46.215270638070301</v>
      </c>
      <c r="X28" s="140">
        <v>55.395011397000303</v>
      </c>
      <c r="Y28" s="147">
        <v>47.322972644880402</v>
      </c>
      <c r="Z28" s="140"/>
      <c r="AA28" s="148">
        <v>55.084258387933303</v>
      </c>
      <c r="AB28" s="149">
        <v>45.755547063955902</v>
      </c>
      <c r="AC28" s="150">
        <v>50.160785935766697</v>
      </c>
      <c r="AD28" s="140"/>
      <c r="AE28" s="151">
        <v>48.339777163837397</v>
      </c>
      <c r="AF28" s="136"/>
      <c r="AG28" s="167">
        <v>31.9477887094002</v>
      </c>
      <c r="AH28" s="162">
        <v>43.075878157759</v>
      </c>
      <c r="AI28" s="162">
        <v>46.438782436844797</v>
      </c>
      <c r="AJ28" s="162">
        <v>47.220924557484103</v>
      </c>
      <c r="AK28" s="162">
        <v>45.719303144870203</v>
      </c>
      <c r="AL28" s="168">
        <v>42.880535401271601</v>
      </c>
      <c r="AM28" s="162"/>
      <c r="AN28" s="169">
        <v>65.183522082832098</v>
      </c>
      <c r="AO28" s="170">
        <v>66.873778140573904</v>
      </c>
      <c r="AP28" s="171">
        <v>66.028650111703001</v>
      </c>
      <c r="AQ28" s="162"/>
      <c r="AR28" s="172">
        <v>49.494282461394903</v>
      </c>
      <c r="AS28" s="145"/>
      <c r="AT28" s="146">
        <v>41.185840784229597</v>
      </c>
      <c r="AU28" s="140">
        <v>50.634934341023701</v>
      </c>
      <c r="AV28" s="140">
        <v>47.093890109615302</v>
      </c>
      <c r="AW28" s="140">
        <v>46.517423101813101</v>
      </c>
      <c r="AX28" s="140">
        <v>46.581139189743098</v>
      </c>
      <c r="AY28" s="147">
        <v>46.635660811990903</v>
      </c>
      <c r="AZ28" s="140"/>
      <c r="BA28" s="148">
        <v>50.056540927331</v>
      </c>
      <c r="BB28" s="149">
        <v>38.932671683024097</v>
      </c>
      <c r="BC28" s="150">
        <v>44.209465440092899</v>
      </c>
      <c r="BD28" s="140"/>
      <c r="BE28" s="151">
        <v>45.701321043472802</v>
      </c>
      <c r="BF28" s="96"/>
    </row>
    <row r="29" spans="1:58" x14ac:dyDescent="0.25">
      <c r="A29" s="24" t="s">
        <v>49</v>
      </c>
      <c r="B29" s="44" t="str">
        <f t="shared" si="0"/>
        <v>Charlottesville, VA</v>
      </c>
      <c r="C29" s="12"/>
      <c r="D29" s="28" t="s">
        <v>16</v>
      </c>
      <c r="E29" s="31" t="s">
        <v>17</v>
      </c>
      <c r="F29" s="12"/>
      <c r="G29" s="167">
        <v>72.172482960077801</v>
      </c>
      <c r="H29" s="162">
        <v>78.824301363193698</v>
      </c>
      <c r="I29" s="162">
        <v>92.446497078870394</v>
      </c>
      <c r="J29" s="162">
        <v>83.623916747809105</v>
      </c>
      <c r="K29" s="162">
        <v>98.766377799415693</v>
      </c>
      <c r="L29" s="168">
        <v>85.166715189873401</v>
      </c>
      <c r="M29" s="162"/>
      <c r="N29" s="169">
        <v>167.728293573515</v>
      </c>
      <c r="O29" s="170">
        <v>151.56349805258</v>
      </c>
      <c r="P29" s="171">
        <v>159.64589581304699</v>
      </c>
      <c r="Q29" s="162"/>
      <c r="R29" s="172">
        <v>106.446481082208</v>
      </c>
      <c r="S29" s="145"/>
      <c r="T29" s="146">
        <v>14.9655584950217</v>
      </c>
      <c r="U29" s="140">
        <v>14.2948296444888</v>
      </c>
      <c r="V29" s="140">
        <v>33.294667246006298</v>
      </c>
      <c r="W29" s="140">
        <v>24.1960545845841</v>
      </c>
      <c r="X29" s="140">
        <v>31.547045719254001</v>
      </c>
      <c r="Y29" s="147">
        <v>23.965024209258001</v>
      </c>
      <c r="Z29" s="140"/>
      <c r="AA29" s="148">
        <v>59.942547552696098</v>
      </c>
      <c r="AB29" s="149">
        <v>27.204719462007599</v>
      </c>
      <c r="AC29" s="150">
        <v>42.530090203119101</v>
      </c>
      <c r="AD29" s="140"/>
      <c r="AE29" s="151">
        <v>31.293105226038101</v>
      </c>
      <c r="AF29" s="136"/>
      <c r="AG29" s="167">
        <v>64.135926357778402</v>
      </c>
      <c r="AH29" s="162">
        <v>73.450023933721994</v>
      </c>
      <c r="AI29" s="162">
        <v>78.719129746835407</v>
      </c>
      <c r="AJ29" s="162">
        <v>80.885803919181996</v>
      </c>
      <c r="AK29" s="162">
        <v>93.905669425511107</v>
      </c>
      <c r="AL29" s="168">
        <v>78.2508522824414</v>
      </c>
      <c r="AM29" s="162"/>
      <c r="AN29" s="169">
        <v>130.65222736124599</v>
      </c>
      <c r="AO29" s="170">
        <v>127.916273125608</v>
      </c>
      <c r="AP29" s="171">
        <v>129.28425024342701</v>
      </c>
      <c r="AQ29" s="162"/>
      <c r="AR29" s="172">
        <v>92.866639564270102</v>
      </c>
      <c r="AS29" s="145"/>
      <c r="AT29" s="146">
        <v>18.093866750786098</v>
      </c>
      <c r="AU29" s="140">
        <v>21.758305469785601</v>
      </c>
      <c r="AV29" s="140">
        <v>25.399016423893801</v>
      </c>
      <c r="AW29" s="140">
        <v>29.389913511098801</v>
      </c>
      <c r="AX29" s="140">
        <v>42.296723295534299</v>
      </c>
      <c r="AY29" s="147">
        <v>27.896514003760402</v>
      </c>
      <c r="AZ29" s="140"/>
      <c r="BA29" s="148">
        <v>50.637263325726401</v>
      </c>
      <c r="BB29" s="149">
        <v>27.628240389495399</v>
      </c>
      <c r="BC29" s="150">
        <v>38.302479505796398</v>
      </c>
      <c r="BD29" s="140"/>
      <c r="BE29" s="151">
        <v>31.893193742781801</v>
      </c>
      <c r="BF29" s="96"/>
    </row>
    <row r="30" spans="1:58" x14ac:dyDescent="0.25">
      <c r="A30" s="24" t="s">
        <v>50</v>
      </c>
      <c r="B30" s="46" t="s">
        <v>73</v>
      </c>
      <c r="C30" s="12"/>
      <c r="D30" s="28" t="s">
        <v>16</v>
      </c>
      <c r="E30" s="31" t="s">
        <v>17</v>
      </c>
      <c r="F30" s="12"/>
      <c r="G30" s="167">
        <v>36.8038795626058</v>
      </c>
      <c r="H30" s="162">
        <v>52.216106576312903</v>
      </c>
      <c r="I30" s="162">
        <v>57.013480671492303</v>
      </c>
      <c r="J30" s="162">
        <v>54.524794393962701</v>
      </c>
      <c r="K30" s="162">
        <v>52.861216694902197</v>
      </c>
      <c r="L30" s="168">
        <v>50.683895579855204</v>
      </c>
      <c r="M30" s="162"/>
      <c r="N30" s="169">
        <v>66.711723394424695</v>
      </c>
      <c r="O30" s="170">
        <v>67.302206992145301</v>
      </c>
      <c r="P30" s="171">
        <v>67.006965193284998</v>
      </c>
      <c r="Q30" s="162"/>
      <c r="R30" s="172">
        <v>55.347629755120799</v>
      </c>
      <c r="S30" s="145"/>
      <c r="T30" s="146">
        <v>41.325735348523402</v>
      </c>
      <c r="U30" s="140">
        <v>34.766726575376602</v>
      </c>
      <c r="V30" s="140">
        <v>30.276522964507901</v>
      </c>
      <c r="W30" s="140">
        <v>16.519110932775899</v>
      </c>
      <c r="X30" s="140">
        <v>-5.5753701092293904</v>
      </c>
      <c r="Y30" s="147">
        <v>19.917588383361199</v>
      </c>
      <c r="Z30" s="140"/>
      <c r="AA30" s="148">
        <v>-48.484883394093004</v>
      </c>
      <c r="AB30" s="149">
        <v>-59.536163348422598</v>
      </c>
      <c r="AC30" s="150">
        <v>-54.698412092721703</v>
      </c>
      <c r="AD30" s="140"/>
      <c r="AE30" s="151">
        <v>-23.6063814464441</v>
      </c>
      <c r="AF30" s="136"/>
      <c r="AG30" s="167">
        <v>37.018216540890101</v>
      </c>
      <c r="AH30" s="162">
        <v>50.044008932696698</v>
      </c>
      <c r="AI30" s="162">
        <v>54.521579008162597</v>
      </c>
      <c r="AJ30" s="162">
        <v>54.832298244263001</v>
      </c>
      <c r="AK30" s="162">
        <v>50.356567457261598</v>
      </c>
      <c r="AL30" s="168">
        <v>49.354534036654798</v>
      </c>
      <c r="AM30" s="162"/>
      <c r="AN30" s="169">
        <v>58.734642692129903</v>
      </c>
      <c r="AO30" s="170">
        <v>60.274005852456398</v>
      </c>
      <c r="AP30" s="171">
        <v>59.504324272293204</v>
      </c>
      <c r="AQ30" s="162"/>
      <c r="AR30" s="172">
        <v>52.254474103980101</v>
      </c>
      <c r="AS30" s="145"/>
      <c r="AT30" s="146">
        <v>39.102029691701702</v>
      </c>
      <c r="AU30" s="140">
        <v>35.892151481809798</v>
      </c>
      <c r="AV30" s="140">
        <v>34.927571605643799</v>
      </c>
      <c r="AW30" s="140">
        <v>29.746031733666101</v>
      </c>
      <c r="AX30" s="140">
        <v>6.3963775964297698</v>
      </c>
      <c r="AY30" s="147">
        <v>27.5726019221214</v>
      </c>
      <c r="AZ30" s="140"/>
      <c r="BA30" s="148">
        <v>-25.054857754730001</v>
      </c>
      <c r="BB30" s="149">
        <v>-33.176656229373002</v>
      </c>
      <c r="BC30" s="150">
        <v>-29.400718625830699</v>
      </c>
      <c r="BD30" s="140"/>
      <c r="BE30" s="151">
        <v>1.0428184512031999</v>
      </c>
      <c r="BF30" s="96"/>
    </row>
    <row r="31" spans="1:58" x14ac:dyDescent="0.25">
      <c r="A31" s="24" t="s">
        <v>51</v>
      </c>
      <c r="B31" s="44" t="str">
        <f t="shared" si="0"/>
        <v>Staunton &amp; Harrisonburg, VA</v>
      </c>
      <c r="C31" s="12"/>
      <c r="D31" s="28" t="s">
        <v>16</v>
      </c>
      <c r="E31" s="31" t="s">
        <v>17</v>
      </c>
      <c r="F31" s="12"/>
      <c r="G31" s="167">
        <v>37.165428851815498</v>
      </c>
      <c r="H31" s="162">
        <v>45.953774288518098</v>
      </c>
      <c r="I31" s="162">
        <v>48.126736015701603</v>
      </c>
      <c r="J31" s="162">
        <v>51.310906771344399</v>
      </c>
      <c r="K31" s="162">
        <v>53.688851815505302</v>
      </c>
      <c r="L31" s="168">
        <v>47.249139548576998</v>
      </c>
      <c r="M31" s="162"/>
      <c r="N31" s="169">
        <v>75.029097154072602</v>
      </c>
      <c r="O31" s="170">
        <v>74.863234543670202</v>
      </c>
      <c r="P31" s="171">
        <v>74.946165848871402</v>
      </c>
      <c r="Q31" s="162"/>
      <c r="R31" s="172">
        <v>55.162575634375401</v>
      </c>
      <c r="S31" s="145"/>
      <c r="T31" s="146">
        <v>11.243116331922</v>
      </c>
      <c r="U31" s="140">
        <v>13.451759249242199</v>
      </c>
      <c r="V31" s="140">
        <v>14.7495284833479</v>
      </c>
      <c r="W31" s="140">
        <v>31.435006396191799</v>
      </c>
      <c r="X31" s="140">
        <v>36.148124339426403</v>
      </c>
      <c r="Y31" s="147">
        <v>21.5705012739197</v>
      </c>
      <c r="Z31" s="140"/>
      <c r="AA31" s="148">
        <v>36.214576024763304</v>
      </c>
      <c r="AB31" s="149">
        <v>18.2978164510351</v>
      </c>
      <c r="AC31" s="150">
        <v>26.635422925938698</v>
      </c>
      <c r="AD31" s="140"/>
      <c r="AE31" s="151">
        <v>23.487749040133998</v>
      </c>
      <c r="AF31" s="136"/>
      <c r="AG31" s="167">
        <v>36.1415117762512</v>
      </c>
      <c r="AH31" s="162">
        <v>44.832054465161903</v>
      </c>
      <c r="AI31" s="162">
        <v>47.157190873405199</v>
      </c>
      <c r="AJ31" s="162">
        <v>47.443831207065699</v>
      </c>
      <c r="AK31" s="162">
        <v>47.470842492639797</v>
      </c>
      <c r="AL31" s="168">
        <v>44.609086162904802</v>
      </c>
      <c r="AM31" s="162"/>
      <c r="AN31" s="169">
        <v>64.129924926398402</v>
      </c>
      <c r="AO31" s="170">
        <v>65.478333169774203</v>
      </c>
      <c r="AP31" s="171">
        <v>64.804129048086295</v>
      </c>
      <c r="AQ31" s="162"/>
      <c r="AR31" s="172">
        <v>50.3790984158138</v>
      </c>
      <c r="AS31" s="145"/>
      <c r="AT31" s="146">
        <v>16.5330765932381</v>
      </c>
      <c r="AU31" s="140">
        <v>19.700256969437099</v>
      </c>
      <c r="AV31" s="140">
        <v>19.175515321301202</v>
      </c>
      <c r="AW31" s="140">
        <v>26.024234127892701</v>
      </c>
      <c r="AX31" s="140">
        <v>25.633261260261602</v>
      </c>
      <c r="AY31" s="147">
        <v>21.5712315437139</v>
      </c>
      <c r="AZ31" s="140"/>
      <c r="BA31" s="148">
        <v>27.6608723495577</v>
      </c>
      <c r="BB31" s="149">
        <v>12.884304684593101</v>
      </c>
      <c r="BC31" s="150">
        <v>19.742203323735598</v>
      </c>
      <c r="BD31" s="140"/>
      <c r="BE31" s="151">
        <v>20.892564136397201</v>
      </c>
      <c r="BF31" s="96"/>
    </row>
    <row r="32" spans="1:58" x14ac:dyDescent="0.25">
      <c r="A32" s="24" t="s">
        <v>52</v>
      </c>
      <c r="B32" s="44" t="str">
        <f t="shared" si="0"/>
        <v>Blacksburg &amp; Wytheville, VA</v>
      </c>
      <c r="C32" s="12"/>
      <c r="D32" s="28" t="s">
        <v>16</v>
      </c>
      <c r="E32" s="31" t="s">
        <v>17</v>
      </c>
      <c r="F32" s="12"/>
      <c r="G32" s="167">
        <v>32.778211182544297</v>
      </c>
      <c r="H32" s="162">
        <v>38.942849795441198</v>
      </c>
      <c r="I32" s="162">
        <v>40.254427819988301</v>
      </c>
      <c r="J32" s="162">
        <v>48.216128579777902</v>
      </c>
      <c r="K32" s="162">
        <v>60.324248587570601</v>
      </c>
      <c r="L32" s="168">
        <v>44.1031731930644</v>
      </c>
      <c r="M32" s="162"/>
      <c r="N32" s="169">
        <v>94.150887979738897</v>
      </c>
      <c r="O32" s="170">
        <v>85.315366842002703</v>
      </c>
      <c r="P32" s="171">
        <v>89.733127410870793</v>
      </c>
      <c r="Q32" s="162"/>
      <c r="R32" s="172">
        <v>57.140302969580503</v>
      </c>
      <c r="S32" s="145"/>
      <c r="T32" s="146">
        <v>39.812518892840203</v>
      </c>
      <c r="U32" s="140">
        <v>37.3305733463718</v>
      </c>
      <c r="V32" s="140">
        <v>29.425605431676299</v>
      </c>
      <c r="W32" s="140">
        <v>42.232845049095801</v>
      </c>
      <c r="X32" s="140">
        <v>55.465157094971502</v>
      </c>
      <c r="Y32" s="147">
        <v>41.714569550656599</v>
      </c>
      <c r="Z32" s="140"/>
      <c r="AA32" s="148">
        <v>66.077331844848302</v>
      </c>
      <c r="AB32" s="149">
        <v>43.6367877450961</v>
      </c>
      <c r="AC32" s="150">
        <v>54.595553470238599</v>
      </c>
      <c r="AD32" s="140"/>
      <c r="AE32" s="151">
        <v>47.218285563047203</v>
      </c>
      <c r="AF32" s="136"/>
      <c r="AG32" s="167">
        <v>31.171996639392098</v>
      </c>
      <c r="AH32" s="162">
        <v>38.442871371517597</v>
      </c>
      <c r="AI32" s="162">
        <v>41.251201149425199</v>
      </c>
      <c r="AJ32" s="162">
        <v>42.241630235729502</v>
      </c>
      <c r="AK32" s="162">
        <v>46.086889830508397</v>
      </c>
      <c r="AL32" s="168">
        <v>39.838917845314597</v>
      </c>
      <c r="AM32" s="162"/>
      <c r="AN32" s="169">
        <v>66.531552308591401</v>
      </c>
      <c r="AO32" s="170">
        <v>64.765925141242903</v>
      </c>
      <c r="AP32" s="171">
        <v>65.648738724917195</v>
      </c>
      <c r="AQ32" s="162"/>
      <c r="AR32" s="172">
        <v>47.2131523823439</v>
      </c>
      <c r="AS32" s="145"/>
      <c r="AT32" s="146">
        <v>54.942391942218897</v>
      </c>
      <c r="AU32" s="140">
        <v>48.046052238367899</v>
      </c>
      <c r="AV32" s="140">
        <v>46.218584728085503</v>
      </c>
      <c r="AW32" s="140">
        <v>43.017698748136901</v>
      </c>
      <c r="AX32" s="140">
        <v>47.150523508478599</v>
      </c>
      <c r="AY32" s="147">
        <v>47.384743987779302</v>
      </c>
      <c r="AZ32" s="140"/>
      <c r="BA32" s="148">
        <v>59.752333168114902</v>
      </c>
      <c r="BB32" s="149">
        <v>48.8593002845626</v>
      </c>
      <c r="BC32" s="150">
        <v>54.186757296789899</v>
      </c>
      <c r="BD32" s="140"/>
      <c r="BE32" s="151">
        <v>50.0139054846316</v>
      </c>
      <c r="BF32" s="96"/>
    </row>
    <row r="33" spans="1:70" x14ac:dyDescent="0.25">
      <c r="A33" s="24" t="s">
        <v>53</v>
      </c>
      <c r="B33" s="44" t="str">
        <f t="shared" si="0"/>
        <v>Lynchburg, VA</v>
      </c>
      <c r="C33" s="12"/>
      <c r="D33" s="28" t="s">
        <v>16</v>
      </c>
      <c r="E33" s="31" t="s">
        <v>17</v>
      </c>
      <c r="F33" s="12"/>
      <c r="G33" s="167">
        <v>40.175330620549303</v>
      </c>
      <c r="H33" s="162">
        <v>62.306252967107397</v>
      </c>
      <c r="I33" s="162">
        <v>65.485330620549306</v>
      </c>
      <c r="J33" s="162">
        <v>61.274333672431297</v>
      </c>
      <c r="K33" s="162">
        <v>60.6007900983384</v>
      </c>
      <c r="L33" s="168">
        <v>57.968407595795099</v>
      </c>
      <c r="M33" s="162"/>
      <c r="N33" s="169">
        <v>78.166853170566199</v>
      </c>
      <c r="O33" s="170">
        <v>69.914930484910101</v>
      </c>
      <c r="P33" s="171">
        <v>74.040891827738207</v>
      </c>
      <c r="Q33" s="162"/>
      <c r="R33" s="172">
        <v>62.560545947778898</v>
      </c>
      <c r="S33" s="145"/>
      <c r="T33" s="146">
        <v>27.127099542584698</v>
      </c>
      <c r="U33" s="140">
        <v>44.189630714682302</v>
      </c>
      <c r="V33" s="140">
        <v>40.157016370188003</v>
      </c>
      <c r="W33" s="140">
        <v>29.977823207040998</v>
      </c>
      <c r="X33" s="140">
        <v>21.826330610061699</v>
      </c>
      <c r="Y33" s="147">
        <v>32.697953467984298</v>
      </c>
      <c r="Z33" s="140"/>
      <c r="AA33" s="148">
        <v>31.024792219516101</v>
      </c>
      <c r="AB33" s="149">
        <v>11.3306189686064</v>
      </c>
      <c r="AC33" s="150">
        <v>20.9251055848516</v>
      </c>
      <c r="AD33" s="140"/>
      <c r="AE33" s="151">
        <v>28.468683600713899</v>
      </c>
      <c r="AF33" s="136"/>
      <c r="AG33" s="167">
        <v>38.954844014920297</v>
      </c>
      <c r="AH33" s="162">
        <v>66.271481858257005</v>
      </c>
      <c r="AI33" s="162">
        <v>65.671151237707605</v>
      </c>
      <c r="AJ33" s="162">
        <v>64.7825254323499</v>
      </c>
      <c r="AK33" s="162">
        <v>59.252333841980303</v>
      </c>
      <c r="AL33" s="168">
        <v>58.986467277042998</v>
      </c>
      <c r="AM33" s="162"/>
      <c r="AN33" s="169">
        <v>81.417243133265501</v>
      </c>
      <c r="AO33" s="170">
        <v>68.3742132926415</v>
      </c>
      <c r="AP33" s="171">
        <v>74.8957282129535</v>
      </c>
      <c r="AQ33" s="162"/>
      <c r="AR33" s="172">
        <v>63.5319704015889</v>
      </c>
      <c r="AS33" s="145"/>
      <c r="AT33" s="146">
        <v>27.0774761418567</v>
      </c>
      <c r="AU33" s="140">
        <v>52.627356780396802</v>
      </c>
      <c r="AV33" s="140">
        <v>44.170431072796198</v>
      </c>
      <c r="AW33" s="140">
        <v>41.256305698589102</v>
      </c>
      <c r="AX33" s="140">
        <v>30.577792663926399</v>
      </c>
      <c r="AY33" s="147">
        <v>39.917683031444</v>
      </c>
      <c r="AZ33" s="140"/>
      <c r="BA33" s="148">
        <v>38.836558300193197</v>
      </c>
      <c r="BB33" s="149">
        <v>10.930786916932799</v>
      </c>
      <c r="BC33" s="150">
        <v>24.536320270006598</v>
      </c>
      <c r="BD33" s="140"/>
      <c r="BE33" s="151">
        <v>34.343078414470497</v>
      </c>
      <c r="BF33" s="96"/>
    </row>
    <row r="34" spans="1:70" x14ac:dyDescent="0.25">
      <c r="A34" s="24" t="s">
        <v>78</v>
      </c>
      <c r="B34" s="44" t="str">
        <f t="shared" si="0"/>
        <v>Central Virginia</v>
      </c>
      <c r="C34" s="12"/>
      <c r="D34" s="28" t="s">
        <v>16</v>
      </c>
      <c r="E34" s="31" t="s">
        <v>17</v>
      </c>
      <c r="F34" s="12"/>
      <c r="G34" s="167">
        <v>48.885395126167701</v>
      </c>
      <c r="H34" s="162">
        <v>59.692941254695903</v>
      </c>
      <c r="I34" s="162">
        <v>67.917465008810098</v>
      </c>
      <c r="J34" s="162">
        <v>64.953017720003899</v>
      </c>
      <c r="K34" s="162">
        <v>86.748846038764498</v>
      </c>
      <c r="L34" s="168">
        <v>65.639533029688394</v>
      </c>
      <c r="M34" s="162"/>
      <c r="N34" s="169">
        <v>115.54276039761901</v>
      </c>
      <c r="O34" s="170">
        <v>116.682384387778</v>
      </c>
      <c r="P34" s="171">
        <v>116.11257239269899</v>
      </c>
      <c r="Q34" s="162"/>
      <c r="R34" s="172">
        <v>80.060401419120097</v>
      </c>
      <c r="S34" s="145"/>
      <c r="T34" s="146">
        <v>26.619972158434798</v>
      </c>
      <c r="U34" s="140">
        <v>33.784045602786797</v>
      </c>
      <c r="V34" s="140">
        <v>44.236011237578197</v>
      </c>
      <c r="W34" s="140">
        <v>38.321631012738202</v>
      </c>
      <c r="X34" s="140">
        <v>43.205221737293698</v>
      </c>
      <c r="Y34" s="147">
        <v>37.985648384710501</v>
      </c>
      <c r="Z34" s="140"/>
      <c r="AA34" s="148">
        <v>39.271655584975498</v>
      </c>
      <c r="AB34" s="149">
        <v>29.646344232665399</v>
      </c>
      <c r="AC34" s="150">
        <v>34.263158512994799</v>
      </c>
      <c r="AD34" s="140"/>
      <c r="AE34" s="151">
        <v>36.418381359301797</v>
      </c>
      <c r="AF34" s="136"/>
      <c r="AG34" s="167">
        <v>48.113567836685696</v>
      </c>
      <c r="AH34" s="162">
        <v>60.451717813374103</v>
      </c>
      <c r="AI34" s="162">
        <v>64.926143488812698</v>
      </c>
      <c r="AJ34" s="162">
        <v>64.8804523920343</v>
      </c>
      <c r="AK34" s="162">
        <v>72.094892948568699</v>
      </c>
      <c r="AL34" s="168">
        <v>62.098655825620597</v>
      </c>
      <c r="AM34" s="162"/>
      <c r="AN34" s="169">
        <v>100.96777402839101</v>
      </c>
      <c r="AO34" s="170">
        <v>103.99455533761</v>
      </c>
      <c r="AP34" s="171">
        <v>102.481164683001</v>
      </c>
      <c r="AQ34" s="162"/>
      <c r="AR34" s="172">
        <v>73.642107592741297</v>
      </c>
      <c r="AS34" s="145"/>
      <c r="AT34" s="146">
        <v>32.930659267416203</v>
      </c>
      <c r="AU34" s="140">
        <v>42.992916462826301</v>
      </c>
      <c r="AV34" s="140">
        <v>43.448062521197699</v>
      </c>
      <c r="AW34" s="140">
        <v>41.2763624102896</v>
      </c>
      <c r="AX34" s="140">
        <v>36.956277259955797</v>
      </c>
      <c r="AY34" s="147">
        <v>39.675477267626697</v>
      </c>
      <c r="AZ34" s="140"/>
      <c r="BA34" s="148">
        <v>37.692948704995899</v>
      </c>
      <c r="BB34" s="149">
        <v>28.663057023510401</v>
      </c>
      <c r="BC34" s="150">
        <v>32.958374518567297</v>
      </c>
      <c r="BD34" s="140"/>
      <c r="BE34" s="151">
        <v>36.935533826599901</v>
      </c>
      <c r="BF34" s="96"/>
    </row>
    <row r="35" spans="1:70" x14ac:dyDescent="0.25">
      <c r="A35" s="24" t="s">
        <v>79</v>
      </c>
      <c r="B35" s="44" t="str">
        <f t="shared" si="0"/>
        <v>Chesapeake Bay</v>
      </c>
      <c r="C35" s="12"/>
      <c r="D35" s="28" t="s">
        <v>16</v>
      </c>
      <c r="E35" s="31" t="s">
        <v>17</v>
      </c>
      <c r="F35" s="12"/>
      <c r="G35" s="167">
        <v>43.391499068901297</v>
      </c>
      <c r="H35" s="162">
        <v>61.598854748603301</v>
      </c>
      <c r="I35" s="162">
        <v>56.242188081936597</v>
      </c>
      <c r="J35" s="162">
        <v>55.1000651769087</v>
      </c>
      <c r="K35" s="162">
        <v>58.666564245810001</v>
      </c>
      <c r="L35" s="168">
        <v>54.999834264432003</v>
      </c>
      <c r="M35" s="162"/>
      <c r="N35" s="169">
        <v>81.864003724394706</v>
      </c>
      <c r="O35" s="170">
        <v>82.284078212290495</v>
      </c>
      <c r="P35" s="171">
        <v>82.074040968342601</v>
      </c>
      <c r="Q35" s="162"/>
      <c r="R35" s="172">
        <v>62.735321894120702</v>
      </c>
      <c r="S35" s="145"/>
      <c r="T35" s="146">
        <v>11.313830081995199</v>
      </c>
      <c r="U35" s="140">
        <v>18.8385051071667</v>
      </c>
      <c r="V35" s="140">
        <v>5.0812367080845204</v>
      </c>
      <c r="W35" s="140">
        <v>4.3888589499457096</v>
      </c>
      <c r="X35" s="140">
        <v>6.3597710614084901</v>
      </c>
      <c r="Y35" s="147">
        <v>9.0055500914213606</v>
      </c>
      <c r="Z35" s="140"/>
      <c r="AA35" s="148">
        <v>25.007610196426199</v>
      </c>
      <c r="AB35" s="149">
        <v>13.0377868343546</v>
      </c>
      <c r="AC35" s="150">
        <v>18.7064790984194</v>
      </c>
      <c r="AD35" s="140"/>
      <c r="AE35" s="151">
        <v>12.4402299993253</v>
      </c>
      <c r="AF35" s="136"/>
      <c r="AG35" s="167">
        <v>36.828076194983403</v>
      </c>
      <c r="AH35" s="162">
        <v>51.9027946048272</v>
      </c>
      <c r="AI35" s="162">
        <v>52.249273743016701</v>
      </c>
      <c r="AJ35" s="162">
        <v>52.488554469273701</v>
      </c>
      <c r="AK35" s="162">
        <v>51.414960428305399</v>
      </c>
      <c r="AL35" s="168">
        <v>49.006984067478903</v>
      </c>
      <c r="AM35" s="162"/>
      <c r="AN35" s="169">
        <v>60.795793761638699</v>
      </c>
      <c r="AO35" s="170">
        <v>65.630826350093102</v>
      </c>
      <c r="AP35" s="171">
        <v>63.213310055865897</v>
      </c>
      <c r="AQ35" s="162"/>
      <c r="AR35" s="172">
        <v>53.084919150073397</v>
      </c>
      <c r="AS35" s="145"/>
      <c r="AT35" s="146">
        <v>13.3720528353292</v>
      </c>
      <c r="AU35" s="140">
        <v>19.526671121180598</v>
      </c>
      <c r="AV35" s="140">
        <v>14.048285744045801</v>
      </c>
      <c r="AW35" s="140">
        <v>12.817939442308701</v>
      </c>
      <c r="AX35" s="140">
        <v>16.190465686650601</v>
      </c>
      <c r="AY35" s="147">
        <v>15.2205368911542</v>
      </c>
      <c r="AZ35" s="140"/>
      <c r="BA35" s="148">
        <v>17.6517760444484</v>
      </c>
      <c r="BB35" s="149">
        <v>16.6057568198664</v>
      </c>
      <c r="BC35" s="150">
        <v>17.106433007969098</v>
      </c>
      <c r="BD35" s="140"/>
      <c r="BE35" s="151">
        <v>15.877036785584499</v>
      </c>
      <c r="BF35" s="96"/>
    </row>
    <row r="36" spans="1:70" x14ac:dyDescent="0.25">
      <c r="A36" s="24" t="s">
        <v>80</v>
      </c>
      <c r="B36" s="44" t="str">
        <f t="shared" si="0"/>
        <v>Coastal Virginia - Eastern Shore</v>
      </c>
      <c r="C36" s="12"/>
      <c r="D36" s="28" t="s">
        <v>16</v>
      </c>
      <c r="E36" s="31" t="s">
        <v>17</v>
      </c>
      <c r="F36" s="12"/>
      <c r="G36" s="167">
        <v>38.944771609276103</v>
      </c>
      <c r="H36" s="162">
        <v>50.6451932536893</v>
      </c>
      <c r="I36" s="162">
        <v>48.225853829936703</v>
      </c>
      <c r="J36" s="162">
        <v>47.535368938861502</v>
      </c>
      <c r="K36" s="162">
        <v>53.057969079409602</v>
      </c>
      <c r="L36" s="168">
        <v>47.681831342234702</v>
      </c>
      <c r="M36" s="162"/>
      <c r="N36" s="169">
        <v>73.893113141250794</v>
      </c>
      <c r="O36" s="170">
        <v>75.113267744202304</v>
      </c>
      <c r="P36" s="171">
        <v>74.503190442726606</v>
      </c>
      <c r="Q36" s="162"/>
      <c r="R36" s="172">
        <v>55.345076799518097</v>
      </c>
      <c r="S36" s="145"/>
      <c r="T36" s="146">
        <v>28.4577855022583</v>
      </c>
      <c r="U36" s="140">
        <v>28.587152866246502</v>
      </c>
      <c r="V36" s="140">
        <v>19.4489245393431</v>
      </c>
      <c r="W36" s="140">
        <v>16.024720945119299</v>
      </c>
      <c r="X36" s="140">
        <v>24.6289720161482</v>
      </c>
      <c r="Y36" s="147">
        <v>23.1328493935242</v>
      </c>
      <c r="Z36" s="140"/>
      <c r="AA36" s="148">
        <v>7.5446395057298803</v>
      </c>
      <c r="AB36" s="149">
        <v>-3.8508702396428802</v>
      </c>
      <c r="AC36" s="150">
        <v>1.4816382513783499</v>
      </c>
      <c r="AD36" s="140"/>
      <c r="AE36" s="151">
        <v>13.7950223963411</v>
      </c>
      <c r="AF36" s="136"/>
      <c r="AG36" s="167">
        <v>33.3269659170765</v>
      </c>
      <c r="AH36" s="162">
        <v>42.899107519325298</v>
      </c>
      <c r="AI36" s="162">
        <v>44.066194659170698</v>
      </c>
      <c r="AJ36" s="162">
        <v>43.4916198172874</v>
      </c>
      <c r="AK36" s="162">
        <v>45.017364722417398</v>
      </c>
      <c r="AL36" s="168">
        <v>41.760250527055497</v>
      </c>
      <c r="AM36" s="162"/>
      <c r="AN36" s="169">
        <v>58.085751932536802</v>
      </c>
      <c r="AO36" s="170">
        <v>61.035179198875603</v>
      </c>
      <c r="AP36" s="171">
        <v>59.560465565706203</v>
      </c>
      <c r="AQ36" s="162"/>
      <c r="AR36" s="172">
        <v>46.846026252384199</v>
      </c>
      <c r="AS36" s="145"/>
      <c r="AT36" s="146">
        <v>17.341887731473101</v>
      </c>
      <c r="AU36" s="140">
        <v>19.609600696902898</v>
      </c>
      <c r="AV36" s="140">
        <v>13.478091979294</v>
      </c>
      <c r="AW36" s="140">
        <v>14.1836930253217</v>
      </c>
      <c r="AX36" s="140">
        <v>19.858732204705198</v>
      </c>
      <c r="AY36" s="147">
        <v>16.813376382236001</v>
      </c>
      <c r="AZ36" s="140"/>
      <c r="BA36" s="148">
        <v>11.3648355627413</v>
      </c>
      <c r="BB36" s="149">
        <v>3.1976111753193699</v>
      </c>
      <c r="BC36" s="150">
        <v>7.02491404884156</v>
      </c>
      <c r="BD36" s="140"/>
      <c r="BE36" s="151">
        <v>13.0572073991999</v>
      </c>
      <c r="BF36" s="96"/>
    </row>
    <row r="37" spans="1:70" x14ac:dyDescent="0.25">
      <c r="A37" s="24" t="s">
        <v>81</v>
      </c>
      <c r="B37" s="44" t="str">
        <f t="shared" si="0"/>
        <v>Coastal Virginia - Hampton Roads</v>
      </c>
      <c r="C37" s="12"/>
      <c r="D37" s="28" t="s">
        <v>16</v>
      </c>
      <c r="E37" s="31" t="s">
        <v>17</v>
      </c>
      <c r="F37" s="12"/>
      <c r="G37" s="167">
        <v>49.173508800258297</v>
      </c>
      <c r="H37" s="162">
        <v>52.751474245115404</v>
      </c>
      <c r="I37" s="162">
        <v>55.696129501049498</v>
      </c>
      <c r="J37" s="162">
        <v>57.658789493514099</v>
      </c>
      <c r="K37" s="162">
        <v>67.417159158189307</v>
      </c>
      <c r="L37" s="168">
        <v>56.5394122396253</v>
      </c>
      <c r="M37" s="162"/>
      <c r="N37" s="169">
        <v>98.072130631357894</v>
      </c>
      <c r="O37" s="170">
        <v>106.708543785994</v>
      </c>
      <c r="P37" s="171">
        <v>102.390337208676</v>
      </c>
      <c r="Q37" s="162"/>
      <c r="R37" s="172">
        <v>69.639676516497104</v>
      </c>
      <c r="S37" s="145"/>
      <c r="T37" s="146">
        <v>25.709500228992798</v>
      </c>
      <c r="U37" s="140">
        <v>34.056133101510703</v>
      </c>
      <c r="V37" s="140">
        <v>35.195615426141501</v>
      </c>
      <c r="W37" s="140">
        <v>37.654244589606698</v>
      </c>
      <c r="X37" s="140">
        <v>48.7358703209607</v>
      </c>
      <c r="Y37" s="147">
        <v>36.649688239854903</v>
      </c>
      <c r="Z37" s="140"/>
      <c r="AA37" s="148">
        <v>27.109023747390999</v>
      </c>
      <c r="AB37" s="149">
        <v>20.387307979226801</v>
      </c>
      <c r="AC37" s="150">
        <v>23.515414714849001</v>
      </c>
      <c r="AD37" s="140"/>
      <c r="AE37" s="151">
        <v>30.806518968279001</v>
      </c>
      <c r="AF37" s="136"/>
      <c r="AG37" s="167">
        <v>42.875433882346499</v>
      </c>
      <c r="AH37" s="162">
        <v>48.082636630357797</v>
      </c>
      <c r="AI37" s="162">
        <v>51.436278778745098</v>
      </c>
      <c r="AJ37" s="162">
        <v>52.339826957492903</v>
      </c>
      <c r="AK37" s="162">
        <v>57.070311637983203</v>
      </c>
      <c r="AL37" s="168">
        <v>50.365740208207299</v>
      </c>
      <c r="AM37" s="162"/>
      <c r="AN37" s="169">
        <v>90.850597575251896</v>
      </c>
      <c r="AO37" s="170">
        <v>102.20936306632299</v>
      </c>
      <c r="AP37" s="171">
        <v>96.529980320787899</v>
      </c>
      <c r="AQ37" s="162"/>
      <c r="AR37" s="172">
        <v>63.564872775923</v>
      </c>
      <c r="AS37" s="145"/>
      <c r="AT37" s="146">
        <v>22.350341495712598</v>
      </c>
      <c r="AU37" s="140">
        <v>36.698802107519498</v>
      </c>
      <c r="AV37" s="140">
        <v>38.825145692237299</v>
      </c>
      <c r="AW37" s="140">
        <v>35.427287971004702</v>
      </c>
      <c r="AX37" s="140">
        <v>36.257900316510799</v>
      </c>
      <c r="AY37" s="147">
        <v>34.085674609069201</v>
      </c>
      <c r="AZ37" s="140"/>
      <c r="BA37" s="148">
        <v>30.569358315011701</v>
      </c>
      <c r="BB37" s="149">
        <v>27.819475908406599</v>
      </c>
      <c r="BC37" s="150">
        <v>29.098948933235899</v>
      </c>
      <c r="BD37" s="140"/>
      <c r="BE37" s="151">
        <v>31.8757384884894</v>
      </c>
      <c r="BF37" s="96"/>
    </row>
    <row r="38" spans="1:70" x14ac:dyDescent="0.25">
      <c r="A38" s="25" t="s">
        <v>82</v>
      </c>
      <c r="B38" s="44" t="str">
        <f t="shared" si="0"/>
        <v>Northern Virginia</v>
      </c>
      <c r="C38" s="12"/>
      <c r="D38" s="28" t="s">
        <v>16</v>
      </c>
      <c r="E38" s="31" t="s">
        <v>17</v>
      </c>
      <c r="F38" s="13"/>
      <c r="G38" s="167">
        <v>60.158652506543099</v>
      </c>
      <c r="H38" s="162">
        <v>80.637058184014407</v>
      </c>
      <c r="I38" s="162">
        <v>88.744511173746702</v>
      </c>
      <c r="J38" s="162">
        <v>88.281264948661104</v>
      </c>
      <c r="K38" s="162">
        <v>81.895397020334201</v>
      </c>
      <c r="L38" s="168">
        <v>79.943376766659895</v>
      </c>
      <c r="M38" s="162"/>
      <c r="N38" s="169">
        <v>94.244359774511693</v>
      </c>
      <c r="O38" s="170">
        <v>105.045389168512</v>
      </c>
      <c r="P38" s="171">
        <v>99.644874471511898</v>
      </c>
      <c r="Q38" s="162"/>
      <c r="R38" s="172">
        <v>85.572376110903306</v>
      </c>
      <c r="S38" s="145"/>
      <c r="T38" s="146">
        <v>104.485390032559</v>
      </c>
      <c r="U38" s="140">
        <v>147.09317784423499</v>
      </c>
      <c r="V38" s="140">
        <v>151.45936390336399</v>
      </c>
      <c r="W38" s="140">
        <v>144.06956877034099</v>
      </c>
      <c r="X38" s="140">
        <v>130.316016282231</v>
      </c>
      <c r="Y38" s="147">
        <v>136.41539002289201</v>
      </c>
      <c r="Z38" s="140"/>
      <c r="AA38" s="148">
        <v>118.87356249736</v>
      </c>
      <c r="AB38" s="149">
        <v>116.937387703368</v>
      </c>
      <c r="AC38" s="150">
        <v>117.848719820281</v>
      </c>
      <c r="AD38" s="140"/>
      <c r="AE38" s="151">
        <v>129.89663071096001</v>
      </c>
      <c r="AF38" s="136"/>
      <c r="AG38" s="167">
        <v>53.259895510368402</v>
      </c>
      <c r="AH38" s="162">
        <v>70.556191161667002</v>
      </c>
      <c r="AI38" s="162">
        <v>78.841353533319904</v>
      </c>
      <c r="AJ38" s="162">
        <v>77.468398983289703</v>
      </c>
      <c r="AK38" s="162">
        <v>69.702239983893605</v>
      </c>
      <c r="AL38" s="168">
        <v>69.965615834507702</v>
      </c>
      <c r="AM38" s="162"/>
      <c r="AN38" s="169">
        <v>75.904935373464795</v>
      </c>
      <c r="AO38" s="170">
        <v>83.019261073082305</v>
      </c>
      <c r="AP38" s="171">
        <v>79.4620982232736</v>
      </c>
      <c r="AQ38" s="162"/>
      <c r="AR38" s="172">
        <v>72.678896517012205</v>
      </c>
      <c r="AS38" s="145"/>
      <c r="AT38" s="146">
        <v>99.225589375485498</v>
      </c>
      <c r="AU38" s="140">
        <v>133.011747060315</v>
      </c>
      <c r="AV38" s="140">
        <v>146.45704224325399</v>
      </c>
      <c r="AW38" s="140">
        <v>138.45768775633499</v>
      </c>
      <c r="AX38" s="140">
        <v>121.61912463993001</v>
      </c>
      <c r="AY38" s="147">
        <v>128.732368709821</v>
      </c>
      <c r="AZ38" s="140"/>
      <c r="BA38" s="148">
        <v>102.045444903288</v>
      </c>
      <c r="BB38" s="149">
        <v>94.014879501445606</v>
      </c>
      <c r="BC38" s="150">
        <v>97.769238440695304</v>
      </c>
      <c r="BD38" s="140"/>
      <c r="BE38" s="151">
        <v>118.06737803641001</v>
      </c>
      <c r="BF38" s="96"/>
    </row>
    <row r="39" spans="1:70" x14ac:dyDescent="0.25">
      <c r="A39" s="26" t="s">
        <v>83</v>
      </c>
      <c r="B39" s="44" t="str">
        <f t="shared" si="0"/>
        <v>Shenandoah Valley</v>
      </c>
      <c r="C39" s="12"/>
      <c r="D39" s="29" t="s">
        <v>16</v>
      </c>
      <c r="E39" s="32" t="s">
        <v>17</v>
      </c>
      <c r="F39" s="12"/>
      <c r="G39" s="173">
        <v>37.639725301204798</v>
      </c>
      <c r="H39" s="174">
        <v>44.780379759036101</v>
      </c>
      <c r="I39" s="174">
        <v>47.271324337349299</v>
      </c>
      <c r="J39" s="174">
        <v>49.428504096385502</v>
      </c>
      <c r="K39" s="174">
        <v>52.512105060240899</v>
      </c>
      <c r="L39" s="175">
        <v>46.326407710843299</v>
      </c>
      <c r="M39" s="162"/>
      <c r="N39" s="176">
        <v>71.953099759036107</v>
      </c>
      <c r="O39" s="177">
        <v>75.198691084337298</v>
      </c>
      <c r="P39" s="178">
        <v>73.575895421686695</v>
      </c>
      <c r="Q39" s="162"/>
      <c r="R39" s="179">
        <v>54.1119756282271</v>
      </c>
      <c r="S39" s="145"/>
      <c r="T39" s="152">
        <v>25.873414763222002</v>
      </c>
      <c r="U39" s="153">
        <v>25.3449624892164</v>
      </c>
      <c r="V39" s="153">
        <v>25.801851516611698</v>
      </c>
      <c r="W39" s="153">
        <v>30.862309009370701</v>
      </c>
      <c r="X39" s="153">
        <v>37.046710565039</v>
      </c>
      <c r="Y39" s="154">
        <v>29.191982157366802</v>
      </c>
      <c r="Z39" s="140"/>
      <c r="AA39" s="155">
        <v>34.861090099339599</v>
      </c>
      <c r="AB39" s="156">
        <v>25.1779902125174</v>
      </c>
      <c r="AC39" s="157">
        <v>29.7327048792088</v>
      </c>
      <c r="AD39" s="140"/>
      <c r="AE39" s="158">
        <v>29.40150848787</v>
      </c>
      <c r="AF39" s="136"/>
      <c r="AG39" s="173">
        <v>35.087911332899303</v>
      </c>
      <c r="AH39" s="174">
        <v>43.111383283913099</v>
      </c>
      <c r="AI39" s="174">
        <v>45.399121686746902</v>
      </c>
      <c r="AJ39" s="174">
        <v>44.926447951807198</v>
      </c>
      <c r="AK39" s="174">
        <v>45.6815708433734</v>
      </c>
      <c r="AL39" s="175">
        <v>42.841972361203403</v>
      </c>
      <c r="AM39" s="162"/>
      <c r="AN39" s="176">
        <v>62.627709156626501</v>
      </c>
      <c r="AO39" s="177">
        <v>64.928348915662596</v>
      </c>
      <c r="AP39" s="178">
        <v>63.778029036144503</v>
      </c>
      <c r="AQ39" s="162"/>
      <c r="AR39" s="179">
        <v>48.8244854060083</v>
      </c>
      <c r="AS39" s="145"/>
      <c r="AT39" s="152">
        <v>28.786542056284901</v>
      </c>
      <c r="AU39" s="153">
        <v>31.192216795316099</v>
      </c>
      <c r="AV39" s="153">
        <v>30.352791590546001</v>
      </c>
      <c r="AW39" s="153">
        <v>30.361744391230001</v>
      </c>
      <c r="AX39" s="153">
        <v>33.710019292818501</v>
      </c>
      <c r="AY39" s="154">
        <v>30.963801374910702</v>
      </c>
      <c r="AZ39" s="140"/>
      <c r="BA39" s="155">
        <v>34.697007491186497</v>
      </c>
      <c r="BB39" s="156">
        <v>22.353041504174001</v>
      </c>
      <c r="BC39" s="157">
        <v>28.1176687931159</v>
      </c>
      <c r="BD39" s="140"/>
      <c r="BE39" s="158">
        <v>29.8878732938512</v>
      </c>
      <c r="BF39" s="96"/>
    </row>
    <row r="40" spans="1:70" x14ac:dyDescent="0.25">
      <c r="A40" s="22" t="s">
        <v>84</v>
      </c>
      <c r="B40" s="44" t="str">
        <f t="shared" si="0"/>
        <v>Southern Virginia</v>
      </c>
      <c r="C40" s="10"/>
      <c r="D40" s="27" t="s">
        <v>16</v>
      </c>
      <c r="E40" s="30" t="s">
        <v>17</v>
      </c>
      <c r="F40" s="3"/>
      <c r="G40" s="159">
        <v>35.018636019196698</v>
      </c>
      <c r="H40" s="160">
        <v>46.489199292750598</v>
      </c>
      <c r="I40" s="160">
        <v>49.074513766102498</v>
      </c>
      <c r="J40" s="160">
        <v>49.730568325334602</v>
      </c>
      <c r="K40" s="160">
        <v>46.861379136145402</v>
      </c>
      <c r="L40" s="161">
        <v>45.434859307906002</v>
      </c>
      <c r="M40" s="162"/>
      <c r="N40" s="163">
        <v>61.119712048497</v>
      </c>
      <c r="O40" s="164">
        <v>63.792846678454097</v>
      </c>
      <c r="P40" s="165">
        <v>62.456279363475602</v>
      </c>
      <c r="Q40" s="162"/>
      <c r="R40" s="166">
        <v>50.298122180925901</v>
      </c>
      <c r="S40" s="145"/>
      <c r="T40" s="159">
        <v>35.537792371811001</v>
      </c>
      <c r="U40" s="160">
        <v>48.159075524122201</v>
      </c>
      <c r="V40" s="160">
        <v>50.115842384440498</v>
      </c>
      <c r="W40" s="160">
        <v>49.709330639050201</v>
      </c>
      <c r="X40" s="160">
        <v>48.0009876231371</v>
      </c>
      <c r="Y40" s="161">
        <v>46.304605708512199</v>
      </c>
      <c r="Z40" s="162"/>
      <c r="AA40" s="163">
        <v>63.507562515786802</v>
      </c>
      <c r="AB40" s="164">
        <v>65.823768628441499</v>
      </c>
      <c r="AC40" s="165">
        <v>64.665665572114094</v>
      </c>
      <c r="AD40" s="162"/>
      <c r="AE40" s="166">
        <v>51.550622812398501</v>
      </c>
      <c r="AF40" s="145"/>
      <c r="AG40" s="137">
        <v>-0.81435571123023198</v>
      </c>
      <c r="AH40" s="138">
        <v>3.2394293429818299</v>
      </c>
      <c r="AI40" s="138">
        <v>-4.5686626723064698</v>
      </c>
      <c r="AJ40" s="138">
        <v>-3.4459047458860899</v>
      </c>
      <c r="AK40" s="138">
        <v>-7.1117410282065201</v>
      </c>
      <c r="AL40" s="139">
        <v>-2.78352659559325</v>
      </c>
      <c r="AM40" s="140"/>
      <c r="AN40" s="141">
        <v>3.2508839316933802</v>
      </c>
      <c r="AO40" s="142">
        <v>2.11181434816231</v>
      </c>
      <c r="AP40" s="143">
        <v>2.66799162333254</v>
      </c>
      <c r="AQ40" s="140"/>
      <c r="AR40" s="144">
        <v>-0.89753988671880403</v>
      </c>
      <c r="AS40" s="145"/>
      <c r="AT40" s="159">
        <v>34.078279868653702</v>
      </c>
      <c r="AU40" s="160">
        <v>45.667114801717602</v>
      </c>
      <c r="AV40" s="160">
        <v>48.034993053801401</v>
      </c>
      <c r="AW40" s="160">
        <v>48.077413488254599</v>
      </c>
      <c r="AX40" s="160">
        <v>46.595993306390497</v>
      </c>
      <c r="AY40" s="161">
        <v>44.490758903763499</v>
      </c>
      <c r="AZ40" s="162"/>
      <c r="BA40" s="163">
        <v>56.201683505935797</v>
      </c>
      <c r="BB40" s="164">
        <v>57.849925486233801</v>
      </c>
      <c r="BC40" s="165">
        <v>57.025804496084803</v>
      </c>
      <c r="BD40" s="162"/>
      <c r="BE40" s="166">
        <v>48.072200501569597</v>
      </c>
      <c r="BF40" s="145"/>
      <c r="BG40" s="137">
        <v>6.5351118497626199</v>
      </c>
      <c r="BH40" s="138">
        <v>10.710267693817</v>
      </c>
      <c r="BI40" s="138">
        <v>7.6769857701852198</v>
      </c>
      <c r="BJ40" s="138">
        <v>8.8463837434095094</v>
      </c>
      <c r="BK40" s="138">
        <v>9.9966477161150191</v>
      </c>
      <c r="BL40" s="139">
        <v>8.8439894416921501</v>
      </c>
      <c r="BM40" s="140"/>
      <c r="BN40" s="141">
        <v>15.7530378514363</v>
      </c>
      <c r="BO40" s="142">
        <v>9.9656812602639206</v>
      </c>
      <c r="BP40" s="143">
        <v>12.743390899943501</v>
      </c>
      <c r="BQ40" s="140"/>
      <c r="BR40" s="144">
        <v>10.1350354737393</v>
      </c>
    </row>
    <row r="41" spans="1:70" x14ac:dyDescent="0.25">
      <c r="A41" s="23" t="s">
        <v>85</v>
      </c>
      <c r="B41" s="44" t="str">
        <f t="shared" si="0"/>
        <v>Southwest Virginia - Blue Ridge Highlands</v>
      </c>
      <c r="C41" s="11"/>
      <c r="D41" s="28" t="s">
        <v>16</v>
      </c>
      <c r="E41" s="31" t="s">
        <v>17</v>
      </c>
      <c r="F41" s="12"/>
      <c r="G41" s="167">
        <v>36.310978811906899</v>
      </c>
      <c r="H41" s="162">
        <v>42.310165085142302</v>
      </c>
      <c r="I41" s="162">
        <v>45.667369036786603</v>
      </c>
      <c r="J41" s="162">
        <v>46.338810607045303</v>
      </c>
      <c r="K41" s="162">
        <v>45.441133497985099</v>
      </c>
      <c r="L41" s="168">
        <v>43.213691407773297</v>
      </c>
      <c r="M41" s="162"/>
      <c r="N41" s="169">
        <v>73.918701416872395</v>
      </c>
      <c r="O41" s="170">
        <v>77.628259456648905</v>
      </c>
      <c r="P41" s="171">
        <v>75.773480436760593</v>
      </c>
      <c r="Q41" s="162"/>
      <c r="R41" s="172">
        <v>52.516488273198199</v>
      </c>
      <c r="S41" s="145"/>
      <c r="T41" s="167">
        <v>36.525103340699303</v>
      </c>
      <c r="U41" s="162">
        <v>42.408346548810599</v>
      </c>
      <c r="V41" s="162">
        <v>43.374656180943703</v>
      </c>
      <c r="W41" s="162">
        <v>48.869266865981999</v>
      </c>
      <c r="X41" s="162">
        <v>57.229626933575901</v>
      </c>
      <c r="Y41" s="168">
        <v>45.681399974002296</v>
      </c>
      <c r="Z41" s="162"/>
      <c r="AA41" s="169">
        <v>87.373547380735701</v>
      </c>
      <c r="AB41" s="170">
        <v>81.951346678798899</v>
      </c>
      <c r="AC41" s="171">
        <v>84.662447029767307</v>
      </c>
      <c r="AD41" s="162"/>
      <c r="AE41" s="172">
        <v>56.818841989935102</v>
      </c>
      <c r="AF41" s="145"/>
      <c r="AG41" s="146">
        <v>38.933186429053897</v>
      </c>
      <c r="AH41" s="140">
        <v>28.7993322801575</v>
      </c>
      <c r="AI41" s="140">
        <v>21.210913777501499</v>
      </c>
      <c r="AJ41" s="140">
        <v>27.986403971415701</v>
      </c>
      <c r="AK41" s="140">
        <v>29.081133963310599</v>
      </c>
      <c r="AL41" s="147">
        <v>28.6659515727228</v>
      </c>
      <c r="AM41" s="140"/>
      <c r="AN41" s="148">
        <v>11.212464906369499</v>
      </c>
      <c r="AO41" s="149">
        <v>-9.0161912044407106</v>
      </c>
      <c r="AP41" s="150">
        <v>0.40792692606618702</v>
      </c>
      <c r="AQ41" s="140"/>
      <c r="AR41" s="151">
        <v>14.899490918021501</v>
      </c>
      <c r="AS41" s="145"/>
      <c r="AT41" s="167">
        <v>33.609921682048601</v>
      </c>
      <c r="AU41" s="162">
        <v>40.978336799688002</v>
      </c>
      <c r="AV41" s="162">
        <v>43.097530547250699</v>
      </c>
      <c r="AW41" s="162">
        <v>44.330904718575297</v>
      </c>
      <c r="AX41" s="162">
        <v>47.101188418042298</v>
      </c>
      <c r="AY41" s="168">
        <v>41.823576433120998</v>
      </c>
      <c r="AZ41" s="162"/>
      <c r="BA41" s="169">
        <v>64.717721630053205</v>
      </c>
      <c r="BB41" s="170">
        <v>63.798031002209797</v>
      </c>
      <c r="BC41" s="171">
        <v>64.257876316131501</v>
      </c>
      <c r="BD41" s="162"/>
      <c r="BE41" s="172">
        <v>48.233376399695402</v>
      </c>
      <c r="BF41" s="145"/>
      <c r="BG41" s="146">
        <v>42.970185170682001</v>
      </c>
      <c r="BH41" s="140">
        <v>36.020573245915898</v>
      </c>
      <c r="BI41" s="140">
        <v>32.603053740416399</v>
      </c>
      <c r="BJ41" s="140">
        <v>30.939996683112199</v>
      </c>
      <c r="BK41" s="140">
        <v>28.388470255749201</v>
      </c>
      <c r="BL41" s="147">
        <v>33.469476705217403</v>
      </c>
      <c r="BM41" s="140"/>
      <c r="BN41" s="148">
        <v>20.744908125696501</v>
      </c>
      <c r="BO41" s="149">
        <v>10.830251091337701</v>
      </c>
      <c r="BP41" s="150">
        <v>15.6107582822015</v>
      </c>
      <c r="BQ41" s="140"/>
      <c r="BR41" s="151">
        <v>26.0575428113115</v>
      </c>
    </row>
    <row r="42" spans="1:70" x14ac:dyDescent="0.25">
      <c r="A42" s="24" t="s">
        <v>86</v>
      </c>
      <c r="B42" s="44" t="str">
        <f t="shared" si="0"/>
        <v>Southwest Virginia - Heart of Appalachia</v>
      </c>
      <c r="C42" s="12"/>
      <c r="D42" s="28" t="s">
        <v>16</v>
      </c>
      <c r="E42" s="31" t="s">
        <v>17</v>
      </c>
      <c r="F42" s="12"/>
      <c r="G42" s="167">
        <v>26.171775766016701</v>
      </c>
      <c r="H42" s="162">
        <v>45.4180222841225</v>
      </c>
      <c r="I42" s="162">
        <v>48.701901114206102</v>
      </c>
      <c r="J42" s="162">
        <v>47.6320543175487</v>
      </c>
      <c r="K42" s="162">
        <v>42.2271518105849</v>
      </c>
      <c r="L42" s="168">
        <v>42.030181058495799</v>
      </c>
      <c r="M42" s="162"/>
      <c r="N42" s="169">
        <v>53.904275766016703</v>
      </c>
      <c r="O42" s="170">
        <v>48.739380222841199</v>
      </c>
      <c r="P42" s="171">
        <v>51.321827994428901</v>
      </c>
      <c r="Q42" s="162"/>
      <c r="R42" s="172">
        <v>44.684937325905203</v>
      </c>
      <c r="S42" s="145"/>
      <c r="T42" s="167">
        <v>29.650933147632301</v>
      </c>
      <c r="U42" s="162">
        <v>44.518704735375998</v>
      </c>
      <c r="V42" s="162">
        <v>49.853224233983198</v>
      </c>
      <c r="W42" s="162">
        <v>46.7633774373259</v>
      </c>
      <c r="X42" s="162">
        <v>43.411149025069598</v>
      </c>
      <c r="Y42" s="168">
        <v>42.8394777158774</v>
      </c>
      <c r="Z42" s="162"/>
      <c r="AA42" s="169">
        <v>52.1146100278551</v>
      </c>
      <c r="AB42" s="170">
        <v>50.687987465181003</v>
      </c>
      <c r="AC42" s="171">
        <v>51.401298746518101</v>
      </c>
      <c r="AD42" s="162"/>
      <c r="AE42" s="172">
        <v>45.285712296060403</v>
      </c>
      <c r="AF42" s="145"/>
      <c r="AG42" s="146">
        <v>-7.2977226743896102</v>
      </c>
      <c r="AH42" s="140">
        <v>21.3741784124019</v>
      </c>
      <c r="AI42" s="140">
        <v>27.525609605334299</v>
      </c>
      <c r="AJ42" s="140">
        <v>20.960341264455899</v>
      </c>
      <c r="AK42" s="140">
        <v>15.629869622791</v>
      </c>
      <c r="AL42" s="147">
        <v>16.436927790033</v>
      </c>
      <c r="AM42" s="140"/>
      <c r="AN42" s="148">
        <v>-2.5883981697652998</v>
      </c>
      <c r="AO42" s="149">
        <v>-16.1557811635357</v>
      </c>
      <c r="AP42" s="150">
        <v>-9.7861541579105698</v>
      </c>
      <c r="AQ42" s="140"/>
      <c r="AR42" s="151">
        <v>6.4064138377805797</v>
      </c>
      <c r="AS42" s="145"/>
      <c r="AT42" s="167">
        <v>26.380161908077898</v>
      </c>
      <c r="AU42" s="162">
        <v>41.1396361420612</v>
      </c>
      <c r="AV42" s="162">
        <v>44.803758704735301</v>
      </c>
      <c r="AW42" s="162">
        <v>42.975194986072403</v>
      </c>
      <c r="AX42" s="162">
        <v>40.341377089136401</v>
      </c>
      <c r="AY42" s="168">
        <v>39.128025766016698</v>
      </c>
      <c r="AZ42" s="162"/>
      <c r="BA42" s="169">
        <v>45.451103760445598</v>
      </c>
      <c r="BB42" s="170">
        <v>43.768812674094697</v>
      </c>
      <c r="BC42" s="171">
        <v>44.609958217270098</v>
      </c>
      <c r="BD42" s="162"/>
      <c r="BE42" s="172">
        <v>40.694292180660497</v>
      </c>
      <c r="BF42" s="145"/>
      <c r="BG42" s="146">
        <v>8.2510311261725207</v>
      </c>
      <c r="BH42" s="140">
        <v>25.3418939877748</v>
      </c>
      <c r="BI42" s="140">
        <v>29.647049494863001</v>
      </c>
      <c r="BJ42" s="140">
        <v>23.702081511436401</v>
      </c>
      <c r="BK42" s="140">
        <v>26.243742998516201</v>
      </c>
      <c r="BL42" s="147">
        <v>23.474592710774999</v>
      </c>
      <c r="BM42" s="140"/>
      <c r="BN42" s="148">
        <v>13.157610608188101</v>
      </c>
      <c r="BO42" s="149">
        <v>-2.2335989870574502</v>
      </c>
      <c r="BP42" s="150">
        <v>5.0449855729973203</v>
      </c>
      <c r="BQ42" s="140"/>
      <c r="BR42" s="151">
        <v>17.0430289810086</v>
      </c>
    </row>
    <row r="43" spans="1:70" x14ac:dyDescent="0.25">
      <c r="A43" s="26" t="s">
        <v>87</v>
      </c>
      <c r="B43" s="44" t="str">
        <f t="shared" si="0"/>
        <v>Virginia Mountains</v>
      </c>
      <c r="C43" s="12"/>
      <c r="D43" s="29" t="s">
        <v>16</v>
      </c>
      <c r="E43" s="32" t="s">
        <v>17</v>
      </c>
      <c r="F43" s="12"/>
      <c r="G43" s="173">
        <v>34.3586453967824</v>
      </c>
      <c r="H43" s="174">
        <v>45.585311612816</v>
      </c>
      <c r="I43" s="174">
        <v>47.595333243206703</v>
      </c>
      <c r="J43" s="174">
        <v>47.485576585102002</v>
      </c>
      <c r="K43" s="174">
        <v>46.924696498580502</v>
      </c>
      <c r="L43" s="175">
        <v>44.389912667297502</v>
      </c>
      <c r="M43" s="162"/>
      <c r="N43" s="176">
        <v>63.683942138704801</v>
      </c>
      <c r="O43" s="177">
        <v>66.763528457482707</v>
      </c>
      <c r="P43" s="178">
        <v>65.2237352980938</v>
      </c>
      <c r="Q43" s="162"/>
      <c r="R43" s="179">
        <v>50.342433418953597</v>
      </c>
      <c r="S43" s="145"/>
      <c r="T43" s="173">
        <v>35.8485629309179</v>
      </c>
      <c r="U43" s="174">
        <v>47.111345139921497</v>
      </c>
      <c r="V43" s="174">
        <v>50.500816547248803</v>
      </c>
      <c r="W43" s="174">
        <v>50.720766526970301</v>
      </c>
      <c r="X43" s="174">
        <v>55.537023117479997</v>
      </c>
      <c r="Y43" s="175">
        <v>47.943702852507698</v>
      </c>
      <c r="Z43" s="162"/>
      <c r="AA43" s="176">
        <v>70.521572259023898</v>
      </c>
      <c r="AB43" s="177">
        <v>72.863924564012393</v>
      </c>
      <c r="AC43" s="178">
        <v>71.692748411518096</v>
      </c>
      <c r="AD43" s="162"/>
      <c r="AE43" s="179">
        <v>54.729144440796397</v>
      </c>
      <c r="AF43" s="145"/>
      <c r="AG43" s="152">
        <v>37.442672895351798</v>
      </c>
      <c r="AH43" s="153">
        <v>42.151998643044699</v>
      </c>
      <c r="AI43" s="153">
        <v>38.750965383238999</v>
      </c>
      <c r="AJ43" s="153">
        <v>37.783887716455901</v>
      </c>
      <c r="AK43" s="153">
        <v>59.6247339651038</v>
      </c>
      <c r="AL43" s="154">
        <v>43.350981282491098</v>
      </c>
      <c r="AM43" s="140"/>
      <c r="AN43" s="155">
        <v>52.2941746556547</v>
      </c>
      <c r="AO43" s="156">
        <v>40.129762558821596</v>
      </c>
      <c r="AP43" s="157">
        <v>45.859837733034801</v>
      </c>
      <c r="AQ43" s="140"/>
      <c r="AR43" s="158">
        <v>44.279806858511101</v>
      </c>
      <c r="AS43" s="145"/>
      <c r="AT43" s="173">
        <v>33.374725564418</v>
      </c>
      <c r="AU43" s="174">
        <v>44.165511355955097</v>
      </c>
      <c r="AV43" s="174">
        <v>47.159251047722002</v>
      </c>
      <c r="AW43" s="174">
        <v>47.976971407327198</v>
      </c>
      <c r="AX43" s="174">
        <v>48.156567865350802</v>
      </c>
      <c r="AY43" s="175">
        <v>44.166605448154598</v>
      </c>
      <c r="AZ43" s="162"/>
      <c r="BA43" s="176">
        <v>67.557226916317404</v>
      </c>
      <c r="BB43" s="177">
        <v>68.261998445315598</v>
      </c>
      <c r="BC43" s="178">
        <v>67.909612680816494</v>
      </c>
      <c r="BD43" s="162"/>
      <c r="BE43" s="179">
        <v>50.950321800343701</v>
      </c>
      <c r="BF43" s="145"/>
      <c r="BG43" s="152">
        <v>43.643002847955302</v>
      </c>
      <c r="BH43" s="153">
        <v>43.078580209214699</v>
      </c>
      <c r="BI43" s="153">
        <v>37.905890909326097</v>
      </c>
      <c r="BJ43" s="153">
        <v>38.955256445814399</v>
      </c>
      <c r="BK43" s="153">
        <v>49.6780253960344</v>
      </c>
      <c r="BL43" s="154">
        <v>42.473329381877498</v>
      </c>
      <c r="BM43" s="140"/>
      <c r="BN43" s="155">
        <v>50.610134862828197</v>
      </c>
      <c r="BO43" s="156">
        <v>37.930054056214701</v>
      </c>
      <c r="BP43" s="157">
        <v>43.958649671381103</v>
      </c>
      <c r="BQ43" s="140"/>
      <c r="BR43" s="158">
        <v>43.0353366986213</v>
      </c>
    </row>
  </sheetData>
  <sheetProtection algorithmName="SHA-512" hashValue="jCapMxsKHplkrexWNkH9VwSsKL4J4PhdSY9rFNT4+XlzdOyvR88d4hRHh3vz/aHGH7uyvHki2mWAKm7K1iac4Q==" saltValue="beV1awJJbMUecVIt+CUm6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102</v>
      </c>
      <c r="D1" s="180"/>
      <c r="E1" s="180"/>
      <c r="F1" s="180"/>
      <c r="G1" s="180"/>
      <c r="H1" s="180"/>
      <c r="I1" s="180"/>
      <c r="J1" s="180"/>
      <c r="K1" s="180"/>
      <c r="L1" s="180"/>
      <c r="M1" s="180"/>
      <c r="N1" s="180"/>
      <c r="O1" s="180"/>
      <c r="P1" s="180"/>
      <c r="Q1" s="180"/>
      <c r="R1" s="180"/>
      <c r="S1" s="180"/>
      <c r="T1" s="180"/>
      <c r="U1" s="180"/>
      <c r="V1" s="180"/>
      <c r="W1" s="180"/>
      <c r="X1" s="180"/>
      <c r="Y1" s="181"/>
      <c r="Z1" s="181"/>
      <c r="AA1" s="181"/>
      <c r="AB1" s="181"/>
      <c r="AC1" s="181"/>
      <c r="AD1" s="181"/>
      <c r="AE1" s="181"/>
      <c r="AF1" s="181"/>
      <c r="AG1" s="181"/>
      <c r="AH1" s="181"/>
      <c r="AI1" s="181"/>
      <c r="AJ1" s="181"/>
      <c r="AK1" s="181"/>
      <c r="AL1" s="181"/>
    </row>
    <row r="2" spans="1:50" ht="15" customHeight="1" x14ac:dyDescent="0.25">
      <c r="A2" s="180"/>
      <c r="B2" s="97" t="s">
        <v>120</v>
      </c>
      <c r="C2" s="180"/>
      <c r="D2" s="180"/>
      <c r="E2" s="180"/>
      <c r="F2" s="180"/>
      <c r="G2" s="180"/>
      <c r="H2" s="180"/>
      <c r="I2" s="180"/>
      <c r="J2" s="180"/>
      <c r="K2" s="180"/>
      <c r="L2" s="180"/>
      <c r="M2" s="180"/>
      <c r="N2" s="180"/>
      <c r="O2" s="180"/>
      <c r="P2" s="180"/>
      <c r="Q2" s="180"/>
      <c r="R2" s="180"/>
      <c r="S2" s="180"/>
      <c r="T2" s="180"/>
      <c r="U2" s="180"/>
      <c r="V2" s="180"/>
      <c r="W2" s="180"/>
      <c r="X2" s="180"/>
      <c r="Y2" s="181"/>
      <c r="Z2" s="181"/>
      <c r="AA2" s="181"/>
      <c r="AB2" s="181"/>
      <c r="AC2" s="181"/>
      <c r="AD2" s="181"/>
      <c r="AE2" s="181"/>
      <c r="AF2" s="181"/>
      <c r="AG2" s="181"/>
      <c r="AH2" s="181"/>
      <c r="AI2" s="181"/>
      <c r="AJ2" s="181"/>
      <c r="AK2" s="181"/>
      <c r="AL2" s="181"/>
    </row>
    <row r="3" spans="1:50" x14ac:dyDescent="0.25">
      <c r="A3" s="180"/>
      <c r="B3" s="180"/>
      <c r="C3" s="180"/>
      <c r="D3" s="180"/>
      <c r="E3" s="180"/>
      <c r="F3" s="180"/>
      <c r="G3" s="180"/>
      <c r="H3" s="180"/>
      <c r="I3" s="180"/>
      <c r="J3" s="180"/>
      <c r="K3" s="180"/>
      <c r="L3" s="180"/>
      <c r="M3" s="180"/>
      <c r="N3" s="180"/>
      <c r="O3" s="180"/>
      <c r="P3" s="180"/>
      <c r="Q3" s="180"/>
      <c r="R3" s="180"/>
      <c r="S3" s="180"/>
      <c r="T3" s="180"/>
      <c r="U3" s="180"/>
      <c r="V3" s="180"/>
      <c r="W3" s="180"/>
      <c r="X3" s="180"/>
      <c r="Y3" s="181"/>
      <c r="Z3" s="181"/>
      <c r="AA3" s="181"/>
      <c r="AB3" s="181"/>
      <c r="AC3" s="181"/>
      <c r="AD3" s="181"/>
      <c r="AE3" s="181"/>
      <c r="AF3" s="181"/>
      <c r="AG3" s="181"/>
      <c r="AH3" s="181"/>
      <c r="AI3" s="181"/>
      <c r="AJ3" s="181"/>
      <c r="AK3" s="181"/>
      <c r="AL3" s="181"/>
    </row>
    <row r="4" spans="1:50" x14ac:dyDescent="0.25">
      <c r="A4" s="180"/>
      <c r="B4" s="180"/>
      <c r="C4" s="180"/>
      <c r="D4" s="180"/>
      <c r="E4" s="180"/>
      <c r="F4" s="180"/>
      <c r="G4" s="180"/>
      <c r="H4" s="180"/>
      <c r="I4" s="180"/>
      <c r="J4" s="180"/>
      <c r="K4" s="180"/>
      <c r="L4" s="180"/>
      <c r="M4" s="180"/>
      <c r="N4" s="180"/>
      <c r="O4" s="180"/>
      <c r="P4" s="180"/>
      <c r="Q4" s="180"/>
      <c r="R4" s="180"/>
      <c r="S4" s="180"/>
      <c r="T4" s="180"/>
      <c r="U4" s="180"/>
      <c r="V4" s="180"/>
      <c r="W4" s="180"/>
      <c r="X4" s="180"/>
      <c r="Y4" s="181"/>
      <c r="Z4" s="181"/>
      <c r="AA4" s="181"/>
      <c r="AB4" s="181"/>
      <c r="AC4" s="181"/>
      <c r="AD4" s="181"/>
      <c r="AE4" s="181"/>
      <c r="AF4" s="181"/>
      <c r="AG4" s="181"/>
      <c r="AH4" s="181"/>
      <c r="AI4" s="181"/>
      <c r="AJ4" s="181"/>
      <c r="AK4" s="181"/>
      <c r="AL4" s="181"/>
    </row>
    <row r="5" spans="1:50" x14ac:dyDescent="0.25">
      <c r="A5" s="180"/>
      <c r="B5" s="180"/>
      <c r="C5" s="180"/>
      <c r="D5" s="180"/>
      <c r="E5" s="180"/>
      <c r="F5" s="180"/>
      <c r="G5" s="180"/>
      <c r="H5" s="180"/>
      <c r="I5" s="180"/>
      <c r="J5" s="180"/>
      <c r="K5" s="180"/>
      <c r="L5" s="180"/>
      <c r="M5" s="180"/>
      <c r="N5" s="180"/>
      <c r="O5" s="180"/>
      <c r="P5" s="180"/>
      <c r="Q5" s="180"/>
      <c r="R5" s="180"/>
      <c r="S5" s="180"/>
      <c r="T5" s="180"/>
      <c r="U5" s="180"/>
      <c r="V5" s="180"/>
      <c r="W5" s="180"/>
      <c r="X5" s="180"/>
      <c r="Y5" s="181"/>
      <c r="Z5" s="181"/>
      <c r="AA5" s="181"/>
      <c r="AB5" s="181"/>
      <c r="AC5" s="181"/>
      <c r="AD5" s="181"/>
      <c r="AE5" s="181"/>
      <c r="AF5" s="181"/>
      <c r="AG5" s="181"/>
      <c r="AH5" s="181"/>
      <c r="AI5" s="181"/>
      <c r="AJ5" s="181"/>
      <c r="AK5" s="181"/>
      <c r="AL5" s="181"/>
    </row>
    <row r="6" spans="1:50" x14ac:dyDescent="0.25">
      <c r="A6" s="180"/>
      <c r="B6" s="180"/>
      <c r="C6" s="180"/>
      <c r="D6" s="180"/>
      <c r="E6" s="180"/>
      <c r="F6" s="180"/>
      <c r="G6" s="180"/>
      <c r="H6" s="180"/>
      <c r="I6" s="180"/>
      <c r="J6" s="180"/>
      <c r="K6" s="180"/>
      <c r="L6" s="180"/>
      <c r="M6" s="180"/>
      <c r="N6" s="180"/>
      <c r="O6" s="180"/>
      <c r="P6" s="180"/>
      <c r="Q6" s="180"/>
      <c r="R6" s="180"/>
      <c r="S6" s="180"/>
      <c r="T6" s="180"/>
      <c r="U6" s="180"/>
      <c r="V6" s="180"/>
      <c r="W6" s="180"/>
      <c r="X6" s="180"/>
      <c r="Y6" s="181"/>
      <c r="Z6" s="181"/>
      <c r="AA6" s="181"/>
      <c r="AB6" s="181"/>
      <c r="AC6" s="181"/>
      <c r="AD6" s="181"/>
      <c r="AE6" s="181"/>
      <c r="AF6" s="181"/>
      <c r="AG6" s="181"/>
      <c r="AH6" s="181"/>
      <c r="AI6" s="181"/>
      <c r="AJ6" s="181"/>
      <c r="AK6" s="181"/>
      <c r="AL6" s="181"/>
    </row>
    <row r="7" spans="1:50" x14ac:dyDescent="0.25">
      <c r="A7" s="180"/>
      <c r="B7" s="180"/>
      <c r="C7" s="180"/>
      <c r="D7" s="180"/>
      <c r="E7" s="180"/>
      <c r="F7" s="180"/>
      <c r="G7" s="180"/>
      <c r="H7" s="180"/>
      <c r="I7" s="180"/>
      <c r="J7" s="180"/>
      <c r="K7" s="180"/>
      <c r="L7" s="180"/>
      <c r="M7" s="180"/>
      <c r="N7" s="180"/>
      <c r="O7" s="180"/>
      <c r="P7" s="180"/>
      <c r="Q7" s="180"/>
      <c r="R7" s="180"/>
      <c r="S7" s="180"/>
      <c r="T7" s="180"/>
      <c r="U7" s="180"/>
      <c r="V7" s="180"/>
      <c r="W7" s="180"/>
      <c r="X7" s="180"/>
      <c r="Y7" s="181"/>
      <c r="Z7" s="181"/>
      <c r="AA7" s="181"/>
      <c r="AB7" s="181"/>
      <c r="AC7" s="181"/>
      <c r="AD7" s="181"/>
      <c r="AE7" s="181"/>
      <c r="AF7" s="181"/>
      <c r="AG7" s="181"/>
      <c r="AH7" s="181"/>
      <c r="AI7" s="181"/>
      <c r="AJ7" s="181"/>
      <c r="AK7" s="181"/>
      <c r="AL7" s="181"/>
    </row>
    <row r="8" spans="1:50" ht="18" customHeight="1" x14ac:dyDescent="0.3">
      <c r="A8" s="102"/>
      <c r="B8" s="180"/>
      <c r="C8" s="180"/>
      <c r="D8" s="212">
        <v>2022</v>
      </c>
      <c r="E8" s="212"/>
      <c r="F8" s="212"/>
      <c r="G8" s="212"/>
      <c r="H8" s="212"/>
      <c r="I8" s="212"/>
      <c r="J8" s="212"/>
      <c r="K8" s="102"/>
      <c r="L8" s="102"/>
      <c r="M8" s="102"/>
      <c r="N8" s="102"/>
      <c r="O8" s="180"/>
      <c r="P8" s="212">
        <v>2021</v>
      </c>
      <c r="Q8" s="212"/>
      <c r="R8" s="212"/>
      <c r="S8" s="212"/>
      <c r="T8" s="212"/>
      <c r="U8" s="212"/>
      <c r="V8" s="212"/>
      <c r="W8" s="102"/>
      <c r="X8" s="102"/>
      <c r="Y8" s="181"/>
      <c r="Z8" s="181"/>
      <c r="AA8" s="181"/>
      <c r="AB8" s="181"/>
      <c r="AC8" s="181"/>
      <c r="AD8" s="181"/>
      <c r="AE8" s="181"/>
      <c r="AF8" s="181"/>
      <c r="AG8" s="181"/>
      <c r="AH8" s="181"/>
      <c r="AI8" s="181"/>
      <c r="AJ8" s="181"/>
      <c r="AK8" s="181"/>
      <c r="AL8" s="181"/>
    </row>
    <row r="9" spans="1:50" ht="15.75" customHeight="1" x14ac:dyDescent="0.3">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2"/>
      <c r="B10" s="180"/>
      <c r="C10" s="108" t="s">
        <v>110</v>
      </c>
      <c r="D10" s="109">
        <v>27</v>
      </c>
      <c r="E10" s="110">
        <v>28</v>
      </c>
      <c r="F10" s="110">
        <v>1</v>
      </c>
      <c r="G10" s="110">
        <v>2</v>
      </c>
      <c r="H10" s="110">
        <v>3</v>
      </c>
      <c r="I10" s="110">
        <v>4</v>
      </c>
      <c r="J10" s="111">
        <v>5</v>
      </c>
      <c r="K10" s="182"/>
      <c r="L10" s="182"/>
      <c r="M10" s="213" t="s">
        <v>105</v>
      </c>
      <c r="N10" s="214"/>
      <c r="O10" s="108" t="s">
        <v>110</v>
      </c>
      <c r="P10" s="109">
        <v>28</v>
      </c>
      <c r="Q10" s="110">
        <v>1</v>
      </c>
      <c r="R10" s="110">
        <v>2</v>
      </c>
      <c r="S10" s="110">
        <v>3</v>
      </c>
      <c r="T10" s="110">
        <v>4</v>
      </c>
      <c r="U10" s="110">
        <v>5</v>
      </c>
      <c r="V10" s="111">
        <v>6</v>
      </c>
      <c r="W10" s="182"/>
      <c r="X10" s="182"/>
      <c r="Y10" s="181"/>
      <c r="Z10" s="181"/>
      <c r="AA10" s="181"/>
      <c r="AB10" s="181"/>
      <c r="AC10" s="181"/>
      <c r="AD10" s="181"/>
      <c r="AE10" s="181"/>
      <c r="AF10" s="181"/>
      <c r="AG10" s="181"/>
      <c r="AH10" s="181"/>
      <c r="AI10" s="181"/>
      <c r="AJ10" s="181"/>
      <c r="AK10" s="181"/>
      <c r="AL10" s="181"/>
    </row>
    <row r="11" spans="1:50" ht="20.100000000000001" customHeight="1" x14ac:dyDescent="0.25">
      <c r="A11" s="182"/>
      <c r="B11" s="180"/>
      <c r="C11" s="108" t="s">
        <v>111</v>
      </c>
      <c r="D11" s="112">
        <v>6</v>
      </c>
      <c r="E11" s="113">
        <v>7</v>
      </c>
      <c r="F11" s="113">
        <v>8</v>
      </c>
      <c r="G11" s="113">
        <v>9</v>
      </c>
      <c r="H11" s="113">
        <v>10</v>
      </c>
      <c r="I11" s="113">
        <v>11</v>
      </c>
      <c r="J11" s="114">
        <v>12</v>
      </c>
      <c r="K11" s="182"/>
      <c r="L11" s="182"/>
      <c r="M11" s="213" t="s">
        <v>105</v>
      </c>
      <c r="N11" s="214"/>
      <c r="O11" s="108" t="s">
        <v>111</v>
      </c>
      <c r="P11" s="112">
        <v>7</v>
      </c>
      <c r="Q11" s="113">
        <v>8</v>
      </c>
      <c r="R11" s="113">
        <v>9</v>
      </c>
      <c r="S11" s="113">
        <v>10</v>
      </c>
      <c r="T11" s="113">
        <v>11</v>
      </c>
      <c r="U11" s="113">
        <v>12</v>
      </c>
      <c r="V11" s="114">
        <v>13</v>
      </c>
      <c r="W11" s="182"/>
      <c r="X11" s="182"/>
      <c r="Y11" s="181"/>
      <c r="Z11" s="181"/>
      <c r="AA11" s="181"/>
      <c r="AB11" s="181"/>
      <c r="AC11" s="181"/>
      <c r="AD11" s="181"/>
      <c r="AE11" s="181"/>
      <c r="AF11" s="181"/>
      <c r="AG11" s="181"/>
      <c r="AH11" s="181"/>
      <c r="AI11" s="181"/>
      <c r="AJ11" s="181"/>
      <c r="AK11" s="181"/>
      <c r="AL11" s="181"/>
    </row>
    <row r="12" spans="1:50" ht="20.100000000000001" customHeight="1" x14ac:dyDescent="0.25">
      <c r="A12" s="182"/>
      <c r="B12" s="180"/>
      <c r="C12" s="108" t="s">
        <v>111</v>
      </c>
      <c r="D12" s="115">
        <v>13</v>
      </c>
      <c r="E12" s="116">
        <v>14</v>
      </c>
      <c r="F12" s="116">
        <v>15</v>
      </c>
      <c r="G12" s="116">
        <v>16</v>
      </c>
      <c r="H12" s="116">
        <v>17</v>
      </c>
      <c r="I12" s="116">
        <v>18</v>
      </c>
      <c r="J12" s="117">
        <v>19</v>
      </c>
      <c r="K12" s="182"/>
      <c r="L12" s="182"/>
      <c r="M12" s="213" t="s">
        <v>105</v>
      </c>
      <c r="N12" s="214"/>
      <c r="O12" s="108" t="s">
        <v>111</v>
      </c>
      <c r="P12" s="115">
        <v>14</v>
      </c>
      <c r="Q12" s="116">
        <v>15</v>
      </c>
      <c r="R12" s="116">
        <v>16</v>
      </c>
      <c r="S12" s="116">
        <v>17</v>
      </c>
      <c r="T12" s="116">
        <v>18</v>
      </c>
      <c r="U12" s="116">
        <v>19</v>
      </c>
      <c r="V12" s="117">
        <v>20</v>
      </c>
      <c r="W12" s="182"/>
      <c r="X12" s="182"/>
      <c r="Y12" s="181"/>
      <c r="Z12" s="181"/>
      <c r="AA12" s="181"/>
      <c r="AB12" s="181"/>
      <c r="AC12" s="181"/>
      <c r="AD12" s="181"/>
      <c r="AE12" s="181"/>
      <c r="AF12" s="181"/>
      <c r="AG12" s="181"/>
      <c r="AH12" s="181"/>
      <c r="AI12" s="181"/>
      <c r="AJ12" s="181"/>
      <c r="AK12" s="181"/>
      <c r="AL12" s="181"/>
    </row>
    <row r="13" spans="1:50" ht="20.100000000000001" customHeight="1" x14ac:dyDescent="0.25">
      <c r="A13" s="182"/>
      <c r="B13" s="180"/>
      <c r="C13" s="108" t="s">
        <v>111</v>
      </c>
      <c r="D13" s="118">
        <v>20</v>
      </c>
      <c r="E13" s="119">
        <v>21</v>
      </c>
      <c r="F13" s="119">
        <v>22</v>
      </c>
      <c r="G13" s="119">
        <v>23</v>
      </c>
      <c r="H13" s="119">
        <v>24</v>
      </c>
      <c r="I13" s="119">
        <v>25</v>
      </c>
      <c r="J13" s="120">
        <v>26</v>
      </c>
      <c r="K13" s="182"/>
      <c r="L13" s="182"/>
      <c r="M13" s="213" t="s">
        <v>105</v>
      </c>
      <c r="N13" s="214"/>
      <c r="O13" s="108" t="s">
        <v>111</v>
      </c>
      <c r="P13" s="118">
        <v>21</v>
      </c>
      <c r="Q13" s="119">
        <v>22</v>
      </c>
      <c r="R13" s="119">
        <v>23</v>
      </c>
      <c r="S13" s="119">
        <v>24</v>
      </c>
      <c r="T13" s="119">
        <v>25</v>
      </c>
      <c r="U13" s="119">
        <v>26</v>
      </c>
      <c r="V13" s="120">
        <v>27</v>
      </c>
      <c r="W13" s="182"/>
      <c r="X13" s="182"/>
      <c r="Y13" s="181"/>
      <c r="Z13" s="181"/>
      <c r="AA13" s="181"/>
      <c r="AB13" s="181"/>
      <c r="AC13" s="181"/>
      <c r="AD13" s="181"/>
      <c r="AE13" s="181"/>
      <c r="AF13" s="181"/>
      <c r="AG13" s="181"/>
      <c r="AH13" s="181"/>
      <c r="AI13" s="181"/>
      <c r="AJ13" s="181"/>
      <c r="AK13" s="181"/>
      <c r="AL13" s="181"/>
    </row>
    <row r="14" spans="1:50" ht="20.100000000000001" customHeight="1" x14ac:dyDescent="0.25">
      <c r="A14" s="182"/>
      <c r="B14" s="180"/>
      <c r="C14" s="108" t="s">
        <v>115</v>
      </c>
      <c r="D14" s="121">
        <v>27</v>
      </c>
      <c r="E14" s="122">
        <v>28</v>
      </c>
      <c r="F14" s="122">
        <v>29</v>
      </c>
      <c r="G14" s="122">
        <v>30</v>
      </c>
      <c r="H14" s="122">
        <v>31</v>
      </c>
      <c r="I14" s="122">
        <v>1</v>
      </c>
      <c r="J14" s="123">
        <v>2</v>
      </c>
      <c r="K14" s="182"/>
      <c r="L14" s="182"/>
      <c r="M14" s="213" t="s">
        <v>105</v>
      </c>
      <c r="N14" s="214"/>
      <c r="O14" s="108" t="s">
        <v>115</v>
      </c>
      <c r="P14" s="121">
        <v>28</v>
      </c>
      <c r="Q14" s="122">
        <v>29</v>
      </c>
      <c r="R14" s="122">
        <v>30</v>
      </c>
      <c r="S14" s="122">
        <v>31</v>
      </c>
      <c r="T14" s="122">
        <v>1</v>
      </c>
      <c r="U14" s="122">
        <v>2</v>
      </c>
      <c r="V14" s="123">
        <v>3</v>
      </c>
      <c r="W14" s="182"/>
      <c r="X14" s="182"/>
      <c r="Y14" s="181"/>
      <c r="Z14" s="181"/>
      <c r="AA14" s="181"/>
      <c r="AB14" s="181"/>
      <c r="AC14" s="181"/>
      <c r="AD14" s="181"/>
      <c r="AE14" s="181"/>
      <c r="AF14" s="181"/>
      <c r="AG14" s="181"/>
      <c r="AH14" s="181"/>
      <c r="AI14" s="181"/>
      <c r="AJ14" s="181"/>
      <c r="AK14" s="181"/>
      <c r="AL14" s="181"/>
    </row>
    <row r="15" spans="1:50" ht="20.100000000000001" customHeight="1" x14ac:dyDescent="0.25">
      <c r="A15" s="182"/>
      <c r="B15" s="180"/>
      <c r="C15" s="108" t="s">
        <v>121</v>
      </c>
      <c r="D15" s="124">
        <v>3</v>
      </c>
      <c r="E15" s="125">
        <v>4</v>
      </c>
      <c r="F15" s="125">
        <v>5</v>
      </c>
      <c r="G15" s="125">
        <v>6</v>
      </c>
      <c r="H15" s="125">
        <v>7</v>
      </c>
      <c r="I15" s="125">
        <v>8</v>
      </c>
      <c r="J15" s="126">
        <v>9</v>
      </c>
      <c r="K15" s="182"/>
      <c r="L15" s="182"/>
      <c r="M15" s="213" t="s">
        <v>105</v>
      </c>
      <c r="N15" s="214"/>
      <c r="O15" s="108" t="s">
        <v>121</v>
      </c>
      <c r="P15" s="124">
        <v>4</v>
      </c>
      <c r="Q15" s="125">
        <v>5</v>
      </c>
      <c r="R15" s="125">
        <v>6</v>
      </c>
      <c r="S15" s="125">
        <v>7</v>
      </c>
      <c r="T15" s="125">
        <v>8</v>
      </c>
      <c r="U15" s="125">
        <v>9</v>
      </c>
      <c r="V15" s="126">
        <v>10</v>
      </c>
      <c r="W15" s="182"/>
      <c r="X15" s="182"/>
      <c r="Y15" s="181"/>
      <c r="Z15" s="181"/>
      <c r="AA15" s="181"/>
      <c r="AB15" s="181"/>
      <c r="AC15" s="181"/>
      <c r="AD15" s="181"/>
      <c r="AE15" s="181"/>
      <c r="AF15" s="181"/>
      <c r="AG15" s="181"/>
      <c r="AH15" s="181"/>
      <c r="AI15" s="181"/>
      <c r="AJ15" s="181"/>
      <c r="AK15" s="181"/>
      <c r="AL15" s="181"/>
    </row>
    <row r="16" spans="1:50" x14ac:dyDescent="0.25">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1"/>
      <c r="Z16" s="181"/>
      <c r="AA16" s="181"/>
      <c r="AB16" s="181"/>
      <c r="AC16" s="181"/>
      <c r="AD16" s="181"/>
      <c r="AE16" s="181"/>
      <c r="AF16" s="181"/>
      <c r="AG16" s="181"/>
      <c r="AH16" s="181"/>
      <c r="AI16" s="181"/>
      <c r="AJ16" s="181"/>
      <c r="AK16" s="181"/>
      <c r="AL16" s="181"/>
    </row>
    <row r="17" spans="1:50" x14ac:dyDescent="0.25">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1"/>
      <c r="Z17" s="181"/>
      <c r="AA17" s="181"/>
      <c r="AB17" s="181"/>
      <c r="AC17" s="181"/>
      <c r="AD17" s="181"/>
      <c r="AE17" s="181"/>
      <c r="AF17" s="181"/>
      <c r="AG17" s="181"/>
      <c r="AH17" s="181"/>
      <c r="AI17" s="181"/>
      <c r="AJ17" s="181"/>
      <c r="AK17" s="181"/>
      <c r="AL17" s="181"/>
    </row>
    <row r="18" spans="1:50" x14ac:dyDescent="0.25">
      <c r="A18" s="180"/>
      <c r="B18" s="180"/>
      <c r="C18" s="180"/>
      <c r="D18" s="215" t="s">
        <v>106</v>
      </c>
      <c r="E18" s="215"/>
      <c r="F18" s="215"/>
      <c r="G18" s="215"/>
      <c r="H18" s="215"/>
      <c r="I18" s="215"/>
      <c r="J18" s="215"/>
      <c r="K18" s="180"/>
      <c r="L18" s="180"/>
      <c r="M18" s="180"/>
      <c r="N18" s="180"/>
      <c r="O18" s="180"/>
      <c r="P18" s="215" t="s">
        <v>107</v>
      </c>
      <c r="Q18" s="215"/>
      <c r="R18" s="215"/>
      <c r="S18" s="215"/>
      <c r="T18" s="215"/>
      <c r="U18" s="215"/>
      <c r="V18" s="215"/>
      <c r="W18" s="180"/>
      <c r="X18" s="180"/>
      <c r="Y18" s="181"/>
      <c r="Z18" s="181"/>
      <c r="AA18" s="181"/>
      <c r="AB18" s="181"/>
      <c r="AC18" s="181"/>
      <c r="AD18" s="181"/>
      <c r="AE18" s="181"/>
      <c r="AF18" s="181"/>
      <c r="AG18" s="181"/>
      <c r="AH18" s="181"/>
      <c r="AI18" s="181"/>
      <c r="AJ18" s="181"/>
      <c r="AK18" s="181"/>
      <c r="AL18" s="181"/>
    </row>
    <row r="19" spans="1:50" ht="13.2" customHeight="1" x14ac:dyDescent="0.25">
      <c r="A19" s="180"/>
      <c r="B19" s="180"/>
      <c r="C19" s="209" t="s">
        <v>112</v>
      </c>
      <c r="D19" s="209"/>
      <c r="E19" s="209"/>
      <c r="F19" s="209"/>
      <c r="G19" s="180"/>
      <c r="H19" s="180" t="s">
        <v>113</v>
      </c>
      <c r="I19" s="180"/>
      <c r="J19" s="180"/>
      <c r="K19" s="180"/>
      <c r="L19" s="180"/>
      <c r="M19" s="180"/>
      <c r="N19" s="180"/>
      <c r="O19" s="209" t="s">
        <v>114</v>
      </c>
      <c r="P19" s="209"/>
      <c r="Q19" s="209"/>
      <c r="R19" s="209"/>
      <c r="S19" s="180"/>
      <c r="T19" s="180" t="s">
        <v>113</v>
      </c>
      <c r="U19" s="180"/>
      <c r="V19" s="180"/>
      <c r="W19" s="180"/>
      <c r="X19" s="180"/>
      <c r="Y19" s="181"/>
      <c r="Z19" s="181"/>
      <c r="AA19" s="181"/>
      <c r="AB19" s="181"/>
      <c r="AC19" s="181"/>
      <c r="AD19" s="181"/>
      <c r="AE19" s="181"/>
      <c r="AF19" s="181"/>
      <c r="AG19" s="181"/>
      <c r="AH19" s="181"/>
      <c r="AI19" s="181"/>
      <c r="AJ19" s="181"/>
      <c r="AK19" s="181"/>
      <c r="AL19" s="181"/>
    </row>
    <row r="20" spans="1:50" x14ac:dyDescent="0.25">
      <c r="A20" s="127"/>
      <c r="B20" s="127"/>
      <c r="C20" s="209" t="s">
        <v>122</v>
      </c>
      <c r="D20" s="209"/>
      <c r="E20" s="209"/>
      <c r="F20" s="209"/>
      <c r="G20" s="39"/>
      <c r="H20" s="39" t="s">
        <v>123</v>
      </c>
      <c r="I20" s="39"/>
      <c r="J20" s="39"/>
      <c r="K20" s="127"/>
      <c r="L20" s="127"/>
      <c r="M20" s="127"/>
      <c r="N20" s="127"/>
      <c r="O20" s="209" t="s">
        <v>116</v>
      </c>
      <c r="P20" s="209"/>
      <c r="Q20" s="209"/>
      <c r="R20" s="209"/>
      <c r="S20" s="39"/>
      <c r="T20" s="39" t="s">
        <v>117</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09"/>
      <c r="D21" s="209"/>
      <c r="E21" s="209"/>
      <c r="F21" s="209"/>
      <c r="G21" s="39"/>
      <c r="H21" s="39"/>
      <c r="I21" s="39"/>
      <c r="J21" s="39"/>
      <c r="K21" s="127"/>
      <c r="L21" s="127"/>
      <c r="M21" s="127"/>
      <c r="N21" s="127"/>
      <c r="O21" s="209" t="s">
        <v>118</v>
      </c>
      <c r="P21" s="209"/>
      <c r="Q21" s="209"/>
      <c r="R21" s="209"/>
      <c r="S21" s="131"/>
      <c r="T21" s="131" t="s">
        <v>119</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09"/>
      <c r="D22" s="209"/>
      <c r="E22" s="209"/>
      <c r="F22" s="209"/>
      <c r="G22" s="39"/>
      <c r="H22" s="39"/>
      <c r="I22" s="39"/>
      <c r="J22" s="39"/>
      <c r="K22" s="127"/>
      <c r="L22" s="127"/>
      <c r="M22" s="127"/>
      <c r="N22" s="127"/>
      <c r="O22" s="209" t="s">
        <v>124</v>
      </c>
      <c r="P22" s="209"/>
      <c r="Q22" s="209"/>
      <c r="R22" s="209"/>
      <c r="S22" s="39"/>
      <c r="T22" s="39" t="s">
        <v>125</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09"/>
      <c r="D23" s="209"/>
      <c r="E23" s="209"/>
      <c r="F23" s="209"/>
      <c r="G23" s="39"/>
      <c r="H23" s="39"/>
      <c r="I23" s="39"/>
      <c r="J23" s="127"/>
      <c r="K23" s="127"/>
      <c r="L23" s="127"/>
      <c r="M23" s="127"/>
      <c r="N23" s="127"/>
      <c r="O23" s="209"/>
      <c r="P23" s="209"/>
      <c r="Q23" s="209"/>
      <c r="R23" s="20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0"/>
      <c r="B24" s="180"/>
      <c r="C24" s="209"/>
      <c r="D24" s="209"/>
      <c r="E24" s="209"/>
      <c r="F24" s="209"/>
      <c r="G24" s="39"/>
      <c r="H24" s="39"/>
      <c r="I24" s="39"/>
      <c r="J24" s="180"/>
      <c r="K24" s="180"/>
      <c r="L24" s="180"/>
      <c r="M24" s="180"/>
      <c r="N24" s="180"/>
      <c r="O24" s="209"/>
      <c r="P24" s="209"/>
      <c r="Q24" s="209"/>
      <c r="R24" s="209"/>
      <c r="S24" s="39"/>
      <c r="T24" s="39"/>
      <c r="U24" s="39"/>
      <c r="V24" s="39"/>
      <c r="W24" s="39"/>
      <c r="X24" s="180"/>
      <c r="Y24" s="181"/>
      <c r="Z24" s="181"/>
      <c r="AA24" s="181"/>
      <c r="AB24" s="181"/>
      <c r="AC24" s="181"/>
      <c r="AD24" s="181"/>
      <c r="AE24" s="181"/>
      <c r="AF24" s="181"/>
      <c r="AG24" s="181"/>
      <c r="AH24" s="181"/>
      <c r="AI24" s="181"/>
      <c r="AJ24" s="181"/>
      <c r="AK24" s="181"/>
      <c r="AL24" s="181"/>
    </row>
    <row r="25" spans="1:50" ht="12.75" customHeight="1" x14ac:dyDescent="0.25">
      <c r="Y25" s="181"/>
      <c r="Z25" s="181"/>
      <c r="AA25" s="181"/>
      <c r="AB25" s="181"/>
      <c r="AC25" s="181"/>
      <c r="AD25" s="181"/>
      <c r="AE25" s="181"/>
      <c r="AF25" s="181"/>
      <c r="AG25" s="181"/>
      <c r="AH25" s="181"/>
      <c r="AI25" s="181"/>
      <c r="AJ25" s="181"/>
      <c r="AK25" s="181"/>
      <c r="AL25" s="181"/>
    </row>
    <row r="26" spans="1:50" x14ac:dyDescent="0.25">
      <c r="A26" s="180"/>
      <c r="B26" s="180"/>
      <c r="C26" s="209"/>
      <c r="D26" s="209"/>
      <c r="E26" s="209"/>
      <c r="F26" s="209"/>
      <c r="G26" s="39"/>
      <c r="H26" s="39"/>
      <c r="I26" s="39"/>
      <c r="J26" s="180"/>
      <c r="K26" s="180"/>
      <c r="L26" s="180"/>
      <c r="M26" s="180"/>
      <c r="N26" s="180"/>
      <c r="O26" s="209"/>
      <c r="P26" s="209"/>
      <c r="Q26" s="209"/>
      <c r="R26" s="209"/>
      <c r="S26" s="39"/>
      <c r="T26" s="39"/>
      <c r="U26" s="39"/>
      <c r="V26" s="39"/>
      <c r="W26" s="39"/>
      <c r="X26" s="180"/>
      <c r="Y26" s="181"/>
      <c r="Z26" s="181"/>
      <c r="AA26" s="181"/>
      <c r="AB26" s="181"/>
      <c r="AC26" s="181"/>
      <c r="AD26" s="181"/>
      <c r="AE26" s="181"/>
      <c r="AF26" s="181"/>
      <c r="AG26" s="181"/>
      <c r="AH26" s="181"/>
      <c r="AI26" s="181"/>
      <c r="AJ26" s="181"/>
      <c r="AK26" s="181"/>
      <c r="AL26" s="181"/>
    </row>
    <row r="27" spans="1:50" x14ac:dyDescent="0.25">
      <c r="A27" s="180"/>
      <c r="B27" s="180"/>
      <c r="C27" s="209"/>
      <c r="D27" s="211"/>
      <c r="E27" s="211"/>
      <c r="F27" s="39"/>
      <c r="G27" s="39"/>
      <c r="H27" s="39"/>
      <c r="I27" s="39"/>
      <c r="J27" s="180"/>
      <c r="K27" s="180"/>
      <c r="L27" s="180"/>
      <c r="M27" s="180"/>
      <c r="N27" s="180"/>
      <c r="O27" s="209"/>
      <c r="P27" s="211"/>
      <c r="Q27" s="211"/>
      <c r="R27" s="39"/>
      <c r="S27" s="39"/>
      <c r="T27" s="39"/>
      <c r="U27" s="39"/>
      <c r="V27" s="39"/>
      <c r="W27" s="39"/>
      <c r="X27" s="180"/>
      <c r="Y27" s="181"/>
      <c r="Z27" s="181"/>
      <c r="AA27" s="181"/>
      <c r="AB27" s="181"/>
      <c r="AC27" s="181"/>
      <c r="AD27" s="181"/>
      <c r="AE27" s="181"/>
      <c r="AF27" s="181"/>
      <c r="AG27" s="181"/>
      <c r="AH27" s="181"/>
      <c r="AI27" s="181"/>
      <c r="AJ27" s="181"/>
      <c r="AK27" s="181"/>
      <c r="AL27" s="181"/>
    </row>
    <row r="28" spans="1:50" x14ac:dyDescent="0.25">
      <c r="A28" s="180"/>
      <c r="B28" s="180"/>
      <c r="C28" s="209"/>
      <c r="D28" s="211"/>
      <c r="E28" s="211"/>
      <c r="F28" s="180"/>
      <c r="G28" s="180"/>
      <c r="H28" s="180"/>
      <c r="I28" s="180"/>
      <c r="J28" s="180"/>
      <c r="K28" s="180"/>
      <c r="L28" s="180"/>
      <c r="M28" s="180"/>
      <c r="N28" s="180"/>
      <c r="O28" s="209"/>
      <c r="P28" s="211"/>
      <c r="Q28" s="211"/>
      <c r="R28" s="180"/>
      <c r="S28" s="180"/>
      <c r="T28" s="180"/>
      <c r="U28" s="180"/>
      <c r="V28" s="180"/>
      <c r="W28" s="180"/>
      <c r="X28" s="180"/>
      <c r="Y28" s="181"/>
      <c r="Z28" s="181"/>
      <c r="AA28" s="181"/>
      <c r="AB28" s="181"/>
      <c r="AC28" s="181"/>
      <c r="AD28" s="181"/>
      <c r="AE28" s="181"/>
      <c r="AF28" s="181"/>
      <c r="AG28" s="181"/>
      <c r="AH28" s="181"/>
      <c r="AI28" s="181"/>
      <c r="AJ28" s="181"/>
      <c r="AK28" s="181"/>
      <c r="AL28" s="181"/>
    </row>
    <row r="29" spans="1:50" x14ac:dyDescent="0.25">
      <c r="A29" s="180"/>
      <c r="B29" s="180"/>
      <c r="C29" s="209"/>
      <c r="D29" s="211"/>
      <c r="E29" s="211"/>
      <c r="F29" s="180"/>
      <c r="G29" s="180"/>
      <c r="H29" s="180"/>
      <c r="I29" s="180"/>
      <c r="J29" s="180"/>
      <c r="K29" s="180"/>
      <c r="L29" s="180"/>
      <c r="M29" s="180"/>
      <c r="N29" s="180"/>
      <c r="O29" s="209"/>
      <c r="P29" s="211"/>
      <c r="Q29" s="211"/>
      <c r="R29" s="180"/>
      <c r="T29" s="180"/>
      <c r="U29" s="180"/>
      <c r="V29" s="180"/>
      <c r="W29" s="180"/>
      <c r="X29" s="180"/>
      <c r="Y29" s="181"/>
      <c r="Z29" s="181"/>
      <c r="AA29" s="181"/>
      <c r="AB29" s="181"/>
      <c r="AC29" s="181"/>
      <c r="AD29" s="181"/>
      <c r="AE29" s="181"/>
      <c r="AF29" s="181"/>
      <c r="AG29" s="181"/>
      <c r="AH29" s="181"/>
      <c r="AI29" s="181"/>
      <c r="AJ29" s="181"/>
      <c r="AK29" s="181"/>
      <c r="AL29" s="181"/>
    </row>
    <row r="30" spans="1:50" x14ac:dyDescent="0.25">
      <c r="A30" s="180"/>
      <c r="B30" s="180"/>
      <c r="C30" s="183"/>
      <c r="D30" s="180"/>
      <c r="E30" s="180"/>
      <c r="F30" s="180"/>
      <c r="G30" s="132" t="s">
        <v>108</v>
      </c>
      <c r="H30" s="180">
        <v>30</v>
      </c>
      <c r="I30" s="180"/>
      <c r="J30" s="180"/>
      <c r="K30" s="180"/>
      <c r="L30" s="180"/>
      <c r="M30" s="180"/>
      <c r="N30" s="180"/>
      <c r="O30" s="183"/>
      <c r="P30" s="180"/>
      <c r="Q30" s="180"/>
      <c r="R30" s="180"/>
      <c r="S30" s="132" t="s">
        <v>108</v>
      </c>
      <c r="T30" s="180">
        <v>30</v>
      </c>
      <c r="U30" s="180"/>
      <c r="V30" s="180"/>
      <c r="W30" s="180"/>
      <c r="X30" s="180"/>
      <c r="Y30" s="181"/>
      <c r="Z30" s="181"/>
      <c r="AA30" s="181"/>
      <c r="AB30" s="181"/>
      <c r="AC30" s="181"/>
      <c r="AD30" s="181"/>
      <c r="AE30" s="181"/>
      <c r="AF30" s="181"/>
      <c r="AG30" s="181"/>
      <c r="AH30" s="181"/>
      <c r="AI30" s="181"/>
      <c r="AJ30" s="181"/>
      <c r="AK30" s="181"/>
      <c r="AL30" s="181"/>
    </row>
    <row r="31" spans="1:50" x14ac:dyDescent="0.25">
      <c r="A31" s="180"/>
      <c r="B31" s="180"/>
      <c r="C31" s="183"/>
      <c r="D31" s="180"/>
      <c r="E31" s="180"/>
      <c r="F31" s="180"/>
      <c r="G31" s="132" t="s">
        <v>109</v>
      </c>
      <c r="H31" s="180">
        <v>12</v>
      </c>
      <c r="I31" s="180"/>
      <c r="J31" s="180"/>
      <c r="K31" s="180"/>
      <c r="L31" s="180"/>
      <c r="M31" s="180"/>
      <c r="N31" s="180"/>
      <c r="O31" s="183"/>
      <c r="P31" s="180"/>
      <c r="Q31" s="180"/>
      <c r="R31" s="180"/>
      <c r="S31" s="132" t="s">
        <v>109</v>
      </c>
      <c r="T31" s="180">
        <v>12</v>
      </c>
      <c r="U31" s="180"/>
      <c r="V31" s="180"/>
      <c r="W31" s="180"/>
      <c r="X31" s="180"/>
      <c r="Y31" s="181"/>
      <c r="Z31" s="181"/>
      <c r="AA31" s="181"/>
      <c r="AB31" s="181"/>
      <c r="AC31" s="181"/>
      <c r="AD31" s="181"/>
      <c r="AE31" s="181"/>
      <c r="AF31" s="181"/>
      <c r="AG31" s="181"/>
      <c r="AH31" s="181"/>
      <c r="AI31" s="181"/>
      <c r="AJ31" s="181"/>
      <c r="AK31" s="181"/>
      <c r="AL31" s="181"/>
    </row>
    <row r="32" spans="1:50" x14ac:dyDescent="0.25">
      <c r="A32" s="180"/>
      <c r="B32" s="180"/>
      <c r="C32" s="183"/>
      <c r="D32" s="180"/>
      <c r="E32" s="180"/>
      <c r="F32" s="180"/>
      <c r="G32" s="180"/>
      <c r="H32" s="180"/>
      <c r="I32" s="180"/>
      <c r="J32" s="180"/>
      <c r="K32" s="180"/>
      <c r="L32" s="180"/>
      <c r="M32" s="180"/>
      <c r="N32" s="180"/>
      <c r="O32" s="183"/>
      <c r="P32" s="180"/>
      <c r="Q32" s="180"/>
      <c r="R32" s="180"/>
      <c r="S32" s="180"/>
      <c r="T32" s="180"/>
      <c r="U32" s="180"/>
      <c r="V32" s="180"/>
      <c r="W32" s="180"/>
      <c r="X32" s="180"/>
      <c r="Y32" s="181"/>
      <c r="Z32" s="181"/>
      <c r="AA32" s="181"/>
      <c r="AB32" s="181"/>
      <c r="AC32" s="181"/>
      <c r="AD32" s="181"/>
      <c r="AE32" s="181"/>
      <c r="AF32" s="181"/>
      <c r="AG32" s="181"/>
      <c r="AH32" s="181"/>
      <c r="AI32" s="181"/>
      <c r="AJ32" s="181"/>
      <c r="AK32" s="181"/>
      <c r="AL32" s="181"/>
    </row>
    <row r="33" spans="1:38" x14ac:dyDescent="0.25">
      <c r="A33" s="180"/>
      <c r="B33" s="180"/>
      <c r="C33" s="183"/>
      <c r="D33" s="180"/>
      <c r="E33" s="180"/>
      <c r="F33" s="180"/>
      <c r="G33" s="180"/>
      <c r="H33" s="180"/>
      <c r="I33" s="180"/>
      <c r="J33" s="180"/>
      <c r="K33" s="180"/>
      <c r="L33" s="180"/>
      <c r="M33" s="180"/>
      <c r="N33" s="180"/>
      <c r="O33" s="183"/>
      <c r="P33" s="180"/>
      <c r="Q33" s="180"/>
      <c r="R33" s="180"/>
      <c r="S33" s="180"/>
      <c r="T33" s="180"/>
      <c r="U33" s="180"/>
      <c r="V33" s="180"/>
      <c r="W33" s="180"/>
      <c r="X33" s="180"/>
      <c r="Y33" s="181"/>
      <c r="Z33" s="181"/>
      <c r="AA33" s="181"/>
      <c r="AB33" s="181"/>
      <c r="AC33" s="181"/>
      <c r="AD33" s="181"/>
      <c r="AE33" s="181"/>
      <c r="AF33" s="181"/>
      <c r="AG33" s="181"/>
      <c r="AH33" s="181"/>
      <c r="AI33" s="181"/>
      <c r="AJ33" s="181"/>
      <c r="AK33" s="181"/>
      <c r="AL33" s="181"/>
    </row>
    <row r="34" spans="1:38" x14ac:dyDescent="0.25">
      <c r="A34" s="180"/>
      <c r="B34" s="133"/>
      <c r="C34" s="134"/>
      <c r="D34" s="180"/>
      <c r="E34" s="180"/>
      <c r="F34" s="180"/>
      <c r="G34" s="180"/>
      <c r="H34" s="180"/>
      <c r="I34" s="180"/>
      <c r="J34" s="180"/>
      <c r="K34" s="180"/>
      <c r="L34" s="180"/>
      <c r="M34" s="180"/>
      <c r="N34" s="180"/>
      <c r="O34" s="183"/>
      <c r="P34" s="180"/>
      <c r="Q34" s="180"/>
      <c r="R34" s="180"/>
      <c r="S34" s="180"/>
      <c r="T34" s="180"/>
      <c r="U34" s="180"/>
      <c r="V34" s="180"/>
      <c r="W34" s="180"/>
      <c r="X34" s="180"/>
      <c r="Y34" s="181"/>
      <c r="Z34" s="181"/>
      <c r="AA34" s="181"/>
      <c r="AB34" s="181"/>
      <c r="AC34" s="181"/>
      <c r="AD34" s="181"/>
      <c r="AE34" s="181"/>
      <c r="AF34" s="181"/>
      <c r="AG34" s="181"/>
      <c r="AH34" s="181"/>
      <c r="AI34" s="181"/>
      <c r="AJ34" s="181"/>
      <c r="AK34" s="181"/>
      <c r="AL34" s="181"/>
    </row>
    <row r="35" spans="1:38" x14ac:dyDescent="0.25">
      <c r="A35" s="180"/>
      <c r="B35" s="133"/>
      <c r="C35" s="134"/>
      <c r="D35" s="180"/>
      <c r="E35" s="180"/>
      <c r="F35" s="180"/>
      <c r="G35" s="180"/>
      <c r="H35" s="180"/>
      <c r="I35" s="180"/>
      <c r="J35" s="180"/>
      <c r="K35" s="180"/>
      <c r="L35" s="180"/>
      <c r="M35" s="180"/>
      <c r="N35" s="180"/>
      <c r="O35" s="180"/>
      <c r="P35" s="180"/>
      <c r="Q35" s="180"/>
      <c r="R35" s="180"/>
      <c r="S35" s="180"/>
      <c r="T35" s="180"/>
      <c r="U35" s="180"/>
      <c r="V35" s="180"/>
      <c r="W35" s="180"/>
      <c r="X35" s="180"/>
      <c r="Y35" s="181"/>
      <c r="Z35" s="181"/>
      <c r="AA35" s="181"/>
      <c r="AB35" s="181"/>
      <c r="AC35" s="181"/>
      <c r="AD35" s="181"/>
      <c r="AE35" s="181"/>
      <c r="AF35" s="181"/>
      <c r="AG35" s="181"/>
      <c r="AH35" s="181"/>
      <c r="AI35" s="181"/>
      <c r="AJ35" s="181"/>
      <c r="AK35" s="181"/>
      <c r="AL35" s="181"/>
    </row>
    <row r="36" spans="1:38" x14ac:dyDescent="0.25">
      <c r="A36" s="180"/>
      <c r="B36" s="180"/>
      <c r="C36" s="134"/>
      <c r="D36" s="180"/>
      <c r="E36" s="180"/>
      <c r="F36" s="180"/>
      <c r="G36" s="180"/>
      <c r="H36" s="180"/>
      <c r="I36" s="180"/>
      <c r="J36" s="180"/>
      <c r="K36" s="180"/>
      <c r="L36" s="180"/>
      <c r="M36" s="180"/>
      <c r="N36" s="180"/>
      <c r="O36" s="180"/>
      <c r="P36" s="180"/>
      <c r="Q36" s="180"/>
      <c r="R36" s="180"/>
      <c r="S36" s="180"/>
      <c r="T36" s="180"/>
      <c r="U36" s="180"/>
      <c r="V36" s="180"/>
      <c r="W36" s="180"/>
      <c r="X36" s="180"/>
      <c r="Y36" s="181"/>
      <c r="Z36" s="181"/>
      <c r="AA36" s="181"/>
      <c r="AB36" s="181"/>
      <c r="AC36" s="181"/>
      <c r="AD36" s="181"/>
      <c r="AE36" s="181"/>
      <c r="AF36" s="181"/>
      <c r="AG36" s="181"/>
      <c r="AH36" s="181"/>
      <c r="AI36" s="181"/>
      <c r="AJ36" s="181"/>
      <c r="AK36" s="181"/>
      <c r="AL36" s="181"/>
    </row>
    <row r="37" spans="1:38" x14ac:dyDescent="0.25">
      <c r="A37" s="180"/>
      <c r="C37" s="135" t="s">
        <v>126</v>
      </c>
      <c r="D37" s="180"/>
      <c r="E37" s="180"/>
      <c r="F37" s="180"/>
      <c r="G37" s="180"/>
      <c r="H37" s="180"/>
      <c r="I37" s="180"/>
      <c r="J37" s="180"/>
      <c r="K37" s="180"/>
      <c r="L37" s="180"/>
      <c r="M37" s="180"/>
      <c r="N37" s="180"/>
      <c r="O37" s="180"/>
      <c r="P37" s="180"/>
      <c r="Q37" s="180"/>
      <c r="R37" s="180"/>
      <c r="S37" s="180"/>
      <c r="T37" s="180"/>
      <c r="U37" s="180"/>
      <c r="V37" s="180"/>
      <c r="W37" s="180"/>
      <c r="X37" s="180"/>
      <c r="Y37" s="181"/>
      <c r="Z37" s="181"/>
      <c r="AA37" s="181"/>
      <c r="AB37" s="181"/>
      <c r="AC37" s="181"/>
      <c r="AD37" s="181"/>
      <c r="AE37" s="181"/>
      <c r="AF37" s="181"/>
      <c r="AG37" s="181"/>
      <c r="AH37" s="181"/>
      <c r="AI37" s="181"/>
      <c r="AJ37" s="181"/>
      <c r="AK37" s="181"/>
      <c r="AL37" s="181"/>
    </row>
    <row r="38" spans="1:38" x14ac:dyDescent="0.25">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1"/>
      <c r="Z38" s="181"/>
      <c r="AA38" s="181"/>
      <c r="AB38" s="181"/>
      <c r="AC38" s="181"/>
      <c r="AD38" s="181"/>
      <c r="AE38" s="181"/>
      <c r="AF38" s="181"/>
      <c r="AG38" s="181"/>
      <c r="AH38" s="181"/>
      <c r="AI38" s="181"/>
      <c r="AJ38" s="181"/>
      <c r="AK38" s="181"/>
      <c r="AL38" s="181"/>
    </row>
    <row r="39" spans="1:38" x14ac:dyDescent="0.25">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1"/>
      <c r="Z39" s="181"/>
      <c r="AA39" s="181"/>
      <c r="AB39" s="181"/>
      <c r="AC39" s="181"/>
      <c r="AD39" s="181"/>
      <c r="AE39" s="181"/>
      <c r="AF39" s="181"/>
      <c r="AG39" s="181"/>
      <c r="AH39" s="181"/>
      <c r="AI39" s="181"/>
      <c r="AJ39" s="181"/>
      <c r="AK39" s="181"/>
      <c r="AL39" s="181"/>
    </row>
    <row r="40" spans="1:38" x14ac:dyDescent="0.25">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1"/>
      <c r="Z40" s="181"/>
      <c r="AA40" s="181"/>
      <c r="AB40" s="181"/>
      <c r="AC40" s="181"/>
      <c r="AD40" s="181"/>
      <c r="AE40" s="181"/>
      <c r="AF40" s="181"/>
      <c r="AG40" s="181"/>
      <c r="AH40" s="181"/>
      <c r="AI40" s="181"/>
      <c r="AJ40" s="181"/>
      <c r="AK40" s="181"/>
      <c r="AL40" s="181"/>
    </row>
    <row r="41" spans="1:38" x14ac:dyDescent="0.25">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1"/>
      <c r="Z41" s="181"/>
      <c r="AA41" s="181"/>
      <c r="AB41" s="181"/>
      <c r="AC41" s="181"/>
      <c r="AD41" s="181"/>
      <c r="AE41" s="181"/>
      <c r="AF41" s="181"/>
      <c r="AG41" s="181"/>
      <c r="AH41" s="181"/>
      <c r="AI41" s="181"/>
      <c r="AJ41" s="181"/>
      <c r="AK41" s="181"/>
      <c r="AL41" s="181"/>
    </row>
    <row r="42" spans="1:3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1"/>
      <c r="Z42" s="181"/>
      <c r="AA42" s="181"/>
      <c r="AB42" s="181"/>
      <c r="AC42" s="181"/>
      <c r="AD42" s="181"/>
      <c r="AE42" s="181"/>
      <c r="AF42" s="181"/>
      <c r="AG42" s="181"/>
      <c r="AH42" s="181"/>
      <c r="AI42" s="181"/>
      <c r="AJ42" s="181"/>
      <c r="AK42" s="181"/>
      <c r="AL42" s="181"/>
    </row>
    <row r="43" spans="1:38" ht="12.75" customHeight="1" x14ac:dyDescent="0.25">
      <c r="A43" s="180"/>
      <c r="X43" s="180"/>
      <c r="Y43" s="181"/>
      <c r="Z43" s="181"/>
      <c r="AA43" s="181"/>
      <c r="AB43" s="181"/>
      <c r="AC43" s="181"/>
      <c r="AD43" s="181"/>
      <c r="AE43" s="181"/>
      <c r="AF43" s="181"/>
      <c r="AG43" s="181"/>
      <c r="AH43" s="181"/>
      <c r="AI43" s="181"/>
      <c r="AJ43" s="181"/>
      <c r="AK43" s="181"/>
      <c r="AL43" s="181"/>
    </row>
    <row r="44" spans="1:38" ht="41.25" customHeight="1" x14ac:dyDescent="0.25">
      <c r="A44" s="180"/>
      <c r="B44" s="210" t="s">
        <v>101</v>
      </c>
      <c r="C44" s="210"/>
      <c r="D44" s="210"/>
      <c r="E44" s="210"/>
      <c r="F44" s="210"/>
      <c r="G44" s="210"/>
      <c r="H44" s="210"/>
      <c r="I44" s="210"/>
      <c r="J44" s="210"/>
      <c r="K44" s="210"/>
      <c r="L44" s="210"/>
      <c r="M44" s="210"/>
      <c r="N44" s="210"/>
      <c r="O44" s="210"/>
      <c r="P44" s="210"/>
      <c r="Q44" s="210"/>
      <c r="R44" s="210"/>
      <c r="S44" s="210"/>
      <c r="T44" s="210"/>
      <c r="U44" s="210"/>
      <c r="V44" s="210"/>
      <c r="W44" s="210"/>
      <c r="X44" s="180"/>
      <c r="Y44" s="181"/>
      <c r="Z44" s="181"/>
      <c r="AA44" s="181"/>
      <c r="AB44" s="181"/>
      <c r="AC44" s="181"/>
      <c r="AD44" s="181"/>
      <c r="AE44" s="181"/>
      <c r="AF44" s="181"/>
      <c r="AG44" s="181"/>
      <c r="AH44" s="181"/>
      <c r="AI44" s="181"/>
      <c r="AJ44" s="181"/>
      <c r="AK44" s="181"/>
      <c r="AL44" s="181"/>
    </row>
    <row r="45" spans="1:3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1"/>
      <c r="Z45" s="181"/>
      <c r="AA45" s="181"/>
      <c r="AB45" s="181"/>
      <c r="AC45" s="181"/>
      <c r="AD45" s="181"/>
      <c r="AE45" s="181"/>
      <c r="AF45" s="181"/>
      <c r="AG45" s="181"/>
      <c r="AH45" s="181"/>
      <c r="AI45" s="181"/>
      <c r="AJ45" s="181"/>
      <c r="AK45" s="181"/>
      <c r="AL45" s="181"/>
    </row>
    <row r="46" spans="1:38" x14ac:dyDescent="0.25">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row>
    <row r="47" spans="1:38" x14ac:dyDescent="0.25">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row>
    <row r="48" spans="1:38" x14ac:dyDescent="0.25">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row>
    <row r="49" spans="1:38" x14ac:dyDescent="0.25">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row>
    <row r="50" spans="1:38" x14ac:dyDescent="0.25">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row>
    <row r="51" spans="1:38" x14ac:dyDescent="0.25">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row>
    <row r="52" spans="1:38" x14ac:dyDescent="0.25">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row>
    <row r="53" spans="1:38" x14ac:dyDescent="0.25">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row>
    <row r="54" spans="1:38" x14ac:dyDescent="0.25">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row>
    <row r="55" spans="1:38" x14ac:dyDescent="0.2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row>
    <row r="56" spans="1:38" x14ac:dyDescent="0.25">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row>
    <row r="57" spans="1:38" x14ac:dyDescent="0.25">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row>
    <row r="58" spans="1:38" x14ac:dyDescent="0.25">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7" t="str">
        <f>HYPERLINK("http://www.str.com/data-insights/resources/glossary", "For all STR definitions, please visit www.str.com/data-insights/resources/glossary")</f>
        <v>For all STR definitions, please visit www.str.com/data-insights/resources/glossary</v>
      </c>
      <c r="B5" s="217"/>
      <c r="C5" s="217"/>
      <c r="D5" s="217"/>
      <c r="E5" s="217"/>
      <c r="F5" s="21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7" t="str">
        <f>HYPERLINK("http://www.str.com/data-insights/resources/FAQ", "For all STR FAQs, please click here or visit http://www.str.com/data-insights/resources/FAQ")</f>
        <v>For all STR FAQs, please click here or visit http://www.str.com/data-insights/resources/FAQ</v>
      </c>
      <c r="B9" s="217"/>
      <c r="C9" s="217"/>
      <c r="D9" s="217"/>
      <c r="E9" s="217"/>
      <c r="F9" s="21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7" t="str">
        <f>HYPERLINK("http://www.str.com/contact", "For additional support, please contact your regional office")</f>
        <v>For additional support, please contact your regional office</v>
      </c>
      <c r="B12" s="217"/>
      <c r="C12" s="217"/>
      <c r="D12" s="217"/>
      <c r="E12" s="217"/>
      <c r="F12" s="217"/>
      <c r="G12" s="217"/>
      <c r="H12" s="217"/>
      <c r="I12" s="217"/>
      <c r="J12" s="21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6" t="str">
        <f>HYPERLINK("http://www.hotelnewsnow.com/", "For the latest in industry news, visit HotelNewsNow.com.")</f>
        <v>For the latest in industry news, visit HotelNewsNow.com.</v>
      </c>
      <c r="B14" s="216"/>
      <c r="C14" s="216"/>
      <c r="D14" s="216"/>
      <c r="E14" s="216"/>
      <c r="F14" s="216"/>
      <c r="G14" s="216"/>
      <c r="H14" s="216"/>
      <c r="I14" s="21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6" t="str">
        <f>HYPERLINK("http://www.hoteldataconference.com/", "To learn more about the Hotel Data Conference, visit HotelDataConference.com.")</f>
        <v>To learn more about the Hotel Data Conference, visit HotelDataConference.com.</v>
      </c>
      <c r="B15" s="216"/>
      <c r="C15" s="216"/>
      <c r="D15" s="216"/>
      <c r="E15" s="216"/>
      <c r="F15" s="216"/>
      <c r="G15" s="216"/>
      <c r="H15" s="216"/>
      <c r="I15" s="21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6E2B70-CE23-4A96-B1B5-2BA7BEAD4879}"/>
</file>

<file path=customXml/itemProps2.xml><?xml version="1.0" encoding="utf-8"?>
<ds:datastoreItem xmlns:ds="http://schemas.openxmlformats.org/officeDocument/2006/customXml" ds:itemID="{DCA3DB07-5C3E-4D33-BE20-9668432DC2E6}"/>
</file>

<file path=customXml/itemProps3.xml><?xml version="1.0" encoding="utf-8"?>
<ds:datastoreItem xmlns:ds="http://schemas.openxmlformats.org/officeDocument/2006/customXml" ds:itemID="{BEA6F91B-2345-4C6A-9456-60967E0CF9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2022-03-30T17:29:43Z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